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<sst xmlns="http://schemas.openxmlformats.org/spreadsheetml/2006/main" count="60" uniqueCount="56">
  <si>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</si>
  <si>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</si>
  <si>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</si>
  <si>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</si>
  <si>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</si>
  <si>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</si>
  <si>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</si>
  <si>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</si>
  <si>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</si>
  <si>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</si>
  <si>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</si>
  <si>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JAN-SEP</t>
  </si>
  <si>
    <t>SOURCE: CRCO</t>
  </si>
  <si>
    <t>En-route service units</t>
  </si>
  <si>
    <t>Actual [2023]</t>
  </si>
  <si>
    <t>Daily ER SU [2023]</t>
  </si>
  <si>
    <t>Actual [2024]</t>
  </si>
  <si>
    <t>Daily ER SU [actual, 2024]</t>
  </si>
  <si>
    <t>24/23 (%)</t>
  </si>
  <si>
    <t>Det. [2024]</t>
  </si>
  <si>
    <t>Daily ER SU [2024]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</si>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</sst>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45579.0</v>
      </c>
      <c r="C2" s="10" t="s">
        <v>7</v>
      </c>
      <c r="D2" s="11">
        <v>45565.0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273.0</v>
      </c>
      <c r="D4" s="22"/>
      <c r="E4" s="21">
        <v>274.0</v>
      </c>
      <c r="F4" s="22"/>
      <c r="G4" s="22"/>
      <c r="H4" s="21">
        <v>274.0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93129848.03</v>
      </c>
      <c r="C6" s="26">
        <f t="shared" ref="C6:C35" si="1">B6/C$4</f>
        <v>341134.9745</v>
      </c>
      <c r="D6" s="26">
        <f>sum(D7:D35)</f>
        <v>100189874</v>
      </c>
      <c r="E6" s="26">
        <f t="shared" ref="E6:E35" si="2">D6/E$4</f>
        <v>365656.4745</v>
      </c>
      <c r="F6" s="27">
        <f t="shared" ref="F6:F35" si="3">E6/C6-1</f>
        <v>0.0718821049</v>
      </c>
      <c r="G6" s="26">
        <f>sum(G7:G35)</f>
        <v>98355625.59</v>
      </c>
      <c r="H6" s="26">
        <f t="shared" ref="H6:H35" si="4">G6/H$4</f>
        <v>358962.1372</v>
      </c>
      <c r="I6" s="27">
        <f t="shared" ref="I6:I35" si="5">D6/G6-1</f>
        <v>0.01864914598</v>
      </c>
    </row>
    <row r="7" ht="12.75" customHeight="1">
      <c r="A7" s="25" t="s">
        <v>23</v>
      </c>
      <c r="B7" s="28">
        <v>2921698.21</v>
      </c>
      <c r="C7" s="26">
        <f t="shared" si="1"/>
        <v>10702.19125</v>
      </c>
      <c r="D7" s="28">
        <v>3060216.33</v>
      </c>
      <c r="E7" s="26">
        <f t="shared" si="2"/>
        <v>11168.67274</v>
      </c>
      <c r="F7" s="27">
        <f t="shared" si="3"/>
        <v>0.04358747486</v>
      </c>
      <c r="G7" s="28">
        <v>2661491.25</v>
      </c>
      <c r="H7" s="26">
        <f t="shared" si="4"/>
        <v>9713.471715</v>
      </c>
      <c r="I7" s="27">
        <f t="shared" si="5"/>
        <v>0.1498126586</v>
      </c>
    </row>
    <row r="8" ht="12.75" customHeight="1">
      <c r="A8" s="25" t="s">
        <v>24</v>
      </c>
      <c r="B8" s="28">
        <v>1856689.72</v>
      </c>
      <c r="C8" s="26">
        <f t="shared" si="1"/>
        <v>6801.061245</v>
      </c>
      <c r="D8" s="28">
        <v>1910007.64</v>
      </c>
      <c r="E8" s="26">
        <f t="shared" si="2"/>
        <v>6970.830803</v>
      </c>
      <c r="F8" s="27">
        <f t="shared" si="3"/>
        <v>0.02496221566</v>
      </c>
      <c r="G8" s="28">
        <v>1942818.82</v>
      </c>
      <c r="H8" s="26">
        <f t="shared" si="4"/>
        <v>7090.579635</v>
      </c>
      <c r="I8" s="27">
        <f t="shared" si="5"/>
        <v>-0.01688844048</v>
      </c>
    </row>
    <row r="9" ht="12.75" customHeight="1">
      <c r="A9" s="25" t="s">
        <v>25</v>
      </c>
      <c r="B9" s="28">
        <v>3501510.11</v>
      </c>
      <c r="C9" s="26">
        <f t="shared" si="1"/>
        <v>12826.04436</v>
      </c>
      <c r="D9" s="28">
        <v>3862616.94</v>
      </c>
      <c r="E9" s="26">
        <f t="shared" si="2"/>
        <v>14097.14212</v>
      </c>
      <c r="F9" s="27">
        <f t="shared" si="3"/>
        <v>0.09910286619</v>
      </c>
      <c r="G9" s="28">
        <v>3093387.72</v>
      </c>
      <c r="H9" s="26">
        <f t="shared" si="4"/>
        <v>11289.7362</v>
      </c>
      <c r="I9" s="27">
        <f t="shared" si="5"/>
        <v>0.2486688672</v>
      </c>
    </row>
    <row r="10" ht="12.75" customHeight="1">
      <c r="A10" s="25" t="s">
        <v>26</v>
      </c>
      <c r="B10" s="28">
        <v>2005023.33</v>
      </c>
      <c r="C10" s="26">
        <f t="shared" si="1"/>
        <v>7344.407802</v>
      </c>
      <c r="D10" s="28">
        <v>2356503.61</v>
      </c>
      <c r="E10" s="26">
        <f t="shared" si="2"/>
        <v>8600.378139</v>
      </c>
      <c r="F10" s="27">
        <f t="shared" si="3"/>
        <v>0.17101043</v>
      </c>
      <c r="G10" s="28">
        <v>1761007.11</v>
      </c>
      <c r="H10" s="26">
        <f t="shared" si="4"/>
        <v>6427.033248</v>
      </c>
      <c r="I10" s="27">
        <f t="shared" si="5"/>
        <v>0.3381567835</v>
      </c>
    </row>
    <row r="11" ht="12.75" customHeight="1">
      <c r="A11" s="25" t="s">
        <v>27</v>
      </c>
      <c r="B11" s="28">
        <v>1708826.65</v>
      </c>
      <c r="C11" s="26">
        <f t="shared" si="1"/>
        <v>6259.438278</v>
      </c>
      <c r="D11" s="28">
        <v>1357622.63</v>
      </c>
      <c r="E11" s="26">
        <f t="shared" si="2"/>
        <v>4954.827117</v>
      </c>
      <c r="F11" s="27">
        <f t="shared" si="3"/>
        <v>-0.2084230411</v>
      </c>
      <c r="G11" s="28">
        <v>1848184.11</v>
      </c>
      <c r="H11" s="26">
        <f t="shared" si="4"/>
        <v>6745.197482</v>
      </c>
      <c r="I11" s="27">
        <f t="shared" si="5"/>
        <v>-0.2654289025</v>
      </c>
    </row>
    <row r="12" ht="12.75" customHeight="1">
      <c r="A12" s="25" t="s">
        <v>28</v>
      </c>
      <c r="B12" s="28">
        <v>1495045.71</v>
      </c>
      <c r="C12" s="26">
        <f t="shared" si="1"/>
        <v>5476.357912</v>
      </c>
      <c r="D12" s="28">
        <v>1802085.65</v>
      </c>
      <c r="E12" s="26">
        <f t="shared" si="2"/>
        <v>6576.954927</v>
      </c>
      <c r="F12" s="27">
        <f t="shared" si="3"/>
        <v>0.2009724406</v>
      </c>
      <c r="G12" s="28">
        <v>1875539.28</v>
      </c>
      <c r="H12" s="26">
        <f t="shared" si="4"/>
        <v>6845.033869</v>
      </c>
      <c r="I12" s="27">
        <f t="shared" si="5"/>
        <v>-0.03916400514</v>
      </c>
    </row>
    <row r="13" ht="12.75" customHeight="1">
      <c r="A13" s="25" t="s">
        <v>29</v>
      </c>
      <c r="B13" s="28">
        <v>1097858.64</v>
      </c>
      <c r="C13" s="26">
        <f t="shared" si="1"/>
        <v>4021.46022</v>
      </c>
      <c r="D13" s="28">
        <v>1192537.85</v>
      </c>
      <c r="E13" s="26">
        <f t="shared" si="2"/>
        <v>4352.32792</v>
      </c>
      <c r="F13" s="27">
        <f t="shared" si="3"/>
        <v>0.08227551234</v>
      </c>
      <c r="G13" s="28">
        <v>1342982.34</v>
      </c>
      <c r="H13" s="26">
        <f t="shared" si="4"/>
        <v>4901.395401</v>
      </c>
      <c r="I13" s="27">
        <f t="shared" si="5"/>
        <v>-0.1120226868</v>
      </c>
    </row>
    <row r="14" ht="12.75" customHeight="1">
      <c r="A14" s="25" t="s">
        <v>30</v>
      </c>
      <c r="B14" s="28">
        <v>332106.84</v>
      </c>
      <c r="C14" s="26">
        <f t="shared" si="1"/>
        <v>1216.508571</v>
      </c>
      <c r="D14" s="28">
        <v>412530.63</v>
      </c>
      <c r="E14" s="26">
        <f t="shared" si="2"/>
        <v>1505.586241</v>
      </c>
      <c r="F14" s="27">
        <f t="shared" si="3"/>
        <v>0.2376289623</v>
      </c>
      <c r="G14" s="28">
        <v>678950.1</v>
      </c>
      <c r="H14" s="26">
        <f t="shared" si="4"/>
        <v>2477.920073</v>
      </c>
      <c r="I14" s="27">
        <f t="shared" si="5"/>
        <v>-0.392399191</v>
      </c>
    </row>
    <row r="15" ht="12.75" customHeight="1">
      <c r="A15" s="25" t="s">
        <v>31</v>
      </c>
      <c r="B15" s="28">
        <v>477171.18</v>
      </c>
      <c r="C15" s="26">
        <f t="shared" si="1"/>
        <v>1747.87978</v>
      </c>
      <c r="D15" s="28">
        <v>567535.56</v>
      </c>
      <c r="E15" s="26">
        <f t="shared" si="2"/>
        <v>2071.297664</v>
      </c>
      <c r="F15" s="27">
        <f t="shared" si="3"/>
        <v>0.1850343986</v>
      </c>
      <c r="G15" s="28">
        <v>844859.96</v>
      </c>
      <c r="H15" s="26">
        <f t="shared" si="4"/>
        <v>3083.430511</v>
      </c>
      <c r="I15" s="27">
        <f t="shared" si="5"/>
        <v>-0.3282489562</v>
      </c>
    </row>
    <row r="16" ht="12.75" customHeight="1">
      <c r="A16" s="25" t="s">
        <v>32</v>
      </c>
      <c r="B16" s="28">
        <v>1.60643981E7</v>
      </c>
      <c r="C16" s="26">
        <f t="shared" si="1"/>
        <v>58843.94908</v>
      </c>
      <c r="D16" s="28">
        <v>1.742272616E7</v>
      </c>
      <c r="E16" s="26">
        <f t="shared" si="2"/>
        <v>63586.59182</v>
      </c>
      <c r="F16" s="27">
        <f t="shared" si="3"/>
        <v>0.08059694861</v>
      </c>
      <c r="G16" s="28">
        <v>1.711256663E7</v>
      </c>
      <c r="H16" s="26">
        <f t="shared" si="4"/>
        <v>62454.62274</v>
      </c>
      <c r="I16" s="27">
        <f t="shared" si="5"/>
        <v>0.01812466456</v>
      </c>
    </row>
    <row r="17" ht="12.75" customHeight="1">
      <c r="A17" s="25" t="s">
        <v>33</v>
      </c>
      <c r="B17" s="28">
        <v>1.038652947E7</v>
      </c>
      <c r="C17" s="26">
        <f t="shared" si="1"/>
        <v>38045.89549</v>
      </c>
      <c r="D17" s="28">
        <v>1.095133597E7</v>
      </c>
      <c r="E17" s="26">
        <f t="shared" si="2"/>
        <v>39968.37945</v>
      </c>
      <c r="F17" s="27">
        <f t="shared" si="3"/>
        <v>0.05053065339</v>
      </c>
      <c r="G17" s="28">
        <v>1.199565565E7</v>
      </c>
      <c r="H17" s="26">
        <f t="shared" si="4"/>
        <v>43779.76515</v>
      </c>
      <c r="I17" s="27">
        <f t="shared" si="5"/>
        <v>-0.08705815759</v>
      </c>
    </row>
    <row r="18" ht="12.75" customHeight="1">
      <c r="A18" s="25" t="s">
        <v>34</v>
      </c>
      <c r="B18" s="28">
        <v>5805190.22</v>
      </c>
      <c r="C18" s="26">
        <f t="shared" si="1"/>
        <v>21264.43304</v>
      </c>
      <c r="D18" s="28">
        <v>5792887.26</v>
      </c>
      <c r="E18" s="26">
        <f t="shared" si="2"/>
        <v>21141.92431</v>
      </c>
      <c r="F18" s="27">
        <f t="shared" si="3"/>
        <v>-0.005761203861</v>
      </c>
      <c r="G18" s="28">
        <v>5384601.0</v>
      </c>
      <c r="H18" s="26">
        <f t="shared" si="4"/>
        <v>19651.82847</v>
      </c>
      <c r="I18" s="27">
        <f t="shared" si="5"/>
        <v>0.0758247937</v>
      </c>
    </row>
    <row r="19" ht="12.75" customHeight="1">
      <c r="A19" s="25" t="s">
        <v>35</v>
      </c>
      <c r="B19" s="28">
        <v>2825162.08</v>
      </c>
      <c r="C19" s="26">
        <f t="shared" si="1"/>
        <v>10348.57905</v>
      </c>
      <c r="D19" s="28">
        <v>2971024.26</v>
      </c>
      <c r="E19" s="26">
        <f t="shared" si="2"/>
        <v>10843.15423</v>
      </c>
      <c r="F19" s="27">
        <f t="shared" si="3"/>
        <v>0.04779160343</v>
      </c>
      <c r="G19" s="28">
        <v>2412656.13</v>
      </c>
      <c r="H19" s="26">
        <f t="shared" si="4"/>
        <v>8805.314343</v>
      </c>
      <c r="I19" s="27">
        <f t="shared" si="5"/>
        <v>0.2314329519</v>
      </c>
    </row>
    <row r="20" ht="12.75" customHeight="1">
      <c r="A20" s="25" t="s">
        <v>36</v>
      </c>
      <c r="B20" s="28">
        <v>3645149.61</v>
      </c>
      <c r="C20" s="26">
        <f t="shared" si="1"/>
        <v>13352.19637</v>
      </c>
      <c r="D20" s="28">
        <v>3823320.44</v>
      </c>
      <c r="E20" s="26">
        <f t="shared" si="2"/>
        <v>13953.72423</v>
      </c>
      <c r="F20" s="27">
        <f t="shared" si="3"/>
        <v>0.04505085479</v>
      </c>
      <c r="G20" s="28">
        <v>3706740.26</v>
      </c>
      <c r="H20" s="26">
        <f t="shared" si="4"/>
        <v>13528.24912</v>
      </c>
      <c r="I20" s="27">
        <f t="shared" si="5"/>
        <v>0.03145086297</v>
      </c>
    </row>
    <row r="21" ht="12.75" customHeight="1">
      <c r="A21" s="25" t="s">
        <v>37</v>
      </c>
      <c r="B21" s="28">
        <v>8194101.18</v>
      </c>
      <c r="C21" s="26">
        <f t="shared" si="1"/>
        <v>30015.02264</v>
      </c>
      <c r="D21" s="28">
        <v>9080059.23</v>
      </c>
      <c r="E21" s="26">
        <f t="shared" si="2"/>
        <v>33138.9023</v>
      </c>
      <c r="F21" s="27">
        <f t="shared" si="3"/>
        <v>0.1040772049</v>
      </c>
      <c r="G21" s="28">
        <v>8845510.97</v>
      </c>
      <c r="H21" s="26">
        <f t="shared" si="4"/>
        <v>32282.88675</v>
      </c>
      <c r="I21" s="27">
        <f t="shared" si="5"/>
        <v>0.02651607813</v>
      </c>
    </row>
    <row r="22" ht="12.75" customHeight="1">
      <c r="A22" s="25" t="s">
        <v>38</v>
      </c>
      <c r="B22" s="28">
        <v>349452.67</v>
      </c>
      <c r="C22" s="26">
        <f t="shared" si="1"/>
        <v>1280.04641</v>
      </c>
      <c r="D22" s="28">
        <v>430693.98</v>
      </c>
      <c r="E22" s="26">
        <f t="shared" si="2"/>
        <v>1571.875839</v>
      </c>
      <c r="F22" s="27">
        <f t="shared" si="3"/>
        <v>0.2279834753</v>
      </c>
      <c r="G22" s="28">
        <v>427537.02</v>
      </c>
      <c r="H22" s="26">
        <f t="shared" si="4"/>
        <v>1560.354088</v>
      </c>
      <c r="I22" s="27">
        <f t="shared" si="5"/>
        <v>0.00738406232</v>
      </c>
    </row>
    <row r="23" ht="12.75" customHeight="1">
      <c r="A23" s="25" t="s">
        <v>39</v>
      </c>
      <c r="B23" s="28">
        <v>306542.57</v>
      </c>
      <c r="C23" s="26">
        <f t="shared" si="1"/>
        <v>1122.866557</v>
      </c>
      <c r="D23" s="28">
        <v>344750.63</v>
      </c>
      <c r="E23" s="26">
        <f t="shared" si="2"/>
        <v>1258.213978</v>
      </c>
      <c r="F23" s="27">
        <f t="shared" si="3"/>
        <v>0.1205374054</v>
      </c>
      <c r="G23" s="28">
        <v>329978.46</v>
      </c>
      <c r="H23" s="26">
        <f t="shared" si="4"/>
        <v>1204.300949</v>
      </c>
      <c r="I23" s="27">
        <f t="shared" si="5"/>
        <v>0.04476707358</v>
      </c>
    </row>
    <row r="24" ht="12.75" customHeight="1">
      <c r="A24" s="25" t="s">
        <v>40</v>
      </c>
      <c r="B24" s="28">
        <v>714203.22</v>
      </c>
      <c r="C24" s="26">
        <f t="shared" si="1"/>
        <v>2616.129011</v>
      </c>
      <c r="D24" s="28">
        <v>829675.66</v>
      </c>
      <c r="E24" s="26">
        <f t="shared" si="2"/>
        <v>3028.013358</v>
      </c>
      <c r="F24" s="27">
        <f t="shared" si="3"/>
        <v>0.1574403804</v>
      </c>
      <c r="G24" s="28">
        <v>770175.13</v>
      </c>
      <c r="H24" s="26">
        <f t="shared" si="4"/>
        <v>2810.858139</v>
      </c>
      <c r="I24" s="27">
        <f t="shared" si="5"/>
        <v>0.07725584439</v>
      </c>
    </row>
    <row r="25" ht="12.75" customHeight="1">
      <c r="A25" s="25" t="s">
        <v>41</v>
      </c>
      <c r="B25" s="28">
        <v>2132556.51</v>
      </c>
      <c r="C25" s="26">
        <f t="shared" si="1"/>
        <v>7811.562308</v>
      </c>
      <c r="D25" s="28">
        <v>2279401.91</v>
      </c>
      <c r="E25" s="26">
        <f t="shared" si="2"/>
        <v>8318.985073</v>
      </c>
      <c r="F25" s="27">
        <f t="shared" si="3"/>
        <v>0.06495791051</v>
      </c>
      <c r="G25" s="28">
        <v>2479072.46</v>
      </c>
      <c r="H25" s="26">
        <f t="shared" si="4"/>
        <v>9047.709708</v>
      </c>
      <c r="I25" s="27">
        <f t="shared" si="5"/>
        <v>-0.08054244207</v>
      </c>
    </row>
    <row r="26" ht="12.75" customHeight="1">
      <c r="A26" s="25" t="s">
        <v>42</v>
      </c>
      <c r="B26" s="28">
        <v>1754086.11</v>
      </c>
      <c r="C26" s="26">
        <f t="shared" si="1"/>
        <v>6425.223846</v>
      </c>
      <c r="D26" s="28">
        <v>1861232.32</v>
      </c>
      <c r="E26" s="26">
        <f t="shared" si="2"/>
        <v>6792.818686</v>
      </c>
      <c r="F26" s="27">
        <f t="shared" si="3"/>
        <v>0.05721121143</v>
      </c>
      <c r="G26" s="28">
        <v>1862269.38</v>
      </c>
      <c r="H26" s="26">
        <f t="shared" si="4"/>
        <v>6796.603577</v>
      </c>
      <c r="I26" s="27">
        <f t="shared" si="5"/>
        <v>-0.0005568796927</v>
      </c>
    </row>
    <row r="27" ht="12.75" customHeight="1">
      <c r="A27" s="25" t="s">
        <v>43</v>
      </c>
      <c r="B27" s="28">
        <v>2686564.27</v>
      </c>
      <c r="C27" s="26">
        <f t="shared" si="1"/>
        <v>9840.894762</v>
      </c>
      <c r="D27" s="28">
        <v>2912231.12</v>
      </c>
      <c r="E27" s="26">
        <f t="shared" si="2"/>
        <v>10628.58073</v>
      </c>
      <c r="F27" s="27">
        <f t="shared" si="3"/>
        <v>0.08004210868</v>
      </c>
      <c r="G27" s="28">
        <v>3896267.46</v>
      </c>
      <c r="H27" s="26">
        <f t="shared" si="4"/>
        <v>14219.95423</v>
      </c>
      <c r="I27" s="27">
        <f t="shared" si="5"/>
        <v>-0.2525587245</v>
      </c>
    </row>
    <row r="28" ht="12.75" customHeight="1">
      <c r="A28" s="25" t="s">
        <v>44</v>
      </c>
      <c r="B28" s="28">
        <v>3045985.93</v>
      </c>
      <c r="C28" s="26">
        <f t="shared" si="1"/>
        <v>11157.45762</v>
      </c>
      <c r="D28" s="28">
        <v>3359454.49</v>
      </c>
      <c r="E28" s="26">
        <f t="shared" si="2"/>
        <v>12260.78281</v>
      </c>
      <c r="F28" s="27">
        <f t="shared" si="3"/>
        <v>0.09888679203</v>
      </c>
      <c r="G28" s="28">
        <v>2869606.16</v>
      </c>
      <c r="H28" s="26">
        <f t="shared" si="4"/>
        <v>10473.01518</v>
      </c>
      <c r="I28" s="27">
        <f t="shared" si="5"/>
        <v>0.1707022855</v>
      </c>
    </row>
    <row r="29" ht="12.75" customHeight="1">
      <c r="A29" s="25" t="s">
        <v>45</v>
      </c>
      <c r="B29" s="28">
        <v>4411864.75</v>
      </c>
      <c r="C29" s="26">
        <f t="shared" si="1"/>
        <v>16160.67674</v>
      </c>
      <c r="D29" s="28">
        <v>4839634.19</v>
      </c>
      <c r="E29" s="26">
        <f t="shared" si="2"/>
        <v>17662.8985</v>
      </c>
      <c r="F29" s="27">
        <f t="shared" si="3"/>
        <v>0.09295537482</v>
      </c>
      <c r="G29" s="28">
        <v>4340922.27</v>
      </c>
      <c r="H29" s="26">
        <f t="shared" si="4"/>
        <v>15842.78201</v>
      </c>
      <c r="I29" s="27">
        <f t="shared" si="5"/>
        <v>0.1148861668</v>
      </c>
    </row>
    <row r="30" ht="12.75" customHeight="1">
      <c r="A30" s="25" t="s">
        <v>46</v>
      </c>
      <c r="B30" s="28">
        <v>818015.32</v>
      </c>
      <c r="C30" s="26">
        <f t="shared" si="1"/>
        <v>2996.393114</v>
      </c>
      <c r="D30" s="28">
        <v>949741.32</v>
      </c>
      <c r="E30" s="26">
        <f t="shared" si="2"/>
        <v>3466.209197</v>
      </c>
      <c r="F30" s="27">
        <f t="shared" si="3"/>
        <v>0.1567938737</v>
      </c>
      <c r="G30" s="28">
        <v>826497.98</v>
      </c>
      <c r="H30" s="26">
        <f t="shared" si="4"/>
        <v>3016.415985</v>
      </c>
      <c r="I30" s="27">
        <f t="shared" si="5"/>
        <v>0.1491151134</v>
      </c>
    </row>
    <row r="31" ht="12.75" customHeight="1">
      <c r="A31" s="25" t="s">
        <v>47</v>
      </c>
      <c r="B31" s="28">
        <v>526723.28</v>
      </c>
      <c r="C31" s="26">
        <f t="shared" si="1"/>
        <v>1929.389304</v>
      </c>
      <c r="D31" s="28">
        <v>548551.22</v>
      </c>
      <c r="E31" s="26">
        <f t="shared" si="2"/>
        <v>2002.011752</v>
      </c>
      <c r="F31" s="27">
        <f t="shared" si="3"/>
        <v>0.03764012148</v>
      </c>
      <c r="G31" s="28">
        <v>471187.52</v>
      </c>
      <c r="H31" s="26">
        <f t="shared" si="4"/>
        <v>1719.662482</v>
      </c>
      <c r="I31" s="27">
        <f t="shared" si="5"/>
        <v>0.1641887714</v>
      </c>
    </row>
    <row r="32" ht="12.75" customHeight="1">
      <c r="A32" s="25" t="s">
        <v>48</v>
      </c>
      <c r="B32" s="28">
        <v>1454626.01</v>
      </c>
      <c r="C32" s="26">
        <f t="shared" si="1"/>
        <v>5328.300403</v>
      </c>
      <c r="D32" s="28">
        <v>1553037.12</v>
      </c>
      <c r="E32" s="26">
        <f t="shared" si="2"/>
        <v>5668.018686</v>
      </c>
      <c r="F32" s="27">
        <f t="shared" si="3"/>
        <v>0.06375734428</v>
      </c>
      <c r="G32" s="28">
        <v>1297546.35</v>
      </c>
      <c r="H32" s="26">
        <f t="shared" si="4"/>
        <v>4735.57062</v>
      </c>
      <c r="I32" s="27">
        <f t="shared" si="5"/>
        <v>0.1969030008</v>
      </c>
    </row>
    <row r="33" ht="12.75" customHeight="1">
      <c r="A33" s="25" t="s">
        <v>49</v>
      </c>
      <c r="B33" s="28">
        <v>9407564.42</v>
      </c>
      <c r="C33" s="26">
        <f t="shared" si="1"/>
        <v>34459.94293</v>
      </c>
      <c r="D33" s="28">
        <v>1.013619548E7</v>
      </c>
      <c r="E33" s="26">
        <f t="shared" si="2"/>
        <v>36993.41416</v>
      </c>
      <c r="F33" s="27">
        <f t="shared" si="3"/>
        <v>0.0735193101</v>
      </c>
      <c r="G33" s="28">
        <v>9384308.2</v>
      </c>
      <c r="H33" s="26">
        <f t="shared" si="4"/>
        <v>34249.3</v>
      </c>
      <c r="I33" s="27">
        <f t="shared" si="5"/>
        <v>0.080121759</v>
      </c>
    </row>
    <row r="34" ht="12.75" customHeight="1">
      <c r="A34" s="25" t="s">
        <v>50</v>
      </c>
      <c r="B34" s="28">
        <v>1987590.22</v>
      </c>
      <c r="C34" s="26">
        <f t="shared" si="1"/>
        <v>7280.550256</v>
      </c>
      <c r="D34" s="28">
        <v>2171011.61</v>
      </c>
      <c r="E34" s="26">
        <f t="shared" si="2"/>
        <v>7923.400036</v>
      </c>
      <c r="F34" s="27">
        <f t="shared" si="3"/>
        <v>0.08829686733</v>
      </c>
      <c r="G34" s="28">
        <v>2510540.67</v>
      </c>
      <c r="H34" s="26">
        <f t="shared" si="4"/>
        <v>9162.55719</v>
      </c>
      <c r="I34" s="27">
        <f t="shared" si="5"/>
        <v>-0.13524141</v>
      </c>
    </row>
    <row r="35" ht="12.75" customHeight="1">
      <c r="A35" s="25" t="s">
        <v>51</v>
      </c>
      <c r="B35" s="28">
        <v>1217611.7</v>
      </c>
      <c r="C35" s="26">
        <f t="shared" si="1"/>
        <v>4460.116117</v>
      </c>
      <c r="D35" s="28">
        <v>1411252.8</v>
      </c>
      <c r="E35" s="26">
        <f t="shared" si="2"/>
        <v>5150.557664</v>
      </c>
      <c r="F35" s="27">
        <f t="shared" si="3"/>
        <v>0.1548034914</v>
      </c>
      <c r="G35" s="28">
        <v>1382765.2</v>
      </c>
      <c r="H35" s="26">
        <f t="shared" si="4"/>
        <v>5046.588321</v>
      </c>
      <c r="I35" s="27">
        <f t="shared" si="5"/>
        <v>0.02060190696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