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0\"/>
    </mc:Choice>
  </mc:AlternateContent>
  <bookViews>
    <workbookView xWindow="0" yWindow="0" windowWidth="25200" windowHeight="12435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14" r:id="rId6"/>
  </pivotCaches>
</workbook>
</file>

<file path=xl/calcChain.xml><?xml version="1.0" encoding="utf-8"?>
<calcChain xmlns="http://schemas.openxmlformats.org/spreadsheetml/2006/main">
  <c r="E30" i="3" l="1"/>
  <c r="D166" i="4"/>
  <c r="D165" i="4"/>
  <c r="D164" i="4"/>
  <c r="D163" i="4"/>
  <c r="D162" i="4"/>
  <c r="D161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F1" i="3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<sst xmlns="http://schemas.openxmlformats.org/spreadsheetml/2006/main" count="652" uniqueCount="458">
  <si>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</si>
  <si>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</si>
  <si>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</si>
  <si>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</si>
  <si>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</si>
  <si>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</si>
  <si>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</si>
  <si>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</si>
  <si>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</si>
  <si>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JAN-MAY</t>
  </si>
  <si>
    <t>SES AIRPORTS (RP3)</t>
  </si>
  <si>
    <t>Month</t>
  </si>
  <si>
    <t>Airport ATFM arrival delay [min./arr.]</t>
  </si>
  <si>
    <t>Year</t>
  </si>
  <si>
    <t>Arrivals</t>
  </si>
  <si>
    <t>Airport ATFM arrival delay [total min.]</t>
  </si>
  <si>
    <t>Cumulative Year</t>
  </si>
  <si>
    <t>Select</t>
  </si>
  <si>
    <t>Jan-19</t>
  </si>
  <si>
    <t>2016 (YTD)</t>
  </si>
  <si>
    <t>2017 (YTD)</t>
  </si>
  <si>
    <t>2018 (YTD)</t>
  </si>
  <si>
    <t>Feb-19</t>
  </si>
  <si>
    <t>2019 (YTD)</t>
  </si>
  <si>
    <t>2020 (YTD)</t>
  </si>
  <si>
    <t>Mar-19</t>
  </si>
  <si>
    <t>2021 (YTD)</t>
  </si>
  <si>
    <t>Apr-19</t>
  </si>
  <si>
    <t>2022 (YTD)</t>
  </si>
  <si>
    <t>May-19</t>
  </si>
  <si>
    <t>2023 (YTD)</t>
  </si>
  <si>
    <t>2024 (YTD)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</si>
  <si>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</si>
  <si>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</si>
  <si>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</si>
  <si>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</si>
  <si>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</si>
  <si>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</si>
  <si>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</si>
  <si>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</si>
  <si>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State</t>
  </si>
  <si>
    <t>Feb-20</t>
  </si>
  <si>
    <t>Apt. name</t>
  </si>
  <si>
    <t>ICAO</t>
  </si>
  <si>
    <t>Apt. ATFM dly [min./arr.]</t>
  </si>
  <si>
    <t>FLTS [ARR]</t>
  </si>
  <si>
    <t>Airport ATFM arr. delay [total]</t>
  </si>
  <si>
    <t>France</t>
  </si>
  <si>
    <t>Agen-La Garenne (LFBA)</t>
  </si>
  <si>
    <t>LFBA</t>
  </si>
  <si>
    <t>Mar-20</t>
  </si>
  <si>
    <t>Apr-20</t>
  </si>
  <si>
    <t>May-20</t>
  </si>
  <si>
    <t>Jun-20</t>
  </si>
  <si>
    <t>Ajaccio-Napoléon-Bonaparte (LFKJ)</t>
  </si>
  <si>
    <t>LFKJ</t>
  </si>
  <si>
    <t>Jul-20</t>
  </si>
  <si>
    <t>Albert-Bray (LFAQ)</t>
  </si>
  <si>
    <t>LFAQ</t>
  </si>
  <si>
    <t>Aug-20</t>
  </si>
  <si>
    <t>Spain</t>
  </si>
  <si>
    <t>Alicante (LEAL)</t>
  </si>
  <si>
    <t>Sep-20</t>
  </si>
  <si>
    <t>LEAL</t>
  </si>
  <si>
    <t>Oct-20</t>
  </si>
  <si>
    <t>Nov-20</t>
  </si>
  <si>
    <t>Netherlands</t>
  </si>
  <si>
    <t>Amsterdam/ Schiphol (EHAM)</t>
  </si>
  <si>
    <t>EHAM</t>
  </si>
  <si>
    <t>Dec-20</t>
  </si>
  <si>
    <t>Annecy-Meythet (LFLP)</t>
  </si>
  <si>
    <t>LFLP</t>
  </si>
  <si>
    <t>Greece</t>
  </si>
  <si>
    <t>Athens (LGAV)</t>
  </si>
  <si>
    <t>Jan-21</t>
  </si>
  <si>
    <t>LGAV</t>
  </si>
  <si>
    <t>Avignon-Caumont (LFMV)</t>
  </si>
  <si>
    <t>LFMV</t>
  </si>
  <si>
    <t>Bâle-Mulhouse (LFSB)</t>
  </si>
  <si>
    <t>Feb-21</t>
  </si>
  <si>
    <t>LFSB</t>
  </si>
  <si>
    <t>Mar-21</t>
  </si>
  <si>
    <t>Barcelona (LEBL)</t>
  </si>
  <si>
    <t>LEBL</t>
  </si>
  <si>
    <t>Apr-21</t>
  </si>
  <si>
    <t>May-21</t>
  </si>
  <si>
    <t>Bastia-Poretta (LFKB)</t>
  </si>
  <si>
    <t>Jun-21</t>
  </si>
  <si>
    <t>LFKB</t>
  </si>
  <si>
    <t>Jul-21</t>
  </si>
  <si>
    <t>Beauvais-Tillé (LFOB)</t>
  </si>
  <si>
    <t>LFOB</t>
  </si>
  <si>
    <t>Aug-21</t>
  </si>
  <si>
    <t>Sep-21</t>
  </si>
  <si>
    <t>Oct-21</t>
  </si>
  <si>
    <t>Nov-21</t>
  </si>
  <si>
    <t>Italy</t>
  </si>
  <si>
    <t>Dec-21</t>
  </si>
  <si>
    <t>Bergamo (LIME)</t>
  </si>
  <si>
    <t>LIME</t>
  </si>
  <si>
    <t>Jan-22</t>
  </si>
  <si>
    <t>Feb-22</t>
  </si>
  <si>
    <t>Norway</t>
  </si>
  <si>
    <t>Bergen (ENBR)</t>
  </si>
  <si>
    <t>ENBR</t>
  </si>
  <si>
    <t>Mar-22</t>
  </si>
  <si>
    <t>Apr-22</t>
  </si>
  <si>
    <t>Bergerac-Roumanière (LFBE)</t>
  </si>
  <si>
    <t>LFBE</t>
  </si>
  <si>
    <t>May-22</t>
  </si>
  <si>
    <t>Germany</t>
  </si>
  <si>
    <t>Jun-22</t>
  </si>
  <si>
    <t>Berlin/ Schoenefeld (EDDB)</t>
  </si>
  <si>
    <t>EDDB</t>
  </si>
  <si>
    <t>Jul-22</t>
  </si>
  <si>
    <t>Aug-22</t>
  </si>
  <si>
    <t>Berlin/ Tegel (EDDT)</t>
  </si>
  <si>
    <t>Sep-22</t>
  </si>
  <si>
    <t>EDDT</t>
  </si>
  <si>
    <t>Oct-22</t>
  </si>
  <si>
    <t>Nov-22</t>
  </si>
  <si>
    <t>Dec-22</t>
  </si>
  <si>
    <t>Jan-23</t>
  </si>
  <si>
    <t>Béziers-Vias (LFMU)</t>
  </si>
  <si>
    <t>LFMU</t>
  </si>
  <si>
    <t>Biarritz-Bayonne-Anglet (LFBZ)</t>
  </si>
  <si>
    <t>LFBZ</t>
  </si>
  <si>
    <t>United Kingdom</t>
  </si>
  <si>
    <t>Biggin Hill (EGKB)</t>
  </si>
  <si>
    <t>EGKB</t>
  </si>
  <si>
    <t>Birmingham (EGBB)</t>
  </si>
  <si>
    <t>EGBB</t>
  </si>
  <si>
    <t>Feb-23</t>
  </si>
  <si>
    <t>Mar-23</t>
  </si>
  <si>
    <t>Bordeaux-Mérignac (LFBD)</t>
  </si>
  <si>
    <t>Apr-23</t>
  </si>
  <si>
    <t>LFBD</t>
  </si>
  <si>
    <t>May-23</t>
  </si>
  <si>
    <t>Jun-23</t>
  </si>
  <si>
    <t>Bremen (EDDW)</t>
  </si>
  <si>
    <t>Jul-23</t>
  </si>
  <si>
    <t>EDDW</t>
  </si>
  <si>
    <t>Aug-23</t>
  </si>
  <si>
    <t>Sep-23</t>
  </si>
  <si>
    <t>Oct-23</t>
  </si>
  <si>
    <t>Brest-Bretagne (LFRB)</t>
  </si>
  <si>
    <t>LFRB</t>
  </si>
  <si>
    <t>Nov-23</t>
  </si>
  <si>
    <t>Dec-23</t>
  </si>
  <si>
    <t>Brive-Souillac (LFSL)</t>
  </si>
  <si>
    <t>LFSL</t>
  </si>
  <si>
    <t>Jan-24</t>
  </si>
  <si>
    <t>Feb-24</t>
  </si>
  <si>
    <t>Czech Republic</t>
  </si>
  <si>
    <t>Brno-Tuřany (LKTB)</t>
  </si>
  <si>
    <t>LKTB</t>
  </si>
  <si>
    <t>Mar-24</t>
  </si>
  <si>
    <t>Belgium</t>
  </si>
  <si>
    <t>Apr-24</t>
  </si>
  <si>
    <t>Brussels (EBBR)</t>
  </si>
  <si>
    <t>EBBR</t>
  </si>
  <si>
    <t>May-24</t>
  </si>
  <si>
    <t>Romania</t>
  </si>
  <si>
    <t>Jun-24</t>
  </si>
  <si>
    <t>Bucharest/ Băneasa (LRBS)</t>
  </si>
  <si>
    <t>LRBS</t>
  </si>
  <si>
    <t>Jul-24</t>
  </si>
  <si>
    <t>Bucharest/ Otopeni (LROP)</t>
  </si>
  <si>
    <t>Aug-24</t>
  </si>
  <si>
    <t>LROP</t>
  </si>
  <si>
    <t>Sep-24</t>
  </si>
  <si>
    <t>Hungary</t>
  </si>
  <si>
    <t>Oct-24</t>
  </si>
  <si>
    <t>Budapest/ Ferihegy (LHBP)</t>
  </si>
  <si>
    <t>LHBP</t>
  </si>
  <si>
    <t>Nov-24</t>
  </si>
  <si>
    <t>Poland</t>
  </si>
  <si>
    <t>Dec-24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</si>
  <si>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</si>
  <si>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</si>
  <si>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</si>
  <si>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</si>
  <si>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</si>
  <si>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</si>
  <si>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</si>
  <si>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</si>
  <si>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</si>
  <si>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</si>
  <si>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Portugal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</si>
  <si>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</si>
  <si>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</si>
  <si>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</si>
  <si>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</si>
  <si>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</si>
  <si>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</si>
  <si>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</si>
  <si>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</si>
  <si>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</si>
  <si>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</si>
  <si>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</si>
  <si>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</si>
  <si>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Denmark</t>
  </si>
  <si>
    <t>Copenhagen/ Kastrup (EKCH)</t>
  </si>
  <si>
    <t>EKCH</t>
  </si>
  <si>
    <t>Ireland</t>
  </si>
  <si>
    <t>Cork (EICK)</t>
  </si>
  <si>
    <t>EICK</t>
  </si>
  <si>
    <t>Deauville-Normandie (LFRG)</t>
  </si>
  <si>
    <t>LFRG</t>
  </si>
  <si>
    <t>Dinard-Pleurtuit-Saint-Malo (LFRD)</t>
  </si>
  <si>
    <t>LFRD</t>
  </si>
  <si>
    <t>Change date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</si>
  <si>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</si>
  <si>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</si>
  <si>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</si>
  <si>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</si>
  <si>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</si>
  <si>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</si>
  <si>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</si>
  <si>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</si>
  <si>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</si>
  <si>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</si>
  <si>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Entity</t>
  </si>
  <si>
    <t>Erfurt (EDDE)</t>
  </si>
  <si>
    <t>EDDE</t>
  </si>
  <si>
    <t>Period</t>
  </si>
  <si>
    <t>Faro (LPFR)</t>
  </si>
  <si>
    <t>LPFR</t>
  </si>
  <si>
    <t>Comment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</si>
  <si>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</si>
  <si>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</si>
  <si>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</si>
  <si>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</si>
  <si>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</si>
  <si>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</si>
  <si>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</si>
  <si>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</si>
  <si>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Switzerland</t>
  </si>
  <si>
    <t>Geneva (LSGG)</t>
  </si>
  <si>
    <t>LSGG</t>
  </si>
  <si>
    <t>Glasgow (EGPF)</t>
  </si>
  <si>
    <t>EGPF</t>
  </si>
  <si>
    <t>Gran Canaria (GCLP)</t>
  </si>
  <si>
    <t>GCLP</t>
  </si>
  <si>
    <t>Austria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</si>
  <si>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</si>
  <si>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</si>
  <si>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</si>
  <si>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</si>
  <si>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</si>
  <si>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</si>
  <si>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</si>
  <si>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</si>
  <si>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</si>
  <si>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</si>
  <si>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Finland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</si>
  <si>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</si>
  <si>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</si>
  <si>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</si>
  <si>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</si>
  <si>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</si>
  <si>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</si>
  <si>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</si>
  <si>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</si>
  <si>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</si>
  <si>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</si>
  <si>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</si>
  <si>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</si>
  <si>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</si>
  <si>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</si>
  <si>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</si>
  <si>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</si>
  <si>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</si>
  <si>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</si>
  <si>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</si>
  <si>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</si>
  <si>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</si>
  <si>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</si>
  <si>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</si>
  <si>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</si>
  <si>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Latvia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</si>
  <si>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</si>
  <si>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</si>
  <si>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</si>
  <si>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</si>
  <si>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</si>
  <si>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</si>
  <si>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</si>
  <si>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</si>
  <si>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</si>
  <si>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</si>
  <si>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</si>
  <si>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</si>
  <si>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</si>
  <si>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</si>
  <si>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</si>
  <si>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</si>
  <si>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</si>
  <si>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</si>
  <si>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</si>
  <si>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</si>
  <si>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</si>
  <si>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</si>
  <si>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</si>
  <si>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</si>
  <si>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</si>
  <si>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</si>
  <si>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</si>
  <si>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</si>
  <si>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</si>
  <si>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</si>
  <si>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</si>
  <si>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</si>
  <si>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</si>
  <si>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</si>
  <si>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</si>
  <si>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</si>
  <si>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</si>
  <si>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</si>
  <si>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</si>
  <si>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</si>
  <si>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</si>
  <si>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</si>
  <si>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</si>
  <si>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</si>
  <si>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</si>
  <si>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</si>
  <si>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</si>
  <si>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</si>
  <si>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</si>
  <si>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</si>
  <si>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</si>
  <si>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</si>
  <si>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</si>
  <si>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</si>
  <si>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</si>
  <si>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</si>
  <si>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</si>
  <si>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</si>
  <si>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</si>
  <si>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</si>
  <si>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</si>
  <si>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</si>
  <si>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</si>
  <si>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</si>
  <si>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</si>
  <si>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</si>
  <si>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</si>
  <si>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</si>
  <si>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</si>
  <si>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</si>
  <si>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</si>
  <si>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</si>
  <si>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</si>
  <si>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</si>
  <si>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</si>
  <si>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</si>
  <si>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</si>
  <si>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</si>
  <si>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</si>
  <si>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</si>
  <si>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</si>
  <si>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</si>
  <si>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</si>
  <si>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</si>
  <si>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</si>
  <si>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</si>
  <si>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</si>
  <si>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</si>
  <si>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</si>
  <si>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</si>
  <si>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</si>
  <si>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</si>
  <si>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</si>
  <si>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</si>
  <si>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</si>
  <si>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</si>
  <si>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</si>
  <si>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</si>
  <si>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</si>
  <si>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</si>
  <si>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</si>
  <si>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</si>
  <si>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</si>
  <si>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</si>
  <si>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</si>
  <si>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</si>
  <si>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</si>
  <si>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</si>
  <si>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</si>
  <si>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</si>
  <si>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</si>
  <si>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</si>
  <si>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</si>
  <si>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</si>
  <si>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</si>
  <si>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</si>
  <si>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</si>
  <si>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</si>
  <si>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</si>
  <si>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</si>
  <si>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</si>
  <si>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</si>
  <si>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</si>
  <si>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</si>
  <si>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</si>
  <si>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</si>
  <si>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</si>
  <si>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</si>
  <si>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</si>
  <si>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</si>
  <si>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</si>
  <si>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</si>
  <si>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Sweden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</si>
  <si>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</si>
  <si>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</si>
  <si>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</si>
  <si>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</si>
  <si>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</si>
  <si>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</si>
  <si>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</si>
  <si>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</si>
  <si>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Estonia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</si>
  <si>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</si>
  <si>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</si>
  <si>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</si>
  <si>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</si>
  <si>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</si>
  <si>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</si>
  <si>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</si>
  <si>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</si>
  <si>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</si>
  <si>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</si>
  <si>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</si>
  <si>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</si>
  <si>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</si>
  <si>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</si>
  <si>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</si>
  <si>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</si>
  <si>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</si>
  <si>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</si>
  <si>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</si>
  <si>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</si>
  <si>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</si>
  <si>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</si>
  <si>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</si>
  <si>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</si>
  <si>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</si>
  <si>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</si>
  <si>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Valid airports</t>
  </si>
  <si>
    <t>Airport ATFM arr. delay</t>
  </si>
  <si>
    <t>Wroclaw/ Strachowice (EPWR)</t>
  </si>
  <si>
    <t>EPWR</t>
  </si>
  <si>
    <t>Zielona Gora - Babimost (EPZG)</t>
  </si>
  <si>
    <t>EPZG</t>
  </si>
  <si>
    <t>Zürich (LSZH)</t>
  </si>
  <si>
    <t>LSZH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</si>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</sst>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9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C00000"/>
      <name val="Arial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1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166" fontId="6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" fillId="2" borderId="4" xfId="0" applyFont="1" applyFill="1" applyBorder="1" applyAlignment="1"/>
    <xf numFmtId="0" fontId="2" fillId="3" borderId="3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167" fontId="9" fillId="3" borderId="4" xfId="0" applyNumberFormat="1" applyFont="1" applyFill="1" applyBorder="1" applyAlignment="1">
      <alignment horizontal="left"/>
    </xf>
    <xf numFmtId="0" fontId="8" fillId="3" borderId="6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8" fillId="3" borderId="7" xfId="0" applyFont="1" applyFill="1" applyBorder="1" applyAlignment="1"/>
    <xf numFmtId="0" fontId="11" fillId="0" borderId="8" xfId="0" applyFont="1" applyBorder="1"/>
    <xf numFmtId="0" fontId="12" fillId="4" borderId="8" xfId="0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3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wrapText="1"/>
    </xf>
    <xf numFmtId="0" fontId="13" fillId="4" borderId="9" xfId="0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8" fillId="3" borderId="8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8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wrapText="1"/>
    </xf>
    <xf numFmtId="0" fontId="8" fillId="3" borderId="10" xfId="0" applyFont="1" applyFill="1" applyBorder="1" applyAlignment="1">
      <alignment wrapText="1"/>
    </xf>
    <xf numFmtId="0" fontId="15" fillId="5" borderId="7" xfId="0" applyFont="1" applyFill="1" applyBorder="1" applyAlignment="1">
      <alignment horizontal="center"/>
    </xf>
    <xf numFmtId="0" fontId="8" fillId="3" borderId="0" xfId="0" applyFont="1" applyFill="1" applyAlignment="1">
      <alignment wrapText="1"/>
    </xf>
    <xf numFmtId="0" fontId="15" fillId="5" borderId="11" xfId="0" applyFont="1" applyFill="1" applyBorder="1" applyAlignment="1">
      <alignment horizontal="center" vertical="center" wrapText="1"/>
    </xf>
    <xf numFmtId="49" fontId="15" fillId="5" borderId="8" xfId="0" applyNumberFormat="1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1" fillId="0" borderId="0" xfId="0" applyFont="1"/>
    <xf numFmtId="49" fontId="16" fillId="3" borderId="0" xfId="0" applyNumberFormat="1" applyFont="1" applyFill="1" applyAlignment="1">
      <alignment horizontal="right" wrapText="1"/>
    </xf>
    <xf numFmtId="49" fontId="17" fillId="3" borderId="8" xfId="0" applyNumberFormat="1" applyFont="1" applyFill="1" applyBorder="1" applyAlignment="1">
      <alignment horizontal="center"/>
    </xf>
    <xf numFmtId="4" fontId="8" fillId="3" borderId="13" xfId="0" applyNumberFormat="1" applyFont="1" applyFill="1" applyBorder="1" applyAlignment="1">
      <alignment vertical="center"/>
    </xf>
    <xf numFmtId="4" fontId="8" fillId="4" borderId="13" xfId="0" applyNumberFormat="1" applyFont="1" applyFill="1" applyBorder="1" applyAlignment="1">
      <alignment vertical="center"/>
    </xf>
    <xf numFmtId="3" fontId="8" fillId="3" borderId="13" xfId="0" applyNumberFormat="1" applyFont="1" applyFill="1" applyBorder="1" applyAlignment="1">
      <alignment wrapText="1"/>
    </xf>
    <xf numFmtId="3" fontId="8" fillId="3" borderId="13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1" fillId="6" borderId="12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6" fillId="3" borderId="8" xfId="0" applyNumberFormat="1" applyFont="1" applyFill="1" applyBorder="1" applyAlignment="1">
      <alignment horizontal="right" wrapText="1"/>
    </xf>
    <xf numFmtId="4" fontId="8" fillId="4" borderId="16" xfId="0" applyNumberFormat="1" applyFont="1" applyFill="1" applyBorder="1" applyAlignment="1">
      <alignment vertical="center"/>
    </xf>
    <xf numFmtId="2" fontId="8" fillId="6" borderId="12" xfId="0" applyNumberFormat="1" applyFont="1" applyFill="1" applyBorder="1" applyAlignment="1">
      <alignment horizontal="right"/>
    </xf>
    <xf numFmtId="3" fontId="8" fillId="3" borderId="16" xfId="0" applyNumberFormat="1" applyFont="1" applyFill="1" applyBorder="1" applyAlignment="1">
      <alignment wrapText="1"/>
    </xf>
    <xf numFmtId="4" fontId="8" fillId="3" borderId="16" xfId="0" applyNumberFormat="1" applyFont="1" applyFill="1" applyBorder="1" applyAlignment="1">
      <alignment vertical="center"/>
    </xf>
    <xf numFmtId="3" fontId="8" fillId="3" borderId="16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1" fillId="6" borderId="11" xfId="0" applyNumberFormat="1" applyFont="1" applyFill="1" applyBorder="1" applyAlignment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0" fontId="12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3" fontId="8" fillId="3" borderId="22" xfId="0" applyNumberFormat="1" applyFont="1" applyFill="1" applyBorder="1" applyAlignment="1">
      <alignment vertical="center"/>
    </xf>
    <xf numFmtId="0" fontId="15" fillId="5" borderId="8" xfId="0" applyFont="1" applyFill="1" applyBorder="1" applyAlignment="1"/>
    <xf numFmtId="0" fontId="8" fillId="3" borderId="0" xfId="0" applyFont="1" applyFill="1" applyAlignment="1"/>
    <xf numFmtId="2" fontId="8" fillId="3" borderId="8" xfId="0" applyNumberFormat="1" applyFont="1" applyFill="1" applyBorder="1" applyAlignment="1"/>
    <xf numFmtId="0" fontId="8" fillId="3" borderId="8" xfId="0" applyFont="1" applyFill="1" applyBorder="1" applyAlignment="1"/>
    <xf numFmtId="2" fontId="8" fillId="4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3" fontId="8" fillId="3" borderId="13" xfId="0" applyNumberFormat="1" applyFont="1" applyFill="1" applyBorder="1" applyAlignment="1">
      <alignment vertical="center"/>
    </xf>
    <xf numFmtId="3" fontId="8" fillId="3" borderId="16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6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wrapText="1"/>
    </xf>
    <xf numFmtId="0" fontId="16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164" fontId="16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164" fontId="18" fillId="3" borderId="0" xfId="0" applyNumberFormat="1" applyFont="1" applyFill="1" applyAlignment="1">
      <alignment horizontal="center"/>
    </xf>
    <xf numFmtId="168" fontId="17" fillId="3" borderId="0" xfId="0" applyNumberFormat="1" applyFont="1" applyFill="1" applyAlignment="1">
      <alignment horizontal="center"/>
    </xf>
    <xf numFmtId="0" fontId="17" fillId="3" borderId="0" xfId="0" applyFont="1" applyFill="1" applyAlignment="1"/>
    <xf numFmtId="0" fontId="1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6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6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4" xfId="0" applyFont="1" applyBorder="1" applyAlignment="1"/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5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3986.820102083337" refreshedVersion="6" recordCount="161">
  <cacheSource type="worksheet">
    <worksheetSource ref="A5:F166" sheet="APT_ATFM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4434869489196953"/>
    </cacheField>
    <cacheField name="FLTS [ARR]" numFmtId="3">
      <sharedItems containsSemiMixedTypes="0" containsString="0" containsNumber="1" containsInteger="1" minValue="0" maxValue="55942"/>
    </cacheField>
    <cacheField name="Airport ATFM arr. delay [total]" numFmtId="3">
      <sharedItems containsSemiMixedTypes="0" containsString="0" containsNumber="1" containsInteger="1" minValue="0" maxValue="1591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"/>
    <n v="440"/>
    <n v="0"/>
  </r>
  <r>
    <x v="0"/>
    <s v="Ajaccio-Napoléon-Bonaparte (LFKJ)"/>
    <s v="LFKJ"/>
    <n v="0"/>
    <n v="1316"/>
    <n v="0"/>
  </r>
  <r>
    <x v="0"/>
    <s v="Albert-Bray (LFAQ)"/>
    <s v="LFAQ"/>
    <n v="0"/>
    <n v="149"/>
    <n v="0"/>
  </r>
  <r>
    <x v="1"/>
    <s v="Alicante (LEAL)"/>
    <s v="LEAL"/>
    <n v="4.105171772293191E-2"/>
    <n v="8063"/>
    <n v="331"/>
  </r>
  <r>
    <x v="2"/>
    <s v="Amsterdam/ Schiphol (EHAM)"/>
    <s v="EHAM"/>
    <n v="2.8695221098552448"/>
    <n v="55473"/>
    <n v="159181"/>
  </r>
  <r>
    <x v="0"/>
    <s v="Annecy-Meythet (LFLP)"/>
    <s v="LFLP"/>
    <n v="0.46561886051080548"/>
    <n v="509"/>
    <n v="237"/>
  </r>
  <r>
    <x v="3"/>
    <s v="Athens (LGAV)"/>
    <s v="LGAV"/>
    <n v="0"/>
    <n v="20675"/>
    <n v="0"/>
  </r>
  <r>
    <x v="0"/>
    <s v="Avignon-Caumont (LFMV)"/>
    <s v="LFMV"/>
    <n v="0.83829787234042552"/>
    <n v="705"/>
    <n v="591"/>
  </r>
  <r>
    <x v="0"/>
    <s v="Bâle-Mulhouse (LFSB)"/>
    <s v="LFSB"/>
    <n v="0.89725179499876206"/>
    <n v="8078"/>
    <n v="7248"/>
  </r>
  <r>
    <x v="1"/>
    <s v="Barcelona (LEBL)"/>
    <s v="LEBL"/>
    <n v="0.23309597328124015"/>
    <n v="31738"/>
    <n v="7398"/>
  </r>
  <r>
    <x v="0"/>
    <s v="Bastia-Poretta (LFKB)"/>
    <s v="LFKB"/>
    <n v="0"/>
    <n v="1258"/>
    <n v="0"/>
  </r>
  <r>
    <x v="0"/>
    <s v="Beauvais-Tillé (LFOB)"/>
    <s v="LFOB"/>
    <n v="3.6291913214990139E-2"/>
    <n v="2535"/>
    <n v="92"/>
  </r>
  <r>
    <x v="4"/>
    <s v="Bergamo (LIME)"/>
    <s v="LIME"/>
    <n v="7.5770828777607699E-2"/>
    <n v="9146"/>
    <n v="693"/>
  </r>
  <r>
    <x v="5"/>
    <s v="Bergen (ENBR)"/>
    <s v="ENBR"/>
    <n v="2.5466636439205017E-2"/>
    <n v="13233"/>
    <n v="337"/>
  </r>
  <r>
    <x v="0"/>
    <s v="Bergerac-Roumanière (LFBE)"/>
    <s v="LFBE"/>
    <n v="0"/>
    <n v="264"/>
    <n v="0"/>
  </r>
  <r>
    <x v="6"/>
    <s v="Berlin/ Schoenefeld (EDDB)"/>
    <s v="EDDB"/>
    <n v="0"/>
    <n v="9351"/>
    <n v="0"/>
  </r>
  <r>
    <x v="6"/>
    <s v="Berlin/ Tegel (EDDT)"/>
    <s v="EDDT"/>
    <n v="6.106361718663262E-4"/>
    <n v="18014"/>
    <n v="11"/>
  </r>
  <r>
    <x v="0"/>
    <s v="Béziers-Vias (LFMU)"/>
    <s v="LFMU"/>
    <n v="0"/>
    <n v="603"/>
    <n v="0"/>
  </r>
  <r>
    <x v="0"/>
    <s v="Biarritz-Bayonne-Anglet (LFBZ)"/>
    <s v="LFBZ"/>
    <n v="9.3370681605975725E-2"/>
    <n v="1071"/>
    <n v="100"/>
  </r>
  <r>
    <x v="7"/>
    <s v="Biggin Hill (EGKB)"/>
    <s v="EGKB"/>
    <n v="0"/>
    <n v="2493"/>
    <n v="0"/>
  </r>
  <r>
    <x v="7"/>
    <s v="Birmingham (EGBB)"/>
    <s v="EGBB"/>
    <n v="6.2118231701004242E-3"/>
    <n v="9659"/>
    <n v="60"/>
  </r>
  <r>
    <x v="0"/>
    <s v="Bordeaux-Mérignac (LFBD)"/>
    <s v="LFBD"/>
    <n v="1.5551154213905205"/>
    <n v="7321"/>
    <n v="11385"/>
  </r>
  <r>
    <x v="6"/>
    <s v="Bremen (EDDW)"/>
    <s v="EDDW"/>
    <n v="0"/>
    <n v="3264"/>
    <n v="0"/>
  </r>
  <r>
    <x v="0"/>
    <s v="Brest-Bretagne (LFRB)"/>
    <s v="LFRB"/>
    <n v="0"/>
    <n v="1744"/>
    <n v="0"/>
  </r>
  <r>
    <x v="0"/>
    <s v="Brive-Souillac (LFSL)"/>
    <s v="LFSL"/>
    <n v="0"/>
    <n v="345"/>
    <n v="0"/>
  </r>
  <r>
    <x v="8"/>
    <s v="Brno-Tuřany (LKTB)"/>
    <s v="LKTB"/>
    <n v="0"/>
    <n v="860"/>
    <n v="0"/>
  </r>
  <r>
    <x v="9"/>
    <s v="Brussels (EBBR)"/>
    <s v="EBBR"/>
    <n v="0.71523399991650316"/>
    <n v="23953"/>
    <n v="17132"/>
  </r>
  <r>
    <x v="10"/>
    <s v="Bucharest/ Băneasa (LRBS)"/>
    <s v="LRBS"/>
    <n v="0"/>
    <n v="788"/>
    <n v="0"/>
  </r>
  <r>
    <x v="10"/>
    <s v="Bucharest/ Otopeni (LROP)"/>
    <s v="LROP"/>
    <n v="3.262271451331462E-3"/>
    <n v="13181"/>
    <n v="43"/>
  </r>
  <r>
    <x v="11"/>
    <s v="Budapest/ Ferihegy (LHBP)"/>
    <s v="LHBP"/>
    <n v="0.14296407185628743"/>
    <n v="13360"/>
    <n v="1910"/>
  </r>
  <r>
    <x v="12"/>
    <s v="Bydgoszcz (EPBY)"/>
    <s v="EPBY"/>
    <n v="0"/>
    <n v="533"/>
    <n v="0"/>
  </r>
  <r>
    <x v="0"/>
    <s v="Caen-Carpiquet (LFRK)"/>
    <s v="LFRK"/>
    <n v="0"/>
    <n v="629"/>
    <n v="0"/>
  </r>
  <r>
    <x v="0"/>
    <s v="Calvi-Sainte-Catherine (LFKC)"/>
    <s v="LFKC"/>
    <n v="0"/>
    <n v="386"/>
    <n v="0"/>
  </r>
  <r>
    <x v="0"/>
    <s v="Cannes-Mandelieu (LFMD)"/>
    <s v="LFMD"/>
    <n v="9.2750533049040518E-2"/>
    <n v="938"/>
    <n v="87"/>
  </r>
  <r>
    <x v="0"/>
    <s v="Carcassonne-Salvaza (LFMK)"/>
    <s v="LFMK"/>
    <n v="0"/>
    <n v="663"/>
    <n v="0"/>
  </r>
  <r>
    <x v="13"/>
    <s v="Cascais (LPCS)"/>
    <s v="LPCS"/>
    <n v="0"/>
    <n v="583"/>
    <n v="0"/>
  </r>
  <r>
    <x v="0"/>
    <s v="Châlons-Vatry (LFOK)"/>
    <s v="LFOK"/>
    <n v="5.0632911392405063E-2"/>
    <n v="553"/>
    <n v="28"/>
  </r>
  <r>
    <x v="0"/>
    <s v="Chambéry-Aix-les-Bains (LFLB)"/>
    <s v="LFLB"/>
    <n v="2.4095394736842106"/>
    <n v="1824"/>
    <n v="4395"/>
  </r>
  <r>
    <x v="0"/>
    <s v="Châteauroux-Déols (LFLX)"/>
    <s v="LFLX"/>
    <n v="0"/>
    <n v="458"/>
    <n v="0"/>
  </r>
  <r>
    <x v="0"/>
    <s v="Clermont-Ferrand-Auvergne (LFLC)"/>
    <s v="LFLC"/>
    <n v="0"/>
    <n v="1381"/>
    <n v="0"/>
  </r>
  <r>
    <x v="6"/>
    <s v="Cologne-Bonn (EDDK)"/>
    <s v="EDDK"/>
    <n v="1.0736286300968026E-2"/>
    <n v="17045"/>
    <n v="183"/>
  </r>
  <r>
    <x v="14"/>
    <s v="Copenhagen/ Kastrup (EKCH)"/>
    <s v="EKCH"/>
    <n v="0"/>
    <n v="26554"/>
    <n v="0"/>
  </r>
  <r>
    <x v="15"/>
    <s v="Cork (EICK)"/>
    <s v="EICK"/>
    <n v="0"/>
    <n v="2922"/>
    <n v="0"/>
  </r>
  <r>
    <x v="0"/>
    <s v="Deauville-Normandie (LFRG)"/>
    <s v="LFRG"/>
    <n v="0"/>
    <n v="241"/>
    <n v="0"/>
  </r>
  <r>
    <x v="0"/>
    <s v="Dinard-Pleurtuit-Saint-Malo (LFRD)"/>
    <s v="LFRD"/>
    <n v="0"/>
    <n v="338"/>
    <n v="0"/>
  </r>
  <r>
    <x v="0"/>
    <s v="Dôle-Tavaux (LFGJ)"/>
    <s v="LFGJ"/>
    <n v="0"/>
    <n v="332"/>
    <n v="0"/>
  </r>
  <r>
    <x v="6"/>
    <s v="Dresden (EDDC)"/>
    <s v="EDDC"/>
    <n v="0"/>
    <n v="2084"/>
    <n v="0"/>
  </r>
  <r>
    <x v="15"/>
    <s v="Dublin (EIDW)"/>
    <s v="EIDW"/>
    <n v="0.24659356607272434"/>
    <n v="24806"/>
    <n v="6117"/>
  </r>
  <r>
    <x v="6"/>
    <s v="Dusseldorf (EDDL)"/>
    <s v="EDDL"/>
    <n v="0.4903204586035147"/>
    <n v="21282"/>
    <n v="10435"/>
  </r>
  <r>
    <x v="7"/>
    <s v="Edinburgh (EGPH)"/>
    <s v="EGPH"/>
    <n v="1.5416958654519973E-2"/>
    <n v="12843"/>
    <n v="198"/>
  </r>
  <r>
    <x v="6"/>
    <s v="Erfurt (EDDE)"/>
    <s v="EDDE"/>
    <n v="0"/>
    <n v="640"/>
    <n v="0"/>
  </r>
  <r>
    <x v="13"/>
    <s v="Faro (LPFR)"/>
    <s v="LPFR"/>
    <n v="0"/>
    <n v="3221"/>
    <n v="0"/>
  </r>
  <r>
    <x v="0"/>
    <s v="Figari-Sud Corse (LFKF)"/>
    <s v="LFKF"/>
    <n v="0"/>
    <n v="467"/>
    <n v="0"/>
  </r>
  <r>
    <x v="13"/>
    <s v="Flores (LPFL)"/>
    <s v="LPFL"/>
    <n v="0"/>
    <n v="156"/>
    <n v="0"/>
  </r>
  <r>
    <x v="6"/>
    <s v="Frankfurt (EDDF)"/>
    <s v="EDDF"/>
    <n v="0.35070561567709857"/>
    <n v="54704"/>
    <n v="19185"/>
  </r>
  <r>
    <x v="12"/>
    <s v="Gdansk (EPGD)"/>
    <s v="EPGD"/>
    <n v="0"/>
    <n v="4545"/>
    <n v="0"/>
  </r>
  <r>
    <x v="16"/>
    <s v="Geneva (LSGG)"/>
    <s v="LSGG"/>
    <n v="0.87978687978687975"/>
    <n v="21021"/>
    <n v="18494"/>
  </r>
  <r>
    <x v="7"/>
    <s v="Glasgow (EGPF)"/>
    <s v="EGPF"/>
    <n v="5.6618017111222949E-3"/>
    <n v="7948"/>
    <n v="45"/>
  </r>
  <r>
    <x v="1"/>
    <s v="Gran Canaria (GCLP)"/>
    <s v="GCLP"/>
    <n v="2.1385192766973731"/>
    <n v="14655"/>
    <n v="31340"/>
  </r>
  <r>
    <x v="17"/>
    <s v="Graz (LOWG)"/>
    <s v="LOWG"/>
    <n v="0"/>
    <n v="1825"/>
    <n v="0"/>
  </r>
  <r>
    <x v="0"/>
    <s v="Grenoble-Isère (LFLS)"/>
    <s v="LFLS"/>
    <n v="0.85110533159947988"/>
    <n v="1538"/>
    <n v="1309"/>
  </r>
  <r>
    <x v="2"/>
    <s v="Groningen (EHGG)"/>
    <s v="EHGG"/>
    <n v="0"/>
    <n v="1507"/>
    <n v="0"/>
  </r>
  <r>
    <x v="6"/>
    <s v="Hamburg (EDDH)"/>
    <s v="EDDH"/>
    <n v="4.8107147738144049E-2"/>
    <n v="14634"/>
    <n v="704"/>
  </r>
  <r>
    <x v="6"/>
    <s v="Hanover (EDDV)"/>
    <s v="EDDV"/>
    <n v="0"/>
    <n v="6337"/>
    <n v="0"/>
  </r>
  <r>
    <x v="18"/>
    <s v="Helsinki/ Vantaa (EFHK)"/>
    <s v="EFHK"/>
    <n v="0.32457523998377574"/>
    <n v="22189"/>
    <n v="7202"/>
  </r>
  <r>
    <x v="13"/>
    <s v="Horta (LPHR)"/>
    <s v="LPHR"/>
    <n v="0"/>
    <n v="446"/>
    <n v="0"/>
  </r>
  <r>
    <x v="0"/>
    <s v="Hyères-Le Palyvestre (LFTH)"/>
    <s v="LFTH"/>
    <n v="0"/>
    <n v="939"/>
    <n v="0"/>
  </r>
  <r>
    <x v="1"/>
    <s v="Ibiza (LEIB)"/>
    <s v="LEIB"/>
    <n v="0"/>
    <n v="3098"/>
    <n v="0"/>
  </r>
  <r>
    <x v="17"/>
    <s v="Innsbruck (LOWI)"/>
    <s v="LOWI"/>
    <n v="0.28718108276291227"/>
    <n v="3214"/>
    <n v="923"/>
  </r>
  <r>
    <x v="0"/>
    <s v="Istres-Le Tubé (LFMI)"/>
    <s v="LFMI"/>
    <n v="0"/>
    <n v="580"/>
    <n v="0"/>
  </r>
  <r>
    <x v="8"/>
    <s v="Karlovy Vary (LKKV)"/>
    <s v="LKKV"/>
    <n v="0"/>
    <n v="287"/>
    <n v="0"/>
  </r>
  <r>
    <x v="12"/>
    <s v="Katowice - Pyrzowice (EPKT)"/>
    <s v="EPKT"/>
    <n v="0"/>
    <n v="3541"/>
    <n v="0"/>
  </r>
  <r>
    <x v="17"/>
    <s v="Klagenfurt (LOWK)"/>
    <s v="LOWK"/>
    <n v="0"/>
    <n v="657"/>
    <n v="0"/>
  </r>
  <r>
    <x v="12"/>
    <s v="Krakow - Balice (EPKK)"/>
    <s v="EPKK"/>
    <n v="7.3400060661207162E-2"/>
    <n v="6594"/>
    <n v="484"/>
  </r>
  <r>
    <x v="0"/>
    <s v="La Rochelle-Ile de Ré (LFBH)"/>
    <s v="LFBH"/>
    <n v="0"/>
    <n v="404"/>
    <n v="0"/>
  </r>
  <r>
    <x v="6"/>
    <s v="Leipzig-Halle (EDDP)"/>
    <s v="EDDP"/>
    <n v="0.19328393504650795"/>
    <n v="12686"/>
    <n v="2452"/>
  </r>
  <r>
    <x v="19"/>
    <s v="Liepaja (EVLA)"/>
    <s v="EVLA"/>
    <n v="0"/>
    <n v="97"/>
    <n v="0"/>
  </r>
  <r>
    <x v="0"/>
    <s v="Lille-Lesquin (LFQQ)"/>
    <s v="LFQQ"/>
    <n v="0.76163793103448274"/>
    <n v="2320"/>
    <n v="1767"/>
  </r>
  <r>
    <x v="0"/>
    <s v="Limoges-Bellegarde (LFBL)"/>
    <s v="LFBL"/>
    <n v="0.49860335195530725"/>
    <n v="716"/>
    <n v="357"/>
  </r>
  <r>
    <x v="17"/>
    <s v="Linz (LOWL)"/>
    <s v="LOWL"/>
    <n v="0"/>
    <n v="1281"/>
    <n v="0"/>
  </r>
  <r>
    <x v="13"/>
    <s v="Lisbon (LPPT)"/>
    <s v="LPPT"/>
    <n v="3.1342100602196243"/>
    <n v="22584"/>
    <n v="70783"/>
  </r>
  <r>
    <x v="12"/>
    <s v="Lodz - Lublinek (EPLL)"/>
    <s v="EPLL"/>
    <n v="0"/>
    <n v="491"/>
    <n v="0"/>
  </r>
  <r>
    <x v="7"/>
    <s v="London/ City (EGLC)"/>
    <s v="EGLC"/>
    <n v="3.4434869489196953"/>
    <n v="8007"/>
    <n v="27572"/>
  </r>
  <r>
    <x v="7"/>
    <s v="London/ Gatwick (EGKK)"/>
    <s v="EGKK"/>
    <n v="1.3155524766193281"/>
    <n v="25983"/>
    <n v="34182"/>
  </r>
  <r>
    <x v="7"/>
    <s v="London/ Heathrow (EGLL)"/>
    <s v="EGLL"/>
    <n v="2.5291373207965391"/>
    <n v="55942"/>
    <n v="141485"/>
  </r>
  <r>
    <x v="7"/>
    <s v="London/ Luton (EGGW)"/>
    <s v="EGGW"/>
    <n v="0.79301056213227472"/>
    <n v="14107"/>
    <n v="11187"/>
  </r>
  <r>
    <x v="7"/>
    <s v="London/ Stansted (EGSS)"/>
    <s v="EGSS"/>
    <n v="0.38172685960296582"/>
    <n v="20905"/>
    <n v="7980"/>
  </r>
  <r>
    <x v="0"/>
    <s v="Lorient-Lann Bihoué (LFRH)"/>
    <s v="LFRH"/>
    <n v="0"/>
    <n v="932"/>
    <n v="0"/>
  </r>
  <r>
    <x v="12"/>
    <s v="Lublin (EPLB)"/>
    <s v="EPLB"/>
    <n v="0"/>
    <n v="337"/>
    <n v="0"/>
  </r>
  <r>
    <x v="20"/>
    <s v="Luxembourg (ELLX)"/>
    <s v="ELLX"/>
    <n v="0.12852771166269977"/>
    <n v="8823"/>
    <n v="1134"/>
  </r>
  <r>
    <x v="0"/>
    <s v="Lyon-Bron (LFLY)"/>
    <s v="LFLY"/>
    <n v="2.1897810218978103E-2"/>
    <n v="1370"/>
    <n v="30"/>
  </r>
  <r>
    <x v="0"/>
    <s v="Lyon-Saint-Exupéry (LFLL)"/>
    <s v="LFLL"/>
    <n v="5.4072730413751401E-2"/>
    <n v="11577"/>
    <n v="626"/>
  </r>
  <r>
    <x v="2"/>
    <s v="Maastricht-Aachen (EHBK)"/>
    <s v="EHBK"/>
    <n v="0"/>
    <n v="1446"/>
    <n v="0"/>
  </r>
  <r>
    <x v="13"/>
    <s v="Madeira (LPMA)"/>
    <s v="LPMA"/>
    <n v="0"/>
    <n v="2456"/>
    <n v="0"/>
  </r>
  <r>
    <x v="1"/>
    <s v="Madrid/ Barajas (LEMD)"/>
    <s v="LEMD"/>
    <n v="0.90788099628946606"/>
    <n v="45007"/>
    <n v="40861"/>
  </r>
  <r>
    <x v="1"/>
    <s v="Málaga (LEMG)"/>
    <s v="LEMG"/>
    <n v="3.449163449163449E-2"/>
    <n v="11655"/>
    <n v="402"/>
  </r>
  <r>
    <x v="21"/>
    <s v="Malta (LMML)"/>
    <s v="LMML"/>
    <n v="0"/>
    <n v="5405"/>
    <n v="0"/>
  </r>
  <r>
    <x v="7"/>
    <s v="Manchester (EGCC)"/>
    <s v="EGCC"/>
    <n v="0.2256551724137931"/>
    <n v="18125"/>
    <n v="4090"/>
  </r>
  <r>
    <x v="0"/>
    <s v="Marseille-Provence (LFML)"/>
    <s v="LFML"/>
    <n v="0.17434240886017535"/>
    <n v="10835"/>
    <n v="1889"/>
  </r>
  <r>
    <x v="0"/>
    <s v="Metz-Nancy-Lorraine (LFJL)"/>
    <s v="LFJL"/>
    <n v="0"/>
    <n v="651"/>
    <n v="0"/>
  </r>
  <r>
    <x v="4"/>
    <s v="Milan/ Linate (LIML)"/>
    <s v="LIML"/>
    <n v="0.1210151655834107"/>
    <n v="9693"/>
    <n v="1173"/>
  </r>
  <r>
    <x v="4"/>
    <s v="Milan/ Malpensa (LIMC)"/>
    <s v="LIMC"/>
    <n v="2.9459261071690727E-2"/>
    <n v="20435"/>
    <n v="602"/>
  </r>
  <r>
    <x v="13"/>
    <s v="Montijo AirBase (LPMT)"/>
    <s v="LPMT"/>
    <n v="0"/>
    <n v="40"/>
    <n v="0"/>
  </r>
  <r>
    <x v="0"/>
    <s v="Montpellier-Méditerranée (LFMT)"/>
    <s v="LFMT"/>
    <n v="1.7667844522968199E-2"/>
    <n v="3113"/>
    <n v="55"/>
  </r>
  <r>
    <x v="6"/>
    <s v="Muenster-Osnabrueck (EDDG)"/>
    <s v="EDDG"/>
    <n v="0"/>
    <n v="2272"/>
    <n v="0"/>
  </r>
  <r>
    <x v="6"/>
    <s v="Munich (EDDM)"/>
    <s v="EDDM"/>
    <n v="0.1410727044273079"/>
    <n v="40589"/>
    <n v="5726"/>
  </r>
  <r>
    <x v="0"/>
    <s v="Nantes-Atlantique (LFRS)"/>
    <s v="LFRS"/>
    <n v="0.51870196413321945"/>
    <n v="5855"/>
    <n v="3037"/>
  </r>
  <r>
    <x v="0"/>
    <s v="Nice-Côte d’Azur (LFMN)"/>
    <s v="LFMN"/>
    <n v="0.3033451596553472"/>
    <n v="11838"/>
    <n v="3591"/>
  </r>
  <r>
    <x v="0"/>
    <s v="Nîmes-Garons (LFTW)"/>
    <s v="LFTW"/>
    <n v="0"/>
    <n v="633"/>
    <n v="0"/>
  </r>
  <r>
    <x v="6"/>
    <s v="Nuremberg (EDDN)"/>
    <s v="EDDN"/>
    <n v="0"/>
    <n v="5162"/>
    <n v="0"/>
  </r>
  <r>
    <x v="12"/>
    <s v="Olsztyn-Mazury (EPSY)"/>
    <s v="EPSY"/>
    <n v="0"/>
    <n v="180"/>
    <n v="0"/>
  </r>
  <r>
    <x v="5"/>
    <s v="Oslo/ Gardermoen (ENGM)"/>
    <s v="ENGM"/>
    <n v="6.0803046718539679E-2"/>
    <n v="30459"/>
    <n v="1852"/>
  </r>
  <r>
    <x v="8"/>
    <s v="Ostrava (LKMT)"/>
    <s v="LKMT"/>
    <n v="0"/>
    <n v="609"/>
    <n v="0"/>
  </r>
  <r>
    <x v="1"/>
    <s v="Palma de Mallorca (LEPA)"/>
    <s v="LEPA"/>
    <n v="0.17017407118732139"/>
    <n v="11547"/>
    <n v="1965"/>
  </r>
  <r>
    <x v="0"/>
    <s v="Paris-Charles-de-Gaulle (LFPG)"/>
    <s v="LFPG"/>
    <n v="0.20745920745920746"/>
    <n v="53625"/>
    <n v="11125"/>
  </r>
  <r>
    <x v="0"/>
    <s v="Paris-Le Bourget (LFPB)"/>
    <s v="LFPB"/>
    <n v="0.81548679734326912"/>
    <n v="6173"/>
    <n v="5034"/>
  </r>
  <r>
    <x v="0"/>
    <s v="Paris-Orly (LFPO)"/>
    <s v="LFPO"/>
    <n v="1.9065473654310467"/>
    <n v="21123"/>
    <n v="40272"/>
  </r>
  <r>
    <x v="0"/>
    <s v="Pau-Pyrénées (LFBP)"/>
    <s v="LFBP"/>
    <n v="3.2516722408026757"/>
    <n v="1196"/>
    <n v="3889"/>
  </r>
  <r>
    <x v="0"/>
    <s v="Perpignan-Rivesaltes (LFMP)"/>
    <s v="LFMP"/>
    <n v="0.11645746164574616"/>
    <n v="1434"/>
    <n v="167"/>
  </r>
  <r>
    <x v="0"/>
    <s v="Poitiers-Biard (LFBI)"/>
    <s v="LFBI"/>
    <n v="0"/>
    <n v="562"/>
    <n v="0"/>
  </r>
  <r>
    <x v="13"/>
    <s v="Ponta Delgada (LPPD)"/>
    <s v="LPPD"/>
    <n v="0"/>
    <n v="1994"/>
    <n v="0"/>
  </r>
  <r>
    <x v="13"/>
    <s v="Porto (LPPR)"/>
    <s v="LPPR"/>
    <n v="1.3167638334867546"/>
    <n v="9777"/>
    <n v="12874"/>
  </r>
  <r>
    <x v="13"/>
    <s v="Porto Santo (LPPS)"/>
    <s v="LPPS"/>
    <n v="0"/>
    <n v="205"/>
    <n v="0"/>
  </r>
  <r>
    <x v="12"/>
    <s v="Poznan - Lawica (EPPO)"/>
    <s v="EPPO"/>
    <n v="0"/>
    <n v="2271"/>
    <n v="0"/>
  </r>
  <r>
    <x v="8"/>
    <s v="Prague (LKPR)"/>
    <s v="LKPR"/>
    <n v="0.16347851677457328"/>
    <n v="13592"/>
    <n v="2222"/>
  </r>
  <r>
    <x v="0"/>
    <s v="Quimper-Pluguffan (LFRQ)"/>
    <s v="LFRQ"/>
    <n v="0"/>
    <n v="308"/>
    <n v="0"/>
  </r>
  <r>
    <x v="12"/>
    <s v="Radom (EPRA)"/>
    <s v="EPRA"/>
    <m/>
    <n v="0"/>
    <n v="0"/>
  </r>
  <r>
    <x v="0"/>
    <s v="Rennes-Saint-Jacques (LFRN)"/>
    <s v="LFRN"/>
    <n v="0"/>
    <n v="1453"/>
    <n v="0"/>
  </r>
  <r>
    <x v="19"/>
    <s v="Riga (EVRA)"/>
    <s v="EVRA"/>
    <n v="0"/>
    <n v="8584"/>
    <n v="0"/>
  </r>
  <r>
    <x v="0"/>
    <s v="Rodez-Marcillac (LFCR)"/>
    <s v="LFCR"/>
    <n v="0"/>
    <n v="387"/>
    <n v="0"/>
  </r>
  <r>
    <x v="4"/>
    <s v="Rome/Fiumicino (LIRF)"/>
    <s v="LIRF"/>
    <n v="3.9514910243650704E-2"/>
    <n v="27129"/>
    <n v="1072"/>
  </r>
  <r>
    <x v="2"/>
    <s v="Rotterdam (EHRD)"/>
    <s v="EHRD"/>
    <n v="0"/>
    <n v="2408"/>
    <n v="0"/>
  </r>
  <r>
    <x v="0"/>
    <s v="Rouen (LFOP)"/>
    <s v="LFOP"/>
    <m/>
    <n v="0"/>
    <n v="0"/>
  </r>
  <r>
    <x v="12"/>
    <s v="Rzeszow - Jasionka (EPRZ)"/>
    <s v="EPRZ"/>
    <n v="0"/>
    <n v="811"/>
    <n v="0"/>
  </r>
  <r>
    <x v="6"/>
    <s v="Saarbruecken (EDDR)"/>
    <s v="EDDR"/>
    <n v="0"/>
    <n v="780"/>
    <n v="0"/>
  </r>
  <r>
    <x v="0"/>
    <s v="Saint-Etienne-Bouthéon (LFMH)"/>
    <s v="LFMH"/>
    <n v="0"/>
    <n v="191"/>
    <n v="0"/>
  </r>
  <r>
    <x v="0"/>
    <s v="Saint-Nazaire-Montoir (LFRZ)"/>
    <s v="LFRZ"/>
    <n v="0"/>
    <n v="363"/>
    <n v="0"/>
  </r>
  <r>
    <x v="17"/>
    <s v="Salzburg (LOWS)"/>
    <s v="LOWS"/>
    <n v="7.1704926489553775E-2"/>
    <n v="3877"/>
    <n v="278"/>
  </r>
  <r>
    <x v="13"/>
    <s v="Santa Maria (LPAZ)"/>
    <s v="LPAZ"/>
    <n v="0"/>
    <n v="375"/>
    <n v="0"/>
  </r>
  <r>
    <x v="15"/>
    <s v="Shannon (EINN)"/>
    <s v="EINN"/>
    <n v="0"/>
    <n v="2314"/>
    <n v="0"/>
  </r>
  <r>
    <x v="5"/>
    <s v="Stavanger (ENZV)"/>
    <s v="ENZV"/>
    <n v="4.15420760358821E-2"/>
    <n v="9364"/>
    <n v="389"/>
  </r>
  <r>
    <x v="22"/>
    <s v="Stockholm/ Arlanda (ESSA)"/>
    <s v="ESSA"/>
    <n v="8.1644144144144143E-3"/>
    <n v="24864"/>
    <n v="203"/>
  </r>
  <r>
    <x v="0"/>
    <s v="Strasbourg-Entzheim (LFST)"/>
    <s v="LFST"/>
    <n v="8.2070047046523778E-2"/>
    <n v="1913"/>
    <n v="157"/>
  </r>
  <r>
    <x v="6"/>
    <s v="Stuttgart (EDDS)"/>
    <s v="EDDS"/>
    <n v="0"/>
    <n v="12201"/>
    <n v="0"/>
  </r>
  <r>
    <x v="12"/>
    <s v="Szczecin - Goleniów (EPSC)"/>
    <s v="EPSC"/>
    <n v="0"/>
    <n v="649"/>
    <n v="0"/>
  </r>
  <r>
    <x v="23"/>
    <s v="Tallinn (EETN)"/>
    <s v="EETN"/>
    <n v="0"/>
    <n v="4625"/>
    <n v="0"/>
  </r>
  <r>
    <x v="0"/>
    <s v="Tarbes-Lourdes Pyrénées (LFBT)"/>
    <s v="LFBT"/>
    <n v="0"/>
    <n v="651"/>
    <n v="0"/>
  </r>
  <r>
    <x v="23"/>
    <s v="Tartu (EETU)"/>
    <s v="EETU"/>
    <n v="0"/>
    <n v="175"/>
    <n v="0"/>
  </r>
  <r>
    <x v="0"/>
    <s v="Toulouse-Blagnac (LFBO)"/>
    <s v="LFBO"/>
    <n v="0.30675484175720358"/>
    <n v="10585"/>
    <n v="3247"/>
  </r>
  <r>
    <x v="0"/>
    <s v="Tours-Val de Loire (LFOT)"/>
    <s v="LFOT"/>
    <n v="0"/>
    <n v="320"/>
    <n v="0"/>
  </r>
  <r>
    <x v="0"/>
    <s v="Toussus-le-Noble (LFPN)"/>
    <s v="LFPN"/>
    <n v="1.3119513841998649"/>
    <n v="1481"/>
    <n v="1943"/>
  </r>
  <r>
    <x v="5"/>
    <s v="Trondheim (ENVA)"/>
    <s v="ENVA"/>
    <n v="6.2759192701133532E-2"/>
    <n v="7234"/>
    <n v="454"/>
  </r>
  <r>
    <x v="19"/>
    <s v="Jurmala (EVJA)"/>
    <s v="EVJA"/>
    <n v="0"/>
    <n v="1"/>
    <n v="0"/>
  </r>
  <r>
    <x v="4"/>
    <s v="Venice (LIPZ)"/>
    <s v="LIPZ"/>
    <n v="0.39368147720715524"/>
    <n v="6932"/>
    <n v="2729"/>
  </r>
  <r>
    <x v="19"/>
    <s v="Ventspils (EVVA)"/>
    <s v="EVVA"/>
    <m/>
    <n v="0"/>
    <n v="0"/>
  </r>
  <r>
    <x v="17"/>
    <s v="Vienna (LOWW)"/>
    <s v="LOWW"/>
    <n v="0.97040138077925897"/>
    <n v="27231"/>
    <n v="26425"/>
  </r>
  <r>
    <x v="12"/>
    <s v="Warszawa/ Chopina (EPWA)"/>
    <s v="EPWA"/>
    <n v="6.954291748378337E-2"/>
    <n v="19887"/>
    <n v="1383"/>
  </r>
  <r>
    <x v="12"/>
    <s v="Warszawa/ Modlin (EPMO)"/>
    <s v="EPMO"/>
    <n v="2.402088772845953E-2"/>
    <n v="1915"/>
    <n v="46"/>
  </r>
  <r>
    <x v="12"/>
    <s v="Wroclaw/ Strachowice (EPWR)"/>
    <s v="EPWR"/>
    <n v="0"/>
    <n v="2993"/>
    <n v="0"/>
  </r>
  <r>
    <x v="12"/>
    <s v="Zielona Gora - Babimost (EPZG)"/>
    <s v="EPZG"/>
    <n v="0"/>
    <n v="134"/>
    <n v="0"/>
  </r>
  <r>
    <x v="16"/>
    <s v="Zürich (LSZH)"/>
    <s v="LSZH"/>
    <n v="0.63738416333910952"/>
    <n v="26546"/>
    <n v="169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14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tabSelected="1"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2" t="s">
        <v>0</v>
      </c>
      <c r="B1" s="4" t="s">
        <v>1</v>
      </c>
      <c r="C1" s="6" t="s">
        <v>2</v>
      </c>
      <c r="D1" s="8">
        <v>42005</v>
      </c>
      <c r="E1" s="10" t="s">
        <v>3</v>
      </c>
      <c r="F1" s="12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16" t="s">
        <v>4</v>
      </c>
      <c r="B2" s="19">
        <v>43990</v>
      </c>
      <c r="C2" s="22" t="s">
        <v>5</v>
      </c>
      <c r="D2" s="26">
        <v>43982</v>
      </c>
      <c r="E2" s="28" t="s">
        <v>6</v>
      </c>
      <c r="F2" s="29" t="s">
        <v>7</v>
      </c>
    </row>
    <row r="3" spans="1:6" ht="12" customHeight="1" x14ac:dyDescent="0.2">
      <c r="A3" s="33"/>
      <c r="B3" s="37"/>
      <c r="C3" s="33"/>
      <c r="D3" s="33"/>
      <c r="E3" s="40"/>
      <c r="F3" s="40"/>
    </row>
    <row r="4" spans="1:6" ht="12" customHeight="1" x14ac:dyDescent="0.2">
      <c r="A4" s="42" t="s">
        <v>9</v>
      </c>
      <c r="B4" s="42" t="s">
        <v>10</v>
      </c>
      <c r="C4" s="33"/>
      <c r="D4" s="44"/>
      <c r="E4" s="46"/>
      <c r="F4" s="46"/>
    </row>
    <row r="5" spans="1:6" ht="38.25" customHeight="1" x14ac:dyDescent="0.2">
      <c r="A5" s="48" t="s">
        <v>13</v>
      </c>
      <c r="B5" s="50" t="s">
        <v>12</v>
      </c>
      <c r="C5" s="52" t="s">
        <v>14</v>
      </c>
      <c r="D5" s="50" t="s">
        <v>15</v>
      </c>
      <c r="F5" s="46"/>
    </row>
    <row r="6" spans="1:6" ht="12" customHeight="1" x14ac:dyDescent="0.2">
      <c r="A6" s="55" t="s">
        <v>19</v>
      </c>
      <c r="B6" s="57">
        <f t="shared" ref="B6:B10" si="0">D6/C6</f>
        <v>0.52413951564328198</v>
      </c>
      <c r="C6" s="59">
        <v>2311024</v>
      </c>
      <c r="D6" s="59">
        <v>1211299</v>
      </c>
      <c r="F6" s="46"/>
    </row>
    <row r="7" spans="1:6" ht="12" customHeight="1" x14ac:dyDescent="0.2">
      <c r="A7" s="55" t="s">
        <v>20</v>
      </c>
      <c r="B7" s="57">
        <f t="shared" si="0"/>
        <v>0.63078221418566538</v>
      </c>
      <c r="C7" s="59">
        <v>2392401</v>
      </c>
      <c r="D7" s="59">
        <v>1509084</v>
      </c>
      <c r="F7" s="46"/>
    </row>
    <row r="8" spans="1:6" ht="12" customHeight="1" x14ac:dyDescent="0.2">
      <c r="A8" s="55" t="s">
        <v>21</v>
      </c>
      <c r="B8" s="57">
        <f t="shared" si="0"/>
        <v>0.68910499706392059</v>
      </c>
      <c r="C8" s="59">
        <v>2443735</v>
      </c>
      <c r="D8" s="59">
        <v>1683990</v>
      </c>
      <c r="F8" s="46"/>
    </row>
    <row r="9" spans="1:6" ht="12" customHeight="1" x14ac:dyDescent="0.2">
      <c r="A9" s="55" t="s">
        <v>23</v>
      </c>
      <c r="B9" s="57">
        <f t="shared" si="0"/>
        <v>0.79694857255413898</v>
      </c>
      <c r="C9" s="59">
        <v>2507941</v>
      </c>
      <c r="D9" s="59">
        <v>1998700</v>
      </c>
      <c r="F9" s="46"/>
    </row>
    <row r="10" spans="1:6" ht="12" customHeight="1" x14ac:dyDescent="0.2">
      <c r="A10" s="55" t="s">
        <v>24</v>
      </c>
      <c r="B10" s="57">
        <f t="shared" si="0"/>
        <v>0.61906794449918989</v>
      </c>
      <c r="C10" s="59">
        <v>1297927</v>
      </c>
      <c r="D10" s="59">
        <v>803505</v>
      </c>
      <c r="F10" s="46"/>
    </row>
    <row r="11" spans="1:6" ht="12" customHeight="1" x14ac:dyDescent="0.2">
      <c r="A11" s="55" t="s">
        <v>26</v>
      </c>
      <c r="B11" s="57"/>
      <c r="C11" s="59"/>
      <c r="D11" s="59"/>
      <c r="F11" s="46"/>
    </row>
    <row r="12" spans="1:6" ht="12" customHeight="1" x14ac:dyDescent="0.2">
      <c r="A12" s="55" t="s">
        <v>28</v>
      </c>
      <c r="B12" s="57"/>
      <c r="C12" s="59"/>
      <c r="D12" s="59"/>
      <c r="F12" s="46"/>
    </row>
    <row r="13" spans="1:6" ht="12" customHeight="1" x14ac:dyDescent="0.2">
      <c r="A13" s="55" t="s">
        <v>30</v>
      </c>
      <c r="B13" s="57"/>
      <c r="C13" s="59"/>
      <c r="D13" s="59"/>
      <c r="F13" s="46"/>
    </row>
    <row r="14" spans="1:6" ht="12" customHeight="1" x14ac:dyDescent="0.2">
      <c r="A14" s="55" t="s">
        <v>31</v>
      </c>
      <c r="B14" s="64"/>
      <c r="C14" s="66"/>
      <c r="D14" s="66"/>
      <c r="F14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E22" sqref="E22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1" t="s">
        <v>0</v>
      </c>
      <c r="B1" s="3" t="s">
        <v>1</v>
      </c>
      <c r="C1" s="5" t="s">
        <v>2</v>
      </c>
      <c r="D1" s="7">
        <v>43466</v>
      </c>
      <c r="E1" s="9" t="s">
        <v>3</v>
      </c>
      <c r="F1" s="11" t="str">
        <f>HYPERLINK("https://www.eurocontrol.int/prudata/dashboard/metadata/airport-atfm-delay/","Airport ATFM delay")</f>
        <v>Airport ATFM delay</v>
      </c>
      <c r="G1" s="14"/>
    </row>
    <row r="2" spans="1:7" ht="12" customHeight="1" x14ac:dyDescent="0.2">
      <c r="A2" s="13" t="s">
        <v>4</v>
      </c>
      <c r="B2" s="15">
        <v>43990</v>
      </c>
      <c r="C2" s="17" t="s">
        <v>5</v>
      </c>
      <c r="D2" s="18">
        <v>43982</v>
      </c>
      <c r="E2" s="20" t="s">
        <v>6</v>
      </c>
      <c r="F2" s="21" t="s">
        <v>7</v>
      </c>
      <c r="G2" s="23"/>
    </row>
    <row r="3" spans="1:7" ht="13.5" customHeight="1" x14ac:dyDescent="0.2">
      <c r="A3" s="25"/>
      <c r="B3" s="25"/>
      <c r="C3" s="25"/>
      <c r="D3" s="25"/>
      <c r="E3" s="25"/>
      <c r="F3" s="25"/>
      <c r="G3" s="25"/>
    </row>
    <row r="4" spans="1:7" ht="12" customHeight="1" x14ac:dyDescent="0.2">
      <c r="A4" s="27"/>
      <c r="B4" s="30"/>
      <c r="C4" s="31"/>
      <c r="D4" s="35" t="s">
        <v>8</v>
      </c>
      <c r="E4" s="39" t="s">
        <v>8</v>
      </c>
      <c r="F4" s="41"/>
      <c r="G4" s="43"/>
    </row>
    <row r="5" spans="1:7" ht="39" customHeight="1" x14ac:dyDescent="0.2">
      <c r="A5" s="45" t="s">
        <v>11</v>
      </c>
      <c r="B5" s="47" t="s">
        <v>12</v>
      </c>
      <c r="C5" s="49" t="s">
        <v>14</v>
      </c>
      <c r="D5" s="47" t="s">
        <v>15</v>
      </c>
      <c r="E5" s="51" t="s">
        <v>16</v>
      </c>
      <c r="F5" s="47" t="s">
        <v>17</v>
      </c>
      <c r="G5" s="53"/>
    </row>
    <row r="6" spans="1:7" ht="12" customHeight="1" x14ac:dyDescent="0.2">
      <c r="A6" s="54" t="s">
        <v>18</v>
      </c>
      <c r="B6" s="56">
        <f t="shared" ref="B6:B22" si="0">D6/C6</f>
        <v>0.47620649322185066</v>
      </c>
      <c r="C6" s="58">
        <v>460819</v>
      </c>
      <c r="D6" s="60">
        <v>219445</v>
      </c>
      <c r="E6" s="61"/>
      <c r="F6" s="62">
        <v>1</v>
      </c>
      <c r="G6" s="53"/>
    </row>
    <row r="7" spans="1:7" ht="12" customHeight="1" x14ac:dyDescent="0.2">
      <c r="A7" s="63" t="s">
        <v>22</v>
      </c>
      <c r="B7" s="56">
        <f t="shared" si="0"/>
        <v>0.6560202869707572</v>
      </c>
      <c r="C7" s="58">
        <v>436142</v>
      </c>
      <c r="D7" s="60">
        <v>286118</v>
      </c>
      <c r="E7" s="61"/>
      <c r="F7" s="62">
        <v>1</v>
      </c>
      <c r="G7" s="53"/>
    </row>
    <row r="8" spans="1:7" ht="12" customHeight="1" x14ac:dyDescent="0.2">
      <c r="A8" s="63" t="s">
        <v>25</v>
      </c>
      <c r="B8" s="56">
        <f t="shared" si="0"/>
        <v>1.0807511962584277</v>
      </c>
      <c r="C8" s="58">
        <v>499683</v>
      </c>
      <c r="D8" s="60">
        <v>540033</v>
      </c>
      <c r="E8" s="61"/>
      <c r="F8" s="62">
        <v>1</v>
      </c>
      <c r="G8" s="53"/>
    </row>
    <row r="9" spans="1:7" ht="12" customHeight="1" x14ac:dyDescent="0.2">
      <c r="A9" s="63" t="s">
        <v>27</v>
      </c>
      <c r="B9" s="56">
        <f t="shared" si="0"/>
        <v>0.72954753946441619</v>
      </c>
      <c r="C9" s="58">
        <v>535229</v>
      </c>
      <c r="D9" s="60">
        <v>390475</v>
      </c>
      <c r="E9" s="61"/>
      <c r="F9" s="62">
        <v>1</v>
      </c>
      <c r="G9" s="53"/>
    </row>
    <row r="10" spans="1:7" ht="12" customHeight="1" x14ac:dyDescent="0.2">
      <c r="A10" s="63" t="s">
        <v>29</v>
      </c>
      <c r="B10" s="56">
        <f t="shared" si="0"/>
        <v>0.9766711568773131</v>
      </c>
      <c r="C10" s="58">
        <v>576068</v>
      </c>
      <c r="D10" s="60">
        <v>562629</v>
      </c>
      <c r="E10" s="61"/>
      <c r="F10" s="62">
        <v>1</v>
      </c>
      <c r="G10" s="53"/>
    </row>
    <row r="11" spans="1:7" ht="12" customHeight="1" x14ac:dyDescent="0.2">
      <c r="A11" s="63" t="s">
        <v>32</v>
      </c>
      <c r="B11" s="56">
        <f t="shared" si="0"/>
        <v>1.1707451970384848</v>
      </c>
      <c r="C11" s="58">
        <v>589428</v>
      </c>
      <c r="D11" s="60">
        <v>690070</v>
      </c>
      <c r="E11" s="61"/>
      <c r="F11" s="62">
        <v>1</v>
      </c>
      <c r="G11" s="53"/>
    </row>
    <row r="12" spans="1:7" ht="12" customHeight="1" x14ac:dyDescent="0.2">
      <c r="A12" s="63" t="s">
        <v>33</v>
      </c>
      <c r="B12" s="56">
        <f t="shared" si="0"/>
        <v>1.120056637722485</v>
      </c>
      <c r="C12" s="58">
        <v>613019</v>
      </c>
      <c r="D12" s="60">
        <v>686616</v>
      </c>
      <c r="E12" s="65" t="s">
        <v>8</v>
      </c>
      <c r="F12" s="62">
        <v>1</v>
      </c>
      <c r="G12" s="53"/>
    </row>
    <row r="13" spans="1:7" ht="12" customHeight="1" x14ac:dyDescent="0.2">
      <c r="A13" s="63" t="s">
        <v>34</v>
      </c>
      <c r="B13" s="56">
        <f t="shared" si="0"/>
        <v>0.90436459240438039</v>
      </c>
      <c r="C13" s="58">
        <v>600583</v>
      </c>
      <c r="D13" s="60">
        <v>543146</v>
      </c>
      <c r="E13" s="61"/>
      <c r="F13" s="62">
        <v>1</v>
      </c>
      <c r="G13" s="53"/>
    </row>
    <row r="14" spans="1:7" ht="12" customHeight="1" x14ac:dyDescent="0.2">
      <c r="A14" s="63" t="s">
        <v>35</v>
      </c>
      <c r="B14" s="56">
        <f t="shared" si="0"/>
        <v>1.0214712376998301</v>
      </c>
      <c r="C14" s="58">
        <v>589626</v>
      </c>
      <c r="D14" s="60">
        <v>602286</v>
      </c>
      <c r="E14" s="61"/>
      <c r="F14" s="62">
        <v>1</v>
      </c>
      <c r="G14" s="53"/>
    </row>
    <row r="15" spans="1:7" ht="12" customHeight="1" x14ac:dyDescent="0.2">
      <c r="A15" s="63" t="s">
        <v>36</v>
      </c>
      <c r="B15" s="56">
        <f t="shared" si="0"/>
        <v>0.88033349163632524</v>
      </c>
      <c r="C15" s="58">
        <v>568530</v>
      </c>
      <c r="D15" s="60">
        <v>500496</v>
      </c>
      <c r="E15" s="61"/>
      <c r="F15" s="62">
        <v>1</v>
      </c>
      <c r="G15" s="53"/>
    </row>
    <row r="16" spans="1:7" ht="12" customHeight="1" x14ac:dyDescent="0.2">
      <c r="A16" s="63" t="s">
        <v>37</v>
      </c>
      <c r="B16" s="56">
        <f t="shared" si="0"/>
        <v>0.55986319180688016</v>
      </c>
      <c r="C16" s="58">
        <v>468393</v>
      </c>
      <c r="D16" s="60">
        <v>262236</v>
      </c>
      <c r="E16" s="61"/>
      <c r="F16" s="62">
        <v>1</v>
      </c>
      <c r="G16" s="53"/>
    </row>
    <row r="17" spans="1:7" ht="12" customHeight="1" x14ac:dyDescent="0.2">
      <c r="A17" s="63" t="s">
        <v>38</v>
      </c>
      <c r="B17" s="67">
        <f t="shared" si="0"/>
        <v>0.81038717753067158</v>
      </c>
      <c r="C17" s="68">
        <v>466556</v>
      </c>
      <c r="D17" s="69">
        <v>378091</v>
      </c>
      <c r="E17" s="70"/>
      <c r="F17" s="71">
        <v>1</v>
      </c>
      <c r="G17" s="53"/>
    </row>
    <row r="18" spans="1:7" ht="12" customHeight="1" x14ac:dyDescent="0.2">
      <c r="A18" s="63" t="s">
        <v>39</v>
      </c>
      <c r="B18" s="72">
        <f t="shared" si="0"/>
        <v>0.63304420908870052</v>
      </c>
      <c r="C18" s="73">
        <v>456897</v>
      </c>
      <c r="D18" s="74">
        <v>289236</v>
      </c>
      <c r="E18" s="65">
        <f>D18/C18</f>
        <v>0.63304420908870052</v>
      </c>
      <c r="F18" s="77">
        <v>1</v>
      </c>
      <c r="G18" s="53"/>
    </row>
    <row r="19" spans="1:7" ht="12" customHeight="1" x14ac:dyDescent="0.2">
      <c r="A19" s="63" t="s">
        <v>41</v>
      </c>
      <c r="B19" s="56">
        <f t="shared" si="0"/>
        <v>0.97038749800669755</v>
      </c>
      <c r="C19" s="58">
        <v>438970</v>
      </c>
      <c r="D19" s="60">
        <v>425971</v>
      </c>
      <c r="E19" s="61">
        <f t="shared" ref="E19:E22" si="1">SUM(D$18:D19)/SUM(C$18:C19)</f>
        <v>0.79834060189737988</v>
      </c>
      <c r="F19" s="62">
        <v>1</v>
      </c>
      <c r="G19" s="53"/>
    </row>
    <row r="20" spans="1:7" ht="12" customHeight="1" x14ac:dyDescent="0.2">
      <c r="A20" s="63" t="s">
        <v>50</v>
      </c>
      <c r="B20" s="56">
        <f t="shared" si="0"/>
        <v>0.30573924913724959</v>
      </c>
      <c r="C20" s="58">
        <v>287163</v>
      </c>
      <c r="D20" s="60">
        <v>87797</v>
      </c>
      <c r="E20" s="61">
        <f t="shared" si="1"/>
        <v>0.67876892386499077</v>
      </c>
      <c r="F20" s="62">
        <v>1</v>
      </c>
      <c r="G20" s="53"/>
    </row>
    <row r="21" spans="1:7" ht="12" customHeight="1" x14ac:dyDescent="0.2">
      <c r="A21" s="63" t="s">
        <v>51</v>
      </c>
      <c r="B21" s="56">
        <f t="shared" si="0"/>
        <v>1.3249223832782931E-3</v>
      </c>
      <c r="C21" s="58">
        <v>50569</v>
      </c>
      <c r="D21" s="58">
        <v>67</v>
      </c>
      <c r="E21" s="61">
        <f t="shared" si="1"/>
        <v>0.65099842007005515</v>
      </c>
      <c r="F21" s="62">
        <v>1</v>
      </c>
      <c r="G21" s="53"/>
    </row>
    <row r="22" spans="1:7" ht="12" customHeight="1" x14ac:dyDescent="0.2">
      <c r="A22" s="63" t="s">
        <v>52</v>
      </c>
      <c r="B22" s="56">
        <f t="shared" si="0"/>
        <v>6.7466732993408784E-3</v>
      </c>
      <c r="C22" s="58">
        <v>64328</v>
      </c>
      <c r="D22" s="58">
        <v>434</v>
      </c>
      <c r="E22" s="61">
        <f t="shared" si="1"/>
        <v>0.61906794449918989</v>
      </c>
      <c r="F22" s="62">
        <v>1</v>
      </c>
      <c r="G22" s="53"/>
    </row>
    <row r="23" spans="1:7" ht="12" customHeight="1" x14ac:dyDescent="0.2">
      <c r="A23" s="63" t="s">
        <v>53</v>
      </c>
      <c r="B23" s="56"/>
      <c r="C23" s="58"/>
      <c r="D23" s="58"/>
      <c r="E23" s="61"/>
      <c r="F23" s="84"/>
      <c r="G23" s="53"/>
    </row>
    <row r="24" spans="1:7" ht="12" customHeight="1" x14ac:dyDescent="0.2">
      <c r="A24" s="63" t="s">
        <v>56</v>
      </c>
      <c r="B24" s="56"/>
      <c r="C24" s="58"/>
      <c r="D24" s="58"/>
      <c r="E24" s="65"/>
      <c r="F24" s="84"/>
      <c r="G24" s="53"/>
    </row>
    <row r="25" spans="1:7" ht="12" customHeight="1" x14ac:dyDescent="0.2">
      <c r="A25" s="63" t="s">
        <v>59</v>
      </c>
      <c r="B25" s="56"/>
      <c r="C25" s="58"/>
      <c r="D25" s="58"/>
      <c r="E25" s="61"/>
      <c r="F25" s="84"/>
      <c r="G25" s="53"/>
    </row>
    <row r="26" spans="1:7" ht="12" customHeight="1" x14ac:dyDescent="0.2">
      <c r="A26" s="63" t="s">
        <v>62</v>
      </c>
      <c r="B26" s="56"/>
      <c r="C26" s="58"/>
      <c r="D26" s="58"/>
      <c r="E26" s="61"/>
      <c r="F26" s="84"/>
      <c r="G26" s="53"/>
    </row>
    <row r="27" spans="1:7" ht="12" customHeight="1" x14ac:dyDescent="0.2">
      <c r="A27" s="63" t="s">
        <v>64</v>
      </c>
      <c r="B27" s="56"/>
      <c r="C27" s="58"/>
      <c r="D27" s="58"/>
      <c r="E27" s="61"/>
      <c r="F27" s="84"/>
      <c r="G27" s="53"/>
    </row>
    <row r="28" spans="1:7" ht="12" customHeight="1" x14ac:dyDescent="0.2">
      <c r="A28" s="63" t="s">
        <v>65</v>
      </c>
      <c r="B28" s="56"/>
      <c r="C28" s="58"/>
      <c r="D28" s="58"/>
      <c r="E28" s="61"/>
      <c r="F28" s="84"/>
      <c r="G28" s="53"/>
    </row>
    <row r="29" spans="1:7" ht="12" customHeight="1" x14ac:dyDescent="0.2">
      <c r="A29" s="63" t="s">
        <v>69</v>
      </c>
      <c r="B29" s="67"/>
      <c r="C29" s="68"/>
      <c r="D29" s="68"/>
      <c r="E29" s="70"/>
      <c r="F29" s="85"/>
      <c r="G29" s="53"/>
    </row>
    <row r="30" spans="1:7" ht="12" customHeight="1" x14ac:dyDescent="0.2">
      <c r="A30" s="63" t="s">
        <v>74</v>
      </c>
      <c r="B30" s="72"/>
      <c r="C30" s="73"/>
      <c r="D30" s="73"/>
      <c r="E30" s="65"/>
      <c r="F30" s="86"/>
      <c r="G30" s="53"/>
    </row>
    <row r="31" spans="1:7" ht="12" customHeight="1" x14ac:dyDescent="0.2">
      <c r="A31" s="63" t="s">
        <v>79</v>
      </c>
      <c r="B31" s="56"/>
      <c r="C31" s="58"/>
      <c r="D31" s="58"/>
      <c r="E31" s="61"/>
      <c r="F31" s="84"/>
      <c r="G31" s="53"/>
    </row>
    <row r="32" spans="1:7" ht="12" customHeight="1" x14ac:dyDescent="0.2">
      <c r="A32" s="63" t="s">
        <v>81</v>
      </c>
      <c r="B32" s="56"/>
      <c r="C32" s="58"/>
      <c r="D32" s="58"/>
      <c r="E32" s="61"/>
      <c r="F32" s="84"/>
      <c r="G32" s="53"/>
    </row>
    <row r="33" spans="1:7" ht="12" customHeight="1" x14ac:dyDescent="0.2">
      <c r="A33" s="63" t="s">
        <v>84</v>
      </c>
      <c r="B33" s="56"/>
      <c r="C33" s="58"/>
      <c r="D33" s="58"/>
      <c r="E33" s="61"/>
      <c r="F33" s="84"/>
      <c r="G33" s="53"/>
    </row>
    <row r="34" spans="1:7" ht="12" customHeight="1" x14ac:dyDescent="0.2">
      <c r="A34" s="63" t="s">
        <v>85</v>
      </c>
      <c r="B34" s="56"/>
      <c r="C34" s="58"/>
      <c r="D34" s="58"/>
      <c r="E34" s="61"/>
      <c r="F34" s="84"/>
      <c r="G34" s="53"/>
    </row>
    <row r="35" spans="1:7" ht="12" customHeight="1" x14ac:dyDescent="0.2">
      <c r="A35" s="63" t="s">
        <v>87</v>
      </c>
      <c r="B35" s="56"/>
      <c r="C35" s="58"/>
      <c r="D35" s="58"/>
      <c r="E35" s="61"/>
      <c r="F35" s="84"/>
      <c r="G35" s="53"/>
    </row>
    <row r="36" spans="1:7" ht="12" customHeight="1" x14ac:dyDescent="0.2">
      <c r="A36" s="63" t="s">
        <v>89</v>
      </c>
      <c r="B36" s="56"/>
      <c r="C36" s="58"/>
      <c r="D36" s="58"/>
      <c r="E36" s="65"/>
      <c r="F36" s="84"/>
      <c r="G36" s="53"/>
    </row>
    <row r="37" spans="1:7" ht="12" customHeight="1" x14ac:dyDescent="0.2">
      <c r="A37" s="63" t="s">
        <v>92</v>
      </c>
      <c r="B37" s="56"/>
      <c r="C37" s="58"/>
      <c r="D37" s="58"/>
      <c r="E37" s="61"/>
      <c r="F37" s="84"/>
      <c r="G37" s="53"/>
    </row>
    <row r="38" spans="1:7" ht="12" customHeight="1" x14ac:dyDescent="0.2">
      <c r="A38" s="63" t="s">
        <v>93</v>
      </c>
      <c r="B38" s="56"/>
      <c r="C38" s="58"/>
      <c r="D38" s="58"/>
      <c r="E38" s="61"/>
      <c r="F38" s="84"/>
      <c r="G38" s="53"/>
    </row>
    <row r="39" spans="1:7" ht="12" customHeight="1" x14ac:dyDescent="0.2">
      <c r="A39" s="63" t="s">
        <v>94</v>
      </c>
      <c r="B39" s="56"/>
      <c r="C39" s="58"/>
      <c r="D39" s="58"/>
      <c r="E39" s="61"/>
      <c r="F39" s="84"/>
      <c r="G39" s="53"/>
    </row>
    <row r="40" spans="1:7" ht="12" customHeight="1" x14ac:dyDescent="0.2">
      <c r="A40" s="63" t="s">
        <v>95</v>
      </c>
      <c r="B40" s="56"/>
      <c r="C40" s="58"/>
      <c r="D40" s="58"/>
      <c r="E40" s="61"/>
      <c r="F40" s="84"/>
      <c r="G40" s="53"/>
    </row>
    <row r="41" spans="1:7" ht="12" customHeight="1" x14ac:dyDescent="0.2">
      <c r="A41" s="63" t="s">
        <v>97</v>
      </c>
      <c r="B41" s="67"/>
      <c r="C41" s="68"/>
      <c r="D41" s="68"/>
      <c r="E41" s="70"/>
      <c r="F41" s="85"/>
      <c r="G41" s="53"/>
    </row>
    <row r="42" spans="1:7" ht="12" customHeight="1" x14ac:dyDescent="0.2">
      <c r="A42" s="63" t="s">
        <v>100</v>
      </c>
      <c r="B42" s="72"/>
      <c r="C42" s="73"/>
      <c r="D42" s="73"/>
      <c r="E42" s="65"/>
      <c r="F42" s="86"/>
      <c r="G42" s="53"/>
    </row>
    <row r="43" spans="1:7" ht="12" customHeight="1" x14ac:dyDescent="0.2">
      <c r="A43" s="63" t="s">
        <v>101</v>
      </c>
      <c r="B43" s="56"/>
      <c r="C43" s="58"/>
      <c r="D43" s="58"/>
      <c r="E43" s="61"/>
      <c r="F43" s="84"/>
      <c r="G43" s="53"/>
    </row>
    <row r="44" spans="1:7" ht="12" customHeight="1" x14ac:dyDescent="0.2">
      <c r="A44" s="63" t="s">
        <v>105</v>
      </c>
      <c r="B44" s="56"/>
      <c r="C44" s="58"/>
      <c r="D44" s="58"/>
      <c r="E44" s="61"/>
      <c r="F44" s="84"/>
      <c r="G44" s="53"/>
    </row>
    <row r="45" spans="1:7" ht="12" customHeight="1" x14ac:dyDescent="0.2">
      <c r="A45" s="63" t="s">
        <v>106</v>
      </c>
      <c r="B45" s="56"/>
      <c r="C45" s="58"/>
      <c r="D45" s="58"/>
      <c r="E45" s="61"/>
      <c r="F45" s="84"/>
      <c r="G45" s="53"/>
    </row>
    <row r="46" spans="1:7" ht="12" customHeight="1" x14ac:dyDescent="0.2">
      <c r="A46" s="63" t="s">
        <v>109</v>
      </c>
      <c r="B46" s="56"/>
      <c r="C46" s="58"/>
      <c r="D46" s="58"/>
      <c r="E46" s="61"/>
      <c r="F46" s="84"/>
      <c r="G46" s="53"/>
    </row>
    <row r="47" spans="1:7" ht="12" customHeight="1" x14ac:dyDescent="0.2">
      <c r="A47" s="63" t="s">
        <v>111</v>
      </c>
      <c r="B47" s="56"/>
      <c r="C47" s="58"/>
      <c r="D47" s="58"/>
      <c r="E47" s="61"/>
      <c r="F47" s="84"/>
      <c r="G47" s="53"/>
    </row>
    <row r="48" spans="1:7" ht="12" customHeight="1" x14ac:dyDescent="0.2">
      <c r="A48" s="63" t="s">
        <v>114</v>
      </c>
      <c r="B48" s="56"/>
      <c r="C48" s="58"/>
      <c r="D48" s="58"/>
      <c r="E48" s="65"/>
      <c r="F48" s="84"/>
      <c r="G48" s="53"/>
    </row>
    <row r="49" spans="1:7" ht="12" customHeight="1" x14ac:dyDescent="0.2">
      <c r="A49" s="63" t="s">
        <v>115</v>
      </c>
      <c r="B49" s="56"/>
      <c r="C49" s="58"/>
      <c r="D49" s="58"/>
      <c r="E49" s="61"/>
      <c r="F49" s="84"/>
      <c r="G49" s="53"/>
    </row>
    <row r="50" spans="1:7" ht="12" customHeight="1" x14ac:dyDescent="0.2">
      <c r="A50" s="63" t="s">
        <v>117</v>
      </c>
      <c r="B50" s="56"/>
      <c r="C50" s="58"/>
      <c r="D50" s="58"/>
      <c r="E50" s="61"/>
      <c r="F50" s="84"/>
      <c r="G50" s="53"/>
    </row>
    <row r="51" spans="1:7" ht="12" customHeight="1" x14ac:dyDescent="0.2">
      <c r="A51" s="63" t="s">
        <v>119</v>
      </c>
      <c r="B51" s="56"/>
      <c r="C51" s="58"/>
      <c r="D51" s="58"/>
      <c r="E51" s="61"/>
      <c r="F51" s="84"/>
      <c r="G51" s="53"/>
    </row>
    <row r="52" spans="1:7" ht="12" customHeight="1" x14ac:dyDescent="0.2">
      <c r="A52" s="63" t="s">
        <v>120</v>
      </c>
      <c r="B52" s="56"/>
      <c r="C52" s="58"/>
      <c r="D52" s="58"/>
      <c r="E52" s="61"/>
      <c r="F52" s="84"/>
      <c r="G52" s="53"/>
    </row>
    <row r="53" spans="1:7" ht="12" customHeight="1" x14ac:dyDescent="0.2">
      <c r="A53" s="63" t="s">
        <v>121</v>
      </c>
      <c r="B53" s="67"/>
      <c r="C53" s="68"/>
      <c r="D53" s="68"/>
      <c r="E53" s="70"/>
      <c r="F53" s="85"/>
      <c r="G53" s="53"/>
    </row>
    <row r="54" spans="1:7" ht="12" customHeight="1" x14ac:dyDescent="0.2">
      <c r="A54" s="63" t="s">
        <v>122</v>
      </c>
      <c r="B54" s="87"/>
      <c r="C54" s="73"/>
      <c r="D54" s="73"/>
      <c r="E54" s="65"/>
      <c r="F54" s="88"/>
      <c r="G54" s="53"/>
    </row>
    <row r="55" spans="1:7" ht="12" customHeight="1" x14ac:dyDescent="0.2">
      <c r="A55" s="63" t="s">
        <v>132</v>
      </c>
      <c r="B55" s="56"/>
      <c r="C55" s="58"/>
      <c r="D55" s="58"/>
      <c r="E55" s="61"/>
      <c r="F55" s="84"/>
      <c r="G55" s="53"/>
    </row>
    <row r="56" spans="1:7" ht="12" customHeight="1" x14ac:dyDescent="0.2">
      <c r="A56" s="63" t="s">
        <v>133</v>
      </c>
      <c r="B56" s="56"/>
      <c r="C56" s="58"/>
      <c r="D56" s="58"/>
      <c r="E56" s="61"/>
      <c r="F56" s="84"/>
      <c r="G56" s="53"/>
    </row>
    <row r="57" spans="1:7" ht="12" customHeight="1" x14ac:dyDescent="0.2">
      <c r="A57" s="63" t="s">
        <v>135</v>
      </c>
      <c r="B57" s="56"/>
      <c r="C57" s="58"/>
      <c r="D57" s="58"/>
      <c r="E57" s="61"/>
      <c r="F57" s="84"/>
      <c r="G57" s="53"/>
    </row>
    <row r="58" spans="1:7" ht="12" customHeight="1" x14ac:dyDescent="0.2">
      <c r="A58" s="63" t="s">
        <v>137</v>
      </c>
      <c r="B58" s="56"/>
      <c r="C58" s="58"/>
      <c r="D58" s="58"/>
      <c r="E58" s="61"/>
      <c r="F58" s="84"/>
      <c r="G58" s="53"/>
    </row>
    <row r="59" spans="1:7" ht="12" customHeight="1" x14ac:dyDescent="0.2">
      <c r="A59" s="63" t="s">
        <v>138</v>
      </c>
      <c r="B59" s="56"/>
      <c r="C59" s="58"/>
      <c r="D59" s="58"/>
      <c r="E59" s="61"/>
      <c r="F59" s="84"/>
      <c r="G59" s="53"/>
    </row>
    <row r="60" spans="1:7" ht="12" customHeight="1" x14ac:dyDescent="0.2">
      <c r="A60" s="63" t="s">
        <v>140</v>
      </c>
      <c r="B60" s="56"/>
      <c r="C60" s="58"/>
      <c r="D60" s="58"/>
      <c r="E60" s="65"/>
      <c r="F60" s="84"/>
      <c r="G60" s="53"/>
    </row>
    <row r="61" spans="1:7" ht="12" customHeight="1" x14ac:dyDescent="0.2">
      <c r="A61" s="63" t="s">
        <v>142</v>
      </c>
      <c r="B61" s="56"/>
      <c r="C61" s="58"/>
      <c r="D61" s="58"/>
      <c r="E61" s="61"/>
      <c r="F61" s="84"/>
      <c r="G61" s="53"/>
    </row>
    <row r="62" spans="1:7" ht="12" customHeight="1" x14ac:dyDescent="0.2">
      <c r="A62" s="63" t="s">
        <v>143</v>
      </c>
      <c r="B62" s="56"/>
      <c r="C62" s="58"/>
      <c r="D62" s="58"/>
      <c r="E62" s="61"/>
      <c r="F62" s="84"/>
      <c r="G62" s="53"/>
    </row>
    <row r="63" spans="1:7" ht="12" customHeight="1" x14ac:dyDescent="0.2">
      <c r="A63" s="63" t="s">
        <v>144</v>
      </c>
      <c r="B63" s="56"/>
      <c r="C63" s="58"/>
      <c r="D63" s="58"/>
      <c r="E63" s="61"/>
      <c r="F63" s="84"/>
      <c r="G63" s="53"/>
    </row>
    <row r="64" spans="1:7" ht="12" customHeight="1" x14ac:dyDescent="0.2">
      <c r="A64" s="63" t="s">
        <v>147</v>
      </c>
      <c r="B64" s="56"/>
      <c r="C64" s="58"/>
      <c r="D64" s="58"/>
      <c r="E64" s="61"/>
      <c r="F64" s="84"/>
      <c r="G64" s="53"/>
    </row>
    <row r="65" spans="1:7" ht="13.5" customHeight="1" x14ac:dyDescent="0.2">
      <c r="A65" s="63" t="s">
        <v>148</v>
      </c>
      <c r="B65" s="67"/>
      <c r="C65" s="68"/>
      <c r="D65" s="68"/>
      <c r="E65" s="70"/>
      <c r="F65" s="85"/>
      <c r="G65" s="53"/>
    </row>
    <row r="66" spans="1:7" ht="12" customHeight="1" x14ac:dyDescent="0.2">
      <c r="A66" s="63" t="s">
        <v>151</v>
      </c>
      <c r="B66" s="87"/>
      <c r="C66" s="73"/>
      <c r="D66" s="73"/>
      <c r="E66" s="65"/>
      <c r="F66" s="88"/>
      <c r="G66" s="53"/>
    </row>
    <row r="67" spans="1:7" ht="12" customHeight="1" x14ac:dyDescent="0.2">
      <c r="A67" s="63" t="s">
        <v>152</v>
      </c>
      <c r="B67" s="56"/>
      <c r="C67" s="58"/>
      <c r="D67" s="58"/>
      <c r="E67" s="61"/>
      <c r="F67" s="84"/>
      <c r="G67" s="53"/>
    </row>
    <row r="68" spans="1:7" ht="12" customHeight="1" x14ac:dyDescent="0.2">
      <c r="A68" s="63" t="s">
        <v>156</v>
      </c>
      <c r="B68" s="56"/>
      <c r="C68" s="58"/>
      <c r="D68" s="58"/>
      <c r="E68" s="61"/>
      <c r="F68" s="84"/>
      <c r="G68" s="53"/>
    </row>
    <row r="69" spans="1:7" ht="12" customHeight="1" x14ac:dyDescent="0.2">
      <c r="A69" s="63" t="s">
        <v>158</v>
      </c>
      <c r="B69" s="56"/>
      <c r="C69" s="58"/>
      <c r="D69" s="58"/>
      <c r="E69" s="61"/>
      <c r="F69" s="84"/>
      <c r="G69" s="53"/>
    </row>
    <row r="70" spans="1:7" ht="12" customHeight="1" x14ac:dyDescent="0.2">
      <c r="A70" s="63" t="s">
        <v>161</v>
      </c>
      <c r="B70" s="56"/>
      <c r="C70" s="58"/>
      <c r="D70" s="58"/>
      <c r="E70" s="61"/>
      <c r="F70" s="84"/>
      <c r="G70" s="53"/>
    </row>
    <row r="71" spans="1:7" ht="12" customHeight="1" x14ac:dyDescent="0.2">
      <c r="A71" s="63" t="s">
        <v>163</v>
      </c>
      <c r="B71" s="56"/>
      <c r="C71" s="58"/>
      <c r="D71" s="58"/>
      <c r="E71" s="61"/>
      <c r="F71" s="84"/>
      <c r="G71" s="53"/>
    </row>
    <row r="72" spans="1:7" ht="12" customHeight="1" x14ac:dyDescent="0.2">
      <c r="A72" s="63" t="s">
        <v>166</v>
      </c>
      <c r="B72" s="56"/>
      <c r="C72" s="58"/>
      <c r="D72" s="58"/>
      <c r="E72" s="65"/>
      <c r="F72" s="84"/>
      <c r="G72" s="53"/>
    </row>
    <row r="73" spans="1:7" ht="12" customHeight="1" x14ac:dyDescent="0.2">
      <c r="A73" s="63" t="s">
        <v>168</v>
      </c>
      <c r="B73" s="56"/>
      <c r="C73" s="58"/>
      <c r="D73" s="58"/>
      <c r="E73" s="61"/>
      <c r="F73" s="84"/>
      <c r="G73" s="53"/>
    </row>
    <row r="74" spans="1:7" ht="12" customHeight="1" x14ac:dyDescent="0.2">
      <c r="A74" s="63" t="s">
        <v>170</v>
      </c>
      <c r="B74" s="56"/>
      <c r="C74" s="58"/>
      <c r="D74" s="58"/>
      <c r="E74" s="61"/>
      <c r="F74" s="84"/>
      <c r="G74" s="53"/>
    </row>
    <row r="75" spans="1:7" ht="12" customHeight="1" x14ac:dyDescent="0.2">
      <c r="A75" s="63" t="s">
        <v>172</v>
      </c>
      <c r="B75" s="56"/>
      <c r="C75" s="58"/>
      <c r="D75" s="58"/>
      <c r="E75" s="61"/>
      <c r="F75" s="84"/>
      <c r="G75" s="53"/>
    </row>
    <row r="76" spans="1:7" ht="12" customHeight="1" x14ac:dyDescent="0.2">
      <c r="A76" s="63" t="s">
        <v>175</v>
      </c>
      <c r="B76" s="56"/>
      <c r="C76" s="58"/>
      <c r="D76" s="58"/>
      <c r="E76" s="61"/>
      <c r="F76" s="84"/>
      <c r="G76" s="53"/>
    </row>
    <row r="77" spans="1:7" ht="13.5" customHeight="1" x14ac:dyDescent="0.2">
      <c r="A77" s="63" t="s">
        <v>177</v>
      </c>
      <c r="B77" s="67"/>
      <c r="C77" s="68"/>
      <c r="D77" s="68"/>
      <c r="E77" s="70"/>
      <c r="F77" s="85"/>
      <c r="G77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workbookViewId="0">
      <selection activeCell="F21" sqref="F21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1" t="s">
        <v>0</v>
      </c>
      <c r="B1" s="3" t="s">
        <v>1</v>
      </c>
      <c r="C1" s="5" t="s">
        <v>2</v>
      </c>
      <c r="D1" s="7">
        <v>43831</v>
      </c>
      <c r="E1" s="9" t="s">
        <v>3</v>
      </c>
      <c r="F1" s="11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13" t="s">
        <v>4</v>
      </c>
      <c r="B2" s="15">
        <v>43990</v>
      </c>
      <c r="C2" s="17" t="s">
        <v>5</v>
      </c>
      <c r="D2" s="18">
        <v>43982</v>
      </c>
      <c r="E2" s="20" t="s">
        <v>6</v>
      </c>
      <c r="F2" s="21" t="s">
        <v>7</v>
      </c>
    </row>
    <row r="3" spans="1:6" ht="12.75" customHeight="1" x14ac:dyDescent="0.2">
      <c r="A3" s="24"/>
      <c r="B3" s="24"/>
      <c r="C3" s="24"/>
      <c r="D3" s="24"/>
      <c r="E3" s="25"/>
      <c r="F3" s="25"/>
    </row>
    <row r="4" spans="1:6" ht="12.75" customHeight="1" x14ac:dyDescent="0.2">
      <c r="A4" s="32" t="str">
        <f>APT_ATFM_APT!A4</f>
        <v>Period: JAN-MAY</v>
      </c>
      <c r="B4" s="34"/>
      <c r="C4" s="34"/>
      <c r="D4" s="36"/>
      <c r="E4" s="36"/>
      <c r="F4" s="38"/>
    </row>
    <row r="5" spans="1:6" ht="12.75" customHeight="1" x14ac:dyDescent="0.2">
      <c r="A5" s="113"/>
      <c r="B5" s="114" t="s">
        <v>457</v>
      </c>
      <c r="C5" s="115"/>
      <c r="D5" s="116"/>
      <c r="E5" s="116"/>
      <c r="F5" s="38"/>
    </row>
    <row r="6" spans="1:6" ht="12.75" customHeight="1" x14ac:dyDescent="0.2">
      <c r="A6" s="114" t="s">
        <v>40</v>
      </c>
      <c r="B6" s="113" t="s">
        <v>449</v>
      </c>
      <c r="C6" s="117" t="s">
        <v>14</v>
      </c>
      <c r="D6" s="118" t="s">
        <v>450</v>
      </c>
      <c r="E6" s="78" t="s">
        <v>44</v>
      </c>
      <c r="F6" s="38"/>
    </row>
    <row r="7" spans="1:6" ht="12.75" customHeight="1" x14ac:dyDescent="0.2">
      <c r="A7" s="113" t="s">
        <v>244</v>
      </c>
      <c r="B7" s="119">
        <v>6</v>
      </c>
      <c r="C7" s="120">
        <v>38085</v>
      </c>
      <c r="D7" s="121">
        <v>27626</v>
      </c>
      <c r="E7" s="82">
        <f t="shared" ref="E6:E30" si="0">D7/C7</f>
        <v>0.72537744518839442</v>
      </c>
      <c r="F7" s="38"/>
    </row>
    <row r="8" spans="1:6" ht="12.75" customHeight="1" x14ac:dyDescent="0.2">
      <c r="A8" s="122" t="s">
        <v>157</v>
      </c>
      <c r="B8" s="123">
        <v>1</v>
      </c>
      <c r="C8" s="124">
        <v>23953</v>
      </c>
      <c r="D8" s="125">
        <v>17132</v>
      </c>
      <c r="E8" s="82">
        <f t="shared" si="0"/>
        <v>0.71523399991650316</v>
      </c>
      <c r="F8" s="38"/>
    </row>
    <row r="9" spans="1:6" ht="12.75" customHeight="1" x14ac:dyDescent="0.2">
      <c r="A9" s="122" t="s">
        <v>153</v>
      </c>
      <c r="B9" s="123">
        <v>4</v>
      </c>
      <c r="C9" s="124">
        <v>15348</v>
      </c>
      <c r="D9" s="125">
        <v>2222</v>
      </c>
      <c r="E9" s="82">
        <f t="shared" si="0"/>
        <v>0.14477456346103726</v>
      </c>
      <c r="F9" s="38"/>
    </row>
    <row r="10" spans="1:6" ht="12.75" customHeight="1" x14ac:dyDescent="0.2">
      <c r="A10" s="122" t="s">
        <v>201</v>
      </c>
      <c r="B10" s="123">
        <v>1</v>
      </c>
      <c r="C10" s="124">
        <v>26554</v>
      </c>
      <c r="D10" s="125">
        <v>0</v>
      </c>
      <c r="E10" s="82">
        <f t="shared" si="0"/>
        <v>0</v>
      </c>
      <c r="F10" s="38"/>
    </row>
    <row r="11" spans="1:6" ht="12.75" customHeight="1" x14ac:dyDescent="0.2">
      <c r="A11" s="122" t="s">
        <v>422</v>
      </c>
      <c r="B11" s="123">
        <v>2</v>
      </c>
      <c r="C11" s="124">
        <v>4800</v>
      </c>
      <c r="D11" s="125">
        <v>0</v>
      </c>
      <c r="E11" s="82">
        <f t="shared" si="0"/>
        <v>0</v>
      </c>
      <c r="F11" s="38"/>
    </row>
    <row r="12" spans="1:6" ht="12.75" customHeight="1" x14ac:dyDescent="0.2">
      <c r="A12" s="122" t="s">
        <v>255</v>
      </c>
      <c r="B12" s="123">
        <v>1</v>
      </c>
      <c r="C12" s="124">
        <v>22189</v>
      </c>
      <c r="D12" s="125">
        <v>7202</v>
      </c>
      <c r="E12" s="82">
        <f t="shared" si="0"/>
        <v>0.32457523998377574</v>
      </c>
      <c r="F12" s="38"/>
    </row>
    <row r="13" spans="1:6" ht="12.75" customHeight="1" x14ac:dyDescent="0.2">
      <c r="A13" s="122" t="s">
        <v>47</v>
      </c>
      <c r="B13" s="123">
        <v>58</v>
      </c>
      <c r="C13" s="124">
        <v>189614</v>
      </c>
      <c r="D13" s="125">
        <v>102658</v>
      </c>
      <c r="E13" s="82">
        <f t="shared" si="0"/>
        <v>0.5414051705042876</v>
      </c>
      <c r="F13" s="38"/>
    </row>
    <row r="14" spans="1:6" ht="12.75" customHeight="1" x14ac:dyDescent="0.2">
      <c r="A14" s="122" t="s">
        <v>110</v>
      </c>
      <c r="B14" s="123">
        <v>16</v>
      </c>
      <c r="C14" s="124">
        <v>221045</v>
      </c>
      <c r="D14" s="125">
        <v>38696</v>
      </c>
      <c r="E14" s="82">
        <f t="shared" si="0"/>
        <v>0.17505937704992197</v>
      </c>
      <c r="F14" s="38"/>
    </row>
    <row r="15" spans="1:6" ht="12.75" customHeight="1" x14ac:dyDescent="0.2">
      <c r="A15" s="122" t="s">
        <v>72</v>
      </c>
      <c r="B15" s="123">
        <v>1</v>
      </c>
      <c r="C15" s="124">
        <v>20675</v>
      </c>
      <c r="D15" s="125">
        <v>0</v>
      </c>
      <c r="E15" s="82">
        <f t="shared" si="0"/>
        <v>0</v>
      </c>
      <c r="F15" s="38"/>
    </row>
    <row r="16" spans="1:6" ht="12.75" customHeight="1" x14ac:dyDescent="0.2">
      <c r="A16" s="122" t="s">
        <v>171</v>
      </c>
      <c r="B16" s="123">
        <v>1</v>
      </c>
      <c r="C16" s="124">
        <v>13360</v>
      </c>
      <c r="D16" s="125">
        <v>1910</v>
      </c>
      <c r="E16" s="82">
        <f t="shared" si="0"/>
        <v>0.14296407185628743</v>
      </c>
      <c r="F16" s="38"/>
    </row>
    <row r="17" spans="1:6" ht="12.75" customHeight="1" x14ac:dyDescent="0.2">
      <c r="A17" s="122" t="s">
        <v>204</v>
      </c>
      <c r="B17" s="123">
        <v>3</v>
      </c>
      <c r="C17" s="124">
        <v>30042</v>
      </c>
      <c r="D17" s="125">
        <v>6117</v>
      </c>
      <c r="E17" s="82">
        <f t="shared" si="0"/>
        <v>0.20361493908528061</v>
      </c>
      <c r="F17" s="38"/>
    </row>
    <row r="18" spans="1:6" ht="12.75" customHeight="1" x14ac:dyDescent="0.2">
      <c r="A18" s="122" t="s">
        <v>96</v>
      </c>
      <c r="B18" s="123">
        <v>5</v>
      </c>
      <c r="C18" s="124">
        <v>73335</v>
      </c>
      <c r="D18" s="125">
        <v>6269</v>
      </c>
      <c r="E18" s="82">
        <f t="shared" si="0"/>
        <v>8.5484420808617984E-2</v>
      </c>
      <c r="F18" s="38"/>
    </row>
    <row r="19" spans="1:6" ht="12.75" customHeight="1" x14ac:dyDescent="0.2">
      <c r="A19" s="122" t="s">
        <v>280</v>
      </c>
      <c r="B19" s="123">
        <v>4</v>
      </c>
      <c r="C19" s="124">
        <v>8682</v>
      </c>
      <c r="D19" s="125">
        <v>0</v>
      </c>
      <c r="E19" s="82">
        <f t="shared" si="0"/>
        <v>0</v>
      </c>
      <c r="F19" s="38"/>
    </row>
    <row r="20" spans="1:6" ht="12.75" customHeight="1" x14ac:dyDescent="0.2">
      <c r="A20" s="122" t="s">
        <v>307</v>
      </c>
      <c r="B20" s="123">
        <v>1</v>
      </c>
      <c r="C20" s="124">
        <v>8823</v>
      </c>
      <c r="D20" s="125">
        <v>1134</v>
      </c>
      <c r="E20" s="82">
        <f t="shared" si="0"/>
        <v>0.12852771166269977</v>
      </c>
      <c r="F20" s="38"/>
    </row>
    <row r="21" spans="1:6" ht="12.75" customHeight="1" x14ac:dyDescent="0.2">
      <c r="A21" s="122" t="s">
        <v>322</v>
      </c>
      <c r="B21" s="123">
        <v>1</v>
      </c>
      <c r="C21" s="124">
        <v>5405</v>
      </c>
      <c r="D21" s="125">
        <v>0</v>
      </c>
      <c r="E21" s="82">
        <f t="shared" si="0"/>
        <v>0</v>
      </c>
      <c r="F21" s="38"/>
    </row>
    <row r="22" spans="1:6" ht="12.75" customHeight="1" x14ac:dyDescent="0.2">
      <c r="A22" s="122" t="s">
        <v>66</v>
      </c>
      <c r="B22" s="123">
        <v>4</v>
      </c>
      <c r="C22" s="124">
        <v>60834</v>
      </c>
      <c r="D22" s="125">
        <v>159181</v>
      </c>
      <c r="E22" s="82">
        <f t="shared" si="0"/>
        <v>2.6166452970378407</v>
      </c>
      <c r="F22" s="38"/>
    </row>
    <row r="23" spans="1:6" ht="12.75" customHeight="1" x14ac:dyDescent="0.2">
      <c r="A23" s="122" t="s">
        <v>102</v>
      </c>
      <c r="B23" s="123">
        <v>4</v>
      </c>
      <c r="C23" s="124">
        <v>60290</v>
      </c>
      <c r="D23" s="125">
        <v>3032</v>
      </c>
      <c r="E23" s="82">
        <f t="shared" si="0"/>
        <v>5.0290263725327584E-2</v>
      </c>
      <c r="F23" s="38"/>
    </row>
    <row r="24" spans="1:6" ht="12.75" customHeight="1" x14ac:dyDescent="0.2">
      <c r="A24" s="122" t="s">
        <v>176</v>
      </c>
      <c r="B24" s="123">
        <v>15</v>
      </c>
      <c r="C24" s="124">
        <v>44881</v>
      </c>
      <c r="D24" s="125">
        <v>1913</v>
      </c>
      <c r="E24" s="82">
        <f t="shared" si="0"/>
        <v>4.2623827454824979E-2</v>
      </c>
      <c r="F24" s="38"/>
    </row>
    <row r="25" spans="1:6" ht="12.75" customHeight="1" x14ac:dyDescent="0.2">
      <c r="A25" s="122" t="s">
        <v>188</v>
      </c>
      <c r="B25" s="123">
        <v>11</v>
      </c>
      <c r="C25" s="124">
        <v>41837</v>
      </c>
      <c r="D25" s="125">
        <v>83657</v>
      </c>
      <c r="E25" s="82">
        <f t="shared" si="0"/>
        <v>1.9995936611133684</v>
      </c>
      <c r="F25" s="38"/>
    </row>
    <row r="26" spans="1:6" ht="12.75" customHeight="1" x14ac:dyDescent="0.2">
      <c r="A26" s="122" t="s">
        <v>162</v>
      </c>
      <c r="B26" s="123">
        <v>2</v>
      </c>
      <c r="C26" s="124">
        <v>13969</v>
      </c>
      <c r="D26" s="125">
        <v>43</v>
      </c>
      <c r="E26" s="82">
        <f t="shared" si="0"/>
        <v>3.0782446846588877E-3</v>
      </c>
      <c r="F26" s="38"/>
    </row>
    <row r="27" spans="1:6" ht="12.75" customHeight="1" x14ac:dyDescent="0.2">
      <c r="A27" s="122" t="s">
        <v>60</v>
      </c>
      <c r="B27" s="123">
        <v>7</v>
      </c>
      <c r="C27" s="124">
        <v>125763</v>
      </c>
      <c r="D27" s="125">
        <v>82297</v>
      </c>
      <c r="E27" s="82">
        <f t="shared" si="0"/>
        <v>0.65438165438165441</v>
      </c>
      <c r="F27" s="38"/>
    </row>
    <row r="28" spans="1:6" ht="12.75" customHeight="1" x14ac:dyDescent="0.2">
      <c r="A28" s="122" t="s">
        <v>413</v>
      </c>
      <c r="B28" s="123">
        <v>1</v>
      </c>
      <c r="C28" s="124">
        <v>24864</v>
      </c>
      <c r="D28" s="125">
        <v>203</v>
      </c>
      <c r="E28" s="82">
        <f t="shared" si="0"/>
        <v>8.1644144144144143E-3</v>
      </c>
      <c r="F28" s="38"/>
    </row>
    <row r="29" spans="1:6" ht="12.75" customHeight="1" x14ac:dyDescent="0.2">
      <c r="A29" s="122" t="s">
        <v>237</v>
      </c>
      <c r="B29" s="123">
        <v>2</v>
      </c>
      <c r="C29" s="124">
        <v>47567</v>
      </c>
      <c r="D29" s="125">
        <v>35414</v>
      </c>
      <c r="E29" s="82">
        <f t="shared" si="0"/>
        <v>0.74450774696743538</v>
      </c>
      <c r="F29" s="38"/>
    </row>
    <row r="30" spans="1:6" ht="15" customHeight="1" x14ac:dyDescent="0.2">
      <c r="A30" s="126" t="s">
        <v>127</v>
      </c>
      <c r="B30" s="127">
        <v>10</v>
      </c>
      <c r="C30" s="128">
        <v>176012</v>
      </c>
      <c r="D30" s="129">
        <v>226799</v>
      </c>
      <c r="E30" s="82">
        <f t="shared" si="0"/>
        <v>1.2885428266254573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1" t="s">
        <v>0</v>
      </c>
      <c r="B1" s="3" t="s">
        <v>1</v>
      </c>
      <c r="C1" s="5" t="s">
        <v>2</v>
      </c>
      <c r="D1" s="7">
        <v>43831</v>
      </c>
      <c r="E1" s="9" t="s">
        <v>3</v>
      </c>
      <c r="F1" s="11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13" t="s">
        <v>4</v>
      </c>
      <c r="B2" s="15">
        <v>43990</v>
      </c>
      <c r="C2" s="17" t="s">
        <v>5</v>
      </c>
      <c r="D2" s="18">
        <v>43982</v>
      </c>
      <c r="E2" s="20" t="s">
        <v>6</v>
      </c>
      <c r="F2" s="21" t="s">
        <v>7</v>
      </c>
    </row>
    <row r="3" spans="1:6" ht="12.75" customHeight="1" x14ac:dyDescent="0.2">
      <c r="A3" s="24"/>
      <c r="B3" s="24"/>
      <c r="C3" s="24"/>
      <c r="D3" s="24"/>
      <c r="E3" s="24"/>
      <c r="F3" s="24"/>
    </row>
    <row r="4" spans="1:6" ht="12.75" customHeight="1" x14ac:dyDescent="0.2">
      <c r="A4" s="75" t="s">
        <v>9</v>
      </c>
      <c r="B4" s="76"/>
      <c r="C4" s="76"/>
      <c r="D4" s="76"/>
      <c r="E4" s="76"/>
      <c r="F4" s="76"/>
    </row>
    <row r="5" spans="1:6" ht="12.75" customHeight="1" x14ac:dyDescent="0.2">
      <c r="A5" s="78" t="s">
        <v>40</v>
      </c>
      <c r="B5" s="78" t="s">
        <v>42</v>
      </c>
      <c r="C5" s="78" t="s">
        <v>43</v>
      </c>
      <c r="D5" s="78" t="s">
        <v>44</v>
      </c>
      <c r="E5" s="78" t="s">
        <v>45</v>
      </c>
      <c r="F5" s="78" t="s">
        <v>46</v>
      </c>
    </row>
    <row r="6" spans="1:6" ht="12.75" customHeight="1" x14ac:dyDescent="0.2">
      <c r="A6" s="79" t="s">
        <v>47</v>
      </c>
      <c r="B6" s="80" t="s">
        <v>48</v>
      </c>
      <c r="C6" s="81" t="s">
        <v>49</v>
      </c>
      <c r="D6" s="82">
        <f t="shared" ref="D6:D131" si="0">F6/E6</f>
        <v>0</v>
      </c>
      <c r="E6" s="83">
        <v>440</v>
      </c>
      <c r="F6" s="83">
        <v>0</v>
      </c>
    </row>
    <row r="7" spans="1:6" ht="12.75" customHeight="1" x14ac:dyDescent="0.2">
      <c r="A7" s="81" t="s">
        <v>47</v>
      </c>
      <c r="B7" s="80" t="s">
        <v>54</v>
      </c>
      <c r="C7" s="80" t="s">
        <v>55</v>
      </c>
      <c r="D7" s="82">
        <f t="shared" si="0"/>
        <v>0</v>
      </c>
      <c r="E7" s="83">
        <v>1316</v>
      </c>
      <c r="F7" s="83">
        <v>0</v>
      </c>
    </row>
    <row r="8" spans="1:6" ht="12.75" customHeight="1" x14ac:dyDescent="0.2">
      <c r="A8" s="81" t="s">
        <v>47</v>
      </c>
      <c r="B8" s="80" t="s">
        <v>57</v>
      </c>
      <c r="C8" s="80" t="s">
        <v>58</v>
      </c>
      <c r="D8" s="82">
        <f t="shared" si="0"/>
        <v>0</v>
      </c>
      <c r="E8" s="83">
        <v>149</v>
      </c>
      <c r="F8" s="83">
        <v>0</v>
      </c>
    </row>
    <row r="9" spans="1:6" ht="12.75" customHeight="1" x14ac:dyDescent="0.2">
      <c r="A9" s="81" t="s">
        <v>60</v>
      </c>
      <c r="B9" s="80" t="s">
        <v>61</v>
      </c>
      <c r="C9" s="80" t="s">
        <v>63</v>
      </c>
      <c r="D9" s="82">
        <f t="shared" si="0"/>
        <v>4.105171772293191E-2</v>
      </c>
      <c r="E9" s="83">
        <v>8063</v>
      </c>
      <c r="F9" s="83">
        <v>331</v>
      </c>
    </row>
    <row r="10" spans="1:6" ht="12.75" customHeight="1" x14ac:dyDescent="0.2">
      <c r="A10" s="81" t="s">
        <v>66</v>
      </c>
      <c r="B10" s="80" t="s">
        <v>67</v>
      </c>
      <c r="C10" s="80" t="s">
        <v>68</v>
      </c>
      <c r="D10" s="82">
        <f t="shared" si="0"/>
        <v>2.8695221098552448</v>
      </c>
      <c r="E10" s="83">
        <v>55473</v>
      </c>
      <c r="F10" s="83">
        <v>159181</v>
      </c>
    </row>
    <row r="11" spans="1:6" ht="12.75" customHeight="1" x14ac:dyDescent="0.2">
      <c r="A11" s="81" t="s">
        <v>47</v>
      </c>
      <c r="B11" s="80" t="s">
        <v>70</v>
      </c>
      <c r="C11" s="80" t="s">
        <v>71</v>
      </c>
      <c r="D11" s="82">
        <f t="shared" si="0"/>
        <v>0.46561886051080548</v>
      </c>
      <c r="E11" s="83">
        <v>509</v>
      </c>
      <c r="F11" s="83">
        <v>237</v>
      </c>
    </row>
    <row r="12" spans="1:6" ht="12.75" customHeight="1" x14ac:dyDescent="0.2">
      <c r="A12" s="81" t="s">
        <v>72</v>
      </c>
      <c r="B12" s="80" t="s">
        <v>73</v>
      </c>
      <c r="C12" s="80" t="s">
        <v>75</v>
      </c>
      <c r="D12" s="82">
        <f t="shared" si="0"/>
        <v>0</v>
      </c>
      <c r="E12" s="83">
        <v>20675</v>
      </c>
      <c r="F12" s="83">
        <v>0</v>
      </c>
    </row>
    <row r="13" spans="1:6" ht="12.75" customHeight="1" x14ac:dyDescent="0.2">
      <c r="A13" s="81" t="s">
        <v>47</v>
      </c>
      <c r="B13" s="80" t="s">
        <v>76</v>
      </c>
      <c r="C13" s="80" t="s">
        <v>77</v>
      </c>
      <c r="D13" s="82">
        <f t="shared" si="0"/>
        <v>0.83829787234042552</v>
      </c>
      <c r="E13" s="83">
        <v>705</v>
      </c>
      <c r="F13" s="83">
        <v>591</v>
      </c>
    </row>
    <row r="14" spans="1:6" ht="12.75" customHeight="1" x14ac:dyDescent="0.2">
      <c r="A14" s="81" t="s">
        <v>47</v>
      </c>
      <c r="B14" s="80" t="s">
        <v>78</v>
      </c>
      <c r="C14" s="80" t="s">
        <v>80</v>
      </c>
      <c r="D14" s="82">
        <f t="shared" si="0"/>
        <v>0.89725179499876206</v>
      </c>
      <c r="E14" s="83">
        <v>8078</v>
      </c>
      <c r="F14" s="83">
        <v>7248</v>
      </c>
    </row>
    <row r="15" spans="1:6" ht="12.75" customHeight="1" x14ac:dyDescent="0.2">
      <c r="A15" s="81" t="s">
        <v>60</v>
      </c>
      <c r="B15" s="80" t="s">
        <v>82</v>
      </c>
      <c r="C15" s="80" t="s">
        <v>83</v>
      </c>
      <c r="D15" s="82">
        <f t="shared" si="0"/>
        <v>0.23309597328124015</v>
      </c>
      <c r="E15" s="83">
        <v>31738</v>
      </c>
      <c r="F15" s="83">
        <v>7398</v>
      </c>
    </row>
    <row r="16" spans="1:6" ht="12.75" customHeight="1" x14ac:dyDescent="0.2">
      <c r="A16" s="81" t="s">
        <v>47</v>
      </c>
      <c r="B16" s="80" t="s">
        <v>86</v>
      </c>
      <c r="C16" s="80" t="s">
        <v>88</v>
      </c>
      <c r="D16" s="82">
        <f t="shared" si="0"/>
        <v>0</v>
      </c>
      <c r="E16" s="83">
        <v>1258</v>
      </c>
      <c r="F16" s="83">
        <v>0</v>
      </c>
    </row>
    <row r="17" spans="1:6" ht="12.75" customHeight="1" x14ac:dyDescent="0.2">
      <c r="A17" s="81" t="s">
        <v>47</v>
      </c>
      <c r="B17" s="80" t="s">
        <v>90</v>
      </c>
      <c r="C17" s="80" t="s">
        <v>91</v>
      </c>
      <c r="D17" s="82">
        <f t="shared" si="0"/>
        <v>3.6291913214990139E-2</v>
      </c>
      <c r="E17" s="83">
        <v>2535</v>
      </c>
      <c r="F17" s="83">
        <v>92</v>
      </c>
    </row>
    <row r="18" spans="1:6" ht="12.75" customHeight="1" x14ac:dyDescent="0.2">
      <c r="A18" s="81" t="s">
        <v>96</v>
      </c>
      <c r="B18" s="80" t="s">
        <v>98</v>
      </c>
      <c r="C18" s="80" t="s">
        <v>99</v>
      </c>
      <c r="D18" s="82">
        <f t="shared" si="0"/>
        <v>7.5770828777607699E-2</v>
      </c>
      <c r="E18" s="83">
        <v>9146</v>
      </c>
      <c r="F18" s="83">
        <v>693</v>
      </c>
    </row>
    <row r="19" spans="1:6" ht="12.75" customHeight="1" x14ac:dyDescent="0.2">
      <c r="A19" s="81" t="s">
        <v>102</v>
      </c>
      <c r="B19" s="80" t="s">
        <v>103</v>
      </c>
      <c r="C19" s="80" t="s">
        <v>104</v>
      </c>
      <c r="D19" s="82">
        <f t="shared" si="0"/>
        <v>2.5466636439205017E-2</v>
      </c>
      <c r="E19" s="83">
        <v>13233</v>
      </c>
      <c r="F19" s="83">
        <v>337</v>
      </c>
    </row>
    <row r="20" spans="1:6" ht="12.75" customHeight="1" x14ac:dyDescent="0.2">
      <c r="A20" s="81" t="s">
        <v>47</v>
      </c>
      <c r="B20" s="80" t="s">
        <v>107</v>
      </c>
      <c r="C20" s="80" t="s">
        <v>108</v>
      </c>
      <c r="D20" s="82">
        <f t="shared" si="0"/>
        <v>0</v>
      </c>
      <c r="E20" s="83">
        <v>264</v>
      </c>
      <c r="F20" s="83">
        <v>0</v>
      </c>
    </row>
    <row r="21" spans="1:6" ht="12.75" customHeight="1" x14ac:dyDescent="0.2">
      <c r="A21" s="81" t="s">
        <v>110</v>
      </c>
      <c r="B21" s="80" t="s">
        <v>112</v>
      </c>
      <c r="C21" s="80" t="s">
        <v>113</v>
      </c>
      <c r="D21" s="82">
        <f t="shared" si="0"/>
        <v>0</v>
      </c>
      <c r="E21" s="83">
        <v>9351</v>
      </c>
      <c r="F21" s="83">
        <v>0</v>
      </c>
    </row>
    <row r="22" spans="1:6" ht="12.75" customHeight="1" x14ac:dyDescent="0.2">
      <c r="A22" s="81" t="s">
        <v>110</v>
      </c>
      <c r="B22" s="80" t="s">
        <v>116</v>
      </c>
      <c r="C22" s="80" t="s">
        <v>118</v>
      </c>
      <c r="D22" s="82">
        <f t="shared" si="0"/>
        <v>6.106361718663262E-4</v>
      </c>
      <c r="E22" s="83">
        <v>18014</v>
      </c>
      <c r="F22" s="83">
        <v>11</v>
      </c>
    </row>
    <row r="23" spans="1:6" ht="12.75" customHeight="1" x14ac:dyDescent="0.2">
      <c r="A23" s="81" t="s">
        <v>47</v>
      </c>
      <c r="B23" s="80" t="s">
        <v>123</v>
      </c>
      <c r="C23" s="80" t="s">
        <v>124</v>
      </c>
      <c r="D23" s="82">
        <f t="shared" si="0"/>
        <v>0</v>
      </c>
      <c r="E23" s="83">
        <v>603</v>
      </c>
      <c r="F23" s="83">
        <v>0</v>
      </c>
    </row>
    <row r="24" spans="1:6" ht="12.75" customHeight="1" x14ac:dyDescent="0.2">
      <c r="A24" s="81" t="s">
        <v>47</v>
      </c>
      <c r="B24" s="80" t="s">
        <v>125</v>
      </c>
      <c r="C24" s="80" t="s">
        <v>126</v>
      </c>
      <c r="D24" s="82">
        <f t="shared" si="0"/>
        <v>9.3370681605975725E-2</v>
      </c>
      <c r="E24" s="83">
        <v>1071</v>
      </c>
      <c r="F24" s="83">
        <v>100</v>
      </c>
    </row>
    <row r="25" spans="1:6" ht="12.75" customHeight="1" x14ac:dyDescent="0.2">
      <c r="A25" s="81" t="s">
        <v>127</v>
      </c>
      <c r="B25" s="80" t="s">
        <v>128</v>
      </c>
      <c r="C25" s="80" t="s">
        <v>129</v>
      </c>
      <c r="D25" s="82">
        <f t="shared" si="0"/>
        <v>0</v>
      </c>
      <c r="E25" s="83">
        <v>2493</v>
      </c>
      <c r="F25" s="83">
        <v>0</v>
      </c>
    </row>
    <row r="26" spans="1:6" ht="12.75" customHeight="1" x14ac:dyDescent="0.2">
      <c r="A26" s="81" t="s">
        <v>127</v>
      </c>
      <c r="B26" s="80" t="s">
        <v>130</v>
      </c>
      <c r="C26" s="80" t="s">
        <v>131</v>
      </c>
      <c r="D26" s="82">
        <f t="shared" si="0"/>
        <v>6.2118231701004242E-3</v>
      </c>
      <c r="E26" s="83">
        <v>9659</v>
      </c>
      <c r="F26" s="83">
        <v>60</v>
      </c>
    </row>
    <row r="27" spans="1:6" ht="12.75" customHeight="1" x14ac:dyDescent="0.2">
      <c r="A27" s="81" t="s">
        <v>47</v>
      </c>
      <c r="B27" s="80" t="s">
        <v>134</v>
      </c>
      <c r="C27" s="80" t="s">
        <v>136</v>
      </c>
      <c r="D27" s="82">
        <f t="shared" si="0"/>
        <v>1.5551154213905205</v>
      </c>
      <c r="E27" s="83">
        <v>7321</v>
      </c>
      <c r="F27" s="83">
        <v>11385</v>
      </c>
    </row>
    <row r="28" spans="1:6" ht="12.75" customHeight="1" x14ac:dyDescent="0.2">
      <c r="A28" s="81" t="s">
        <v>110</v>
      </c>
      <c r="B28" s="80" t="s">
        <v>139</v>
      </c>
      <c r="C28" s="80" t="s">
        <v>141</v>
      </c>
      <c r="D28" s="82">
        <f t="shared" si="0"/>
        <v>0</v>
      </c>
      <c r="E28" s="83">
        <v>3264</v>
      </c>
      <c r="F28" s="83">
        <v>0</v>
      </c>
    </row>
    <row r="29" spans="1:6" ht="12.75" customHeight="1" x14ac:dyDescent="0.2">
      <c r="A29" s="81" t="s">
        <v>47</v>
      </c>
      <c r="B29" s="80" t="s">
        <v>145</v>
      </c>
      <c r="C29" s="80" t="s">
        <v>146</v>
      </c>
      <c r="D29" s="82">
        <f t="shared" si="0"/>
        <v>0</v>
      </c>
      <c r="E29" s="83">
        <v>1744</v>
      </c>
      <c r="F29" s="83">
        <v>0</v>
      </c>
    </row>
    <row r="30" spans="1:6" ht="12.75" customHeight="1" x14ac:dyDescent="0.2">
      <c r="A30" s="81" t="s">
        <v>47</v>
      </c>
      <c r="B30" s="80" t="s">
        <v>149</v>
      </c>
      <c r="C30" s="80" t="s">
        <v>150</v>
      </c>
      <c r="D30" s="82">
        <f t="shared" si="0"/>
        <v>0</v>
      </c>
      <c r="E30" s="83">
        <v>345</v>
      </c>
      <c r="F30" s="83">
        <v>0</v>
      </c>
    </row>
    <row r="31" spans="1:6" ht="12.75" customHeight="1" x14ac:dyDescent="0.2">
      <c r="A31" s="81" t="s">
        <v>153</v>
      </c>
      <c r="B31" s="80" t="s">
        <v>154</v>
      </c>
      <c r="C31" s="80" t="s">
        <v>155</v>
      </c>
      <c r="D31" s="82">
        <f t="shared" si="0"/>
        <v>0</v>
      </c>
      <c r="E31" s="83">
        <v>860</v>
      </c>
      <c r="F31" s="83">
        <v>0</v>
      </c>
    </row>
    <row r="32" spans="1:6" ht="12.75" customHeight="1" x14ac:dyDescent="0.2">
      <c r="A32" s="81" t="s">
        <v>157</v>
      </c>
      <c r="B32" s="80" t="s">
        <v>159</v>
      </c>
      <c r="C32" s="80" t="s">
        <v>160</v>
      </c>
      <c r="D32" s="82">
        <f t="shared" si="0"/>
        <v>0.71523399991650316</v>
      </c>
      <c r="E32" s="83">
        <v>23953</v>
      </c>
      <c r="F32" s="83">
        <v>17132</v>
      </c>
    </row>
    <row r="33" spans="1:6" ht="12.75" customHeight="1" x14ac:dyDescent="0.2">
      <c r="A33" s="81" t="s">
        <v>162</v>
      </c>
      <c r="B33" s="80" t="s">
        <v>164</v>
      </c>
      <c r="C33" s="80" t="s">
        <v>165</v>
      </c>
      <c r="D33" s="82">
        <f t="shared" si="0"/>
        <v>0</v>
      </c>
      <c r="E33" s="83">
        <v>788</v>
      </c>
      <c r="F33" s="83">
        <v>0</v>
      </c>
    </row>
    <row r="34" spans="1:6" ht="12.75" customHeight="1" x14ac:dyDescent="0.2">
      <c r="A34" s="81" t="s">
        <v>162</v>
      </c>
      <c r="B34" s="80" t="s">
        <v>167</v>
      </c>
      <c r="C34" s="80" t="s">
        <v>169</v>
      </c>
      <c r="D34" s="82">
        <f t="shared" si="0"/>
        <v>3.262271451331462E-3</v>
      </c>
      <c r="E34" s="83">
        <v>13181</v>
      </c>
      <c r="F34" s="83">
        <v>43</v>
      </c>
    </row>
    <row r="35" spans="1:6" ht="12.75" customHeight="1" x14ac:dyDescent="0.2">
      <c r="A35" s="81" t="s">
        <v>171</v>
      </c>
      <c r="B35" s="80" t="s">
        <v>173</v>
      </c>
      <c r="C35" s="80" t="s">
        <v>174</v>
      </c>
      <c r="D35" s="82">
        <f t="shared" si="0"/>
        <v>0.14296407185628743</v>
      </c>
      <c r="E35" s="83">
        <v>13360</v>
      </c>
      <c r="F35" s="83">
        <v>1910</v>
      </c>
    </row>
    <row r="36" spans="1:6" ht="12.75" customHeight="1" x14ac:dyDescent="0.2">
      <c r="A36" s="81" t="s">
        <v>176</v>
      </c>
      <c r="B36" s="80" t="s">
        <v>178</v>
      </c>
      <c r="C36" s="80" t="s">
        <v>179</v>
      </c>
      <c r="D36" s="82">
        <f t="shared" si="0"/>
        <v>0</v>
      </c>
      <c r="E36" s="83">
        <v>533</v>
      </c>
      <c r="F36" s="83">
        <v>0</v>
      </c>
    </row>
    <row r="37" spans="1:6" ht="12.75" customHeight="1" x14ac:dyDescent="0.2">
      <c r="A37" s="81" t="s">
        <v>47</v>
      </c>
      <c r="B37" s="80" t="s">
        <v>180</v>
      </c>
      <c r="C37" s="80" t="s">
        <v>181</v>
      </c>
      <c r="D37" s="82">
        <f t="shared" si="0"/>
        <v>0</v>
      </c>
      <c r="E37" s="83">
        <v>629</v>
      </c>
      <c r="F37" s="83">
        <v>0</v>
      </c>
    </row>
    <row r="38" spans="1:6" ht="12.75" customHeight="1" x14ac:dyDescent="0.2">
      <c r="A38" s="81" t="s">
        <v>47</v>
      </c>
      <c r="B38" s="80" t="s">
        <v>182</v>
      </c>
      <c r="C38" s="80" t="s">
        <v>183</v>
      </c>
      <c r="D38" s="82">
        <f t="shared" si="0"/>
        <v>0</v>
      </c>
      <c r="E38" s="83">
        <v>386</v>
      </c>
      <c r="F38" s="83">
        <v>0</v>
      </c>
    </row>
    <row r="39" spans="1:6" ht="12.75" customHeight="1" x14ac:dyDescent="0.2">
      <c r="A39" s="81" t="s">
        <v>47</v>
      </c>
      <c r="B39" s="80" t="s">
        <v>184</v>
      </c>
      <c r="C39" s="80" t="s">
        <v>185</v>
      </c>
      <c r="D39" s="82">
        <f t="shared" si="0"/>
        <v>9.2750533049040518E-2</v>
      </c>
      <c r="E39" s="83">
        <v>938</v>
      </c>
      <c r="F39" s="83">
        <v>87</v>
      </c>
    </row>
    <row r="40" spans="1:6" ht="12.75" customHeight="1" x14ac:dyDescent="0.2">
      <c r="A40" s="81" t="s">
        <v>47</v>
      </c>
      <c r="B40" s="80" t="s">
        <v>186</v>
      </c>
      <c r="C40" s="80" t="s">
        <v>187</v>
      </c>
      <c r="D40" s="82">
        <f t="shared" si="0"/>
        <v>0</v>
      </c>
      <c r="E40" s="83">
        <v>663</v>
      </c>
      <c r="F40" s="83">
        <v>0</v>
      </c>
    </row>
    <row r="41" spans="1:6" ht="12.75" customHeight="1" x14ac:dyDescent="0.2">
      <c r="A41" s="81" t="s">
        <v>188</v>
      </c>
      <c r="B41" s="80" t="s">
        <v>189</v>
      </c>
      <c r="C41" s="80" t="s">
        <v>190</v>
      </c>
      <c r="D41" s="82">
        <f t="shared" si="0"/>
        <v>0</v>
      </c>
      <c r="E41" s="83">
        <v>583</v>
      </c>
      <c r="F41" s="83">
        <v>0</v>
      </c>
    </row>
    <row r="42" spans="1:6" ht="12.75" customHeight="1" x14ac:dyDescent="0.2">
      <c r="A42" s="81" t="s">
        <v>47</v>
      </c>
      <c r="B42" s="80" t="s">
        <v>191</v>
      </c>
      <c r="C42" s="80" t="s">
        <v>192</v>
      </c>
      <c r="D42" s="82">
        <f t="shared" si="0"/>
        <v>5.0632911392405063E-2</v>
      </c>
      <c r="E42" s="83">
        <v>553</v>
      </c>
      <c r="F42" s="83">
        <v>28</v>
      </c>
    </row>
    <row r="43" spans="1:6" ht="12.75" customHeight="1" x14ac:dyDescent="0.2">
      <c r="A43" s="81" t="s">
        <v>47</v>
      </c>
      <c r="B43" s="80" t="s">
        <v>193</v>
      </c>
      <c r="C43" s="80" t="s">
        <v>194</v>
      </c>
      <c r="D43" s="82">
        <f t="shared" si="0"/>
        <v>2.4095394736842106</v>
      </c>
      <c r="E43" s="83">
        <v>1824</v>
      </c>
      <c r="F43" s="83">
        <v>4395</v>
      </c>
    </row>
    <row r="44" spans="1:6" ht="12.75" customHeight="1" x14ac:dyDescent="0.2">
      <c r="A44" s="81" t="s">
        <v>47</v>
      </c>
      <c r="B44" s="80" t="s">
        <v>195</v>
      </c>
      <c r="C44" s="80" t="s">
        <v>196</v>
      </c>
      <c r="D44" s="82">
        <f t="shared" si="0"/>
        <v>0</v>
      </c>
      <c r="E44" s="83">
        <v>458</v>
      </c>
      <c r="F44" s="83">
        <v>0</v>
      </c>
    </row>
    <row r="45" spans="1:6" ht="12.75" customHeight="1" x14ac:dyDescent="0.2">
      <c r="A45" s="81" t="s">
        <v>47</v>
      </c>
      <c r="B45" s="80" t="s">
        <v>197</v>
      </c>
      <c r="C45" s="80" t="s">
        <v>198</v>
      </c>
      <c r="D45" s="82">
        <f t="shared" si="0"/>
        <v>0</v>
      </c>
      <c r="E45" s="83">
        <v>1381</v>
      </c>
      <c r="F45" s="83">
        <v>0</v>
      </c>
    </row>
    <row r="46" spans="1:6" ht="12.75" customHeight="1" x14ac:dyDescent="0.2">
      <c r="A46" s="81" t="s">
        <v>110</v>
      </c>
      <c r="B46" s="80" t="s">
        <v>199</v>
      </c>
      <c r="C46" s="80" t="s">
        <v>200</v>
      </c>
      <c r="D46" s="82">
        <f t="shared" si="0"/>
        <v>1.0736286300968026E-2</v>
      </c>
      <c r="E46" s="83">
        <v>17045</v>
      </c>
      <c r="F46" s="83">
        <v>183</v>
      </c>
    </row>
    <row r="47" spans="1:6" ht="12.75" customHeight="1" x14ac:dyDescent="0.2">
      <c r="A47" s="81" t="s">
        <v>201</v>
      </c>
      <c r="B47" s="80" t="s">
        <v>202</v>
      </c>
      <c r="C47" s="80" t="s">
        <v>203</v>
      </c>
      <c r="D47" s="82">
        <f t="shared" si="0"/>
        <v>0</v>
      </c>
      <c r="E47" s="83">
        <v>26554</v>
      </c>
      <c r="F47" s="83">
        <v>0</v>
      </c>
    </row>
    <row r="48" spans="1:6" ht="12.75" customHeight="1" x14ac:dyDescent="0.2">
      <c r="A48" s="81" t="s">
        <v>204</v>
      </c>
      <c r="B48" s="80" t="s">
        <v>205</v>
      </c>
      <c r="C48" s="80" t="s">
        <v>206</v>
      </c>
      <c r="D48" s="82">
        <f t="shared" si="0"/>
        <v>0</v>
      </c>
      <c r="E48" s="83">
        <v>2922</v>
      </c>
      <c r="F48" s="83">
        <v>0</v>
      </c>
    </row>
    <row r="49" spans="1:6" ht="12.75" customHeight="1" x14ac:dyDescent="0.2">
      <c r="A49" s="81" t="s">
        <v>47</v>
      </c>
      <c r="B49" s="80" t="s">
        <v>207</v>
      </c>
      <c r="C49" s="80" t="s">
        <v>208</v>
      </c>
      <c r="D49" s="82">
        <f t="shared" si="0"/>
        <v>0</v>
      </c>
      <c r="E49" s="83">
        <v>241</v>
      </c>
      <c r="F49" s="83">
        <v>0</v>
      </c>
    </row>
    <row r="50" spans="1:6" ht="12.75" customHeight="1" x14ac:dyDescent="0.2">
      <c r="A50" s="81" t="s">
        <v>47</v>
      </c>
      <c r="B50" s="80" t="s">
        <v>209</v>
      </c>
      <c r="C50" s="80" t="s">
        <v>210</v>
      </c>
      <c r="D50" s="82">
        <f t="shared" si="0"/>
        <v>0</v>
      </c>
      <c r="E50" s="83">
        <v>338</v>
      </c>
      <c r="F50" s="83">
        <v>0</v>
      </c>
    </row>
    <row r="51" spans="1:6" ht="12.75" customHeight="1" x14ac:dyDescent="0.2">
      <c r="A51" s="81" t="s">
        <v>47</v>
      </c>
      <c r="B51" s="80" t="s">
        <v>212</v>
      </c>
      <c r="C51" s="80" t="s">
        <v>213</v>
      </c>
      <c r="D51" s="82">
        <f t="shared" si="0"/>
        <v>0</v>
      </c>
      <c r="E51" s="83">
        <v>332</v>
      </c>
      <c r="F51" s="83">
        <v>0</v>
      </c>
    </row>
    <row r="52" spans="1:6" ht="12.75" customHeight="1" x14ac:dyDescent="0.2">
      <c r="A52" s="81" t="s">
        <v>110</v>
      </c>
      <c r="B52" s="80" t="s">
        <v>214</v>
      </c>
      <c r="C52" s="80" t="s">
        <v>215</v>
      </c>
      <c r="D52" s="82">
        <f t="shared" si="0"/>
        <v>0</v>
      </c>
      <c r="E52" s="83">
        <v>2084</v>
      </c>
      <c r="F52" s="83">
        <v>0</v>
      </c>
    </row>
    <row r="53" spans="1:6" ht="12.75" customHeight="1" x14ac:dyDescent="0.2">
      <c r="A53" s="81" t="s">
        <v>204</v>
      </c>
      <c r="B53" s="80" t="s">
        <v>216</v>
      </c>
      <c r="C53" s="80" t="s">
        <v>217</v>
      </c>
      <c r="D53" s="82">
        <f t="shared" si="0"/>
        <v>0.24659356607272434</v>
      </c>
      <c r="E53" s="83">
        <v>24806</v>
      </c>
      <c r="F53" s="83">
        <v>6117</v>
      </c>
    </row>
    <row r="54" spans="1:6" ht="12.75" customHeight="1" x14ac:dyDescent="0.2">
      <c r="A54" s="81" t="s">
        <v>110</v>
      </c>
      <c r="B54" s="80" t="s">
        <v>218</v>
      </c>
      <c r="C54" s="80" t="s">
        <v>219</v>
      </c>
      <c r="D54" s="82">
        <f t="shared" si="0"/>
        <v>0.4903204586035147</v>
      </c>
      <c r="E54" s="83">
        <v>21282</v>
      </c>
      <c r="F54" s="83">
        <v>10435</v>
      </c>
    </row>
    <row r="55" spans="1:6" ht="12.75" customHeight="1" x14ac:dyDescent="0.2">
      <c r="A55" s="81" t="s">
        <v>127</v>
      </c>
      <c r="B55" s="80" t="s">
        <v>220</v>
      </c>
      <c r="C55" s="80" t="s">
        <v>221</v>
      </c>
      <c r="D55" s="82">
        <f t="shared" si="0"/>
        <v>1.5416958654519973E-2</v>
      </c>
      <c r="E55" s="83">
        <v>12843</v>
      </c>
      <c r="F55" s="83">
        <v>198</v>
      </c>
    </row>
    <row r="56" spans="1:6" ht="12.75" customHeight="1" x14ac:dyDescent="0.2">
      <c r="A56" s="81" t="s">
        <v>110</v>
      </c>
      <c r="B56" s="80" t="s">
        <v>223</v>
      </c>
      <c r="C56" s="80" t="s">
        <v>224</v>
      </c>
      <c r="D56" s="82">
        <f t="shared" si="0"/>
        <v>0</v>
      </c>
      <c r="E56" s="83">
        <v>640</v>
      </c>
      <c r="F56" s="83">
        <v>0</v>
      </c>
    </row>
    <row r="57" spans="1:6" ht="12.75" customHeight="1" x14ac:dyDescent="0.2">
      <c r="A57" s="81" t="s">
        <v>188</v>
      </c>
      <c r="B57" s="80" t="s">
        <v>226</v>
      </c>
      <c r="C57" s="80" t="s">
        <v>227</v>
      </c>
      <c r="D57" s="82">
        <f t="shared" si="0"/>
        <v>0</v>
      </c>
      <c r="E57" s="83">
        <v>3221</v>
      </c>
      <c r="F57" s="83">
        <v>0</v>
      </c>
    </row>
    <row r="58" spans="1:6" ht="12.75" customHeight="1" x14ac:dyDescent="0.2">
      <c r="A58" s="81" t="s">
        <v>47</v>
      </c>
      <c r="B58" s="80" t="s">
        <v>229</v>
      </c>
      <c r="C58" s="80" t="s">
        <v>230</v>
      </c>
      <c r="D58" s="82">
        <f t="shared" si="0"/>
        <v>0</v>
      </c>
      <c r="E58" s="83">
        <v>467</v>
      </c>
      <c r="F58" s="83">
        <v>0</v>
      </c>
    </row>
    <row r="59" spans="1:6" ht="12.75" customHeight="1" x14ac:dyDescent="0.2">
      <c r="A59" s="81" t="s">
        <v>188</v>
      </c>
      <c r="B59" s="80" t="s">
        <v>231</v>
      </c>
      <c r="C59" s="80" t="s">
        <v>232</v>
      </c>
      <c r="D59" s="82">
        <f t="shared" si="0"/>
        <v>0</v>
      </c>
      <c r="E59" s="83">
        <v>156</v>
      </c>
      <c r="F59" s="83">
        <v>0</v>
      </c>
    </row>
    <row r="60" spans="1:6" ht="12.75" customHeight="1" x14ac:dyDescent="0.2">
      <c r="A60" s="81" t="s">
        <v>110</v>
      </c>
      <c r="B60" s="80" t="s">
        <v>233</v>
      </c>
      <c r="C60" s="80" t="s">
        <v>234</v>
      </c>
      <c r="D60" s="82">
        <f t="shared" si="0"/>
        <v>0.35070561567709857</v>
      </c>
      <c r="E60" s="83">
        <v>54704</v>
      </c>
      <c r="F60" s="83">
        <v>19185</v>
      </c>
    </row>
    <row r="61" spans="1:6" ht="12.75" customHeight="1" x14ac:dyDescent="0.2">
      <c r="A61" s="81" t="s">
        <v>176</v>
      </c>
      <c r="B61" s="80" t="s">
        <v>235</v>
      </c>
      <c r="C61" s="80" t="s">
        <v>236</v>
      </c>
      <c r="D61" s="82">
        <f t="shared" si="0"/>
        <v>0</v>
      </c>
      <c r="E61" s="83">
        <v>4545</v>
      </c>
      <c r="F61" s="83">
        <v>0</v>
      </c>
    </row>
    <row r="62" spans="1:6" ht="12.75" customHeight="1" x14ac:dyDescent="0.2">
      <c r="A62" s="81" t="s">
        <v>237</v>
      </c>
      <c r="B62" s="80" t="s">
        <v>238</v>
      </c>
      <c r="C62" s="80" t="s">
        <v>239</v>
      </c>
      <c r="D62" s="82">
        <f t="shared" si="0"/>
        <v>0.87978687978687975</v>
      </c>
      <c r="E62" s="83">
        <v>21021</v>
      </c>
      <c r="F62" s="83">
        <v>18494</v>
      </c>
    </row>
    <row r="63" spans="1:6" ht="12.75" customHeight="1" x14ac:dyDescent="0.2">
      <c r="A63" s="81" t="s">
        <v>127</v>
      </c>
      <c r="B63" s="80" t="s">
        <v>240</v>
      </c>
      <c r="C63" s="80" t="s">
        <v>241</v>
      </c>
      <c r="D63" s="82">
        <f t="shared" si="0"/>
        <v>5.6618017111222949E-3</v>
      </c>
      <c r="E63" s="83">
        <v>7948</v>
      </c>
      <c r="F63" s="83">
        <v>45</v>
      </c>
    </row>
    <row r="64" spans="1:6" ht="12.75" customHeight="1" x14ac:dyDescent="0.2">
      <c r="A64" s="81" t="s">
        <v>60</v>
      </c>
      <c r="B64" s="80" t="s">
        <v>242</v>
      </c>
      <c r="C64" s="80" t="s">
        <v>243</v>
      </c>
      <c r="D64" s="82">
        <f t="shared" si="0"/>
        <v>2.1385192766973731</v>
      </c>
      <c r="E64" s="83">
        <v>14655</v>
      </c>
      <c r="F64" s="83">
        <v>31340</v>
      </c>
    </row>
    <row r="65" spans="1:6" ht="12.75" customHeight="1" x14ac:dyDescent="0.2">
      <c r="A65" s="81" t="s">
        <v>244</v>
      </c>
      <c r="B65" s="80" t="s">
        <v>245</v>
      </c>
      <c r="C65" s="80" t="s">
        <v>246</v>
      </c>
      <c r="D65" s="82">
        <f t="shared" si="0"/>
        <v>0</v>
      </c>
      <c r="E65" s="83">
        <v>1825</v>
      </c>
      <c r="F65" s="83">
        <v>0</v>
      </c>
    </row>
    <row r="66" spans="1:6" ht="12.75" customHeight="1" x14ac:dyDescent="0.2">
      <c r="A66" s="81" t="s">
        <v>47</v>
      </c>
      <c r="B66" s="80" t="s">
        <v>247</v>
      </c>
      <c r="C66" s="80" t="s">
        <v>248</v>
      </c>
      <c r="D66" s="82">
        <f t="shared" si="0"/>
        <v>0.85110533159947988</v>
      </c>
      <c r="E66" s="83">
        <v>1538</v>
      </c>
      <c r="F66" s="83">
        <v>1309</v>
      </c>
    </row>
    <row r="67" spans="1:6" ht="12.75" customHeight="1" x14ac:dyDescent="0.2">
      <c r="A67" s="81" t="s">
        <v>66</v>
      </c>
      <c r="B67" s="80" t="s">
        <v>249</v>
      </c>
      <c r="C67" s="80" t="s">
        <v>250</v>
      </c>
      <c r="D67" s="82">
        <f t="shared" si="0"/>
        <v>0</v>
      </c>
      <c r="E67" s="83">
        <v>1507</v>
      </c>
      <c r="F67" s="83">
        <v>0</v>
      </c>
    </row>
    <row r="68" spans="1:6" ht="12.75" customHeight="1" x14ac:dyDescent="0.2">
      <c r="A68" s="81" t="s">
        <v>110</v>
      </c>
      <c r="B68" s="80" t="s">
        <v>251</v>
      </c>
      <c r="C68" s="80" t="s">
        <v>252</v>
      </c>
      <c r="D68" s="82">
        <f t="shared" si="0"/>
        <v>4.8107147738144049E-2</v>
      </c>
      <c r="E68" s="83">
        <v>14634</v>
      </c>
      <c r="F68" s="83">
        <v>704</v>
      </c>
    </row>
    <row r="69" spans="1:6" ht="12.75" customHeight="1" x14ac:dyDescent="0.2">
      <c r="A69" s="81" t="s">
        <v>110</v>
      </c>
      <c r="B69" s="80" t="s">
        <v>253</v>
      </c>
      <c r="C69" s="80" t="s">
        <v>254</v>
      </c>
      <c r="D69" s="82">
        <f t="shared" si="0"/>
        <v>0</v>
      </c>
      <c r="E69" s="83">
        <v>6337</v>
      </c>
      <c r="F69" s="83">
        <v>0</v>
      </c>
    </row>
    <row r="70" spans="1:6" ht="12.75" customHeight="1" x14ac:dyDescent="0.2">
      <c r="A70" s="81" t="s">
        <v>255</v>
      </c>
      <c r="B70" s="80" t="s">
        <v>256</v>
      </c>
      <c r="C70" s="80" t="s">
        <v>257</v>
      </c>
      <c r="D70" s="82">
        <f t="shared" si="0"/>
        <v>0.32457523998377574</v>
      </c>
      <c r="E70" s="83">
        <v>22189</v>
      </c>
      <c r="F70" s="83">
        <v>7202</v>
      </c>
    </row>
    <row r="71" spans="1:6" ht="12.75" customHeight="1" x14ac:dyDescent="0.2">
      <c r="A71" s="81" t="s">
        <v>188</v>
      </c>
      <c r="B71" s="80" t="s">
        <v>258</v>
      </c>
      <c r="C71" s="80" t="s">
        <v>259</v>
      </c>
      <c r="D71" s="82">
        <f t="shared" si="0"/>
        <v>0</v>
      </c>
      <c r="E71" s="83">
        <v>446</v>
      </c>
      <c r="F71" s="83">
        <v>0</v>
      </c>
    </row>
    <row r="72" spans="1:6" ht="12.75" customHeight="1" x14ac:dyDescent="0.2">
      <c r="A72" s="81" t="s">
        <v>47</v>
      </c>
      <c r="B72" s="80" t="s">
        <v>260</v>
      </c>
      <c r="C72" s="80" t="s">
        <v>261</v>
      </c>
      <c r="D72" s="82">
        <f t="shared" si="0"/>
        <v>0</v>
      </c>
      <c r="E72" s="83">
        <v>939</v>
      </c>
      <c r="F72" s="83">
        <v>0</v>
      </c>
    </row>
    <row r="73" spans="1:6" ht="12.75" customHeight="1" x14ac:dyDescent="0.2">
      <c r="A73" s="81" t="s">
        <v>60</v>
      </c>
      <c r="B73" s="80" t="s">
        <v>262</v>
      </c>
      <c r="C73" s="80" t="s">
        <v>263</v>
      </c>
      <c r="D73" s="82">
        <f t="shared" si="0"/>
        <v>0</v>
      </c>
      <c r="E73" s="83">
        <v>3098</v>
      </c>
      <c r="F73" s="83">
        <v>0</v>
      </c>
    </row>
    <row r="74" spans="1:6" ht="12.75" customHeight="1" x14ac:dyDescent="0.2">
      <c r="A74" s="81" t="s">
        <v>244</v>
      </c>
      <c r="B74" s="80" t="s">
        <v>264</v>
      </c>
      <c r="C74" s="80" t="s">
        <v>265</v>
      </c>
      <c r="D74" s="82">
        <f t="shared" si="0"/>
        <v>0.28718108276291227</v>
      </c>
      <c r="E74" s="83">
        <v>3214</v>
      </c>
      <c r="F74" s="83">
        <v>923</v>
      </c>
    </row>
    <row r="75" spans="1:6" ht="12.75" customHeight="1" x14ac:dyDescent="0.2">
      <c r="A75" s="81" t="s">
        <v>47</v>
      </c>
      <c r="B75" s="80" t="s">
        <v>266</v>
      </c>
      <c r="C75" s="80" t="s">
        <v>267</v>
      </c>
      <c r="D75" s="82">
        <f t="shared" si="0"/>
        <v>0</v>
      </c>
      <c r="E75" s="83">
        <v>580</v>
      </c>
      <c r="F75" s="83">
        <v>0</v>
      </c>
    </row>
    <row r="76" spans="1:6" ht="12.75" customHeight="1" x14ac:dyDescent="0.2">
      <c r="A76" s="81" t="s">
        <v>153</v>
      </c>
      <c r="B76" s="80" t="s">
        <v>268</v>
      </c>
      <c r="C76" s="80" t="s">
        <v>269</v>
      </c>
      <c r="D76" s="82">
        <f t="shared" si="0"/>
        <v>0</v>
      </c>
      <c r="E76" s="83">
        <v>287</v>
      </c>
      <c r="F76" s="83">
        <v>0</v>
      </c>
    </row>
    <row r="77" spans="1:6" ht="12.75" customHeight="1" x14ac:dyDescent="0.2">
      <c r="A77" s="81" t="s">
        <v>176</v>
      </c>
      <c r="B77" s="80" t="s">
        <v>270</v>
      </c>
      <c r="C77" s="80" t="s">
        <v>271</v>
      </c>
      <c r="D77" s="82">
        <f t="shared" si="0"/>
        <v>0</v>
      </c>
      <c r="E77" s="83">
        <v>3541</v>
      </c>
      <c r="F77" s="83">
        <v>0</v>
      </c>
    </row>
    <row r="78" spans="1:6" ht="12.75" customHeight="1" x14ac:dyDescent="0.2">
      <c r="A78" s="81" t="s">
        <v>244</v>
      </c>
      <c r="B78" s="80" t="s">
        <v>272</v>
      </c>
      <c r="C78" s="80" t="s">
        <v>273</v>
      </c>
      <c r="D78" s="82">
        <f t="shared" si="0"/>
        <v>0</v>
      </c>
      <c r="E78" s="83">
        <v>657</v>
      </c>
      <c r="F78" s="83">
        <v>0</v>
      </c>
    </row>
    <row r="79" spans="1:6" ht="12.75" customHeight="1" x14ac:dyDescent="0.2">
      <c r="A79" s="81" t="s">
        <v>176</v>
      </c>
      <c r="B79" s="80" t="s">
        <v>274</v>
      </c>
      <c r="C79" s="80" t="s">
        <v>275</v>
      </c>
      <c r="D79" s="82">
        <f t="shared" si="0"/>
        <v>7.3400060661207162E-2</v>
      </c>
      <c r="E79" s="83">
        <v>6594</v>
      </c>
      <c r="F79" s="83">
        <v>484</v>
      </c>
    </row>
    <row r="80" spans="1:6" ht="12.75" customHeight="1" x14ac:dyDescent="0.2">
      <c r="A80" s="81" t="s">
        <v>47</v>
      </c>
      <c r="B80" s="80" t="s">
        <v>276</v>
      </c>
      <c r="C80" s="80" t="s">
        <v>277</v>
      </c>
      <c r="D80" s="82">
        <f t="shared" si="0"/>
        <v>0</v>
      </c>
      <c r="E80" s="83">
        <v>404</v>
      </c>
      <c r="F80" s="83">
        <v>0</v>
      </c>
    </row>
    <row r="81" spans="1:6" ht="12.75" customHeight="1" x14ac:dyDescent="0.2">
      <c r="A81" s="81" t="s">
        <v>110</v>
      </c>
      <c r="B81" s="80" t="s">
        <v>278</v>
      </c>
      <c r="C81" s="80" t="s">
        <v>279</v>
      </c>
      <c r="D81" s="82">
        <f t="shared" si="0"/>
        <v>0.19328393504650795</v>
      </c>
      <c r="E81" s="83">
        <v>12686</v>
      </c>
      <c r="F81" s="83">
        <v>2452</v>
      </c>
    </row>
    <row r="82" spans="1:6" ht="12.75" customHeight="1" x14ac:dyDescent="0.2">
      <c r="A82" s="81" t="s">
        <v>280</v>
      </c>
      <c r="B82" s="80" t="s">
        <v>281</v>
      </c>
      <c r="C82" s="80" t="s">
        <v>282</v>
      </c>
      <c r="D82" s="82">
        <f t="shared" si="0"/>
        <v>0</v>
      </c>
      <c r="E82" s="83">
        <v>97</v>
      </c>
      <c r="F82" s="83">
        <v>0</v>
      </c>
    </row>
    <row r="83" spans="1:6" ht="12.75" customHeight="1" x14ac:dyDescent="0.2">
      <c r="A83" s="81" t="s">
        <v>47</v>
      </c>
      <c r="B83" s="80" t="s">
        <v>283</v>
      </c>
      <c r="C83" s="80" t="s">
        <v>284</v>
      </c>
      <c r="D83" s="82">
        <f t="shared" si="0"/>
        <v>0.76163793103448274</v>
      </c>
      <c r="E83" s="83">
        <v>2320</v>
      </c>
      <c r="F83" s="83">
        <v>1767</v>
      </c>
    </row>
    <row r="84" spans="1:6" ht="12.75" customHeight="1" x14ac:dyDescent="0.2">
      <c r="A84" s="81" t="s">
        <v>47</v>
      </c>
      <c r="B84" s="80" t="s">
        <v>285</v>
      </c>
      <c r="C84" s="80" t="s">
        <v>286</v>
      </c>
      <c r="D84" s="82">
        <f t="shared" si="0"/>
        <v>0.49860335195530725</v>
      </c>
      <c r="E84" s="83">
        <v>716</v>
      </c>
      <c r="F84" s="83">
        <v>357</v>
      </c>
    </row>
    <row r="85" spans="1:6" ht="12.75" customHeight="1" x14ac:dyDescent="0.2">
      <c r="A85" s="81" t="s">
        <v>244</v>
      </c>
      <c r="B85" s="80" t="s">
        <v>287</v>
      </c>
      <c r="C85" s="80" t="s">
        <v>288</v>
      </c>
      <c r="D85" s="82">
        <f t="shared" si="0"/>
        <v>0</v>
      </c>
      <c r="E85" s="83">
        <v>1281</v>
      </c>
      <c r="F85" s="83">
        <v>0</v>
      </c>
    </row>
    <row r="86" spans="1:6" ht="12.75" customHeight="1" x14ac:dyDescent="0.2">
      <c r="A86" s="81" t="s">
        <v>188</v>
      </c>
      <c r="B86" s="80" t="s">
        <v>289</v>
      </c>
      <c r="C86" s="80" t="s">
        <v>290</v>
      </c>
      <c r="D86" s="82">
        <f t="shared" si="0"/>
        <v>3.1342100602196243</v>
      </c>
      <c r="E86" s="83">
        <v>22584</v>
      </c>
      <c r="F86" s="83">
        <v>70783</v>
      </c>
    </row>
    <row r="87" spans="1:6" ht="12.75" customHeight="1" x14ac:dyDescent="0.2">
      <c r="A87" s="81" t="s">
        <v>176</v>
      </c>
      <c r="B87" s="80" t="s">
        <v>291</v>
      </c>
      <c r="C87" s="80" t="s">
        <v>292</v>
      </c>
      <c r="D87" s="82">
        <f t="shared" si="0"/>
        <v>0</v>
      </c>
      <c r="E87" s="83">
        <v>491</v>
      </c>
      <c r="F87" s="83">
        <v>0</v>
      </c>
    </row>
    <row r="88" spans="1:6" ht="12.75" customHeight="1" x14ac:dyDescent="0.2">
      <c r="A88" s="81" t="s">
        <v>127</v>
      </c>
      <c r="B88" s="80" t="s">
        <v>293</v>
      </c>
      <c r="C88" s="80" t="s">
        <v>294</v>
      </c>
      <c r="D88" s="82">
        <f t="shared" si="0"/>
        <v>3.4434869489196953</v>
      </c>
      <c r="E88" s="83">
        <v>8007</v>
      </c>
      <c r="F88" s="83">
        <v>27572</v>
      </c>
    </row>
    <row r="89" spans="1:6" ht="12.75" customHeight="1" x14ac:dyDescent="0.2">
      <c r="A89" s="81" t="s">
        <v>127</v>
      </c>
      <c r="B89" s="80" t="s">
        <v>295</v>
      </c>
      <c r="C89" s="80" t="s">
        <v>296</v>
      </c>
      <c r="D89" s="82">
        <f t="shared" si="0"/>
        <v>1.3155524766193281</v>
      </c>
      <c r="E89" s="83">
        <v>25983</v>
      </c>
      <c r="F89" s="83">
        <v>34182</v>
      </c>
    </row>
    <row r="90" spans="1:6" ht="12.75" customHeight="1" x14ac:dyDescent="0.2">
      <c r="A90" s="81" t="s">
        <v>127</v>
      </c>
      <c r="B90" s="80" t="s">
        <v>297</v>
      </c>
      <c r="C90" s="80" t="s">
        <v>298</v>
      </c>
      <c r="D90" s="82">
        <f t="shared" si="0"/>
        <v>2.5291373207965391</v>
      </c>
      <c r="E90" s="83">
        <v>55942</v>
      </c>
      <c r="F90" s="83">
        <v>141485</v>
      </c>
    </row>
    <row r="91" spans="1:6" ht="12.75" customHeight="1" x14ac:dyDescent="0.2">
      <c r="A91" s="81" t="s">
        <v>127</v>
      </c>
      <c r="B91" s="80" t="s">
        <v>299</v>
      </c>
      <c r="C91" s="80" t="s">
        <v>300</v>
      </c>
      <c r="D91" s="82">
        <f t="shared" si="0"/>
        <v>0.79301056213227472</v>
      </c>
      <c r="E91" s="83">
        <v>14107</v>
      </c>
      <c r="F91" s="83">
        <v>11187</v>
      </c>
    </row>
    <row r="92" spans="1:6" ht="12.75" customHeight="1" x14ac:dyDescent="0.2">
      <c r="A92" s="81" t="s">
        <v>127</v>
      </c>
      <c r="B92" s="80" t="s">
        <v>301</v>
      </c>
      <c r="C92" s="80" t="s">
        <v>302</v>
      </c>
      <c r="D92" s="82">
        <f t="shared" si="0"/>
        <v>0.38172685960296582</v>
      </c>
      <c r="E92" s="83">
        <v>20905</v>
      </c>
      <c r="F92" s="83">
        <v>7980</v>
      </c>
    </row>
    <row r="93" spans="1:6" ht="12.75" customHeight="1" x14ac:dyDescent="0.2">
      <c r="A93" s="81" t="s">
        <v>47</v>
      </c>
      <c r="B93" s="80" t="s">
        <v>303</v>
      </c>
      <c r="C93" s="80" t="s">
        <v>304</v>
      </c>
      <c r="D93" s="82">
        <f t="shared" si="0"/>
        <v>0</v>
      </c>
      <c r="E93" s="83">
        <v>932</v>
      </c>
      <c r="F93" s="83">
        <v>0</v>
      </c>
    </row>
    <row r="94" spans="1:6" ht="12.75" customHeight="1" x14ac:dyDescent="0.2">
      <c r="A94" s="81" t="s">
        <v>176</v>
      </c>
      <c r="B94" s="80" t="s">
        <v>305</v>
      </c>
      <c r="C94" s="80" t="s">
        <v>306</v>
      </c>
      <c r="D94" s="82">
        <f t="shared" si="0"/>
        <v>0</v>
      </c>
      <c r="E94" s="83">
        <v>337</v>
      </c>
      <c r="F94" s="83">
        <v>0</v>
      </c>
    </row>
    <row r="95" spans="1:6" ht="12.75" customHeight="1" x14ac:dyDescent="0.2">
      <c r="A95" s="81" t="s">
        <v>307</v>
      </c>
      <c r="B95" s="80" t="s">
        <v>308</v>
      </c>
      <c r="C95" s="80" t="s">
        <v>309</v>
      </c>
      <c r="D95" s="82">
        <f t="shared" si="0"/>
        <v>0.12852771166269977</v>
      </c>
      <c r="E95" s="83">
        <v>8823</v>
      </c>
      <c r="F95" s="83">
        <v>1134</v>
      </c>
    </row>
    <row r="96" spans="1:6" ht="12.75" customHeight="1" x14ac:dyDescent="0.2">
      <c r="A96" s="81" t="s">
        <v>47</v>
      </c>
      <c r="B96" s="80" t="s">
        <v>310</v>
      </c>
      <c r="C96" s="80" t="s">
        <v>311</v>
      </c>
      <c r="D96" s="82">
        <f t="shared" si="0"/>
        <v>2.1897810218978103E-2</v>
      </c>
      <c r="E96" s="83">
        <v>1370</v>
      </c>
      <c r="F96" s="83">
        <v>30</v>
      </c>
    </row>
    <row r="97" spans="1:6" ht="12.75" customHeight="1" x14ac:dyDescent="0.2">
      <c r="A97" s="81" t="s">
        <v>47</v>
      </c>
      <c r="B97" s="80" t="s">
        <v>312</v>
      </c>
      <c r="C97" s="80" t="s">
        <v>313</v>
      </c>
      <c r="D97" s="82">
        <f t="shared" si="0"/>
        <v>5.4072730413751401E-2</v>
      </c>
      <c r="E97" s="83">
        <v>11577</v>
      </c>
      <c r="F97" s="83">
        <v>626</v>
      </c>
    </row>
    <row r="98" spans="1:6" ht="12.75" customHeight="1" x14ac:dyDescent="0.2">
      <c r="A98" s="81" t="s">
        <v>66</v>
      </c>
      <c r="B98" s="80" t="s">
        <v>314</v>
      </c>
      <c r="C98" s="80" t="s">
        <v>315</v>
      </c>
      <c r="D98" s="82">
        <f t="shared" si="0"/>
        <v>0</v>
      </c>
      <c r="E98" s="83">
        <v>1446</v>
      </c>
      <c r="F98" s="83">
        <v>0</v>
      </c>
    </row>
    <row r="99" spans="1:6" ht="12.75" customHeight="1" x14ac:dyDescent="0.2">
      <c r="A99" s="81" t="s">
        <v>188</v>
      </c>
      <c r="B99" s="80" t="s">
        <v>316</v>
      </c>
      <c r="C99" s="80" t="s">
        <v>317</v>
      </c>
      <c r="D99" s="82">
        <f t="shared" si="0"/>
        <v>0</v>
      </c>
      <c r="E99" s="83">
        <v>2456</v>
      </c>
      <c r="F99" s="83">
        <v>0</v>
      </c>
    </row>
    <row r="100" spans="1:6" ht="12.75" customHeight="1" x14ac:dyDescent="0.2">
      <c r="A100" s="81" t="s">
        <v>60</v>
      </c>
      <c r="B100" s="80" t="s">
        <v>318</v>
      </c>
      <c r="C100" s="80" t="s">
        <v>319</v>
      </c>
      <c r="D100" s="82">
        <f t="shared" si="0"/>
        <v>0.90788099628946606</v>
      </c>
      <c r="E100" s="83">
        <v>45007</v>
      </c>
      <c r="F100" s="83">
        <v>40861</v>
      </c>
    </row>
    <row r="101" spans="1:6" ht="12.75" customHeight="1" x14ac:dyDescent="0.2">
      <c r="A101" s="81" t="s">
        <v>60</v>
      </c>
      <c r="B101" s="80" t="s">
        <v>320</v>
      </c>
      <c r="C101" s="80" t="s">
        <v>321</v>
      </c>
      <c r="D101" s="82">
        <f t="shared" si="0"/>
        <v>3.449163449163449E-2</v>
      </c>
      <c r="E101" s="83">
        <v>11655</v>
      </c>
      <c r="F101" s="83">
        <v>402</v>
      </c>
    </row>
    <row r="102" spans="1:6" ht="12.75" customHeight="1" x14ac:dyDescent="0.2">
      <c r="A102" s="81" t="s">
        <v>322</v>
      </c>
      <c r="B102" s="80" t="s">
        <v>323</v>
      </c>
      <c r="C102" s="80" t="s">
        <v>324</v>
      </c>
      <c r="D102" s="82">
        <f t="shared" si="0"/>
        <v>0</v>
      </c>
      <c r="E102" s="83">
        <v>5405</v>
      </c>
      <c r="F102" s="83">
        <v>0</v>
      </c>
    </row>
    <row r="103" spans="1:6" ht="12.75" customHeight="1" x14ac:dyDescent="0.2">
      <c r="A103" s="81" t="s">
        <v>127</v>
      </c>
      <c r="B103" s="80" t="s">
        <v>325</v>
      </c>
      <c r="C103" s="80" t="s">
        <v>326</v>
      </c>
      <c r="D103" s="82">
        <f t="shared" si="0"/>
        <v>0.2256551724137931</v>
      </c>
      <c r="E103" s="83">
        <v>18125</v>
      </c>
      <c r="F103" s="83">
        <v>4090</v>
      </c>
    </row>
    <row r="104" spans="1:6" ht="12.75" customHeight="1" x14ac:dyDescent="0.2">
      <c r="A104" s="81" t="s">
        <v>47</v>
      </c>
      <c r="B104" s="80" t="s">
        <v>327</v>
      </c>
      <c r="C104" s="80" t="s">
        <v>328</v>
      </c>
      <c r="D104" s="82">
        <f t="shared" si="0"/>
        <v>0.17434240886017535</v>
      </c>
      <c r="E104" s="83">
        <v>10835</v>
      </c>
      <c r="F104" s="83">
        <v>1889</v>
      </c>
    </row>
    <row r="105" spans="1:6" ht="12.75" customHeight="1" x14ac:dyDescent="0.2">
      <c r="A105" s="81" t="s">
        <v>47</v>
      </c>
      <c r="B105" s="80" t="s">
        <v>329</v>
      </c>
      <c r="C105" s="80" t="s">
        <v>330</v>
      </c>
      <c r="D105" s="82">
        <f t="shared" si="0"/>
        <v>0</v>
      </c>
      <c r="E105" s="83">
        <v>651</v>
      </c>
      <c r="F105" s="83">
        <v>0</v>
      </c>
    </row>
    <row r="106" spans="1:6" ht="12.75" customHeight="1" x14ac:dyDescent="0.2">
      <c r="A106" s="81" t="s">
        <v>96</v>
      </c>
      <c r="B106" s="80" t="s">
        <v>331</v>
      </c>
      <c r="C106" s="80" t="s">
        <v>332</v>
      </c>
      <c r="D106" s="82">
        <f t="shared" si="0"/>
        <v>0.1210151655834107</v>
      </c>
      <c r="E106" s="83">
        <v>9693</v>
      </c>
      <c r="F106" s="83">
        <v>1173</v>
      </c>
    </row>
    <row r="107" spans="1:6" ht="12.75" customHeight="1" x14ac:dyDescent="0.2">
      <c r="A107" s="81" t="s">
        <v>96</v>
      </c>
      <c r="B107" s="80" t="s">
        <v>333</v>
      </c>
      <c r="C107" s="80" t="s">
        <v>334</v>
      </c>
      <c r="D107" s="82">
        <f t="shared" si="0"/>
        <v>2.9459261071690727E-2</v>
      </c>
      <c r="E107" s="83">
        <v>20435</v>
      </c>
      <c r="F107" s="83">
        <v>602</v>
      </c>
    </row>
    <row r="108" spans="1:6" ht="12.75" customHeight="1" x14ac:dyDescent="0.2">
      <c r="A108" s="81" t="s">
        <v>188</v>
      </c>
      <c r="B108" s="80" t="s">
        <v>335</v>
      </c>
      <c r="C108" s="80" t="s">
        <v>336</v>
      </c>
      <c r="D108" s="82">
        <f t="shared" si="0"/>
        <v>0</v>
      </c>
      <c r="E108" s="83">
        <v>40</v>
      </c>
      <c r="F108" s="83">
        <v>0</v>
      </c>
    </row>
    <row r="109" spans="1:6" ht="12.75" customHeight="1" x14ac:dyDescent="0.2">
      <c r="A109" s="81" t="s">
        <v>47</v>
      </c>
      <c r="B109" s="80" t="s">
        <v>337</v>
      </c>
      <c r="C109" s="80" t="s">
        <v>338</v>
      </c>
      <c r="D109" s="82">
        <f t="shared" si="0"/>
        <v>1.7667844522968199E-2</v>
      </c>
      <c r="E109" s="83">
        <v>3113</v>
      </c>
      <c r="F109" s="83">
        <v>55</v>
      </c>
    </row>
    <row r="110" spans="1:6" ht="12.75" customHeight="1" x14ac:dyDescent="0.2">
      <c r="A110" s="81" t="s">
        <v>110</v>
      </c>
      <c r="B110" s="80" t="s">
        <v>339</v>
      </c>
      <c r="C110" s="80" t="s">
        <v>340</v>
      </c>
      <c r="D110" s="82">
        <f t="shared" si="0"/>
        <v>0</v>
      </c>
      <c r="E110" s="83">
        <v>2272</v>
      </c>
      <c r="F110" s="83">
        <v>0</v>
      </c>
    </row>
    <row r="111" spans="1:6" ht="12.75" customHeight="1" x14ac:dyDescent="0.2">
      <c r="A111" s="81" t="s">
        <v>110</v>
      </c>
      <c r="B111" s="80" t="s">
        <v>341</v>
      </c>
      <c r="C111" s="80" t="s">
        <v>342</v>
      </c>
      <c r="D111" s="82">
        <f t="shared" si="0"/>
        <v>0.1410727044273079</v>
      </c>
      <c r="E111" s="83">
        <v>40589</v>
      </c>
      <c r="F111" s="83">
        <v>5726</v>
      </c>
    </row>
    <row r="112" spans="1:6" ht="12.75" customHeight="1" x14ac:dyDescent="0.2">
      <c r="A112" s="81" t="s">
        <v>47</v>
      </c>
      <c r="B112" s="80" t="s">
        <v>343</v>
      </c>
      <c r="C112" s="80" t="s">
        <v>344</v>
      </c>
      <c r="D112" s="82">
        <f t="shared" si="0"/>
        <v>0.51870196413321945</v>
      </c>
      <c r="E112" s="83">
        <v>5855</v>
      </c>
      <c r="F112" s="83">
        <v>3037</v>
      </c>
    </row>
    <row r="113" spans="1:6" ht="12.75" customHeight="1" x14ac:dyDescent="0.2">
      <c r="A113" s="81" t="s">
        <v>47</v>
      </c>
      <c r="B113" s="80" t="s">
        <v>345</v>
      </c>
      <c r="C113" s="80" t="s">
        <v>346</v>
      </c>
      <c r="D113" s="82">
        <f t="shared" si="0"/>
        <v>0.3033451596553472</v>
      </c>
      <c r="E113" s="83">
        <v>11838</v>
      </c>
      <c r="F113" s="83">
        <v>3591</v>
      </c>
    </row>
    <row r="114" spans="1:6" ht="12.75" customHeight="1" x14ac:dyDescent="0.2">
      <c r="A114" s="81" t="s">
        <v>47</v>
      </c>
      <c r="B114" s="80" t="s">
        <v>347</v>
      </c>
      <c r="C114" s="80" t="s">
        <v>348</v>
      </c>
      <c r="D114" s="82">
        <f t="shared" si="0"/>
        <v>0</v>
      </c>
      <c r="E114" s="83">
        <v>633</v>
      </c>
      <c r="F114" s="83">
        <v>0</v>
      </c>
    </row>
    <row r="115" spans="1:6" ht="12.75" customHeight="1" x14ac:dyDescent="0.2">
      <c r="A115" s="81" t="s">
        <v>110</v>
      </c>
      <c r="B115" s="80" t="s">
        <v>349</v>
      </c>
      <c r="C115" s="80" t="s">
        <v>350</v>
      </c>
      <c r="D115" s="82">
        <f t="shared" si="0"/>
        <v>0</v>
      </c>
      <c r="E115" s="83">
        <v>5162</v>
      </c>
      <c r="F115" s="83">
        <v>0</v>
      </c>
    </row>
    <row r="116" spans="1:6" ht="12.75" customHeight="1" x14ac:dyDescent="0.2">
      <c r="A116" s="81" t="s">
        <v>176</v>
      </c>
      <c r="B116" s="80" t="s">
        <v>351</v>
      </c>
      <c r="C116" s="80" t="s">
        <v>352</v>
      </c>
      <c r="D116" s="82">
        <f t="shared" si="0"/>
        <v>0</v>
      </c>
      <c r="E116" s="83">
        <v>180</v>
      </c>
      <c r="F116" s="83">
        <v>0</v>
      </c>
    </row>
    <row r="117" spans="1:6" ht="12.75" customHeight="1" x14ac:dyDescent="0.2">
      <c r="A117" s="81" t="s">
        <v>102</v>
      </c>
      <c r="B117" s="80" t="s">
        <v>353</v>
      </c>
      <c r="C117" s="80" t="s">
        <v>354</v>
      </c>
      <c r="D117" s="82">
        <f t="shared" si="0"/>
        <v>6.0803046718539679E-2</v>
      </c>
      <c r="E117" s="83">
        <v>30459</v>
      </c>
      <c r="F117" s="83">
        <v>1852</v>
      </c>
    </row>
    <row r="118" spans="1:6" ht="12.75" customHeight="1" x14ac:dyDescent="0.2">
      <c r="A118" s="81" t="s">
        <v>153</v>
      </c>
      <c r="B118" s="80" t="s">
        <v>355</v>
      </c>
      <c r="C118" s="80" t="s">
        <v>356</v>
      </c>
      <c r="D118" s="82">
        <f t="shared" si="0"/>
        <v>0</v>
      </c>
      <c r="E118" s="83">
        <v>609</v>
      </c>
      <c r="F118" s="83">
        <v>0</v>
      </c>
    </row>
    <row r="119" spans="1:6" ht="12.75" customHeight="1" x14ac:dyDescent="0.2">
      <c r="A119" s="81" t="s">
        <v>60</v>
      </c>
      <c r="B119" s="80" t="s">
        <v>357</v>
      </c>
      <c r="C119" s="80" t="s">
        <v>358</v>
      </c>
      <c r="D119" s="82">
        <f t="shared" si="0"/>
        <v>0.17017407118732139</v>
      </c>
      <c r="E119" s="83">
        <v>11547</v>
      </c>
      <c r="F119" s="83">
        <v>1965</v>
      </c>
    </row>
    <row r="120" spans="1:6" ht="12.75" customHeight="1" x14ac:dyDescent="0.2">
      <c r="A120" s="81" t="s">
        <v>47</v>
      </c>
      <c r="B120" s="80" t="s">
        <v>359</v>
      </c>
      <c r="C120" s="80" t="s">
        <v>360</v>
      </c>
      <c r="D120" s="82">
        <f t="shared" si="0"/>
        <v>0.20745920745920746</v>
      </c>
      <c r="E120" s="83">
        <v>53625</v>
      </c>
      <c r="F120" s="83">
        <v>11125</v>
      </c>
    </row>
    <row r="121" spans="1:6" ht="12.75" customHeight="1" x14ac:dyDescent="0.2">
      <c r="A121" s="81" t="s">
        <v>47</v>
      </c>
      <c r="B121" s="80" t="s">
        <v>361</v>
      </c>
      <c r="C121" s="80" t="s">
        <v>362</v>
      </c>
      <c r="D121" s="82">
        <f t="shared" si="0"/>
        <v>0.81548679734326912</v>
      </c>
      <c r="E121" s="83">
        <v>6173</v>
      </c>
      <c r="F121" s="83">
        <v>5034</v>
      </c>
    </row>
    <row r="122" spans="1:6" ht="12.75" customHeight="1" x14ac:dyDescent="0.2">
      <c r="A122" s="81" t="s">
        <v>47</v>
      </c>
      <c r="B122" s="80" t="s">
        <v>363</v>
      </c>
      <c r="C122" s="80" t="s">
        <v>364</v>
      </c>
      <c r="D122" s="82">
        <f t="shared" si="0"/>
        <v>1.9065473654310467</v>
      </c>
      <c r="E122" s="83">
        <v>21123</v>
      </c>
      <c r="F122" s="83">
        <v>40272</v>
      </c>
    </row>
    <row r="123" spans="1:6" ht="12.75" customHeight="1" x14ac:dyDescent="0.2">
      <c r="A123" s="81" t="s">
        <v>47</v>
      </c>
      <c r="B123" s="80" t="s">
        <v>365</v>
      </c>
      <c r="C123" s="80" t="s">
        <v>366</v>
      </c>
      <c r="D123" s="82">
        <f t="shared" si="0"/>
        <v>3.2516722408026757</v>
      </c>
      <c r="E123" s="83">
        <v>1196</v>
      </c>
      <c r="F123" s="83">
        <v>3889</v>
      </c>
    </row>
    <row r="124" spans="1:6" ht="12.75" customHeight="1" x14ac:dyDescent="0.2">
      <c r="A124" s="81" t="s">
        <v>47</v>
      </c>
      <c r="B124" s="80" t="s">
        <v>367</v>
      </c>
      <c r="C124" s="80" t="s">
        <v>368</v>
      </c>
      <c r="D124" s="82">
        <f t="shared" si="0"/>
        <v>0.11645746164574616</v>
      </c>
      <c r="E124" s="83">
        <v>1434</v>
      </c>
      <c r="F124" s="83">
        <v>167</v>
      </c>
    </row>
    <row r="125" spans="1:6" ht="12.75" customHeight="1" x14ac:dyDescent="0.2">
      <c r="A125" s="81" t="s">
        <v>47</v>
      </c>
      <c r="B125" s="80" t="s">
        <v>369</v>
      </c>
      <c r="C125" s="80" t="s">
        <v>370</v>
      </c>
      <c r="D125" s="82">
        <f t="shared" si="0"/>
        <v>0</v>
      </c>
      <c r="E125" s="83">
        <v>562</v>
      </c>
      <c r="F125" s="83">
        <v>0</v>
      </c>
    </row>
    <row r="126" spans="1:6" ht="12.75" customHeight="1" x14ac:dyDescent="0.2">
      <c r="A126" s="81" t="s">
        <v>188</v>
      </c>
      <c r="B126" s="80" t="s">
        <v>371</v>
      </c>
      <c r="C126" s="80" t="s">
        <v>372</v>
      </c>
      <c r="D126" s="82">
        <f t="shared" si="0"/>
        <v>0</v>
      </c>
      <c r="E126" s="83">
        <v>1994</v>
      </c>
      <c r="F126" s="83">
        <v>0</v>
      </c>
    </row>
    <row r="127" spans="1:6" ht="12.75" customHeight="1" x14ac:dyDescent="0.2">
      <c r="A127" s="81" t="s">
        <v>188</v>
      </c>
      <c r="B127" s="80" t="s">
        <v>373</v>
      </c>
      <c r="C127" s="80" t="s">
        <v>374</v>
      </c>
      <c r="D127" s="82">
        <f t="shared" si="0"/>
        <v>1.3167638334867546</v>
      </c>
      <c r="E127" s="83">
        <v>9777</v>
      </c>
      <c r="F127" s="83">
        <v>12874</v>
      </c>
    </row>
    <row r="128" spans="1:6" ht="12.75" customHeight="1" x14ac:dyDescent="0.2">
      <c r="A128" s="81" t="s">
        <v>188</v>
      </c>
      <c r="B128" s="80" t="s">
        <v>375</v>
      </c>
      <c r="C128" s="80" t="s">
        <v>376</v>
      </c>
      <c r="D128" s="82">
        <f t="shared" si="0"/>
        <v>0</v>
      </c>
      <c r="E128" s="83">
        <v>205</v>
      </c>
      <c r="F128" s="83">
        <v>0</v>
      </c>
    </row>
    <row r="129" spans="1:6" ht="12.75" customHeight="1" x14ac:dyDescent="0.2">
      <c r="A129" s="81" t="s">
        <v>176</v>
      </c>
      <c r="B129" s="80" t="s">
        <v>377</v>
      </c>
      <c r="C129" s="80" t="s">
        <v>378</v>
      </c>
      <c r="D129" s="82">
        <f t="shared" si="0"/>
        <v>0</v>
      </c>
      <c r="E129" s="83">
        <v>2271</v>
      </c>
      <c r="F129" s="83">
        <v>0</v>
      </c>
    </row>
    <row r="130" spans="1:6" ht="12.75" customHeight="1" x14ac:dyDescent="0.2">
      <c r="A130" s="81" t="s">
        <v>153</v>
      </c>
      <c r="B130" s="80" t="s">
        <v>379</v>
      </c>
      <c r="C130" s="80" t="s">
        <v>380</v>
      </c>
      <c r="D130" s="82">
        <f t="shared" si="0"/>
        <v>0.16347851677457328</v>
      </c>
      <c r="E130" s="83">
        <v>13592</v>
      </c>
      <c r="F130" s="83">
        <v>2222</v>
      </c>
    </row>
    <row r="131" spans="1:6" ht="12.75" customHeight="1" x14ac:dyDescent="0.2">
      <c r="A131" s="81" t="s">
        <v>47</v>
      </c>
      <c r="B131" s="80" t="s">
        <v>381</v>
      </c>
      <c r="C131" s="80" t="s">
        <v>382</v>
      </c>
      <c r="D131" s="82">
        <f t="shared" si="0"/>
        <v>0</v>
      </c>
      <c r="E131" s="83">
        <v>308</v>
      </c>
      <c r="F131" s="83">
        <v>0</v>
      </c>
    </row>
    <row r="132" spans="1:6" ht="12.75" customHeight="1" x14ac:dyDescent="0.2">
      <c r="A132" s="81" t="s">
        <v>176</v>
      </c>
      <c r="B132" s="80" t="s">
        <v>383</v>
      </c>
      <c r="C132" s="80" t="s">
        <v>384</v>
      </c>
      <c r="D132" s="82"/>
      <c r="E132" s="83">
        <v>0</v>
      </c>
      <c r="F132" s="83">
        <v>0</v>
      </c>
    </row>
    <row r="133" spans="1:6" ht="12.75" customHeight="1" x14ac:dyDescent="0.2">
      <c r="A133" s="81" t="s">
        <v>47</v>
      </c>
      <c r="B133" s="80" t="s">
        <v>385</v>
      </c>
      <c r="C133" s="80" t="s">
        <v>386</v>
      </c>
      <c r="D133" s="82">
        <f t="shared" ref="D133:D137" si="1">F133/E133</f>
        <v>0</v>
      </c>
      <c r="E133" s="83">
        <v>1453</v>
      </c>
      <c r="F133" s="83">
        <v>0</v>
      </c>
    </row>
    <row r="134" spans="1:6" ht="12.75" customHeight="1" x14ac:dyDescent="0.2">
      <c r="A134" s="81" t="s">
        <v>280</v>
      </c>
      <c r="B134" s="80" t="s">
        <v>387</v>
      </c>
      <c r="C134" s="80" t="s">
        <v>388</v>
      </c>
      <c r="D134" s="82">
        <f t="shared" si="1"/>
        <v>0</v>
      </c>
      <c r="E134" s="83">
        <v>8584</v>
      </c>
      <c r="F134" s="83">
        <v>0</v>
      </c>
    </row>
    <row r="135" spans="1:6" ht="12.75" customHeight="1" x14ac:dyDescent="0.2">
      <c r="A135" s="81" t="s">
        <v>47</v>
      </c>
      <c r="B135" s="80" t="s">
        <v>389</v>
      </c>
      <c r="C135" s="80" t="s">
        <v>390</v>
      </c>
      <c r="D135" s="82">
        <f t="shared" si="1"/>
        <v>0</v>
      </c>
      <c r="E135" s="83">
        <v>387</v>
      </c>
      <c r="F135" s="83">
        <v>0</v>
      </c>
    </row>
    <row r="136" spans="1:6" ht="12.75" customHeight="1" x14ac:dyDescent="0.2">
      <c r="A136" s="81" t="s">
        <v>96</v>
      </c>
      <c r="B136" s="80" t="s">
        <v>391</v>
      </c>
      <c r="C136" s="80" t="s">
        <v>392</v>
      </c>
      <c r="D136" s="82">
        <f t="shared" si="1"/>
        <v>3.9514910243650704E-2</v>
      </c>
      <c r="E136" s="83">
        <v>27129</v>
      </c>
      <c r="F136" s="83">
        <v>1072</v>
      </c>
    </row>
    <row r="137" spans="1:6" ht="12.75" customHeight="1" x14ac:dyDescent="0.2">
      <c r="A137" s="81" t="s">
        <v>66</v>
      </c>
      <c r="B137" s="80" t="s">
        <v>393</v>
      </c>
      <c r="C137" s="80" t="s">
        <v>394</v>
      </c>
      <c r="D137" s="82">
        <f t="shared" si="1"/>
        <v>0</v>
      </c>
      <c r="E137" s="83">
        <v>2408</v>
      </c>
      <c r="F137" s="83">
        <v>0</v>
      </c>
    </row>
    <row r="138" spans="1:6" ht="12.75" customHeight="1" x14ac:dyDescent="0.2">
      <c r="A138" s="81" t="s">
        <v>47</v>
      </c>
      <c r="B138" s="80" t="s">
        <v>395</v>
      </c>
      <c r="C138" s="80" t="s">
        <v>396</v>
      </c>
      <c r="D138" s="82"/>
      <c r="E138" s="83">
        <v>0</v>
      </c>
      <c r="F138" s="83">
        <v>0</v>
      </c>
    </row>
    <row r="139" spans="1:6" ht="12.75" customHeight="1" x14ac:dyDescent="0.2">
      <c r="A139" s="81" t="s">
        <v>176</v>
      </c>
      <c r="B139" s="80" t="s">
        <v>397</v>
      </c>
      <c r="C139" s="80" t="s">
        <v>398</v>
      </c>
      <c r="D139" s="82">
        <f t="shared" ref="D139:D159" si="2">F139/E139</f>
        <v>0</v>
      </c>
      <c r="E139" s="83">
        <v>811</v>
      </c>
      <c r="F139" s="83">
        <v>0</v>
      </c>
    </row>
    <row r="140" spans="1:6" ht="12.75" customHeight="1" x14ac:dyDescent="0.2">
      <c r="A140" s="81" t="s">
        <v>110</v>
      </c>
      <c r="B140" s="80" t="s">
        <v>399</v>
      </c>
      <c r="C140" s="80" t="s">
        <v>400</v>
      </c>
      <c r="D140" s="82">
        <f t="shared" si="2"/>
        <v>0</v>
      </c>
      <c r="E140" s="83">
        <v>780</v>
      </c>
      <c r="F140" s="83">
        <v>0</v>
      </c>
    </row>
    <row r="141" spans="1:6" ht="12.75" customHeight="1" x14ac:dyDescent="0.2">
      <c r="A141" s="81" t="s">
        <v>47</v>
      </c>
      <c r="B141" s="80" t="s">
        <v>401</v>
      </c>
      <c r="C141" s="80" t="s">
        <v>402</v>
      </c>
      <c r="D141" s="82">
        <f t="shared" si="2"/>
        <v>0</v>
      </c>
      <c r="E141" s="83">
        <v>191</v>
      </c>
      <c r="F141" s="83">
        <v>0</v>
      </c>
    </row>
    <row r="142" spans="1:6" ht="12.75" customHeight="1" x14ac:dyDescent="0.2">
      <c r="A142" s="81" t="s">
        <v>47</v>
      </c>
      <c r="B142" s="80" t="s">
        <v>403</v>
      </c>
      <c r="C142" s="80" t="s">
        <v>404</v>
      </c>
      <c r="D142" s="82">
        <f t="shared" si="2"/>
        <v>0</v>
      </c>
      <c r="E142" s="83">
        <v>363</v>
      </c>
      <c r="F142" s="83">
        <v>0</v>
      </c>
    </row>
    <row r="143" spans="1:6" ht="12.75" customHeight="1" x14ac:dyDescent="0.2">
      <c r="A143" s="81" t="s">
        <v>244</v>
      </c>
      <c r="B143" s="80" t="s">
        <v>405</v>
      </c>
      <c r="C143" s="80" t="s">
        <v>406</v>
      </c>
      <c r="D143" s="82">
        <f t="shared" si="2"/>
        <v>7.1704926489553775E-2</v>
      </c>
      <c r="E143" s="83">
        <v>3877</v>
      </c>
      <c r="F143" s="83">
        <v>278</v>
      </c>
    </row>
    <row r="144" spans="1:6" ht="12.75" customHeight="1" x14ac:dyDescent="0.2">
      <c r="A144" s="81" t="s">
        <v>188</v>
      </c>
      <c r="B144" s="80" t="s">
        <v>407</v>
      </c>
      <c r="C144" s="80" t="s">
        <v>408</v>
      </c>
      <c r="D144" s="82">
        <f t="shared" si="2"/>
        <v>0</v>
      </c>
      <c r="E144" s="83">
        <v>375</v>
      </c>
      <c r="F144" s="83">
        <v>0</v>
      </c>
    </row>
    <row r="145" spans="1:6" ht="12.75" customHeight="1" x14ac:dyDescent="0.2">
      <c r="A145" s="81" t="s">
        <v>204</v>
      </c>
      <c r="B145" s="80" t="s">
        <v>409</v>
      </c>
      <c r="C145" s="80" t="s">
        <v>410</v>
      </c>
      <c r="D145" s="82">
        <f t="shared" si="2"/>
        <v>0</v>
      </c>
      <c r="E145" s="83">
        <v>2314</v>
      </c>
      <c r="F145" s="83">
        <v>0</v>
      </c>
    </row>
    <row r="146" spans="1:6" ht="12.75" customHeight="1" x14ac:dyDescent="0.2">
      <c r="A146" s="81" t="s">
        <v>102</v>
      </c>
      <c r="B146" s="80" t="s">
        <v>411</v>
      </c>
      <c r="C146" s="80" t="s">
        <v>412</v>
      </c>
      <c r="D146" s="82">
        <f t="shared" si="2"/>
        <v>4.15420760358821E-2</v>
      </c>
      <c r="E146" s="83">
        <v>9364</v>
      </c>
      <c r="F146" s="83">
        <v>389</v>
      </c>
    </row>
    <row r="147" spans="1:6" ht="12.75" customHeight="1" x14ac:dyDescent="0.2">
      <c r="A147" s="81" t="s">
        <v>413</v>
      </c>
      <c r="B147" s="80" t="s">
        <v>414</v>
      </c>
      <c r="C147" s="80" t="s">
        <v>415</v>
      </c>
      <c r="D147" s="82">
        <f t="shared" si="2"/>
        <v>8.1644144144144143E-3</v>
      </c>
      <c r="E147" s="83">
        <v>24864</v>
      </c>
      <c r="F147" s="83">
        <v>203</v>
      </c>
    </row>
    <row r="148" spans="1:6" ht="12.75" customHeight="1" x14ac:dyDescent="0.2">
      <c r="A148" s="81" t="s">
        <v>47</v>
      </c>
      <c r="B148" s="80" t="s">
        <v>416</v>
      </c>
      <c r="C148" s="80" t="s">
        <v>417</v>
      </c>
      <c r="D148" s="82">
        <f t="shared" si="2"/>
        <v>8.2070047046523778E-2</v>
      </c>
      <c r="E148" s="83">
        <v>1913</v>
      </c>
      <c r="F148" s="83">
        <v>157</v>
      </c>
    </row>
    <row r="149" spans="1:6" ht="12.75" customHeight="1" x14ac:dyDescent="0.2">
      <c r="A149" s="81" t="s">
        <v>110</v>
      </c>
      <c r="B149" s="80" t="s">
        <v>418</v>
      </c>
      <c r="C149" s="80" t="s">
        <v>419</v>
      </c>
      <c r="D149" s="82">
        <f t="shared" si="2"/>
        <v>0</v>
      </c>
      <c r="E149" s="83">
        <v>12201</v>
      </c>
      <c r="F149" s="83">
        <v>0</v>
      </c>
    </row>
    <row r="150" spans="1:6" ht="12.75" customHeight="1" x14ac:dyDescent="0.2">
      <c r="A150" s="81" t="s">
        <v>176</v>
      </c>
      <c r="B150" s="80" t="s">
        <v>420</v>
      </c>
      <c r="C150" s="80" t="s">
        <v>421</v>
      </c>
      <c r="D150" s="82">
        <f t="shared" si="2"/>
        <v>0</v>
      </c>
      <c r="E150" s="83">
        <v>649</v>
      </c>
      <c r="F150" s="83">
        <v>0</v>
      </c>
    </row>
    <row r="151" spans="1:6" ht="12.75" customHeight="1" x14ac:dyDescent="0.2">
      <c r="A151" s="81" t="s">
        <v>422</v>
      </c>
      <c r="B151" s="80" t="s">
        <v>423</v>
      </c>
      <c r="C151" s="80" t="s">
        <v>424</v>
      </c>
      <c r="D151" s="82">
        <f t="shared" si="2"/>
        <v>0</v>
      </c>
      <c r="E151" s="83">
        <v>4625</v>
      </c>
      <c r="F151" s="83">
        <v>0</v>
      </c>
    </row>
    <row r="152" spans="1:6" ht="12.75" customHeight="1" x14ac:dyDescent="0.2">
      <c r="A152" s="81" t="s">
        <v>47</v>
      </c>
      <c r="B152" s="80" t="s">
        <v>425</v>
      </c>
      <c r="C152" s="80" t="s">
        <v>426</v>
      </c>
      <c r="D152" s="82">
        <f t="shared" si="2"/>
        <v>0</v>
      </c>
      <c r="E152" s="83">
        <v>651</v>
      </c>
      <c r="F152" s="83">
        <v>0</v>
      </c>
    </row>
    <row r="153" spans="1:6" ht="12.75" customHeight="1" x14ac:dyDescent="0.2">
      <c r="A153" s="81" t="s">
        <v>422</v>
      </c>
      <c r="B153" s="80" t="s">
        <v>427</v>
      </c>
      <c r="C153" s="80" t="s">
        <v>428</v>
      </c>
      <c r="D153" s="82">
        <f t="shared" si="2"/>
        <v>0</v>
      </c>
      <c r="E153" s="83">
        <v>175</v>
      </c>
      <c r="F153" s="83">
        <v>0</v>
      </c>
    </row>
    <row r="154" spans="1:6" ht="12.75" customHeight="1" x14ac:dyDescent="0.2">
      <c r="A154" s="81" t="s">
        <v>47</v>
      </c>
      <c r="B154" s="80" t="s">
        <v>429</v>
      </c>
      <c r="C154" s="80" t="s">
        <v>430</v>
      </c>
      <c r="D154" s="82">
        <f t="shared" si="2"/>
        <v>0.30675484175720358</v>
      </c>
      <c r="E154" s="83">
        <v>10585</v>
      </c>
      <c r="F154" s="83">
        <v>3247</v>
      </c>
    </row>
    <row r="155" spans="1:6" ht="12.75" customHeight="1" x14ac:dyDescent="0.2">
      <c r="A155" s="81" t="s">
        <v>47</v>
      </c>
      <c r="B155" s="80" t="s">
        <v>431</v>
      </c>
      <c r="C155" s="80" t="s">
        <v>432</v>
      </c>
      <c r="D155" s="82">
        <f t="shared" si="2"/>
        <v>0</v>
      </c>
      <c r="E155" s="83">
        <v>320</v>
      </c>
      <c r="F155" s="83">
        <v>0</v>
      </c>
    </row>
    <row r="156" spans="1:6" ht="12.75" customHeight="1" x14ac:dyDescent="0.2">
      <c r="A156" s="81" t="s">
        <v>47</v>
      </c>
      <c r="B156" s="80" t="s">
        <v>433</v>
      </c>
      <c r="C156" s="80" t="s">
        <v>434</v>
      </c>
      <c r="D156" s="82">
        <f t="shared" si="2"/>
        <v>1.3119513841998649</v>
      </c>
      <c r="E156" s="83">
        <v>1481</v>
      </c>
      <c r="F156" s="83">
        <v>1943</v>
      </c>
    </row>
    <row r="157" spans="1:6" ht="12.75" customHeight="1" x14ac:dyDescent="0.2">
      <c r="A157" s="81" t="s">
        <v>102</v>
      </c>
      <c r="B157" s="80" t="s">
        <v>435</v>
      </c>
      <c r="C157" s="80" t="s">
        <v>436</v>
      </c>
      <c r="D157" s="82">
        <f t="shared" si="2"/>
        <v>6.2759192701133532E-2</v>
      </c>
      <c r="E157" s="83">
        <v>7234</v>
      </c>
      <c r="F157" s="83">
        <v>454</v>
      </c>
    </row>
    <row r="158" spans="1:6" ht="12.75" customHeight="1" x14ac:dyDescent="0.2">
      <c r="A158" s="81" t="s">
        <v>280</v>
      </c>
      <c r="B158" s="80" t="s">
        <v>437</v>
      </c>
      <c r="C158" s="80" t="s">
        <v>438</v>
      </c>
      <c r="D158" s="82">
        <f t="shared" si="2"/>
        <v>0</v>
      </c>
      <c r="E158" s="83">
        <v>1</v>
      </c>
      <c r="F158" s="83">
        <v>0</v>
      </c>
    </row>
    <row r="159" spans="1:6" ht="12.75" customHeight="1" x14ac:dyDescent="0.2">
      <c r="A159" s="81" t="s">
        <v>96</v>
      </c>
      <c r="B159" s="80" t="s">
        <v>439</v>
      </c>
      <c r="C159" s="80" t="s">
        <v>440</v>
      </c>
      <c r="D159" s="82">
        <f t="shared" si="2"/>
        <v>0.39368147720715524</v>
      </c>
      <c r="E159" s="83">
        <v>6932</v>
      </c>
      <c r="F159" s="83">
        <v>2729</v>
      </c>
    </row>
    <row r="160" spans="1:6" ht="12.75" customHeight="1" x14ac:dyDescent="0.2">
      <c r="A160" s="81" t="s">
        <v>280</v>
      </c>
      <c r="B160" s="80" t="s">
        <v>441</v>
      </c>
      <c r="C160" s="80" t="s">
        <v>442</v>
      </c>
      <c r="D160" s="82"/>
      <c r="E160" s="83">
        <v>0</v>
      </c>
      <c r="F160" s="83">
        <v>0</v>
      </c>
    </row>
    <row r="161" spans="1:6" ht="12.75" customHeight="1" x14ac:dyDescent="0.2">
      <c r="A161" s="81" t="s">
        <v>244</v>
      </c>
      <c r="B161" s="80" t="s">
        <v>443</v>
      </c>
      <c r="C161" s="80" t="s">
        <v>444</v>
      </c>
      <c r="D161" s="82">
        <f t="shared" ref="D161:D166" si="3">F161/E161</f>
        <v>0.97040138077925897</v>
      </c>
      <c r="E161" s="83">
        <v>27231</v>
      </c>
      <c r="F161" s="83">
        <v>26425</v>
      </c>
    </row>
    <row r="162" spans="1:6" ht="12.75" customHeight="1" x14ac:dyDescent="0.2">
      <c r="A162" s="81" t="s">
        <v>176</v>
      </c>
      <c r="B162" s="80" t="s">
        <v>445</v>
      </c>
      <c r="C162" s="80" t="s">
        <v>446</v>
      </c>
      <c r="D162" s="82">
        <f t="shared" si="3"/>
        <v>6.954291748378337E-2</v>
      </c>
      <c r="E162" s="83">
        <v>19887</v>
      </c>
      <c r="F162" s="83">
        <v>1383</v>
      </c>
    </row>
    <row r="163" spans="1:6" ht="12.75" customHeight="1" x14ac:dyDescent="0.2">
      <c r="A163" s="81" t="s">
        <v>176</v>
      </c>
      <c r="B163" s="80" t="s">
        <v>447</v>
      </c>
      <c r="C163" s="80" t="s">
        <v>448</v>
      </c>
      <c r="D163" s="82">
        <f t="shared" si="3"/>
        <v>2.402088772845953E-2</v>
      </c>
      <c r="E163" s="83">
        <v>1915</v>
      </c>
      <c r="F163" s="83">
        <v>46</v>
      </c>
    </row>
    <row r="164" spans="1:6" ht="12.75" customHeight="1" x14ac:dyDescent="0.2">
      <c r="A164" s="81" t="s">
        <v>176</v>
      </c>
      <c r="B164" s="80" t="s">
        <v>451</v>
      </c>
      <c r="C164" s="80" t="s">
        <v>452</v>
      </c>
      <c r="D164" s="82">
        <f t="shared" si="3"/>
        <v>0</v>
      </c>
      <c r="E164" s="83">
        <v>2993</v>
      </c>
      <c r="F164" s="83">
        <v>0</v>
      </c>
    </row>
    <row r="165" spans="1:6" ht="12.75" customHeight="1" x14ac:dyDescent="0.2">
      <c r="A165" s="81" t="s">
        <v>176</v>
      </c>
      <c r="B165" s="80" t="s">
        <v>453</v>
      </c>
      <c r="C165" s="80" t="s">
        <v>454</v>
      </c>
      <c r="D165" s="82">
        <f t="shared" si="3"/>
        <v>0</v>
      </c>
      <c r="E165" s="83">
        <v>134</v>
      </c>
      <c r="F165" s="83">
        <v>0</v>
      </c>
    </row>
    <row r="166" spans="1:6" ht="12.75" customHeight="1" x14ac:dyDescent="0.2">
      <c r="A166" s="81" t="s">
        <v>237</v>
      </c>
      <c r="B166" s="80" t="s">
        <v>455</v>
      </c>
      <c r="C166" s="80" t="s">
        <v>456</v>
      </c>
      <c r="D166" s="82">
        <f t="shared" si="3"/>
        <v>0.63738416333910952</v>
      </c>
      <c r="E166" s="83">
        <v>26546</v>
      </c>
      <c r="F166" s="83">
        <v>16920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9" t="s">
        <v>211</v>
      </c>
      <c r="B1" s="90" t="s">
        <v>222</v>
      </c>
      <c r="C1" s="90" t="s">
        <v>225</v>
      </c>
      <c r="D1" s="89" t="s">
        <v>228</v>
      </c>
    </row>
    <row r="2" spans="1:4" ht="12.75" customHeight="1" x14ac:dyDescent="0.2">
      <c r="A2" s="91"/>
      <c r="B2" s="92"/>
      <c r="C2" s="93"/>
      <c r="D2" s="94"/>
    </row>
    <row r="3" spans="1:4" ht="12.75" customHeight="1" x14ac:dyDescent="0.2">
      <c r="A3" s="95"/>
      <c r="B3" s="96"/>
      <c r="C3" s="97"/>
      <c r="D3" s="94"/>
    </row>
    <row r="4" spans="1:4" ht="12.75" customHeight="1" x14ac:dyDescent="0.2">
      <c r="A4" s="95"/>
      <c r="B4" s="96"/>
      <c r="C4" s="97"/>
      <c r="D4" s="94"/>
    </row>
    <row r="5" spans="1:4" ht="12.75" customHeight="1" x14ac:dyDescent="0.2">
      <c r="A5" s="98"/>
      <c r="B5" s="99"/>
      <c r="C5" s="100"/>
      <c r="D5" s="92"/>
    </row>
    <row r="6" spans="1:4" ht="12.75" customHeight="1" x14ac:dyDescent="0.2">
      <c r="A6" s="98"/>
      <c r="B6" s="99"/>
      <c r="C6" s="100"/>
      <c r="D6" s="92"/>
    </row>
    <row r="7" spans="1:4" ht="12.75" customHeight="1" x14ac:dyDescent="0.2">
      <c r="A7" s="98"/>
      <c r="B7" s="99"/>
      <c r="C7" s="100"/>
      <c r="D7" s="92"/>
    </row>
    <row r="8" spans="1:4" ht="12.75" customHeight="1" x14ac:dyDescent="0.2">
      <c r="A8" s="98"/>
      <c r="B8" s="99"/>
      <c r="C8" s="100"/>
      <c r="D8" s="96"/>
    </row>
    <row r="9" spans="1:4" ht="12.75" customHeight="1" x14ac:dyDescent="0.2">
      <c r="A9" s="101"/>
      <c r="B9" s="99"/>
      <c r="C9" s="102"/>
      <c r="D9" s="103"/>
    </row>
    <row r="10" spans="1:4" ht="12.75" customHeight="1" x14ac:dyDescent="0.2">
      <c r="A10" s="101"/>
      <c r="B10" s="99"/>
      <c r="C10" s="102"/>
      <c r="D10" s="103"/>
    </row>
    <row r="11" spans="1:4" ht="12.75" customHeight="1" x14ac:dyDescent="0.2">
      <c r="A11" s="101"/>
      <c r="B11" s="99"/>
      <c r="C11" s="102"/>
      <c r="D11" s="103"/>
    </row>
    <row r="12" spans="1:4" ht="12.75" customHeight="1" x14ac:dyDescent="0.2">
      <c r="A12" s="101"/>
      <c r="B12" s="99"/>
      <c r="C12" s="102"/>
      <c r="D12" s="103"/>
    </row>
    <row r="13" spans="1:4" ht="12.75" customHeight="1" x14ac:dyDescent="0.2">
      <c r="A13" s="101"/>
      <c r="B13" s="99"/>
      <c r="C13" s="104"/>
      <c r="D13" s="105"/>
    </row>
    <row r="14" spans="1:4" ht="12.75" customHeight="1" x14ac:dyDescent="0.2">
      <c r="A14" s="101"/>
      <c r="B14" s="99"/>
      <c r="C14" s="102"/>
      <c r="D14" s="103"/>
    </row>
    <row r="15" spans="1:4" ht="12.75" customHeight="1" x14ac:dyDescent="0.2">
      <c r="A15" s="101"/>
      <c r="B15" s="99"/>
      <c r="C15" s="102"/>
      <c r="D15" s="103"/>
    </row>
    <row r="16" spans="1:4" ht="12.75" customHeight="1" x14ac:dyDescent="0.2">
      <c r="A16" s="101"/>
      <c r="B16" s="99"/>
      <c r="C16" s="102"/>
      <c r="D16" s="103"/>
    </row>
    <row r="17" spans="1:4" ht="12.75" customHeight="1" x14ac:dyDescent="0.2">
      <c r="A17" s="101"/>
      <c r="B17" s="99"/>
      <c r="C17" s="102"/>
      <c r="D17" s="103"/>
    </row>
    <row r="18" spans="1:4" ht="12.75" customHeight="1" x14ac:dyDescent="0.2">
      <c r="A18" s="101"/>
      <c r="B18" s="99"/>
      <c r="C18" s="102"/>
      <c r="D18" s="103"/>
    </row>
    <row r="19" spans="1:4" ht="12.75" customHeight="1" x14ac:dyDescent="0.2">
      <c r="A19" s="101"/>
      <c r="B19" s="99"/>
      <c r="C19" s="102"/>
      <c r="D19" s="103"/>
    </row>
    <row r="20" spans="1:4" ht="12.75" customHeight="1" x14ac:dyDescent="0.2">
      <c r="A20" s="101"/>
      <c r="B20" s="99"/>
      <c r="C20" s="102"/>
      <c r="D20" s="103"/>
    </row>
    <row r="21" spans="1:4" ht="12.75" customHeight="1" x14ac:dyDescent="0.2">
      <c r="A21" s="101"/>
      <c r="B21" s="99"/>
      <c r="C21" s="102"/>
      <c r="D21" s="103"/>
    </row>
    <row r="22" spans="1:4" ht="12.75" customHeight="1" x14ac:dyDescent="0.2">
      <c r="A22" s="101"/>
      <c r="B22" s="99"/>
      <c r="C22" s="102"/>
      <c r="D22" s="103"/>
    </row>
    <row r="23" spans="1:4" ht="12.75" customHeight="1" x14ac:dyDescent="0.2">
      <c r="A23" s="101"/>
      <c r="B23" s="99"/>
      <c r="C23" s="102"/>
      <c r="D23" s="103"/>
    </row>
    <row r="24" spans="1:4" ht="12.75" customHeight="1" x14ac:dyDescent="0.2">
      <c r="A24" s="106"/>
      <c r="B24" s="107"/>
      <c r="C24" s="108"/>
      <c r="D24" s="109"/>
    </row>
    <row r="25" spans="1:4" ht="12.75" customHeight="1" x14ac:dyDescent="0.2">
      <c r="A25" s="110"/>
      <c r="B25" s="107"/>
      <c r="C25" s="111"/>
      <c r="D25" s="109"/>
    </row>
    <row r="26" spans="1:4" ht="12.75" customHeight="1" x14ac:dyDescent="0.2">
      <c r="A26" s="110"/>
      <c r="B26" s="107"/>
      <c r="C26" s="111"/>
      <c r="D26" s="109"/>
    </row>
    <row r="27" spans="1:4" ht="12.75" customHeight="1" x14ac:dyDescent="0.2">
      <c r="A27" s="110"/>
      <c r="B27" s="107"/>
      <c r="C27" s="111"/>
      <c r="D27" s="109"/>
    </row>
    <row r="28" spans="1:4" ht="12.75" customHeight="1" x14ac:dyDescent="0.2">
      <c r="A28" s="110"/>
      <c r="B28" s="107"/>
      <c r="C28" s="111"/>
      <c r="D28" s="109"/>
    </row>
    <row r="29" spans="1:4" ht="12.75" customHeight="1" x14ac:dyDescent="0.2">
      <c r="A29" s="106"/>
      <c r="B29" s="107"/>
      <c r="C29" s="108"/>
      <c r="D29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2020-06-04T17:41:25Z</dcterms:modified>
</cp:coreProperties>
</file>