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<sst xmlns="http://schemas.openxmlformats.org/spreadsheetml/2006/main" count="220" uniqueCount="158">
  <si>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</si>
  <si>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</si>
  <si>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</si>
  <si>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</si>
  <si>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</si>
  <si>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</si>
  <si>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</si>
  <si>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</si>
  <si>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</si>
  <si>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</si>
  <si>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JAN-MAY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</si>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</sst>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45460.0</v>
      </c>
      <c r="C2" s="11" t="s">
        <v>6</v>
      </c>
      <c r="D2" s="12">
        <v>45443.0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5" si="1">E6/D6</f>
        <v>0.4786195448</v>
      </c>
      <c r="D6" s="33">
        <v>3372192.0</v>
      </c>
      <c r="E6" s="34">
        <v>1613997.0</v>
      </c>
      <c r="F6" s="35"/>
      <c r="G6" s="36">
        <f t="shared" ref="G6:G15" si="2">C6-F6</f>
        <v>0.4786195448</v>
      </c>
      <c r="H6" s="37">
        <v>0.0105</v>
      </c>
    </row>
    <row r="7" ht="12.0" customHeight="1">
      <c r="A7" s="30" t="s">
        <v>20</v>
      </c>
      <c r="B7" s="38" t="s">
        <v>22</v>
      </c>
      <c r="C7" s="32">
        <f t="shared" si="1"/>
        <v>0.7150999588</v>
      </c>
      <c r="D7" s="39">
        <v>3472632.0</v>
      </c>
      <c r="E7" s="40">
        <v>2483279.0</v>
      </c>
      <c r="F7" s="41"/>
      <c r="G7" s="42">
        <f t="shared" si="2"/>
        <v>0.7150999588</v>
      </c>
      <c r="H7" s="37">
        <v>0.0156</v>
      </c>
    </row>
    <row r="8" ht="12.0" customHeight="1">
      <c r="A8" s="30" t="s">
        <v>20</v>
      </c>
      <c r="B8" s="38" t="s">
        <v>23</v>
      </c>
      <c r="C8" s="32">
        <f t="shared" si="1"/>
        <v>0.5164647757</v>
      </c>
      <c r="D8" s="39">
        <v>3593854.0</v>
      </c>
      <c r="E8" s="40">
        <v>1856099.0</v>
      </c>
      <c r="F8" s="35"/>
      <c r="G8" s="42">
        <f t="shared" si="2"/>
        <v>0.5164647757</v>
      </c>
      <c r="H8" s="37">
        <v>0.0114</v>
      </c>
    </row>
    <row r="9" ht="12.0" customHeight="1">
      <c r="A9" s="30" t="s">
        <v>20</v>
      </c>
      <c r="B9" s="38" t="s">
        <v>24</v>
      </c>
      <c r="C9" s="32">
        <f t="shared" si="1"/>
        <v>1.091590772</v>
      </c>
      <c r="D9" s="39">
        <v>3713813.0</v>
      </c>
      <c r="E9" s="40">
        <v>4053964.0</v>
      </c>
      <c r="F9" s="35"/>
      <c r="G9" s="42">
        <f t="shared" si="2"/>
        <v>1.091590772</v>
      </c>
      <c r="H9" s="37">
        <v>0.0238</v>
      </c>
    </row>
    <row r="10" ht="12.0" customHeight="1">
      <c r="A10" s="30" t="s">
        <v>20</v>
      </c>
      <c r="B10" s="38" t="s">
        <v>25</v>
      </c>
      <c r="C10" s="32">
        <f t="shared" si="1"/>
        <v>1.050101296</v>
      </c>
      <c r="D10" s="39">
        <v>3813574.0</v>
      </c>
      <c r="E10" s="40">
        <v>4004639.0</v>
      </c>
      <c r="F10" s="35"/>
      <c r="G10" s="42">
        <f t="shared" si="2"/>
        <v>1.050101296</v>
      </c>
      <c r="H10" s="37">
        <v>0.024</v>
      </c>
    </row>
    <row r="11" ht="12.0" customHeight="1">
      <c r="A11" s="30" t="s">
        <v>20</v>
      </c>
      <c r="B11" s="38" t="s">
        <v>26</v>
      </c>
      <c r="C11" s="32">
        <f t="shared" si="1"/>
        <v>0.7596181047</v>
      </c>
      <c r="D11" s="39">
        <v>2036160.0</v>
      </c>
      <c r="E11" s="40">
        <v>1546704.0</v>
      </c>
      <c r="F11" s="43">
        <v>0.9</v>
      </c>
      <c r="G11" s="42">
        <f t="shared" si="2"/>
        <v>-0.1403818953</v>
      </c>
      <c r="H11" s="37">
        <v>0.0152</v>
      </c>
    </row>
    <row r="12" ht="12.0" customHeight="1">
      <c r="A12" s="30" t="s">
        <v>20</v>
      </c>
      <c r="B12" s="38" t="s">
        <v>27</v>
      </c>
      <c r="C12" s="32">
        <f t="shared" si="1"/>
        <v>0.02319746647</v>
      </c>
      <c r="D12" s="39">
        <v>1342000.0</v>
      </c>
      <c r="E12" s="40">
        <v>31131.0</v>
      </c>
      <c r="F12" s="43">
        <v>0.35</v>
      </c>
      <c r="G12" s="42">
        <f t="shared" si="2"/>
        <v>-0.3268025335</v>
      </c>
      <c r="H12" s="37">
        <v>5.0E-4</v>
      </c>
    </row>
    <row r="13" ht="12.0" customHeight="1">
      <c r="A13" s="30" t="s">
        <v>20</v>
      </c>
      <c r="B13" s="38" t="s">
        <v>28</v>
      </c>
      <c r="C13" s="32">
        <f t="shared" si="1"/>
        <v>0.8470739271</v>
      </c>
      <c r="D13" s="39">
        <v>2966963.0</v>
      </c>
      <c r="E13" s="40">
        <v>2513237.0</v>
      </c>
      <c r="F13" s="43">
        <v>0.5</v>
      </c>
      <c r="G13" s="42">
        <f t="shared" si="2"/>
        <v>0.3470739271</v>
      </c>
      <c r="H13" s="37">
        <v>0.0189</v>
      </c>
    </row>
    <row r="14" ht="12.0" customHeight="1">
      <c r="A14" s="30" t="s">
        <v>20</v>
      </c>
      <c r="B14" s="38" t="s">
        <v>29</v>
      </c>
      <c r="C14" s="32">
        <f t="shared" si="1"/>
        <v>1.478441659</v>
      </c>
      <c r="D14" s="39">
        <v>3373613.0</v>
      </c>
      <c r="E14" s="40">
        <v>4987690.0</v>
      </c>
      <c r="F14" s="43">
        <v>0.5</v>
      </c>
      <c r="G14" s="42">
        <f t="shared" si="2"/>
        <v>0.9784416588</v>
      </c>
      <c r="H14" s="37">
        <v>0.0334</v>
      </c>
    </row>
    <row r="15" ht="12.0" customHeight="1">
      <c r="A15" s="30" t="s">
        <v>20</v>
      </c>
      <c r="B15" s="38" t="s">
        <v>30</v>
      </c>
      <c r="C15" s="32">
        <f t="shared" si="1"/>
        <v>0.7885887085</v>
      </c>
      <c r="D15" s="39">
        <v>3591951.0</v>
      </c>
      <c r="E15" s="40">
        <v>2832572.0</v>
      </c>
      <c r="F15" s="43">
        <v>0.5</v>
      </c>
      <c r="G15" s="42">
        <f t="shared" si="2"/>
        <v>0.2885887085</v>
      </c>
      <c r="H15" s="37">
        <v>0.0173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45460</v>
      </c>
      <c r="C2" s="11" t="s">
        <v>6</v>
      </c>
      <c r="D2" s="53">
        <f>ERT_ATFM_YY!D2</f>
        <v>45443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11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31</v>
      </c>
      <c r="B5" s="63" t="s">
        <v>14</v>
      </c>
      <c r="C5" s="63" t="s">
        <v>15</v>
      </c>
      <c r="D5" s="63" t="s">
        <v>16</v>
      </c>
      <c r="E5" s="63" t="s">
        <v>32</v>
      </c>
      <c r="F5" s="63" t="s">
        <v>33</v>
      </c>
    </row>
    <row r="6" ht="12.0" customHeight="1">
      <c r="A6" s="64" t="s">
        <v>34</v>
      </c>
      <c r="B6" s="65">
        <f t="shared" ref="B6:B70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35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36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37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38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39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40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41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42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43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44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45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46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47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48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49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50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51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52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53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54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55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56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57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58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59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60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61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62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63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64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65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66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67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68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69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70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71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72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73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74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75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76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77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78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79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80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81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82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83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84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85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86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87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88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89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90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91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92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93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94</v>
      </c>
      <c r="B66" s="65">
        <f t="shared" si="1"/>
        <v>0.4424622971</v>
      </c>
      <c r="C66" s="67">
        <v>625416.0</v>
      </c>
      <c r="D66" s="67">
        <v>276723.0</v>
      </c>
      <c r="E66" s="77">
        <f>D66/C66</f>
        <v>0.4424622971</v>
      </c>
      <c r="F66" s="78">
        <v>1.0</v>
      </c>
    </row>
    <row r="67" ht="12.0" customHeight="1">
      <c r="A67" s="64" t="s">
        <v>95</v>
      </c>
      <c r="B67" s="70">
        <f t="shared" si="1"/>
        <v>0.3734562194</v>
      </c>
      <c r="C67" s="72">
        <v>616506.0</v>
      </c>
      <c r="D67" s="72">
        <v>230238.0</v>
      </c>
      <c r="E67" s="70">
        <f t="shared" ref="E67:E70" si="6">sum(D$66:D67)/sum(C$66:C67)</f>
        <v>0.4082067956</v>
      </c>
      <c r="F67" s="79">
        <v>1.0</v>
      </c>
    </row>
    <row r="68" ht="12.0" customHeight="1">
      <c r="A68" s="64" t="s">
        <v>96</v>
      </c>
      <c r="B68" s="70">
        <f t="shared" si="1"/>
        <v>0.5594933823</v>
      </c>
      <c r="C68" s="72">
        <v>701910.0</v>
      </c>
      <c r="D68" s="72">
        <v>392714.0</v>
      </c>
      <c r="E68" s="70">
        <f t="shared" si="6"/>
        <v>0.46283578</v>
      </c>
      <c r="F68" s="79">
        <v>1.0</v>
      </c>
    </row>
    <row r="69" ht="12.0" customHeight="1">
      <c r="A69" s="64" t="s">
        <v>97</v>
      </c>
      <c r="B69" s="70">
        <f t="shared" si="1"/>
        <v>0.60922087</v>
      </c>
      <c r="C69" s="72">
        <v>780794.0</v>
      </c>
      <c r="D69" s="72">
        <v>475676.0</v>
      </c>
      <c r="E69" s="70">
        <f t="shared" si="6"/>
        <v>0.5047852439</v>
      </c>
      <c r="F69" s="79">
        <v>1.0</v>
      </c>
    </row>
    <row r="70" ht="12.0" customHeight="1">
      <c r="A70" s="64" t="s">
        <v>98</v>
      </c>
      <c r="B70" s="70">
        <f t="shared" si="1"/>
        <v>1.680132592</v>
      </c>
      <c r="C70" s="72">
        <v>867325.0</v>
      </c>
      <c r="D70" s="72">
        <v>1457221.0</v>
      </c>
      <c r="E70" s="70">
        <f t="shared" si="6"/>
        <v>0.7885887085</v>
      </c>
      <c r="F70" s="79">
        <v>1.0</v>
      </c>
    </row>
    <row r="71" ht="12.0" customHeight="1">
      <c r="A71" s="64" t="s">
        <v>99</v>
      </c>
      <c r="B71" s="70"/>
      <c r="C71" s="72"/>
      <c r="D71" s="72"/>
      <c r="E71" s="70"/>
      <c r="F71" s="72"/>
    </row>
    <row r="72" ht="12.0" customHeight="1">
      <c r="A72" s="64" t="s">
        <v>100</v>
      </c>
      <c r="B72" s="70"/>
      <c r="C72" s="72"/>
      <c r="D72" s="72"/>
      <c r="E72" s="70"/>
      <c r="F72" s="72"/>
    </row>
    <row r="73" ht="12.0" customHeight="1">
      <c r="A73" s="64" t="s">
        <v>101</v>
      </c>
      <c r="B73" s="70"/>
      <c r="C73" s="72"/>
      <c r="D73" s="72"/>
      <c r="E73" s="70"/>
      <c r="F73" s="72"/>
    </row>
    <row r="74" ht="12.0" customHeight="1">
      <c r="A74" s="64" t="s">
        <v>102</v>
      </c>
      <c r="B74" s="70"/>
      <c r="C74" s="72"/>
      <c r="D74" s="72"/>
      <c r="E74" s="70"/>
      <c r="F74" s="72"/>
    </row>
    <row r="75" ht="12.0" customHeight="1">
      <c r="A75" s="64" t="s">
        <v>103</v>
      </c>
      <c r="B75" s="70"/>
      <c r="C75" s="72"/>
      <c r="D75" s="72"/>
      <c r="E75" s="70"/>
      <c r="F75" s="72"/>
    </row>
    <row r="76" ht="12.0" customHeight="1">
      <c r="A76" s="64" t="s">
        <v>104</v>
      </c>
      <c r="B76" s="70"/>
      <c r="C76" s="72"/>
      <c r="D76" s="72"/>
      <c r="E76" s="70"/>
      <c r="F76" s="72"/>
    </row>
    <row r="77" ht="12.0" customHeight="1">
      <c r="A77" s="64" t="s">
        <v>105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45460</v>
      </c>
      <c r="C2" s="11" t="s">
        <v>6</v>
      </c>
      <c r="D2" s="88">
        <f>ERT_ATFM_YY!D2</f>
        <v>45443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JAN-MAY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3591951.0</v>
      </c>
      <c r="D6" s="98">
        <v>2832572.0</v>
      </c>
      <c r="E6" s="97">
        <f t="shared" ref="E6:E15" si="1">D6/C6</f>
        <v>0.7885887085</v>
      </c>
      <c r="F6" s="97">
        <f>E6-B6</f>
        <v>0.2885887085</v>
      </c>
    </row>
    <row r="7" ht="12.75" customHeight="1">
      <c r="A7" s="96" t="s">
        <v>114</v>
      </c>
      <c r="B7" s="97"/>
      <c r="C7" s="98">
        <v>288417.0</v>
      </c>
      <c r="D7" s="98">
        <v>57221.0</v>
      </c>
      <c r="E7" s="97">
        <f t="shared" si="1"/>
        <v>0.1983967658</v>
      </c>
      <c r="F7" s="97"/>
    </row>
    <row r="8" ht="12.75" customHeight="1">
      <c r="A8" s="96" t="s">
        <v>115</v>
      </c>
      <c r="B8" s="97"/>
      <c r="C8" s="98">
        <v>1005935.0</v>
      </c>
      <c r="D8" s="98">
        <v>150430.0</v>
      </c>
      <c r="E8" s="97">
        <f t="shared" si="1"/>
        <v>0.1495424655</v>
      </c>
      <c r="F8" s="97"/>
    </row>
    <row r="9" ht="12.75" customHeight="1">
      <c r="A9" s="96" t="s">
        <v>116</v>
      </c>
      <c r="B9" s="97"/>
      <c r="C9" s="98">
        <v>438645.0</v>
      </c>
      <c r="D9" s="98">
        <v>55467.0</v>
      </c>
      <c r="E9" s="97">
        <f t="shared" si="1"/>
        <v>0.1264507745</v>
      </c>
      <c r="F9" s="97"/>
    </row>
    <row r="10" ht="12.75" customHeight="1">
      <c r="A10" s="96" t="s">
        <v>117</v>
      </c>
      <c r="B10" s="97"/>
      <c r="C10" s="98">
        <v>360820.0</v>
      </c>
      <c r="D10" s="98">
        <v>7007.0</v>
      </c>
      <c r="E10" s="97">
        <f t="shared" si="1"/>
        <v>0.01941965523</v>
      </c>
      <c r="F10" s="97"/>
    </row>
    <row r="11" ht="12.75" customHeight="1">
      <c r="A11" s="96" t="s">
        <v>118</v>
      </c>
      <c r="B11" s="97"/>
      <c r="C11" s="98">
        <v>862554.0</v>
      </c>
      <c r="D11" s="98">
        <v>219228.0</v>
      </c>
      <c r="E11" s="97">
        <f t="shared" si="1"/>
        <v>0.2541614786</v>
      </c>
      <c r="F11" s="97"/>
    </row>
    <row r="12" ht="12.75" customHeight="1">
      <c r="A12" s="96" t="s">
        <v>119</v>
      </c>
      <c r="B12" s="97"/>
      <c r="C12" s="98">
        <v>2260757.0</v>
      </c>
      <c r="D12" s="98">
        <v>1854698.0</v>
      </c>
      <c r="E12" s="97">
        <f t="shared" si="1"/>
        <v>0.8203880382</v>
      </c>
      <c r="F12" s="97"/>
    </row>
    <row r="13" ht="12.75" customHeight="1">
      <c r="A13" s="96" t="s">
        <v>120</v>
      </c>
      <c r="B13" s="97"/>
      <c r="C13" s="98">
        <v>351702.0</v>
      </c>
      <c r="D13" s="98">
        <v>5395.0</v>
      </c>
      <c r="E13" s="97">
        <f t="shared" si="1"/>
        <v>0.01533969099</v>
      </c>
      <c r="F13" s="97"/>
    </row>
    <row r="14" ht="12.75" customHeight="1">
      <c r="A14" s="96" t="s">
        <v>121</v>
      </c>
      <c r="B14" s="97"/>
      <c r="C14" s="98">
        <v>917572.0</v>
      </c>
      <c r="D14" s="98">
        <v>483022.0</v>
      </c>
      <c r="E14" s="97">
        <f t="shared" si="1"/>
        <v>0.5264131861</v>
      </c>
      <c r="F14" s="97"/>
    </row>
    <row r="15" ht="12.75" customHeight="1">
      <c r="A15" s="99" t="s">
        <v>122</v>
      </c>
      <c r="B15" s="97"/>
      <c r="C15" s="98">
        <v>957196.0</v>
      </c>
      <c r="D15" s="98">
        <v>52437.0</v>
      </c>
      <c r="E15" s="97">
        <f t="shared" si="1"/>
        <v>0.05478188375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45292.0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45460</v>
      </c>
      <c r="C2" s="11" t="s">
        <v>6</v>
      </c>
      <c r="D2" s="88">
        <f>ERT_ATFM_YY!D2</f>
        <v>45443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9</v>
      </c>
      <c r="E3" s="91" t="s">
        <v>9</v>
      </c>
      <c r="F3" s="91" t="s">
        <v>4</v>
      </c>
    </row>
    <row r="4" ht="13.5" customHeight="1">
      <c r="A4" s="92" t="str">
        <f>ERT_ATFM_YY!A4</f>
        <v>Period: JAN-MAY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123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124</v>
      </c>
      <c r="B6" s="97"/>
      <c r="C6" s="98">
        <v>263090.0</v>
      </c>
      <c r="D6" s="98">
        <v>104.0</v>
      </c>
      <c r="E6" s="100">
        <f t="shared" ref="E6:E34" si="1">D6/C6</f>
        <v>0.0003953019879</v>
      </c>
      <c r="F6" s="97" t="s">
        <v>4</v>
      </c>
    </row>
    <row r="7" ht="12.75" customHeight="1">
      <c r="A7" s="96" t="s">
        <v>125</v>
      </c>
      <c r="B7" s="97"/>
      <c r="C7" s="98">
        <v>254600.0</v>
      </c>
      <c r="D7" s="98">
        <v>10111.0</v>
      </c>
      <c r="E7" s="100">
        <f t="shared" si="1"/>
        <v>0.03971327573</v>
      </c>
      <c r="F7" s="97"/>
    </row>
    <row r="8" ht="12.75" customHeight="1">
      <c r="A8" s="96" t="s">
        <v>126</v>
      </c>
      <c r="B8" s="97"/>
      <c r="C8" s="98">
        <v>450985.0</v>
      </c>
      <c r="D8" s="98">
        <v>37161.0</v>
      </c>
      <c r="E8" s="100">
        <f t="shared" si="1"/>
        <v>0.08239963635</v>
      </c>
      <c r="F8" s="97"/>
    </row>
    <row r="9" ht="12.75" customHeight="1">
      <c r="A9" s="96" t="s">
        <v>127</v>
      </c>
      <c r="B9" s="97"/>
      <c r="C9" s="98">
        <v>217834.0</v>
      </c>
      <c r="D9" s="98">
        <v>5339.0</v>
      </c>
      <c r="E9" s="100">
        <f t="shared" si="1"/>
        <v>0.02450948888</v>
      </c>
      <c r="F9" s="97"/>
    </row>
    <row r="10" ht="12.75" customHeight="1">
      <c r="A10" s="96" t="s">
        <v>128</v>
      </c>
      <c r="B10" s="97"/>
      <c r="C10" s="98">
        <v>374550.0</v>
      </c>
      <c r="D10" s="98">
        <v>46081.0</v>
      </c>
      <c r="E10" s="100">
        <f t="shared" si="1"/>
        <v>0.123030303</v>
      </c>
      <c r="F10" s="97"/>
    </row>
    <row r="11" ht="12.75" customHeight="1">
      <c r="A11" s="96" t="s">
        <v>129</v>
      </c>
      <c r="B11" s="97"/>
      <c r="C11" s="98">
        <v>300516.0</v>
      </c>
      <c r="D11" s="98">
        <v>30651.0</v>
      </c>
      <c r="E11" s="100">
        <f t="shared" si="1"/>
        <v>0.1019945693</v>
      </c>
      <c r="F11" s="97"/>
    </row>
    <row r="12" ht="12.75" customHeight="1">
      <c r="A12" s="96" t="s">
        <v>130</v>
      </c>
      <c r="B12" s="97"/>
      <c r="C12" s="98">
        <v>134662.0</v>
      </c>
      <c r="D12" s="98">
        <v>932.0</v>
      </c>
      <c r="E12" s="100">
        <f t="shared" si="1"/>
        <v>0.006921031917</v>
      </c>
      <c r="F12" s="97"/>
    </row>
    <row r="13" ht="12.75" customHeight="1">
      <c r="A13" s="96" t="s">
        <v>131</v>
      </c>
      <c r="B13" s="97"/>
      <c r="C13" s="98">
        <v>1070248.0</v>
      </c>
      <c r="D13" s="98">
        <v>643796.0</v>
      </c>
      <c r="E13" s="100">
        <f t="shared" si="1"/>
        <v>0.6015390825</v>
      </c>
      <c r="F13" s="97"/>
    </row>
    <row r="14" ht="12.75" customHeight="1">
      <c r="A14" s="96" t="s">
        <v>132</v>
      </c>
      <c r="B14" s="97"/>
      <c r="C14" s="98">
        <v>1266379.0</v>
      </c>
      <c r="D14" s="98">
        <v>907870.0</v>
      </c>
      <c r="E14" s="100">
        <f t="shared" si="1"/>
        <v>0.716902286</v>
      </c>
      <c r="F14" s="97"/>
    </row>
    <row r="15" ht="12.75" customHeight="1">
      <c r="A15" s="96" t="s">
        <v>133</v>
      </c>
      <c r="B15" s="97"/>
      <c r="C15" s="98">
        <v>61951.0</v>
      </c>
      <c r="D15" s="98">
        <v>0.0</v>
      </c>
      <c r="E15" s="100">
        <f t="shared" si="1"/>
        <v>0</v>
      </c>
      <c r="F15" s="97"/>
    </row>
    <row r="16" ht="12.75" customHeight="1">
      <c r="A16" s="96" t="s">
        <v>134</v>
      </c>
      <c r="B16" s="97"/>
      <c r="C16" s="98">
        <v>887289.0</v>
      </c>
      <c r="D16" s="98">
        <v>387731.0</v>
      </c>
      <c r="E16" s="100">
        <f t="shared" si="1"/>
        <v>0.4369838914</v>
      </c>
      <c r="F16" s="97"/>
    </row>
    <row r="17" ht="12.75" customHeight="1">
      <c r="A17" s="96" t="s">
        <v>135</v>
      </c>
      <c r="B17" s="97"/>
      <c r="C17" s="98">
        <v>718099.0</v>
      </c>
      <c r="D17" s="98">
        <v>13427.0</v>
      </c>
      <c r="E17" s="100">
        <f t="shared" si="1"/>
        <v>0.01869797897</v>
      </c>
      <c r="F17" s="97"/>
    </row>
    <row r="18" ht="12.75" customHeight="1">
      <c r="A18" s="96" t="s">
        <v>136</v>
      </c>
      <c r="B18" s="97"/>
      <c r="C18" s="98">
        <v>90581.0</v>
      </c>
      <c r="D18" s="98">
        <v>0.0</v>
      </c>
      <c r="E18" s="100">
        <f t="shared" si="1"/>
        <v>0</v>
      </c>
      <c r="F18" s="97"/>
    </row>
    <row r="19" ht="12.75" customHeight="1">
      <c r="A19" s="96" t="s">
        <v>137</v>
      </c>
      <c r="B19" s="97"/>
      <c r="C19" s="98">
        <v>328285.0</v>
      </c>
      <c r="D19" s="98">
        <v>136071.0</v>
      </c>
      <c r="E19" s="100">
        <f t="shared" si="1"/>
        <v>0.414490458</v>
      </c>
      <c r="F19" s="97"/>
    </row>
    <row r="20" ht="12.75" customHeight="1">
      <c r="A20" s="96" t="s">
        <v>138</v>
      </c>
      <c r="B20" s="97"/>
      <c r="C20" s="98">
        <v>390650.0</v>
      </c>
      <c r="D20" s="98">
        <v>138836.0</v>
      </c>
      <c r="E20" s="100">
        <f t="shared" si="1"/>
        <v>0.3553974146</v>
      </c>
      <c r="F20" s="97"/>
    </row>
    <row r="21" ht="12.75" customHeight="1">
      <c r="A21" s="96" t="s">
        <v>139</v>
      </c>
      <c r="B21" s="97"/>
      <c r="C21" s="98">
        <v>237137.0</v>
      </c>
      <c r="D21" s="98">
        <v>0.0</v>
      </c>
      <c r="E21" s="100">
        <f t="shared" si="1"/>
        <v>0</v>
      </c>
      <c r="F21" s="97"/>
    </row>
    <row r="22" ht="12.75" customHeight="1">
      <c r="A22" s="96" t="s">
        <v>140</v>
      </c>
      <c r="B22" s="97"/>
      <c r="C22" s="98">
        <v>82333.0</v>
      </c>
      <c r="D22" s="98">
        <v>56.0</v>
      </c>
      <c r="E22" s="100">
        <f t="shared" si="1"/>
        <v>0.000680164697</v>
      </c>
      <c r="F22" s="97"/>
    </row>
    <row r="23" ht="12.75" customHeight="1">
      <c r="A23" s="96" t="s">
        <v>141</v>
      </c>
      <c r="B23" s="97"/>
      <c r="C23" s="98">
        <v>203948.0</v>
      </c>
      <c r="D23" s="98">
        <v>102.0</v>
      </c>
      <c r="E23" s="100">
        <f t="shared" si="1"/>
        <v>0.0005001274835</v>
      </c>
      <c r="F23" s="97"/>
    </row>
    <row r="24" ht="12.75" customHeight="1">
      <c r="A24" s="96" t="s">
        <v>142</v>
      </c>
      <c r="B24" s="97"/>
      <c r="C24" s="98">
        <v>232273.0</v>
      </c>
      <c r="D24" s="98">
        <v>13414.0</v>
      </c>
      <c r="E24" s="100">
        <f t="shared" si="1"/>
        <v>0.05775100851</v>
      </c>
      <c r="F24" s="97"/>
    </row>
    <row r="25" ht="12.75" customHeight="1">
      <c r="A25" s="96" t="s">
        <v>143</v>
      </c>
      <c r="B25" s="97"/>
      <c r="C25" s="98">
        <v>694337.0</v>
      </c>
      <c r="D25" s="98">
        <v>58587.0</v>
      </c>
      <c r="E25" s="100">
        <f t="shared" si="1"/>
        <v>0.08437833502</v>
      </c>
      <c r="F25" s="97"/>
    </row>
    <row r="26" ht="12.75" customHeight="1">
      <c r="A26" s="96" t="s">
        <v>144</v>
      </c>
      <c r="B26" s="97"/>
      <c r="C26" s="98">
        <v>55844.0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145</v>
      </c>
      <c r="B27" s="97"/>
      <c r="C27" s="98">
        <v>284469.0</v>
      </c>
      <c r="D27" s="98">
        <v>95291.0</v>
      </c>
      <c r="E27" s="100">
        <f t="shared" si="1"/>
        <v>0.3349785038</v>
      </c>
      <c r="F27" s="97"/>
    </row>
    <row r="28" ht="12.75" customHeight="1">
      <c r="A28" s="96" t="s">
        <v>146</v>
      </c>
      <c r="B28" s="97"/>
      <c r="C28" s="98">
        <v>233068.0</v>
      </c>
      <c r="D28" s="98">
        <v>7007.0</v>
      </c>
      <c r="E28" s="100">
        <f t="shared" si="1"/>
        <v>0.03006418728</v>
      </c>
      <c r="F28" s="97"/>
    </row>
    <row r="29" ht="12.75" customHeight="1">
      <c r="A29" s="96" t="s">
        <v>147</v>
      </c>
      <c r="B29" s="97"/>
      <c r="C29" s="98">
        <v>66232.0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148</v>
      </c>
      <c r="B30" s="97"/>
      <c r="C30" s="98">
        <v>269584.0</v>
      </c>
      <c r="D30" s="98">
        <v>57221.0</v>
      </c>
      <c r="E30" s="100">
        <f t="shared" si="1"/>
        <v>0.2122566621</v>
      </c>
      <c r="F30" s="97"/>
    </row>
    <row r="31" ht="12.75" customHeight="1">
      <c r="A31" s="96" t="s">
        <v>149</v>
      </c>
      <c r="B31" s="97"/>
      <c r="C31" s="98">
        <v>303794.0</v>
      </c>
      <c r="D31" s="98">
        <v>9386.0</v>
      </c>
      <c r="E31" s="100">
        <f t="shared" si="1"/>
        <v>0.03089593606</v>
      </c>
      <c r="F31" s="97"/>
    </row>
    <row r="32" ht="12.75" customHeight="1">
      <c r="A32" s="96" t="s">
        <v>150</v>
      </c>
      <c r="B32" s="97"/>
      <c r="C32" s="98">
        <v>223476.0</v>
      </c>
      <c r="D32" s="98">
        <v>5739.0</v>
      </c>
      <c r="E32" s="100">
        <f t="shared" si="1"/>
        <v>0.02568061</v>
      </c>
      <c r="F32" s="97"/>
    </row>
    <row r="33" ht="12.75" customHeight="1">
      <c r="A33" s="96" t="s">
        <v>151</v>
      </c>
      <c r="B33" s="97"/>
      <c r="C33" s="98">
        <v>502222.0</v>
      </c>
      <c r="D33" s="98">
        <v>225292.0</v>
      </c>
      <c r="E33" s="100">
        <f t="shared" si="1"/>
        <v>0.448590464</v>
      </c>
      <c r="F33" s="97"/>
    </row>
    <row r="34" ht="12.75" customHeight="1">
      <c r="A34" s="96" t="s">
        <v>152</v>
      </c>
      <c r="B34" s="97"/>
      <c r="C34" s="98">
        <v>141833.0</v>
      </c>
      <c r="D34" s="98">
        <v>2367.0</v>
      </c>
      <c r="E34" s="100">
        <f t="shared" si="1"/>
        <v>0.01668864087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153</v>
      </c>
      <c r="B1" s="101" t="s">
        <v>123</v>
      </c>
      <c r="C1" s="101" t="s">
        <v>154</v>
      </c>
      <c r="D1" s="101" t="s">
        <v>155</v>
      </c>
    </row>
    <row r="2" ht="15.75" customHeight="1">
      <c r="A2" s="102">
        <v>44351.0</v>
      </c>
      <c r="B2" s="103" t="s">
        <v>156</v>
      </c>
      <c r="C2" s="104"/>
      <c r="D2" s="103" t="s">
        <v>157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