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<sst xmlns="http://schemas.openxmlformats.org/spreadsheetml/2006/main" count="217" uniqueCount="160">
  <si>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</si>
  <si>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</si>
  <si>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</si>
  <si>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</si>
  <si>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</si>
  <si>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</si>
  <si>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</si>
  <si>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</si>
  <si>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</si>
  <si>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</si>
  <si>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JAN-NOV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</si>
  <si>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</si>
  <si>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</si>
  <si>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</si>
  <si>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</si>
  <si>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</si>
  <si>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</si>
  <si>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</si>
  <si>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</si>
  <si>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</si>
  <si>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</si>
  <si>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</si>
  <si>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</si>
  <si>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</si>
  <si>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</si>
  <si>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</si>
  <si>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</si>
  <si>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</si>
  <si>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</si>
  <si>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</si>
  <si>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</si>
  <si>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</si>
  <si>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</si>
  <si>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</si>
  <si>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</si>
  <si>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</si>
  <si>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</si>
  <si>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</si>
  <si>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</si>
  <si>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</si>
  <si>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</si>
  <si>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</si>
  <si>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</si>
  <si>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</si>
  <si>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</si>
  <si>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</si>
  <si>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</si>
  <si>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</si>
  <si>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</si>
  <si>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</si>
  <si>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</si>
  <si>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</si>
  <si>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</si>
  <si>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</si>
  <si>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</si>
  <si>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</si>
  <si>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</si>
  <si>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</si>
  <si>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</si>
  <si>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</si>
  <si>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</si>
  <si>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</si>
  <si>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</si>
  <si>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</si>
  <si>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</si>
  <si>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</si>
  <si>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</si>
  <si>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</si>
  <si>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</si>
  <si>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</si>
  <si>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</si>
  <si>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</si>
  <si>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</si>
  <si>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</si>
  <si>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</si>
  <si>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</si>
  <si>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</si>
  <si>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</si>
  <si>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</si>
  <si>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</si>
  <si>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</si>
  <si>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</si>
  <si>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</si>
  <si>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</si>
  <si>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</si>
  <si>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</si>
  <si>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</si>
  <si>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</si>
  <si>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</si>
  <si>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</si>
  <si>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</si>
  <si>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</si>
  <si>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</si>
  <si>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</si>
  <si>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</si>
  <si>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</si>
  <si>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</si>
  <si>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</si>
  <si>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</si>
  <si>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</si>
  <si>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</si>
  <si>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</si>
  <si>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</si>
  <si>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</si>
  <si>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</si>
  <si>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</si>
  <si>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</si>
  <si>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</si>
  <si>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</si>
  <si>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[2022]</t>
  </si>
  <si>
    <t>FLTS [TOT]</t>
  </si>
  <si>
    <t>En-route ATFM delay [min.]</t>
  </si>
  <si>
    <t>Actual [2022]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</si>
  <si>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</si>
  <si>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</si>
  <si>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</si>
  <si>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</si>
  <si>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</si>
  <si>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</si>
  <si>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</si>
  <si>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</si>
  <si>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</si>
  <si>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</si>
  <si>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</si>
  <si>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Plan [2021]</t>
  </si>
  <si>
    <t>Actual [2021]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</si>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</sst>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44910.0</v>
      </c>
      <c r="C2" s="11" t="s">
        <v>6</v>
      </c>
      <c r="D2" s="12">
        <v>44895.0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4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3" si="1">E6/D6</f>
        <v>0.7545069097</v>
      </c>
      <c r="D6" s="33">
        <v>8189037.0</v>
      </c>
      <c r="E6" s="34">
        <v>6178685.0</v>
      </c>
      <c r="F6" s="35"/>
      <c r="G6" s="36">
        <f t="shared" ref="G6:G13" si="2">C6-F6</f>
        <v>0.7545069097</v>
      </c>
      <c r="H6" s="37">
        <v>0.0188</v>
      </c>
    </row>
    <row r="7" ht="12.0" customHeight="1">
      <c r="A7" s="30" t="s">
        <v>20</v>
      </c>
      <c r="B7" s="38" t="s">
        <v>22</v>
      </c>
      <c r="C7" s="32">
        <f t="shared" si="1"/>
        <v>0.9193386297</v>
      </c>
      <c r="D7" s="39">
        <v>8427231.0</v>
      </c>
      <c r="E7" s="40">
        <v>7747479.0</v>
      </c>
      <c r="F7" s="41"/>
      <c r="G7" s="42">
        <f t="shared" si="2"/>
        <v>0.9193386297</v>
      </c>
      <c r="H7" s="37">
        <v>0.0217</v>
      </c>
    </row>
    <row r="8" ht="12.0" customHeight="1">
      <c r="A8" s="30" t="s">
        <v>20</v>
      </c>
      <c r="B8" s="38" t="s">
        <v>23</v>
      </c>
      <c r="C8" s="32">
        <f t="shared" si="1"/>
        <v>0.9894070779</v>
      </c>
      <c r="D8" s="39">
        <v>8758301.0</v>
      </c>
      <c r="E8" s="40">
        <v>8665525.0</v>
      </c>
      <c r="F8" s="35"/>
      <c r="G8" s="42">
        <f t="shared" si="2"/>
        <v>0.9894070779</v>
      </c>
      <c r="H8" s="37">
        <v>0.0229</v>
      </c>
    </row>
    <row r="9" ht="12.0" customHeight="1">
      <c r="A9" s="30" t="s">
        <v>20</v>
      </c>
      <c r="B9" s="38" t="s">
        <v>24</v>
      </c>
      <c r="C9" s="32">
        <f t="shared" si="1"/>
        <v>1.911390332</v>
      </c>
      <c r="D9" s="39">
        <v>9091333.0</v>
      </c>
      <c r="E9" s="40">
        <v>1.7377086E7</v>
      </c>
      <c r="F9" s="35"/>
      <c r="G9" s="42">
        <f t="shared" si="2"/>
        <v>1.911390332</v>
      </c>
      <c r="H9" s="37">
        <v>0.0457</v>
      </c>
    </row>
    <row r="10" ht="12.0" customHeight="1">
      <c r="A10" s="30" t="s">
        <v>20</v>
      </c>
      <c r="B10" s="38" t="s">
        <v>25</v>
      </c>
      <c r="C10" s="32">
        <f t="shared" si="1"/>
        <v>1.709399632</v>
      </c>
      <c r="D10" s="39">
        <v>9224393.0</v>
      </c>
      <c r="E10" s="40">
        <v>1.5768174E7</v>
      </c>
      <c r="F10" s="35"/>
      <c r="G10" s="42">
        <f t="shared" si="2"/>
        <v>1.709399632</v>
      </c>
      <c r="H10" s="37">
        <v>0.0403</v>
      </c>
    </row>
    <row r="11" ht="12.0" customHeight="1">
      <c r="A11" s="30" t="s">
        <v>20</v>
      </c>
      <c r="B11" s="38" t="s">
        <v>26</v>
      </c>
      <c r="C11" s="32">
        <f t="shared" si="1"/>
        <v>0.3806984303</v>
      </c>
      <c r="D11" s="39">
        <v>4153600.0</v>
      </c>
      <c r="E11" s="40">
        <v>1581269.0</v>
      </c>
      <c r="F11" s="43">
        <v>0.9</v>
      </c>
      <c r="G11" s="42">
        <f t="shared" si="2"/>
        <v>-0.5193015697</v>
      </c>
      <c r="H11" s="37">
        <v>0.0076</v>
      </c>
    </row>
    <row r="12" ht="12.0" customHeight="1">
      <c r="A12" s="30" t="s">
        <v>20</v>
      </c>
      <c r="B12" s="38" t="s">
        <v>27</v>
      </c>
      <c r="C12" s="32">
        <f t="shared" si="1"/>
        <v>0.3283809216</v>
      </c>
      <c r="D12" s="39">
        <v>4918681.0</v>
      </c>
      <c r="E12" s="40">
        <v>1615201.0</v>
      </c>
      <c r="F12" s="43">
        <v>0.35</v>
      </c>
      <c r="G12" s="42">
        <f t="shared" si="2"/>
        <v>-0.02161907837</v>
      </c>
      <c r="H12" s="37">
        <v>0.0072</v>
      </c>
    </row>
    <row r="13" ht="12.0" customHeight="1">
      <c r="A13" s="30" t="s">
        <v>20</v>
      </c>
      <c r="B13" s="38" t="s">
        <v>28</v>
      </c>
      <c r="C13" s="32">
        <f t="shared" si="1"/>
        <v>1.82024863</v>
      </c>
      <c r="D13" s="39">
        <v>7685705.0</v>
      </c>
      <c r="E13" s="40">
        <v>1.3989894E7</v>
      </c>
      <c r="F13" s="43">
        <v>0.5</v>
      </c>
      <c r="G13" s="42">
        <f t="shared" si="2"/>
        <v>1.32024863</v>
      </c>
      <c r="H13" s="37">
        <v>0.0424</v>
      </c>
    </row>
    <row r="14" ht="12.0" customHeight="1">
      <c r="A14" s="30" t="s">
        <v>20</v>
      </c>
      <c r="B14" s="38" t="s">
        <v>29</v>
      </c>
      <c r="C14" s="32"/>
      <c r="D14" s="39"/>
      <c r="E14" s="40"/>
      <c r="F14" s="43">
        <v>0.5</v>
      </c>
      <c r="G14" s="42"/>
      <c r="H14" s="23"/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44910</v>
      </c>
      <c r="C2" s="11" t="s">
        <v>6</v>
      </c>
      <c r="D2" s="12">
        <f>ERT_ATFM_YY!D2</f>
        <v>44895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2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71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52" si="4">sum(D$42:D43)/sum(C$42:C43)</f>
        <v>0.1770161637</v>
      </c>
      <c r="F43" s="78">
        <v>1.0</v>
      </c>
    </row>
    <row r="44" ht="12.0" customHeight="1">
      <c r="A44" s="63" t="s">
        <v>72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73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74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75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76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77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78</v>
      </c>
      <c r="B50" s="69">
        <f t="shared" si="1"/>
        <v>2.456896605</v>
      </c>
      <c r="C50" s="71">
        <v>811247.0</v>
      </c>
      <c r="D50" s="71">
        <v>1993150.0</v>
      </c>
      <c r="E50" s="69">
        <f t="shared" si="4"/>
        <v>2.024447234</v>
      </c>
      <c r="F50" s="78">
        <v>1.0</v>
      </c>
    </row>
    <row r="51" ht="12.0" customHeight="1">
      <c r="A51" s="63" t="s">
        <v>79</v>
      </c>
      <c r="B51" s="69">
        <f t="shared" si="1"/>
        <v>1.219841009</v>
      </c>
      <c r="C51" s="71">
        <v>773882.0</v>
      </c>
      <c r="D51" s="71">
        <v>944013.0</v>
      </c>
      <c r="E51" s="69">
        <f t="shared" si="4"/>
        <v>1.936367074</v>
      </c>
      <c r="F51" s="78">
        <v>1.0</v>
      </c>
    </row>
    <row r="52" ht="12.0" customHeight="1">
      <c r="A52" s="63" t="s">
        <v>80</v>
      </c>
      <c r="B52" s="69">
        <f t="shared" si="1"/>
        <v>0.488293392</v>
      </c>
      <c r="C52" s="71">
        <v>616404.0</v>
      </c>
      <c r="D52" s="71">
        <v>300986.0</v>
      </c>
      <c r="E52" s="69">
        <f t="shared" si="4"/>
        <v>1.82023047</v>
      </c>
      <c r="F52" s="78">
        <v>1.0</v>
      </c>
    </row>
    <row r="53" ht="12.0" customHeight="1">
      <c r="A53" s="63" t="s">
        <v>81</v>
      </c>
      <c r="B53" s="73"/>
      <c r="C53" s="74"/>
      <c r="D53" s="74"/>
      <c r="E53" s="82"/>
      <c r="F53" s="79"/>
    </row>
    <row r="54" ht="12.0" customHeight="1">
      <c r="A54" s="63" t="s">
        <v>82</v>
      </c>
      <c r="B54" s="83"/>
      <c r="C54" s="66"/>
      <c r="D54" s="66"/>
      <c r="E54" s="76"/>
      <c r="F54" s="77"/>
    </row>
    <row r="55" ht="12.0" customHeight="1">
      <c r="A55" s="63" t="s">
        <v>83</v>
      </c>
      <c r="B55" s="69"/>
      <c r="C55" s="71"/>
      <c r="D55" s="71"/>
      <c r="E55" s="69"/>
      <c r="F55" s="71"/>
    </row>
    <row r="56" ht="12.0" customHeight="1">
      <c r="A56" s="63" t="s">
        <v>84</v>
      </c>
      <c r="B56" s="69"/>
      <c r="C56" s="71"/>
      <c r="D56" s="71"/>
      <c r="E56" s="69"/>
      <c r="F56" s="71"/>
    </row>
    <row r="57" ht="12.0" customHeight="1">
      <c r="A57" s="63" t="s">
        <v>85</v>
      </c>
      <c r="B57" s="69"/>
      <c r="C57" s="71"/>
      <c r="D57" s="71"/>
      <c r="E57" s="69"/>
      <c r="F57" s="71"/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3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43831.0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44910</v>
      </c>
      <c r="C2" s="11" t="s">
        <v>6</v>
      </c>
      <c r="D2" s="12">
        <f>ERT_ATFM_YY!D2</f>
        <v>44895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JAN-NOV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7685705.0</v>
      </c>
      <c r="D6" s="98">
        <v>1.3989894E7</v>
      </c>
      <c r="E6" s="97">
        <f t="shared" ref="E6:E15" si="1">D6/C6</f>
        <v>1.82024863</v>
      </c>
      <c r="F6" s="97">
        <f>E6-B6</f>
        <v>1.32024863</v>
      </c>
    </row>
    <row r="7" ht="12.75" customHeight="1">
      <c r="A7" s="96" t="s">
        <v>114</v>
      </c>
      <c r="B7" s="97"/>
      <c r="C7" s="98">
        <v>616163.0</v>
      </c>
      <c r="D7" s="98">
        <v>790068.0</v>
      </c>
      <c r="E7" s="97">
        <f t="shared" si="1"/>
        <v>1.282238628</v>
      </c>
      <c r="F7" s="97"/>
    </row>
    <row r="8" ht="12.75" customHeight="1">
      <c r="A8" s="96" t="s">
        <v>115</v>
      </c>
      <c r="B8" s="97"/>
      <c r="C8" s="98">
        <v>2264668.0</v>
      </c>
      <c r="D8" s="98">
        <v>500914.0</v>
      </c>
      <c r="E8" s="97">
        <f t="shared" si="1"/>
        <v>0.221186505</v>
      </c>
      <c r="F8" s="97"/>
    </row>
    <row r="9" ht="12.75" customHeight="1">
      <c r="A9" s="96" t="s">
        <v>116</v>
      </c>
      <c r="B9" s="97"/>
      <c r="C9" s="98">
        <v>901489.0</v>
      </c>
      <c r="D9" s="98">
        <v>50.0</v>
      </c>
      <c r="E9" s="97">
        <f t="shared" si="1"/>
        <v>0.00005546379379</v>
      </c>
      <c r="F9" s="97"/>
    </row>
    <row r="10" ht="12.75" customHeight="1">
      <c r="A10" s="96" t="s">
        <v>117</v>
      </c>
      <c r="B10" s="97"/>
      <c r="C10" s="98">
        <v>760023.0</v>
      </c>
      <c r="D10" s="98">
        <v>22909.0</v>
      </c>
      <c r="E10" s="97">
        <f t="shared" si="1"/>
        <v>0.03014250885</v>
      </c>
      <c r="F10" s="97"/>
    </row>
    <row r="11" ht="12.75" customHeight="1">
      <c r="A11" s="96" t="s">
        <v>118</v>
      </c>
      <c r="B11" s="97"/>
      <c r="C11" s="98">
        <v>1808796.0</v>
      </c>
      <c r="D11" s="98">
        <v>2143622.0</v>
      </c>
      <c r="E11" s="97">
        <f t="shared" si="1"/>
        <v>1.185109874</v>
      </c>
      <c r="F11" s="97"/>
    </row>
    <row r="12" ht="12.75" customHeight="1">
      <c r="A12" s="96" t="s">
        <v>119</v>
      </c>
      <c r="B12" s="97"/>
      <c r="C12" s="98">
        <v>4849805.0</v>
      </c>
      <c r="D12" s="98">
        <v>9538252.0</v>
      </c>
      <c r="E12" s="97">
        <f t="shared" si="1"/>
        <v>1.966728972</v>
      </c>
      <c r="F12" s="97"/>
    </row>
    <row r="13" ht="12.75" customHeight="1">
      <c r="A13" s="96" t="s">
        <v>120</v>
      </c>
      <c r="B13" s="97"/>
      <c r="C13" s="98">
        <v>761036.0</v>
      </c>
      <c r="D13" s="98">
        <v>2123.0</v>
      </c>
      <c r="E13" s="97">
        <f t="shared" si="1"/>
        <v>0.002789618362</v>
      </c>
      <c r="F13" s="97"/>
    </row>
    <row r="14" ht="12.75" customHeight="1">
      <c r="A14" s="96" t="s">
        <v>121</v>
      </c>
      <c r="B14" s="97"/>
      <c r="C14" s="98">
        <v>1893376.0</v>
      </c>
      <c r="D14" s="98">
        <v>991353.0</v>
      </c>
      <c r="E14" s="97">
        <f t="shared" si="1"/>
        <v>0.5235901374</v>
      </c>
      <c r="F14" s="97"/>
    </row>
    <row r="15" ht="12.75" customHeight="1">
      <c r="A15" s="99" t="s">
        <v>122</v>
      </c>
      <c r="B15" s="97"/>
      <c r="C15" s="98">
        <v>1991988.0</v>
      </c>
      <c r="D15" s="98">
        <v>593777.0</v>
      </c>
      <c r="E15" s="97">
        <f t="shared" si="1"/>
        <v>0.298082619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43831.0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44910</v>
      </c>
      <c r="C2" s="11" t="s">
        <v>6</v>
      </c>
      <c r="D2" s="12">
        <f>ERT_ATFM_YY!D2</f>
        <v>44895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JAN-NOV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123</v>
      </c>
      <c r="B5" s="95" t="s">
        <v>124</v>
      </c>
      <c r="C5" s="95" t="s">
        <v>110</v>
      </c>
      <c r="D5" s="95" t="s">
        <v>111</v>
      </c>
      <c r="E5" s="95" t="s">
        <v>125</v>
      </c>
      <c r="F5" s="95" t="s">
        <v>113</v>
      </c>
    </row>
    <row r="6" ht="12.75" customHeight="1">
      <c r="A6" s="96" t="s">
        <v>126</v>
      </c>
      <c r="B6" s="97"/>
      <c r="C6" s="98">
        <v>511434.0</v>
      </c>
      <c r="D6" s="98">
        <v>823034.0</v>
      </c>
      <c r="E6" s="100">
        <f t="shared" ref="E6:E34" si="1">D6/C6</f>
        <v>1.609267276</v>
      </c>
      <c r="F6" s="97" t="s">
        <v>4</v>
      </c>
    </row>
    <row r="7" ht="12.75" customHeight="1">
      <c r="A7" s="96" t="s">
        <v>127</v>
      </c>
      <c r="B7" s="97"/>
      <c r="C7" s="98">
        <v>975178.0</v>
      </c>
      <c r="D7" s="98">
        <v>104749.0</v>
      </c>
      <c r="E7" s="100">
        <f t="shared" si="1"/>
        <v>0.1074152616</v>
      </c>
      <c r="F7" s="97"/>
    </row>
    <row r="8" ht="12.75" customHeight="1">
      <c r="A8" s="96" t="s">
        <v>128</v>
      </c>
      <c r="B8" s="97"/>
      <c r="C8" s="98">
        <v>488439.0</v>
      </c>
      <c r="D8" s="98">
        <v>2043.0</v>
      </c>
      <c r="E8" s="100">
        <f t="shared" si="1"/>
        <v>0.004182712683</v>
      </c>
      <c r="F8" s="97"/>
    </row>
    <row r="9" ht="12.75" customHeight="1">
      <c r="A9" s="96" t="s">
        <v>129</v>
      </c>
      <c r="B9" s="97"/>
      <c r="C9" s="98">
        <v>761659.0</v>
      </c>
      <c r="D9" s="98">
        <v>50.0</v>
      </c>
      <c r="E9" s="100">
        <f t="shared" si="1"/>
        <v>0.00006564617499</v>
      </c>
      <c r="F9" s="97"/>
    </row>
    <row r="10" ht="12.75" customHeight="1">
      <c r="A10" s="96" t="s">
        <v>130</v>
      </c>
      <c r="B10" s="97"/>
      <c r="C10" s="98">
        <v>670595.0</v>
      </c>
      <c r="D10" s="98">
        <v>407715.0</v>
      </c>
      <c r="E10" s="100">
        <f t="shared" si="1"/>
        <v>0.6079899194</v>
      </c>
      <c r="F10" s="97"/>
    </row>
    <row r="11" ht="12.75" customHeight="1">
      <c r="A11" s="96" t="s">
        <v>131</v>
      </c>
      <c r="B11" s="97"/>
      <c r="C11" s="98">
        <v>314374.0</v>
      </c>
      <c r="D11" s="98">
        <v>0.0</v>
      </c>
      <c r="E11" s="100">
        <f t="shared" si="1"/>
        <v>0</v>
      </c>
      <c r="F11" s="97"/>
    </row>
    <row r="12" ht="12.75" customHeight="1">
      <c r="A12" s="96" t="s">
        <v>132</v>
      </c>
      <c r="B12" s="97"/>
      <c r="C12" s="98">
        <v>2322613.0</v>
      </c>
      <c r="D12" s="98">
        <v>5471070.0</v>
      </c>
      <c r="E12" s="100">
        <f t="shared" si="1"/>
        <v>2.355566769</v>
      </c>
      <c r="F12" s="97"/>
    </row>
    <row r="13" ht="12.75" customHeight="1">
      <c r="A13" s="96" t="s">
        <v>133</v>
      </c>
      <c r="B13" s="97"/>
      <c r="C13" s="98">
        <v>2706488.0</v>
      </c>
      <c r="D13" s="98">
        <v>3427827.0</v>
      </c>
      <c r="E13" s="100">
        <f t="shared" si="1"/>
        <v>1.26652215</v>
      </c>
      <c r="F13" s="97"/>
    </row>
    <row r="14" ht="12.75" customHeight="1">
      <c r="A14" s="96" t="s">
        <v>134</v>
      </c>
      <c r="B14" s="97"/>
      <c r="C14" s="98">
        <v>131856.0</v>
      </c>
      <c r="D14" s="98">
        <v>80.0</v>
      </c>
      <c r="E14" s="100">
        <f t="shared" si="1"/>
        <v>0.0006067224851</v>
      </c>
      <c r="F14" s="97"/>
    </row>
    <row r="15" ht="12.75" customHeight="1">
      <c r="A15" s="96" t="s">
        <v>135</v>
      </c>
      <c r="B15" s="97"/>
      <c r="C15" s="98">
        <v>1833256.0</v>
      </c>
      <c r="D15" s="98">
        <v>636911.0</v>
      </c>
      <c r="E15" s="100">
        <f t="shared" si="1"/>
        <v>0.3474206548</v>
      </c>
      <c r="F15" s="97"/>
    </row>
    <row r="16" ht="12.75" customHeight="1">
      <c r="A16" s="96" t="s">
        <v>136</v>
      </c>
      <c r="B16" s="97"/>
      <c r="C16" s="98">
        <v>1551353.0</v>
      </c>
      <c r="D16" s="98">
        <v>362824.0</v>
      </c>
      <c r="E16" s="100">
        <f t="shared" si="1"/>
        <v>0.233875849</v>
      </c>
      <c r="F16" s="97"/>
    </row>
    <row r="17" ht="12.75" customHeight="1">
      <c r="A17" s="96" t="s">
        <v>137</v>
      </c>
      <c r="B17" s="97"/>
      <c r="C17" s="98">
        <v>175121.0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138</v>
      </c>
      <c r="B18" s="97"/>
      <c r="C18" s="98">
        <v>844375.0</v>
      </c>
      <c r="D18" s="98">
        <v>138090.0</v>
      </c>
      <c r="E18" s="100">
        <f t="shared" si="1"/>
        <v>0.1635410807</v>
      </c>
      <c r="F18" s="97"/>
    </row>
    <row r="19" ht="12.75" customHeight="1">
      <c r="A19" s="96" t="s">
        <v>139</v>
      </c>
      <c r="B19" s="97"/>
      <c r="C19" s="98">
        <v>828112.0</v>
      </c>
      <c r="D19" s="98">
        <v>794061.0</v>
      </c>
      <c r="E19" s="100">
        <f t="shared" si="1"/>
        <v>0.9588811658</v>
      </c>
      <c r="F19" s="97"/>
    </row>
    <row r="20" ht="12.75" customHeight="1">
      <c r="A20" s="96" t="s">
        <v>140</v>
      </c>
      <c r="B20" s="97"/>
      <c r="C20" s="98">
        <v>536271.0</v>
      </c>
      <c r="D20" s="98">
        <v>603.0</v>
      </c>
      <c r="E20" s="100">
        <f t="shared" si="1"/>
        <v>0.001124431491</v>
      </c>
      <c r="F20" s="97"/>
    </row>
    <row r="21" ht="12.75" customHeight="1">
      <c r="A21" s="96" t="s">
        <v>141</v>
      </c>
      <c r="B21" s="97"/>
      <c r="C21" s="98">
        <v>497776.0</v>
      </c>
      <c r="D21" s="98">
        <v>22147.0</v>
      </c>
      <c r="E21" s="100">
        <f t="shared" si="1"/>
        <v>0.04449189997</v>
      </c>
      <c r="F21" s="97"/>
    </row>
    <row r="22" ht="12.75" customHeight="1">
      <c r="A22" s="96" t="s">
        <v>142</v>
      </c>
      <c r="B22" s="97"/>
      <c r="C22" s="98">
        <v>174784.0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143</v>
      </c>
      <c r="B23" s="97"/>
      <c r="C23" s="98">
        <v>439223.0</v>
      </c>
      <c r="D23" s="98">
        <v>13907.0</v>
      </c>
      <c r="E23" s="100">
        <f t="shared" si="1"/>
        <v>0.03166273169</v>
      </c>
      <c r="F23" s="97"/>
    </row>
    <row r="24" ht="12.75" customHeight="1">
      <c r="A24" s="96" t="s">
        <v>144</v>
      </c>
      <c r="B24" s="97"/>
      <c r="C24" s="98">
        <v>476685.0</v>
      </c>
      <c r="D24" s="98">
        <v>19302.0</v>
      </c>
      <c r="E24" s="100">
        <f t="shared" si="1"/>
        <v>0.0404921489</v>
      </c>
      <c r="F24" s="97"/>
    </row>
    <row r="25" ht="12.75" customHeight="1">
      <c r="A25" s="96" t="s">
        <v>145</v>
      </c>
      <c r="B25" s="97"/>
      <c r="C25" s="98">
        <v>1430600.0</v>
      </c>
      <c r="D25" s="98">
        <v>149505.0</v>
      </c>
      <c r="E25" s="100">
        <f t="shared" si="1"/>
        <v>0.1045051028</v>
      </c>
      <c r="F25" s="97"/>
    </row>
    <row r="26" ht="12.75" customHeight="1">
      <c r="A26" s="96" t="s">
        <v>146</v>
      </c>
      <c r="B26" s="97"/>
      <c r="C26" s="98">
        <v>95537.0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147</v>
      </c>
      <c r="B27" s="97"/>
      <c r="C27" s="98">
        <v>555125.0</v>
      </c>
      <c r="D27" s="98">
        <v>354442.0</v>
      </c>
      <c r="E27" s="100">
        <f t="shared" si="1"/>
        <v>0.6384904301</v>
      </c>
      <c r="F27" s="97"/>
    </row>
    <row r="28" ht="12.75" customHeight="1">
      <c r="A28" s="96" t="s">
        <v>148</v>
      </c>
      <c r="B28" s="97"/>
      <c r="C28" s="98">
        <v>476830.0</v>
      </c>
      <c r="D28" s="98">
        <v>762.0</v>
      </c>
      <c r="E28" s="100">
        <f t="shared" si="1"/>
        <v>0.001598053814</v>
      </c>
      <c r="F28" s="97"/>
    </row>
    <row r="29" ht="12.75" customHeight="1">
      <c r="A29" s="96" t="s">
        <v>149</v>
      </c>
      <c r="B29" s="97"/>
      <c r="C29" s="98">
        <v>153042.0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150</v>
      </c>
      <c r="B30" s="97"/>
      <c r="C30" s="98">
        <v>570302.0</v>
      </c>
      <c r="D30" s="98">
        <v>790068.0</v>
      </c>
      <c r="E30" s="100">
        <f t="shared" si="1"/>
        <v>1.385350218</v>
      </c>
      <c r="F30" s="97"/>
    </row>
    <row r="31" ht="12.75" customHeight="1">
      <c r="A31" s="96" t="s">
        <v>151</v>
      </c>
      <c r="B31" s="97"/>
      <c r="C31" s="98">
        <v>605802.0</v>
      </c>
      <c r="D31" s="98">
        <v>0.0</v>
      </c>
      <c r="E31" s="100">
        <f t="shared" si="1"/>
        <v>0</v>
      </c>
      <c r="F31" s="97"/>
    </row>
    <row r="32" ht="12.75" customHeight="1">
      <c r="A32" s="96" t="s">
        <v>152</v>
      </c>
      <c r="B32" s="97"/>
      <c r="C32" s="98">
        <v>477742.0</v>
      </c>
      <c r="D32" s="98">
        <v>83055.0</v>
      </c>
      <c r="E32" s="100">
        <f t="shared" si="1"/>
        <v>0.173849065</v>
      </c>
      <c r="F32" s="97"/>
    </row>
    <row r="33" ht="12.75" customHeight="1">
      <c r="A33" s="96" t="s">
        <v>153</v>
      </c>
      <c r="B33" s="97"/>
      <c r="C33" s="98">
        <v>1073879.0</v>
      </c>
      <c r="D33" s="98">
        <v>387493.0</v>
      </c>
      <c r="E33" s="100">
        <f t="shared" si="1"/>
        <v>0.3608348799</v>
      </c>
      <c r="F33" s="97"/>
    </row>
    <row r="34" ht="12.75" customHeight="1">
      <c r="A34" s="96" t="s">
        <v>154</v>
      </c>
      <c r="B34" s="97"/>
      <c r="C34" s="98">
        <v>339136.0</v>
      </c>
      <c r="D34" s="98">
        <v>156.0</v>
      </c>
      <c r="E34" s="100">
        <f t="shared" si="1"/>
        <v>0.0004599924514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155</v>
      </c>
      <c r="B1" s="101" t="s">
        <v>123</v>
      </c>
      <c r="C1" s="101" t="s">
        <v>156</v>
      </c>
      <c r="D1" s="101" t="s">
        <v>157</v>
      </c>
    </row>
    <row r="2" ht="15.75" customHeight="1">
      <c r="A2" s="102">
        <v>44351.0</v>
      </c>
      <c r="B2" s="103" t="s">
        <v>158</v>
      </c>
      <c r="C2" s="104"/>
      <c r="D2" s="103" t="s">
        <v>159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