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RR_DLY" sheetId="1" r:id="rId3"/>
    <sheet state="visible" name="APT_ATFM_YY" sheetId="2" r:id="rId4"/>
    <sheet state="visible" name="APT_ATFM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<sst xmlns="http://schemas.openxmlformats.org/spreadsheetml/2006/main" count="597" uniqueCount="278">
  <si>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</si>
  <si>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</si>
  <si>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</si>
  <si>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</si>
  <si>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</si>
  <si>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</si>
  <si>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</si>
  <si>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</si>
  <si>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</si>
  <si>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JAN-DEC</t>
  </si>
  <si>
    <t>Country Name</t>
  </si>
  <si>
    <t>ISO Country Code</t>
  </si>
  <si>
    <t>ICAO</t>
  </si>
  <si>
    <t>Flights [ARR]</t>
  </si>
  <si>
    <t>Apt. ATFM arr. delay [min.]</t>
  </si>
  <si>
    <t>Avg. [min./arr.]</t>
  </si>
  <si>
    <t>Cap./Staffing</t>
  </si>
  <si>
    <t>ATC other</t>
  </si>
  <si>
    <t>Weather</t>
  </si>
  <si>
    <t>Other</t>
  </si>
  <si>
    <t>Belgium</t>
  </si>
  <si>
    <t>BE</t>
  </si>
  <si>
    <t>Brussels</t>
  </si>
  <si>
    <t>EBBR</t>
  </si>
  <si>
    <t>Germany</t>
  </si>
  <si>
    <t>DE</t>
  </si>
  <si>
    <t>Berlin-Schoenefeld</t>
  </si>
  <si>
    <t>EDDB</t>
  </si>
  <si>
    <t>Frankfurt</t>
  </si>
  <si>
    <t>EDDF</t>
  </si>
  <si>
    <t>Hamburg</t>
  </si>
  <si>
    <t>EDDH</t>
  </si>
  <si>
    <t>Cologne/Bonn</t>
  </si>
  <si>
    <t>EDDK</t>
  </si>
  <si>
    <t>Dusseldorf</t>
  </si>
  <si>
    <t>EDDL</t>
  </si>
  <si>
    <t>Munich</t>
  </si>
  <si>
    <t>EDDM</t>
  </si>
  <si>
    <t>Nurenberg</t>
  </si>
  <si>
    <t>EDDN</t>
  </si>
  <si>
    <t>Leipzig/Halle</t>
  </si>
  <si>
    <t>EDDP</t>
  </si>
  <si>
    <t>Stuttgart</t>
  </si>
  <si>
    <t>EDDS</t>
  </si>
  <si>
    <t>Hanover</t>
  </si>
  <si>
    <t>EDDV</t>
  </si>
  <si>
    <t>Estonia</t>
  </si>
  <si>
    <t>EE</t>
  </si>
  <si>
    <t>Tallinn/Ulemiste</t>
  </si>
  <si>
    <t>EETN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</si>
  <si>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</si>
  <si>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</si>
  <si>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</si>
  <si>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</si>
  <si>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</si>
  <si>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</si>
  <si>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</si>
  <si>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</si>
  <si>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</si>
  <si>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</si>
  <si>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Bristol/Lulsgate</t>
  </si>
  <si>
    <t>EGGD</t>
  </si>
  <si>
    <t>London/Luton</t>
  </si>
  <si>
    <t>EGGW</t>
  </si>
  <si>
    <t>London/Gatwick</t>
  </si>
  <si>
    <t>EGKK</t>
  </si>
  <si>
    <t>London/City</t>
  </si>
  <si>
    <t>EGLC</t>
  </si>
  <si>
    <t>London/Heathrow</t>
  </si>
  <si>
    <t>EGLL</t>
  </si>
  <si>
    <t>Newcastle</t>
  </si>
  <si>
    <t>EGNT</t>
  </si>
  <si>
    <t>Aberdeen</t>
  </si>
  <si>
    <t>EGPD</t>
  </si>
  <si>
    <t>Glasgow</t>
  </si>
  <si>
    <t>EGPF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</si>
  <si>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</si>
  <si>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</si>
  <si>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</si>
  <si>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</si>
  <si>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</si>
  <si>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</si>
  <si>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</si>
  <si>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</si>
  <si>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</si>
  <si>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</si>
  <si>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</si>
  <si>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</si>
  <si>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</si>
  <si>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</si>
  <si>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</si>
  <si>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</si>
  <si>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Luxembourg</t>
  </si>
  <si>
    <t>LU</t>
  </si>
  <si>
    <t>ELLX</t>
  </si>
  <si>
    <t>Norway</t>
  </si>
  <si>
    <t>NO</t>
  </si>
  <si>
    <t>Bergen/Flesland</t>
  </si>
  <si>
    <t>ENBR</t>
  </si>
  <si>
    <t>Oslo/Gardermoen</t>
  </si>
  <si>
    <t>ENGM</t>
  </si>
  <si>
    <t>Trondheim/Vaernes</t>
  </si>
  <si>
    <t>ENVA</t>
  </si>
  <si>
    <t>Stavanger/Sola</t>
  </si>
  <si>
    <t>ENZV</t>
  </si>
  <si>
    <t>Poland</t>
  </si>
  <si>
    <t>PL</t>
  </si>
  <si>
    <t>Warsaw/Okecie</t>
  </si>
  <si>
    <t>EPWA</t>
  </si>
  <si>
    <t>Sweden</t>
  </si>
  <si>
    <t>SE</t>
  </si>
  <si>
    <t>Gotenborg/Landvetter</t>
  </si>
  <si>
    <t>ESGG</t>
  </si>
  <si>
    <t>Stockholm/Arlanda</t>
  </si>
  <si>
    <t>ESSA</t>
  </si>
  <si>
    <t>Latvia</t>
  </si>
  <si>
    <t>LV</t>
  </si>
  <si>
    <t>Riga Intl</t>
  </si>
  <si>
    <t>EVRA</t>
  </si>
  <si>
    <t>Lithuania</t>
  </si>
  <si>
    <t>LT</t>
  </si>
  <si>
    <t>Vilnius Intl</t>
  </si>
  <si>
    <t>EYVI</t>
  </si>
  <si>
    <t>Spain Canarias</t>
  </si>
  <si>
    <t>GC</t>
  </si>
  <si>
    <t>Las Palmas</t>
  </si>
  <si>
    <t>GCLP</t>
  </si>
  <si>
    <t>Tenerife Sur/Reina Sofia</t>
  </si>
  <si>
    <t>GCTS</t>
  </si>
  <si>
    <t>Tenerife Norte</t>
  </si>
  <si>
    <t>GCXO</t>
  </si>
  <si>
    <t>Bulgaria</t>
  </si>
  <si>
    <t>BG</t>
  </si>
  <si>
    <t>Sofia</t>
  </si>
  <si>
    <t>LBSF</t>
  </si>
  <si>
    <t>Cyprus</t>
  </si>
  <si>
    <t>CY</t>
  </si>
  <si>
    <t>Larnaca</t>
  </si>
  <si>
    <t>LCLK</t>
  </si>
  <si>
    <t>Spain Continental</t>
  </si>
  <si>
    <t>ES</t>
  </si>
  <si>
    <t>Alicante</t>
  </si>
  <si>
    <t>LEAL</t>
  </si>
  <si>
    <t>Bilbao</t>
  </si>
  <si>
    <t>LEBB</t>
  </si>
  <si>
    <t>Barcelona</t>
  </si>
  <si>
    <t>LEBL</t>
  </si>
  <si>
    <t>Ibiza</t>
  </si>
  <si>
    <t>LEIB</t>
  </si>
  <si>
    <t>Madrid/Barajas</t>
  </si>
  <si>
    <t>LEMD</t>
  </si>
  <si>
    <t>Malaga</t>
  </si>
  <si>
    <t>LEMG</t>
  </si>
  <si>
    <t>Palma De Mallorca</t>
  </si>
  <si>
    <t>LEPA</t>
  </si>
  <si>
    <t>Valencia</t>
  </si>
  <si>
    <t>LEVC</t>
  </si>
  <si>
    <t>Sevilla</t>
  </si>
  <si>
    <t>LEZL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</si>
  <si>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</si>
  <si>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</si>
  <si>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</si>
  <si>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</si>
  <si>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</si>
  <si>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</si>
  <si>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</si>
  <si>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</si>
  <si>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</si>
  <si>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</si>
  <si>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Basle/Mulhouse</t>
  </si>
  <si>
    <t>LFSB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</si>
  <si>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</si>
  <si>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</si>
  <si>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</si>
  <si>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</si>
  <si>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</si>
  <si>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</si>
  <si>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</si>
  <si>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</si>
  <si>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</si>
  <si>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</si>
  <si>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Catania Fontanarossa</t>
  </si>
  <si>
    <t>LICC</t>
  </si>
  <si>
    <t>Milan/Malpensa</t>
  </si>
  <si>
    <t>LIMC</t>
  </si>
  <si>
    <t>Bergamo/Orio Alserio</t>
  </si>
  <si>
    <t>LIME</t>
  </si>
  <si>
    <t>Milan/Linate</t>
  </si>
  <si>
    <t>LIML</t>
  </si>
  <si>
    <t>Bologna</t>
  </si>
  <si>
    <t>LIPE</t>
  </si>
  <si>
    <t>Venice/Tessera</t>
  </si>
  <si>
    <t>LIPZ</t>
  </si>
  <si>
    <t>Rome/Fiumicino</t>
  </si>
  <si>
    <t>LIRF</t>
  </si>
  <si>
    <t>Napoli Capodichino</t>
  </si>
  <si>
    <t>LIRN</t>
  </si>
  <si>
    <t>Slovenia</t>
  </si>
  <si>
    <t>SI</t>
  </si>
  <si>
    <t>Ljubljana</t>
  </si>
  <si>
    <t>LJLJ</t>
  </si>
  <si>
    <t>Czech Republic</t>
  </si>
  <si>
    <t>CZ</t>
  </si>
  <si>
    <t>Prague/Ruzyne</t>
  </si>
  <si>
    <t>LKPR</t>
  </si>
  <si>
    <t>Malta</t>
  </si>
  <si>
    <t>MT</t>
  </si>
  <si>
    <t>Malta/Luqa</t>
  </si>
  <si>
    <t>LMML</t>
  </si>
  <si>
    <t>Austria</t>
  </si>
  <si>
    <t>AT</t>
  </si>
  <si>
    <t>Vienna</t>
  </si>
  <si>
    <t>LOWW</t>
  </si>
  <si>
    <t>Portugal Continental</t>
  </si>
  <si>
    <t>PT</t>
  </si>
  <si>
    <t>Porto</t>
  </si>
  <si>
    <t>LPPR</t>
  </si>
  <si>
    <t>Lisbon</t>
  </si>
  <si>
    <t>LPPT</t>
  </si>
  <si>
    <t>Romania</t>
  </si>
  <si>
    <t>RO</t>
  </si>
  <si>
    <t>Otopeni-Intl.</t>
  </si>
  <si>
    <t>LROP</t>
  </si>
  <si>
    <t>Switzerland</t>
  </si>
  <si>
    <t>CH</t>
  </si>
  <si>
    <t>Geneva</t>
  </si>
  <si>
    <t>LSGG</t>
  </si>
  <si>
    <t>Zurich</t>
  </si>
  <si>
    <t>LSZH</t>
  </si>
  <si>
    <t>Slovak Republic</t>
  </si>
  <si>
    <t>SK</t>
  </si>
  <si>
    <t>Bratislava Ivanka</t>
  </si>
  <si>
    <t>LZIB</t>
  </si>
  <si>
    <t>Arrivals</t>
  </si>
  <si>
    <t>Total airport ATFM arrival delay [minutes]</t>
  </si>
  <si>
    <t>Airport arrival ATFM delay [min. per flight]</t>
  </si>
  <si>
    <t>% by category</t>
  </si>
  <si>
    <t>Entity</t>
  </si>
  <si>
    <t>Time</t>
  </si>
  <si>
    <t>Total [min.]</t>
  </si>
  <si>
    <t>Capacity/ staffing [codes CSG]</t>
  </si>
  <si>
    <t>ATC other [codes IRTV]</t>
  </si>
  <si>
    <t>Weather [codes W,D]</t>
  </si>
  <si>
    <t>Other [all other codes]</t>
  </si>
  <si>
    <t>Actual [Jan.-Dec.]</t>
  </si>
  <si>
    <t>Capacity/ staffing [%]</t>
  </si>
  <si>
    <t>ATC other [%]</t>
  </si>
  <si>
    <t>Weather [%]</t>
  </si>
  <si>
    <t>Other [%]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</si>
  <si>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</si>
  <si>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</si>
  <si>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</si>
  <si>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</si>
  <si>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</si>
  <si>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</si>
  <si>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</si>
  <si>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</si>
  <si>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Airports subject to IR 691 in RP1</t>
  </si>
  <si>
    <t>Year</t>
  </si>
  <si>
    <t>Month</t>
  </si>
  <si>
    <t>Label</t>
  </si>
  <si>
    <t>Total [min. per arrival]</t>
  </si>
  <si>
    <t>Cumulative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</si>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</sst>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%"/>
    <numFmt numFmtId="166" formatCode="mmm-yy"/>
    <numFmt numFmtId="167" formatCode="yyyy-mm-dd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  <font/>
    <font>
      <sz val="9.0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32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0" fillId="3" fontId="2" numFmtId="0" xfId="0" applyBorder="1" applyFont="1"/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1" fillId="3" fontId="2" numFmtId="0" xfId="0" applyBorder="1" applyFont="1"/>
    <xf borderId="1" fillId="3" fontId="2" numFmtId="0" xfId="0" applyAlignment="1" applyBorder="1" applyFont="1">
      <alignment wrapText="1"/>
    </xf>
    <xf borderId="2" fillId="3" fontId="5" numFmtId="0" xfId="0" applyAlignment="1" applyBorder="1" applyFont="1">
      <alignment wrapText="1"/>
    </xf>
    <xf borderId="3" fillId="3" fontId="6" numFmtId="0" xfId="0" applyAlignment="1" applyBorder="1" applyFont="1">
      <alignment vertical="center"/>
    </xf>
    <xf borderId="3" fillId="3" fontId="7" numFmtId="0" xfId="0" applyAlignment="1" applyBorder="1" applyFont="1">
      <alignment vertical="center"/>
    </xf>
    <xf borderId="3" fillId="3" fontId="7" numFmtId="0" xfId="0" applyAlignment="1" applyBorder="1" applyFont="1">
      <alignment horizontal="center" vertical="center"/>
    </xf>
    <xf borderId="3" fillId="4" fontId="8" numFmtId="0" xfId="0" applyBorder="1" applyFill="1" applyFont="1"/>
    <xf borderId="3" fillId="3" fontId="5" numFmtId="0" xfId="0" applyAlignment="1" applyBorder="1" applyFont="1">
      <alignment vertical="center"/>
    </xf>
    <xf borderId="3" fillId="3" fontId="5" numFmtId="3" xfId="0" applyAlignment="1" applyBorder="1" applyFont="1" applyNumberFormat="1">
      <alignment vertical="center"/>
    </xf>
    <xf borderId="3" fillId="3" fontId="5" numFmtId="2" xfId="0" applyAlignment="1" applyBorder="1" applyFont="1" applyNumberFormat="1">
      <alignment vertical="center"/>
    </xf>
    <xf borderId="3" fillId="3" fontId="5" numFmtId="2" xfId="0" applyAlignment="1" applyBorder="1" applyFont="1" applyNumberFormat="1">
      <alignment vertical="center"/>
    </xf>
    <xf borderId="0" fillId="3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9" numFmtId="0" xfId="0" applyBorder="1" applyFont="1"/>
    <xf borderId="2" fillId="3" fontId="5" numFmtId="49" xfId="0" applyAlignment="1" applyBorder="1" applyFont="1" applyNumberFormat="1">
      <alignment wrapText="1"/>
    </xf>
    <xf borderId="3" fillId="3" fontId="7" numFmtId="49" xfId="0" applyAlignment="1" applyBorder="1" applyFont="1" applyNumberFormat="1">
      <alignment vertical="center"/>
    </xf>
    <xf borderId="4" fillId="3" fontId="5" numFmtId="0" xfId="0" applyAlignment="1" applyBorder="1" applyFont="1">
      <alignment wrapText="1"/>
    </xf>
    <xf borderId="5" fillId="3" fontId="5" numFmtId="49" xfId="0" applyAlignment="1" applyBorder="1" applyFont="1" applyNumberFormat="1">
      <alignment wrapText="1"/>
    </xf>
    <xf borderId="6" fillId="3" fontId="5" numFmtId="0" xfId="0" applyAlignment="1" applyBorder="1" applyFont="1">
      <alignment wrapText="1"/>
    </xf>
    <xf borderId="4" fillId="3" fontId="5" numFmtId="0" xfId="0" applyAlignment="1" applyBorder="1" applyFont="1">
      <alignment horizontal="left" wrapText="1"/>
    </xf>
    <xf borderId="2" fillId="0" fontId="10" numFmtId="0" xfId="0" applyAlignment="1" applyBorder="1" applyFont="1">
      <alignment wrapText="1"/>
    </xf>
    <xf borderId="2" fillId="0" fontId="10" numFmtId="0" xfId="0" applyAlignment="1" applyBorder="1" applyFont="1">
      <alignment wrapText="1"/>
    </xf>
    <xf borderId="4" fillId="3" fontId="5" numFmtId="0" xfId="0" applyAlignment="1" applyBorder="1" applyFont="1">
      <alignment horizontal="center" wrapText="1"/>
    </xf>
    <xf borderId="7" fillId="4" fontId="8" numFmtId="0" xfId="0" applyAlignment="1" applyBorder="1" applyFont="1">
      <alignment horizontal="center" vertical="center" wrapText="1"/>
    </xf>
    <xf borderId="8" fillId="4" fontId="8" numFmtId="49" xfId="0" applyAlignment="1" applyBorder="1" applyFont="1" applyNumberFormat="1">
      <alignment horizontal="center" vertical="center" wrapText="1"/>
    </xf>
    <xf borderId="6" fillId="4" fontId="8" numFmtId="0" xfId="0" applyAlignment="1" applyBorder="1" applyFont="1">
      <alignment horizontal="center" vertical="center" wrapText="1"/>
    </xf>
    <xf borderId="3" fillId="4" fontId="8" numFmtId="0" xfId="0" applyAlignment="1" applyBorder="1" applyFont="1">
      <alignment horizontal="center" vertical="center" wrapText="1"/>
    </xf>
    <xf borderId="8" fillId="4" fontId="8" numFmtId="0" xfId="0" applyAlignment="1" applyBorder="1" applyFont="1">
      <alignment horizontal="center" vertical="center" wrapText="1"/>
    </xf>
    <xf borderId="9" fillId="3" fontId="5" numFmtId="0" xfId="0" applyAlignment="1" applyBorder="1" applyFont="1">
      <alignment wrapText="1"/>
    </xf>
    <xf borderId="10" fillId="3" fontId="11" numFmtId="49" xfId="0" applyAlignment="1" applyBorder="1" applyFont="1" applyNumberFormat="1">
      <alignment wrapText="1"/>
    </xf>
    <xf borderId="11" fillId="3" fontId="5" numFmtId="3" xfId="0" applyAlignment="1" applyBorder="1" applyFont="1" applyNumberFormat="1">
      <alignment wrapText="1"/>
    </xf>
    <xf borderId="9" fillId="3" fontId="5" numFmtId="3" xfId="0" applyAlignment="1" applyBorder="1" applyFont="1" applyNumberFormat="1">
      <alignment wrapText="1"/>
    </xf>
    <xf borderId="12" fillId="3" fontId="5" numFmtId="3" xfId="0" applyAlignment="1" applyBorder="1" applyFont="1" applyNumberFormat="1">
      <alignment wrapText="1"/>
    </xf>
    <xf borderId="13" fillId="3" fontId="5" numFmtId="3" xfId="0" applyAlignment="1" applyBorder="1" applyFont="1" applyNumberFormat="1">
      <alignment wrapText="1"/>
    </xf>
    <xf borderId="9" fillId="3" fontId="5" numFmtId="4" xfId="0" applyAlignment="1" applyBorder="1" applyFont="1" applyNumberFormat="1">
      <alignment vertical="center"/>
    </xf>
    <xf borderId="12" fillId="3" fontId="5" numFmtId="4" xfId="0" applyAlignment="1" applyBorder="1" applyFont="1" applyNumberFormat="1">
      <alignment vertical="center"/>
    </xf>
    <xf borderId="13" fillId="3" fontId="5" numFmtId="4" xfId="0" applyAlignment="1" applyBorder="1" applyFont="1" applyNumberFormat="1">
      <alignment vertical="center"/>
    </xf>
    <xf borderId="9" fillId="3" fontId="5" numFmtId="165" xfId="0" applyAlignment="1" applyBorder="1" applyFont="1" applyNumberFormat="1">
      <alignment vertical="center"/>
    </xf>
    <xf borderId="12" fillId="3" fontId="5" numFmtId="165" xfId="0" applyAlignment="1" applyBorder="1" applyFont="1" applyNumberFormat="1">
      <alignment vertical="center"/>
    </xf>
    <xf borderId="13" fillId="3" fontId="5" numFmtId="165" xfId="0" applyAlignment="1" applyBorder="1" applyFont="1" applyNumberFormat="1">
      <alignment vertical="center"/>
    </xf>
    <xf borderId="14" fillId="3" fontId="5" numFmtId="0" xfId="0" applyAlignment="1" applyBorder="1" applyFont="1">
      <alignment wrapText="1"/>
    </xf>
    <xf borderId="15" fillId="3" fontId="11" numFmtId="49" xfId="0" applyAlignment="1" applyBorder="1" applyFont="1" applyNumberFormat="1">
      <alignment wrapText="1"/>
    </xf>
    <xf borderId="16" fillId="3" fontId="5" numFmtId="3" xfId="0" applyAlignment="1" applyBorder="1" applyFont="1" applyNumberFormat="1">
      <alignment wrapText="1"/>
    </xf>
    <xf borderId="14" fillId="3" fontId="5" numFmtId="3" xfId="0" applyAlignment="1" applyBorder="1" applyFont="1" applyNumberFormat="1">
      <alignment wrapText="1"/>
    </xf>
    <xf borderId="0" fillId="3" fontId="5" numFmtId="3" xfId="0" applyAlignment="1" applyBorder="1" applyFont="1" applyNumberFormat="1">
      <alignment wrapText="1"/>
    </xf>
    <xf borderId="17" fillId="3" fontId="5" numFmtId="3" xfId="0" applyAlignment="1" applyBorder="1" applyFont="1" applyNumberFormat="1">
      <alignment wrapText="1"/>
    </xf>
    <xf borderId="14" fillId="3" fontId="5" numFmtId="4" xfId="0" applyAlignment="1" applyBorder="1" applyFont="1" applyNumberFormat="1">
      <alignment vertical="center"/>
    </xf>
    <xf borderId="0" fillId="3" fontId="5" numFmtId="4" xfId="0" applyAlignment="1" applyBorder="1" applyFont="1" applyNumberFormat="1">
      <alignment vertical="center"/>
    </xf>
    <xf borderId="17" fillId="3" fontId="5" numFmtId="4" xfId="0" applyAlignment="1" applyBorder="1" applyFont="1" applyNumberFormat="1">
      <alignment vertical="center"/>
    </xf>
    <xf borderId="14" fillId="3" fontId="5" numFmtId="165" xfId="0" applyAlignment="1" applyBorder="1" applyFont="1" applyNumberFormat="1">
      <alignment vertical="center"/>
    </xf>
    <xf borderId="0" fillId="3" fontId="5" numFmtId="165" xfId="0" applyAlignment="1" applyBorder="1" applyFont="1" applyNumberFormat="1">
      <alignment vertical="center"/>
    </xf>
    <xf borderId="17" fillId="3" fontId="5" numFmtId="165" xfId="0" applyAlignment="1" applyBorder="1" applyFont="1" applyNumberFormat="1">
      <alignment vertical="center"/>
    </xf>
    <xf borderId="18" fillId="3" fontId="5" numFmtId="0" xfId="0" applyAlignment="1" applyBorder="1" applyFont="1">
      <alignment wrapText="1"/>
    </xf>
    <xf borderId="19" fillId="3" fontId="11" numFmtId="49" xfId="0" applyAlignment="1" applyBorder="1" applyFont="1" applyNumberFormat="1">
      <alignment wrapText="1"/>
    </xf>
    <xf borderId="20" fillId="3" fontId="5" numFmtId="0" xfId="0" applyAlignment="1" applyBorder="1" applyFont="1">
      <alignment wrapText="1"/>
    </xf>
    <xf borderId="18" fillId="3" fontId="5" numFmtId="0" xfId="0" applyAlignment="1" applyBorder="1" applyFont="1">
      <alignment vertical="center"/>
    </xf>
    <xf borderId="21" fillId="3" fontId="5" numFmtId="0" xfId="0" applyAlignment="1" applyBorder="1" applyFont="1">
      <alignment wrapText="1"/>
    </xf>
    <xf borderId="22" fillId="3" fontId="5" numFmtId="0" xfId="0" applyAlignment="1" applyBorder="1" applyFont="1">
      <alignment wrapText="1"/>
    </xf>
    <xf borderId="21" fillId="3" fontId="5" numFmtId="0" xfId="0" applyAlignment="1" applyBorder="1" applyFont="1">
      <alignment vertical="center"/>
    </xf>
    <xf borderId="22" fillId="3" fontId="5" numFmtId="0" xfId="0" applyAlignment="1" applyBorder="1" applyFont="1">
      <alignment vertical="center"/>
    </xf>
    <xf borderId="18" fillId="3" fontId="5" numFmtId="165" xfId="0" applyAlignment="1" applyBorder="1" applyFont="1" applyNumberFormat="1">
      <alignment vertical="center"/>
    </xf>
    <xf borderId="21" fillId="3" fontId="5" numFmtId="165" xfId="0" applyAlignment="1" applyBorder="1" applyFont="1" applyNumberFormat="1">
      <alignment vertical="center"/>
    </xf>
    <xf borderId="22" fillId="3" fontId="5" numFmtId="165" xfId="0" applyAlignment="1" applyBorder="1" applyFont="1" applyNumberFormat="1">
      <alignment vertical="center"/>
    </xf>
    <xf borderId="0" fillId="3" fontId="5" numFmtId="0" xfId="0" applyAlignment="1" applyBorder="1" applyFont="1">
      <alignment wrapText="1"/>
    </xf>
    <xf borderId="23" fillId="3" fontId="5" numFmtId="0" xfId="0" applyAlignment="1" applyBorder="1" applyFont="1">
      <alignment wrapText="1"/>
    </xf>
    <xf borderId="24" fillId="3" fontId="5" numFmtId="0" xfId="0" applyBorder="1" applyFont="1"/>
    <xf borderId="25" fillId="3" fontId="5" numFmtId="0" xfId="0" applyBorder="1" applyFont="1"/>
    <xf borderId="26" fillId="3" fontId="5" numFmtId="0" xfId="0" applyBorder="1" applyFont="1"/>
    <xf borderId="27" fillId="3" fontId="5" numFmtId="0" xfId="0" applyAlignment="1" applyBorder="1" applyFont="1">
      <alignment wrapText="1"/>
    </xf>
    <xf borderId="24" fillId="3" fontId="5" numFmtId="0" xfId="0" applyAlignment="1" applyBorder="1" applyFont="1">
      <alignment horizontal="left" wrapText="1"/>
    </xf>
    <xf borderId="25" fillId="0" fontId="10" numFmtId="0" xfId="0" applyAlignment="1" applyBorder="1" applyFont="1">
      <alignment wrapText="1"/>
    </xf>
    <xf borderId="25" fillId="0" fontId="10" numFmtId="0" xfId="0" applyAlignment="1" applyBorder="1" applyFont="1">
      <alignment wrapText="1"/>
    </xf>
    <xf borderId="24" fillId="3" fontId="5" numFmtId="0" xfId="0" applyAlignment="1" applyBorder="1" applyFont="1">
      <alignment horizontal="center" wrapText="1"/>
    </xf>
    <xf borderId="27" fillId="3" fontId="5" numFmtId="0" xfId="0" applyAlignment="1" applyBorder="1" applyFont="1">
      <alignment horizontal="center" wrapText="1"/>
    </xf>
    <xf borderId="4" fillId="4" fontId="8" numFmtId="0" xfId="0" applyAlignment="1" applyBorder="1" applyFont="1">
      <alignment horizontal="center" vertical="center" wrapText="1"/>
    </xf>
    <xf borderId="2" fillId="4" fontId="8" numFmtId="0" xfId="0" applyAlignment="1" applyBorder="1" applyFont="1">
      <alignment horizontal="center" vertical="center" wrapText="1"/>
    </xf>
    <xf borderId="5" fillId="4" fontId="8" numFmtId="0" xfId="0" applyAlignment="1" applyBorder="1" applyFont="1">
      <alignment horizontal="center" vertical="center" wrapText="1"/>
    </xf>
    <xf borderId="12" fillId="3" fontId="5" numFmtId="0" xfId="0" applyAlignment="1" applyBorder="1" applyFont="1">
      <alignment wrapText="1"/>
    </xf>
    <xf borderId="12" fillId="3" fontId="5" numFmtId="166" xfId="0" applyAlignment="1" applyBorder="1" applyFont="1" applyNumberFormat="1">
      <alignment wrapText="1"/>
    </xf>
    <xf borderId="13" fillId="3" fontId="5" numFmtId="166" xfId="0" applyAlignment="1" applyBorder="1" applyFont="1" applyNumberFormat="1">
      <alignment horizontal="center" wrapText="1"/>
    </xf>
    <xf borderId="11" fillId="3" fontId="5" numFmtId="2" xfId="0" applyAlignment="1" applyBorder="1" applyFont="1" applyNumberFormat="1">
      <alignment vertical="center"/>
    </xf>
    <xf borderId="0" fillId="3" fontId="5" numFmtId="0" xfId="0" applyAlignment="1" applyBorder="1" applyFont="1">
      <alignment wrapText="1"/>
    </xf>
    <xf borderId="0" fillId="3" fontId="5" numFmtId="166" xfId="0" applyAlignment="1" applyBorder="1" applyFont="1" applyNumberFormat="1">
      <alignment wrapText="1"/>
    </xf>
    <xf borderId="17" fillId="3" fontId="5" numFmtId="166" xfId="0" applyAlignment="1" applyBorder="1" applyFont="1" applyNumberFormat="1">
      <alignment horizontal="center" wrapText="1"/>
    </xf>
    <xf borderId="16" fillId="3" fontId="5" numFmtId="2" xfId="0" applyAlignment="1" applyBorder="1" applyFont="1" applyNumberFormat="1">
      <alignment vertical="center"/>
    </xf>
    <xf borderId="28" fillId="3" fontId="5" numFmtId="0" xfId="0" applyAlignment="1" applyBorder="1" applyFont="1">
      <alignment wrapText="1"/>
    </xf>
    <xf borderId="1" fillId="3" fontId="5" numFmtId="0" xfId="0" applyAlignment="1" applyBorder="1" applyFont="1">
      <alignment wrapText="1"/>
    </xf>
    <xf borderId="1" fillId="3" fontId="5" numFmtId="166" xfId="0" applyAlignment="1" applyBorder="1" applyFont="1" applyNumberFormat="1">
      <alignment wrapText="1"/>
    </xf>
    <xf borderId="29" fillId="3" fontId="5" numFmtId="166" xfId="0" applyAlignment="1" applyBorder="1" applyFont="1" applyNumberFormat="1">
      <alignment horizontal="center" wrapText="1"/>
    </xf>
    <xf borderId="30" fillId="3" fontId="5" numFmtId="3" xfId="0" applyAlignment="1" applyBorder="1" applyFont="1" applyNumberFormat="1">
      <alignment wrapText="1"/>
    </xf>
    <xf borderId="28" fillId="3" fontId="5" numFmtId="3" xfId="0" applyAlignment="1" applyBorder="1" applyFont="1" applyNumberFormat="1">
      <alignment wrapText="1"/>
    </xf>
    <xf borderId="1" fillId="3" fontId="5" numFmtId="3" xfId="0" applyAlignment="1" applyBorder="1" applyFont="1" applyNumberFormat="1">
      <alignment wrapText="1"/>
    </xf>
    <xf borderId="29" fillId="3" fontId="5" numFmtId="3" xfId="0" applyAlignment="1" applyBorder="1" applyFont="1" applyNumberFormat="1">
      <alignment wrapText="1"/>
    </xf>
    <xf borderId="28" fillId="3" fontId="5" numFmtId="4" xfId="0" applyAlignment="1" applyBorder="1" applyFont="1" applyNumberFormat="1">
      <alignment vertical="center"/>
    </xf>
    <xf borderId="1" fillId="3" fontId="5" numFmtId="4" xfId="0" applyAlignment="1" applyBorder="1" applyFont="1" applyNumberFormat="1">
      <alignment vertical="center"/>
    </xf>
    <xf borderId="29" fillId="3" fontId="5" numFmtId="4" xfId="0" applyAlignment="1" applyBorder="1" applyFont="1" applyNumberFormat="1">
      <alignment vertical="center"/>
    </xf>
    <xf borderId="28" fillId="3" fontId="5" numFmtId="165" xfId="0" applyAlignment="1" applyBorder="1" applyFont="1" applyNumberFormat="1">
      <alignment vertical="center"/>
    </xf>
    <xf borderId="1" fillId="3" fontId="5" numFmtId="165" xfId="0" applyAlignment="1" applyBorder="1" applyFont="1" applyNumberFormat="1">
      <alignment vertical="center"/>
    </xf>
    <xf borderId="29" fillId="3" fontId="5" numFmtId="165" xfId="0" applyAlignment="1" applyBorder="1" applyFont="1" applyNumberFormat="1">
      <alignment vertical="center"/>
    </xf>
    <xf borderId="30" fillId="3" fontId="5" numFmtId="2" xfId="0" applyAlignment="1" applyBorder="1" applyFont="1" applyNumberFormat="1">
      <alignment vertical="center"/>
    </xf>
    <xf borderId="11" fillId="3" fontId="5" numFmtId="3" xfId="0" applyAlignment="1" applyBorder="1" applyFont="1" applyNumberFormat="1">
      <alignment wrapText="1"/>
    </xf>
    <xf borderId="9" fillId="3" fontId="5" numFmtId="3" xfId="0" applyAlignment="1" applyBorder="1" applyFont="1" applyNumberFormat="1">
      <alignment wrapText="1"/>
    </xf>
    <xf borderId="12" fillId="3" fontId="5" numFmtId="3" xfId="0" applyAlignment="1" applyBorder="1" applyFont="1" applyNumberFormat="1">
      <alignment wrapText="1"/>
    </xf>
    <xf borderId="13" fillId="3" fontId="5" numFmtId="3" xfId="0" applyAlignment="1" applyBorder="1" applyFont="1" applyNumberFormat="1">
      <alignment wrapText="1"/>
    </xf>
    <xf borderId="16" fillId="3" fontId="5" numFmtId="3" xfId="0" applyAlignment="1" applyBorder="1" applyFont="1" applyNumberFormat="1">
      <alignment wrapText="1"/>
    </xf>
    <xf borderId="14" fillId="3" fontId="5" numFmtId="3" xfId="0" applyAlignment="1" applyBorder="1" applyFont="1" applyNumberFormat="1">
      <alignment wrapText="1"/>
    </xf>
    <xf borderId="0" fillId="3" fontId="5" numFmtId="3" xfId="0" applyAlignment="1" applyBorder="1" applyFont="1" applyNumberFormat="1">
      <alignment wrapText="1"/>
    </xf>
    <xf borderId="17" fillId="3" fontId="5" numFmtId="3" xfId="0" applyAlignment="1" applyBorder="1" applyFont="1" applyNumberFormat="1">
      <alignment wrapText="1"/>
    </xf>
    <xf borderId="21" fillId="3" fontId="5" numFmtId="0" xfId="0" applyAlignment="1" applyBorder="1" applyFont="1">
      <alignment wrapText="1"/>
    </xf>
    <xf borderId="21" fillId="3" fontId="5" numFmtId="166" xfId="0" applyAlignment="1" applyBorder="1" applyFont="1" applyNumberFormat="1">
      <alignment wrapText="1"/>
    </xf>
    <xf borderId="22" fillId="3" fontId="5" numFmtId="166" xfId="0" applyAlignment="1" applyBorder="1" applyFont="1" applyNumberFormat="1">
      <alignment horizontal="center" wrapText="1"/>
    </xf>
    <xf borderId="20" fillId="3" fontId="5" numFmtId="3" xfId="0" applyAlignment="1" applyBorder="1" applyFont="1" applyNumberFormat="1">
      <alignment wrapText="1"/>
    </xf>
    <xf borderId="18" fillId="3" fontId="5" numFmtId="3" xfId="0" applyAlignment="1" applyBorder="1" applyFont="1" applyNumberFormat="1">
      <alignment wrapText="1"/>
    </xf>
    <xf borderId="21" fillId="3" fontId="5" numFmtId="3" xfId="0" applyAlignment="1" applyBorder="1" applyFont="1" applyNumberFormat="1">
      <alignment wrapText="1"/>
    </xf>
    <xf borderId="22" fillId="3" fontId="5" numFmtId="3" xfId="0" applyAlignment="1" applyBorder="1" applyFont="1" applyNumberFormat="1">
      <alignment wrapText="1"/>
    </xf>
    <xf borderId="18" fillId="3" fontId="5" numFmtId="4" xfId="0" applyAlignment="1" applyBorder="1" applyFont="1" applyNumberFormat="1">
      <alignment vertical="center"/>
    </xf>
    <xf borderId="21" fillId="3" fontId="5" numFmtId="4" xfId="0" applyAlignment="1" applyBorder="1" applyFont="1" applyNumberFormat="1">
      <alignment vertical="center"/>
    </xf>
    <xf borderId="22" fillId="3" fontId="5" numFmtId="4" xfId="0" applyAlignment="1" applyBorder="1" applyFont="1" applyNumberFormat="1">
      <alignment vertical="center"/>
    </xf>
    <xf borderId="20" fillId="3" fontId="5" numFmtId="2" xfId="0" applyAlignment="1" applyBorder="1" applyFont="1" applyNumberFormat="1">
      <alignment vertical="center"/>
    </xf>
    <xf borderId="31" fillId="4" fontId="8" numFmtId="0" xfId="0" applyAlignment="1" applyBorder="1" applyFont="1">
      <alignment horizontal="center"/>
    </xf>
    <xf borderId="31" fillId="4" fontId="8" numFmtId="0" xfId="0" applyBorder="1" applyFont="1"/>
    <xf borderId="3" fillId="3" fontId="5" numFmtId="167" xfId="0" applyAlignment="1" applyBorder="1" applyFont="1" applyNumberFormat="1">
      <alignment horizontal="center"/>
    </xf>
    <xf borderId="3" fillId="3" fontId="5" numFmtId="166" xfId="0" applyAlignment="1" applyBorder="1" applyFont="1" applyNumberFormat="1">
      <alignment wrapText="1"/>
    </xf>
    <xf borderId="3" fillId="3" fontId="5" numFmtId="164" xfId="0" applyAlignment="1" applyBorder="1" applyFont="1" applyNumberFormat="1">
      <alignment horizontal="center" vertical="center"/>
    </xf>
    <xf borderId="12" fillId="3" fontId="12" numFmtId="0" xfId="0" applyAlignment="1" applyBorder="1" applyFont="1">
      <alignment wrapText="1"/>
    </xf>
    <xf borderId="0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57"/>
    <col customWidth="1" min="2" max="2" width="13.43"/>
    <col customWidth="1" min="3" max="3" width="19.71"/>
    <col customWidth="1" min="4" max="4" width="10.43"/>
    <col customWidth="1" min="5" max="5" width="11.86"/>
    <col customWidth="1" min="6" max="7" width="11.57"/>
    <col customWidth="1" min="8" max="11" width="11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41275.0</v>
      </c>
      <c r="E1" s="1" t="s">
        <v>3</v>
      </c>
      <c r="F1" s="4" t="str">
        <f>HYPERLINK("http://prudata.webfactional.com/wiki/index.php/Airport_ATFM_delay","Airport ATFM delay")</f>
        <v>Airport ATFM delay</v>
      </c>
      <c r="G1" s="5"/>
      <c r="H1" s="6"/>
      <c r="I1" s="6"/>
      <c r="J1" s="6"/>
      <c r="K1" s="6"/>
    </row>
    <row r="2" ht="12.75" customHeight="1">
      <c r="A2" s="7" t="s">
        <v>4</v>
      </c>
      <c r="B2" s="8">
        <v>41670.0</v>
      </c>
      <c r="C2" s="7" t="s">
        <v>5</v>
      </c>
      <c r="D2" s="8">
        <v>41639.0</v>
      </c>
      <c r="E2" s="7" t="s">
        <v>6</v>
      </c>
      <c r="F2" s="9" t="s">
        <v>7</v>
      </c>
      <c r="G2" s="10"/>
      <c r="H2" s="11"/>
      <c r="I2" s="11"/>
      <c r="J2" s="11"/>
      <c r="K2" s="11"/>
    </row>
    <row r="3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ht="12.75" customHeight="1">
      <c r="A4" s="13" t="s">
        <v>8</v>
      </c>
      <c r="B4" s="14"/>
      <c r="C4" s="14"/>
      <c r="D4" s="14"/>
      <c r="E4" s="15" t="s">
        <v>9</v>
      </c>
      <c r="F4" s="15" t="s">
        <v>9</v>
      </c>
      <c r="G4" s="15" t="s">
        <v>9</v>
      </c>
      <c r="H4" s="15" t="s">
        <v>9</v>
      </c>
      <c r="I4" s="15" t="s">
        <v>9</v>
      </c>
      <c r="J4" s="15" t="s">
        <v>9</v>
      </c>
      <c r="K4" s="15" t="s">
        <v>9</v>
      </c>
    </row>
    <row r="5" ht="12.75" customHeight="1">
      <c r="A5" s="16" t="s">
        <v>10</v>
      </c>
      <c r="B5" s="16" t="s">
        <v>11</v>
      </c>
      <c r="C5" s="16" t="s">
        <v>9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  <c r="I5" s="16" t="s">
        <v>17</v>
      </c>
      <c r="J5" s="16" t="s">
        <v>18</v>
      </c>
      <c r="K5" s="16" t="s">
        <v>19</v>
      </c>
    </row>
    <row r="6" ht="12.75" customHeight="1">
      <c r="A6" s="17" t="s">
        <v>20</v>
      </c>
      <c r="B6" s="17" t="s">
        <v>21</v>
      </c>
      <c r="C6" s="17" t="s">
        <v>22</v>
      </c>
      <c r="D6" s="17" t="s">
        <v>23</v>
      </c>
      <c r="E6" s="18">
        <v>105562.0</v>
      </c>
      <c r="F6" s="18">
        <v>88623.0</v>
      </c>
      <c r="G6" s="19">
        <v>0.83953505996476</v>
      </c>
      <c r="H6" s="18">
        <v>21188.0</v>
      </c>
      <c r="I6" s="18">
        <v>365.0</v>
      </c>
      <c r="J6" s="18">
        <v>61534.0</v>
      </c>
      <c r="K6" s="18">
        <v>5536.0</v>
      </c>
    </row>
    <row r="7" ht="12.75" customHeight="1">
      <c r="A7" s="17" t="s">
        <v>24</v>
      </c>
      <c r="B7" s="20" t="s">
        <v>25</v>
      </c>
      <c r="C7" s="20" t="s">
        <v>26</v>
      </c>
      <c r="D7" s="20" t="s">
        <v>27</v>
      </c>
      <c r="E7" s="18">
        <v>31705.0</v>
      </c>
      <c r="F7" s="18">
        <v>423.0</v>
      </c>
      <c r="G7" s="19">
        <v>0.013341744204384</v>
      </c>
      <c r="H7" s="18">
        <v>0.0</v>
      </c>
      <c r="I7" s="18">
        <v>0.0</v>
      </c>
      <c r="J7" s="18">
        <v>0.0</v>
      </c>
      <c r="K7" s="18">
        <v>423.0</v>
      </c>
    </row>
    <row r="8" ht="12.75" customHeight="1">
      <c r="A8" s="17" t="s">
        <v>24</v>
      </c>
      <c r="B8" s="20" t="s">
        <v>25</v>
      </c>
      <c r="C8" s="20" t="s">
        <v>28</v>
      </c>
      <c r="D8" s="20" t="s">
        <v>29</v>
      </c>
      <c r="E8" s="18">
        <v>236363.0</v>
      </c>
      <c r="F8" s="18">
        <v>207600.0</v>
      </c>
      <c r="G8" s="19">
        <v>0.878310056988615</v>
      </c>
      <c r="H8" s="18">
        <v>39657.0</v>
      </c>
      <c r="I8" s="18">
        <v>11793.0</v>
      </c>
      <c r="J8" s="18">
        <v>154644.0</v>
      </c>
      <c r="K8" s="18">
        <v>1506.0</v>
      </c>
    </row>
    <row r="9" ht="12.75" customHeight="1">
      <c r="A9" s="17" t="s">
        <v>24</v>
      </c>
      <c r="B9" s="20" t="s">
        <v>25</v>
      </c>
      <c r="C9" s="20" t="s">
        <v>30</v>
      </c>
      <c r="D9" s="20" t="s">
        <v>31</v>
      </c>
      <c r="E9" s="18">
        <v>68413.0</v>
      </c>
      <c r="F9" s="18">
        <v>14930.0</v>
      </c>
      <c r="G9" s="19">
        <v>0.218233376697411</v>
      </c>
      <c r="H9" s="18">
        <v>5078.0</v>
      </c>
      <c r="I9" s="18">
        <v>0.0</v>
      </c>
      <c r="J9" s="18">
        <v>8606.0</v>
      </c>
      <c r="K9" s="18">
        <v>1246.0</v>
      </c>
    </row>
    <row r="10" ht="12.75" customHeight="1">
      <c r="A10" s="17" t="s">
        <v>24</v>
      </c>
      <c r="B10" s="20" t="s">
        <v>25</v>
      </c>
      <c r="C10" s="20" t="s">
        <v>32</v>
      </c>
      <c r="D10" s="20" t="s">
        <v>33</v>
      </c>
      <c r="E10" s="18">
        <v>58773.0</v>
      </c>
      <c r="F10" s="18">
        <v>367.0</v>
      </c>
      <c r="G10" s="19">
        <v>0.006244363908597</v>
      </c>
      <c r="H10" s="18">
        <v>0.0</v>
      </c>
      <c r="I10" s="18">
        <v>0.0</v>
      </c>
      <c r="J10" s="18">
        <v>367.0</v>
      </c>
      <c r="K10" s="18">
        <v>0.0</v>
      </c>
    </row>
    <row r="11" ht="12.75" customHeight="1">
      <c r="A11" s="17" t="s">
        <v>24</v>
      </c>
      <c r="B11" s="20" t="s">
        <v>25</v>
      </c>
      <c r="C11" s="20" t="s">
        <v>34</v>
      </c>
      <c r="D11" s="20" t="s">
        <v>35</v>
      </c>
      <c r="E11" s="18">
        <v>105234.0</v>
      </c>
      <c r="F11" s="18">
        <v>57328.0</v>
      </c>
      <c r="G11" s="19">
        <v>0.54476690043142</v>
      </c>
      <c r="H11" s="18">
        <v>15693.0</v>
      </c>
      <c r="I11" s="18">
        <v>15863.0</v>
      </c>
      <c r="J11" s="18">
        <v>21665.0</v>
      </c>
      <c r="K11" s="18">
        <v>4107.0</v>
      </c>
    </row>
    <row r="12" ht="12.75" customHeight="1">
      <c r="A12" s="17" t="s">
        <v>24</v>
      </c>
      <c r="B12" s="20" t="s">
        <v>25</v>
      </c>
      <c r="C12" s="20" t="s">
        <v>36</v>
      </c>
      <c r="D12" s="20" t="s">
        <v>37</v>
      </c>
      <c r="E12" s="18">
        <v>189595.0</v>
      </c>
      <c r="F12" s="18">
        <v>87689.0</v>
      </c>
      <c r="G12" s="19">
        <v>0.462506922650914</v>
      </c>
      <c r="H12" s="18">
        <v>1883.0</v>
      </c>
      <c r="I12" s="18">
        <v>0.0</v>
      </c>
      <c r="J12" s="18">
        <v>84217.0</v>
      </c>
      <c r="K12" s="18">
        <v>1589.0</v>
      </c>
    </row>
    <row r="13" ht="12.75" customHeight="1">
      <c r="A13" s="17" t="s">
        <v>24</v>
      </c>
      <c r="B13" s="20" t="s">
        <v>25</v>
      </c>
      <c r="C13" s="20" t="s">
        <v>38</v>
      </c>
      <c r="D13" s="20" t="s">
        <v>39</v>
      </c>
      <c r="E13" s="18">
        <v>26041.0</v>
      </c>
      <c r="F13" s="18">
        <v>415.0</v>
      </c>
      <c r="G13" s="19">
        <v>0.015936407972044</v>
      </c>
      <c r="H13" s="18">
        <v>0.0</v>
      </c>
      <c r="I13" s="18">
        <v>0.0</v>
      </c>
      <c r="J13" s="18">
        <v>415.0</v>
      </c>
      <c r="K13" s="18">
        <v>0.0</v>
      </c>
    </row>
    <row r="14" ht="12.75" customHeight="1">
      <c r="A14" s="17" t="s">
        <v>24</v>
      </c>
      <c r="B14" s="20" t="s">
        <v>25</v>
      </c>
      <c r="C14" s="20" t="s">
        <v>40</v>
      </c>
      <c r="D14" s="20" t="s">
        <v>41</v>
      </c>
      <c r="E14" s="18">
        <v>29731.0</v>
      </c>
      <c r="F14" s="18">
        <v>111.0</v>
      </c>
      <c r="G14" s="19">
        <v>0.003733476842353</v>
      </c>
      <c r="H14" s="18">
        <v>0.0</v>
      </c>
      <c r="I14" s="18">
        <v>0.0</v>
      </c>
      <c r="J14" s="18">
        <v>111.0</v>
      </c>
      <c r="K14" s="18">
        <v>0.0</v>
      </c>
    </row>
    <row r="15" ht="12.75" customHeight="1">
      <c r="A15" s="17" t="s">
        <v>24</v>
      </c>
      <c r="B15" s="20" t="s">
        <v>25</v>
      </c>
      <c r="C15" s="20" t="s">
        <v>42</v>
      </c>
      <c r="D15" s="20" t="s">
        <v>43</v>
      </c>
      <c r="E15" s="18">
        <v>57066.0</v>
      </c>
      <c r="F15" s="18">
        <v>782.0</v>
      </c>
      <c r="G15" s="19">
        <v>0.01370343111485</v>
      </c>
      <c r="H15" s="18">
        <v>154.0</v>
      </c>
      <c r="I15" s="18">
        <v>0.0</v>
      </c>
      <c r="J15" s="18">
        <v>499.0</v>
      </c>
      <c r="K15" s="18">
        <v>129.0</v>
      </c>
    </row>
    <row r="16" ht="12.75" customHeight="1">
      <c r="A16" s="17" t="s">
        <v>24</v>
      </c>
      <c r="B16" s="20" t="s">
        <v>25</v>
      </c>
      <c r="C16" s="20" t="s">
        <v>44</v>
      </c>
      <c r="D16" s="20" t="s">
        <v>45</v>
      </c>
      <c r="E16" s="18">
        <v>32005.0</v>
      </c>
      <c r="F16" s="18">
        <v>0.0</v>
      </c>
      <c r="G16" s="19">
        <v>0.0</v>
      </c>
      <c r="H16" s="18">
        <v>0.0</v>
      </c>
      <c r="I16" s="18">
        <v>0.0</v>
      </c>
      <c r="J16" s="18">
        <v>0.0</v>
      </c>
      <c r="K16" s="18">
        <v>0.0</v>
      </c>
    </row>
    <row r="17" ht="12.75" customHeight="1">
      <c r="A17" s="17" t="s">
        <v>46</v>
      </c>
      <c r="B17" s="20" t="s">
        <v>47</v>
      </c>
      <c r="C17" s="20" t="s">
        <v>48</v>
      </c>
      <c r="D17" s="20" t="s">
        <v>49</v>
      </c>
      <c r="E17" s="18">
        <v>17232.0</v>
      </c>
      <c r="F17" s="18">
        <v>0.0</v>
      </c>
      <c r="G17" s="19">
        <v>0.0</v>
      </c>
      <c r="H17" s="18">
        <v>0.0</v>
      </c>
      <c r="I17" s="18">
        <v>0.0</v>
      </c>
      <c r="J17" s="18">
        <v>0.0</v>
      </c>
      <c r="K17" s="18">
        <v>0.0</v>
      </c>
    </row>
    <row r="18" ht="12.75" customHeight="1">
      <c r="A18" s="17" t="s">
        <v>50</v>
      </c>
      <c r="B18" s="20" t="s">
        <v>51</v>
      </c>
      <c r="C18" s="20" t="s">
        <v>52</v>
      </c>
      <c r="D18" s="20" t="s">
        <v>53</v>
      </c>
      <c r="E18" s="18">
        <v>84053.0</v>
      </c>
      <c r="F18" s="18">
        <v>4839.0</v>
      </c>
      <c r="G18" s="19">
        <v>0.057570818412192</v>
      </c>
      <c r="H18" s="18">
        <v>140.0</v>
      </c>
      <c r="I18" s="18">
        <v>0.0</v>
      </c>
      <c r="J18" s="18">
        <v>4680.0</v>
      </c>
      <c r="K18" s="18">
        <v>19.0</v>
      </c>
    </row>
    <row r="19" ht="12.75" customHeight="1">
      <c r="A19" s="17" t="s">
        <v>54</v>
      </c>
      <c r="B19" s="20" t="s">
        <v>55</v>
      </c>
      <c r="C19" s="20" t="s">
        <v>56</v>
      </c>
      <c r="D19" s="20" t="s">
        <v>57</v>
      </c>
      <c r="E19" s="18">
        <v>45979.0</v>
      </c>
      <c r="F19" s="18">
        <v>2951.0</v>
      </c>
      <c r="G19" s="19">
        <v>0.064181474151243</v>
      </c>
      <c r="H19" s="18">
        <v>1113.0</v>
      </c>
      <c r="I19" s="18">
        <v>0.0</v>
      </c>
      <c r="J19" s="18">
        <v>1838.0</v>
      </c>
      <c r="K19" s="18">
        <v>0.0</v>
      </c>
    </row>
    <row r="20" ht="12.75" customHeight="1">
      <c r="A20" s="17" t="s">
        <v>54</v>
      </c>
      <c r="B20" s="20" t="s">
        <v>55</v>
      </c>
      <c r="C20" s="20" t="s">
        <v>58</v>
      </c>
      <c r="D20" s="20" t="s">
        <v>59</v>
      </c>
      <c r="E20" s="18">
        <v>84465.0</v>
      </c>
      <c r="F20" s="18">
        <v>23503.0</v>
      </c>
      <c r="G20" s="19">
        <v>0.278257266323329</v>
      </c>
      <c r="H20" s="18">
        <v>409.0</v>
      </c>
      <c r="I20" s="18">
        <v>1511.0</v>
      </c>
      <c r="J20" s="18">
        <v>19471.0</v>
      </c>
      <c r="K20" s="18">
        <v>2112.0</v>
      </c>
    </row>
    <row r="21" ht="12.75" customHeight="1">
      <c r="A21" s="17" t="s">
        <v>54</v>
      </c>
      <c r="B21" s="20" t="s">
        <v>55</v>
      </c>
      <c r="C21" s="20" t="s">
        <v>60</v>
      </c>
      <c r="D21" s="20" t="s">
        <v>61</v>
      </c>
      <c r="E21" s="18">
        <v>29157.0</v>
      </c>
      <c r="F21" s="18">
        <v>760.0</v>
      </c>
      <c r="G21" s="19">
        <v>0.026065781801969</v>
      </c>
      <c r="H21" s="18">
        <v>0.0</v>
      </c>
      <c r="I21" s="18">
        <v>641.0</v>
      </c>
      <c r="J21" s="18">
        <v>0.0</v>
      </c>
      <c r="K21" s="18">
        <v>119.0</v>
      </c>
    </row>
    <row r="22" ht="12.75" customHeight="1">
      <c r="A22" s="17" t="s">
        <v>54</v>
      </c>
      <c r="B22" s="20" t="s">
        <v>55</v>
      </c>
      <c r="C22" s="20" t="s">
        <v>62</v>
      </c>
      <c r="D22" s="20" t="s">
        <v>63</v>
      </c>
      <c r="E22" s="18">
        <v>48514.0</v>
      </c>
      <c r="F22" s="18">
        <v>1234.0</v>
      </c>
      <c r="G22" s="19">
        <v>0.025435956631076</v>
      </c>
      <c r="H22" s="18">
        <v>588.0</v>
      </c>
      <c r="I22" s="18">
        <v>0.0</v>
      </c>
      <c r="J22" s="18">
        <v>646.0</v>
      </c>
      <c r="K22" s="18">
        <v>0.0</v>
      </c>
    </row>
    <row r="23" ht="12.75" customHeight="1">
      <c r="A23" s="17" t="s">
        <v>54</v>
      </c>
      <c r="B23" s="20" t="s">
        <v>55</v>
      </c>
      <c r="C23" s="20" t="s">
        <v>64</v>
      </c>
      <c r="D23" s="20" t="s">
        <v>65</v>
      </c>
      <c r="E23" s="18">
        <v>125277.0</v>
      </c>
      <c r="F23" s="18">
        <v>70923.0</v>
      </c>
      <c r="G23" s="19">
        <v>0.566129457123015</v>
      </c>
      <c r="H23" s="18">
        <v>16211.0</v>
      </c>
      <c r="I23" s="18">
        <v>0.0</v>
      </c>
      <c r="J23" s="18">
        <v>48298.0</v>
      </c>
      <c r="K23" s="18">
        <v>6414.0</v>
      </c>
    </row>
    <row r="24" ht="12.75" customHeight="1">
      <c r="A24" s="17" t="s">
        <v>54</v>
      </c>
      <c r="B24" s="20" t="s">
        <v>55</v>
      </c>
      <c r="C24" s="20" t="s">
        <v>66</v>
      </c>
      <c r="D24" s="20" t="s">
        <v>67</v>
      </c>
      <c r="E24" s="18">
        <v>36854.0</v>
      </c>
      <c r="F24" s="18">
        <v>49447.0</v>
      </c>
      <c r="G24" s="19">
        <v>1.34169967981766</v>
      </c>
      <c r="H24" s="18">
        <v>3135.0</v>
      </c>
      <c r="I24" s="18">
        <v>0.0</v>
      </c>
      <c r="J24" s="18">
        <v>42436.0</v>
      </c>
      <c r="K24" s="18">
        <v>3876.0</v>
      </c>
    </row>
    <row r="25" ht="12.75" customHeight="1">
      <c r="A25" s="17" t="s">
        <v>54</v>
      </c>
      <c r="B25" s="20" t="s">
        <v>55</v>
      </c>
      <c r="C25" s="20" t="s">
        <v>68</v>
      </c>
      <c r="D25" s="20" t="s">
        <v>69</v>
      </c>
      <c r="E25" s="18">
        <v>235983.0</v>
      </c>
      <c r="F25" s="18">
        <v>612200.0</v>
      </c>
      <c r="G25" s="19">
        <v>2.59425467088731</v>
      </c>
      <c r="H25" s="18">
        <v>33352.0</v>
      </c>
      <c r="I25" s="18">
        <v>2235.0</v>
      </c>
      <c r="J25" s="18">
        <v>529086.0</v>
      </c>
      <c r="K25" s="18">
        <v>47527.0</v>
      </c>
    </row>
    <row r="26" ht="12.75" customHeight="1">
      <c r="A26" s="17" t="s">
        <v>54</v>
      </c>
      <c r="B26" s="20" t="s">
        <v>55</v>
      </c>
      <c r="C26" s="20" t="s">
        <v>70</v>
      </c>
      <c r="D26" s="20" t="s">
        <v>71</v>
      </c>
      <c r="E26" s="18">
        <v>23340.0</v>
      </c>
      <c r="F26" s="18">
        <v>0.0</v>
      </c>
      <c r="G26" s="19">
        <v>0.0</v>
      </c>
      <c r="H26" s="18">
        <v>0.0</v>
      </c>
      <c r="I26" s="18">
        <v>0.0</v>
      </c>
      <c r="J26" s="18">
        <v>0.0</v>
      </c>
      <c r="K26" s="18">
        <v>0.0</v>
      </c>
    </row>
    <row r="27" ht="12.75" customHeight="1">
      <c r="A27" s="17" t="s">
        <v>54</v>
      </c>
      <c r="B27" s="20" t="s">
        <v>55</v>
      </c>
      <c r="C27" s="20" t="s">
        <v>72</v>
      </c>
      <c r="D27" s="20" t="s">
        <v>73</v>
      </c>
      <c r="E27" s="18">
        <v>35293.0</v>
      </c>
      <c r="F27" s="18">
        <v>3077.0</v>
      </c>
      <c r="G27" s="19">
        <v>0.087184427506871</v>
      </c>
      <c r="H27" s="18">
        <v>0.0</v>
      </c>
      <c r="I27" s="18">
        <v>0.0</v>
      </c>
      <c r="J27" s="18">
        <v>3077.0</v>
      </c>
      <c r="K27" s="18">
        <v>0.0</v>
      </c>
    </row>
    <row r="28" ht="12.75" customHeight="1">
      <c r="A28" s="17" t="s">
        <v>54</v>
      </c>
      <c r="B28" s="20" t="s">
        <v>55</v>
      </c>
      <c r="C28" s="20" t="s">
        <v>74</v>
      </c>
      <c r="D28" s="20" t="s">
        <v>75</v>
      </c>
      <c r="E28" s="18">
        <v>38895.0</v>
      </c>
      <c r="F28" s="18">
        <v>0.0</v>
      </c>
      <c r="G28" s="19">
        <v>0.0</v>
      </c>
      <c r="H28" s="18">
        <v>0.0</v>
      </c>
      <c r="I28" s="18">
        <v>0.0</v>
      </c>
      <c r="J28" s="18">
        <v>0.0</v>
      </c>
      <c r="K28" s="18">
        <v>0.0</v>
      </c>
    </row>
    <row r="29" ht="12.75" customHeight="1">
      <c r="A29" s="17" t="s">
        <v>54</v>
      </c>
      <c r="B29" s="20" t="s">
        <v>55</v>
      </c>
      <c r="C29" s="20" t="s">
        <v>76</v>
      </c>
      <c r="D29" s="20" t="s">
        <v>77</v>
      </c>
      <c r="E29" s="18">
        <v>55007.0</v>
      </c>
      <c r="F29" s="18">
        <v>1200.0</v>
      </c>
      <c r="G29" s="19">
        <v>0.021815405312051</v>
      </c>
      <c r="H29" s="18">
        <v>909.0</v>
      </c>
      <c r="I29" s="18">
        <v>0.0</v>
      </c>
      <c r="J29" s="18">
        <v>291.0</v>
      </c>
      <c r="K29" s="18">
        <v>0.0</v>
      </c>
    </row>
    <row r="30" ht="12.75" customHeight="1">
      <c r="A30" s="17" t="s">
        <v>54</v>
      </c>
      <c r="B30" s="17" t="s">
        <v>55</v>
      </c>
      <c r="C30" s="17" t="s">
        <v>78</v>
      </c>
      <c r="D30" s="17" t="s">
        <v>79</v>
      </c>
      <c r="E30" s="18">
        <v>71551.0</v>
      </c>
      <c r="F30" s="18">
        <v>2056.0</v>
      </c>
      <c r="G30" s="19">
        <v>0.02873474864083</v>
      </c>
      <c r="H30" s="18">
        <v>1286.0</v>
      </c>
      <c r="I30" s="18">
        <v>418.0</v>
      </c>
      <c r="J30" s="18">
        <v>159.0</v>
      </c>
      <c r="K30" s="18">
        <v>193.0</v>
      </c>
    </row>
    <row r="31" ht="12.75" customHeight="1">
      <c r="A31" s="17" t="s">
        <v>80</v>
      </c>
      <c r="B31" s="17" t="s">
        <v>81</v>
      </c>
      <c r="C31" s="17" t="s">
        <v>82</v>
      </c>
      <c r="D31" s="17" t="s">
        <v>83</v>
      </c>
      <c r="E31" s="18">
        <v>217950.0</v>
      </c>
      <c r="F31" s="18">
        <v>292065.0</v>
      </c>
      <c r="G31" s="19">
        <v>1.34005505849966</v>
      </c>
      <c r="H31" s="18">
        <v>83640.0</v>
      </c>
      <c r="I31" s="18">
        <v>398.0</v>
      </c>
      <c r="J31" s="18">
        <v>207474.0</v>
      </c>
      <c r="K31" s="18">
        <v>553.0</v>
      </c>
    </row>
    <row r="32" ht="12.75" customHeight="1">
      <c r="A32" s="17" t="s">
        <v>84</v>
      </c>
      <c r="B32" s="17" t="s">
        <v>85</v>
      </c>
      <c r="C32" s="17" t="s">
        <v>86</v>
      </c>
      <c r="D32" s="17" t="s">
        <v>87</v>
      </c>
      <c r="E32" s="18">
        <v>84670.0</v>
      </c>
      <c r="F32" s="18">
        <v>9543.0</v>
      </c>
      <c r="G32" s="19">
        <v>0.11270816109602</v>
      </c>
      <c r="H32" s="18">
        <v>59.0</v>
      </c>
      <c r="I32" s="18">
        <v>0.0</v>
      </c>
      <c r="J32" s="18">
        <v>9484.0</v>
      </c>
      <c r="K32" s="18">
        <v>0.0</v>
      </c>
    </row>
    <row r="33" ht="12.75" customHeight="1">
      <c r="A33" s="17" t="s">
        <v>88</v>
      </c>
      <c r="B33" s="17" t="s">
        <v>89</v>
      </c>
      <c r="C33" s="17" t="s">
        <v>90</v>
      </c>
      <c r="D33" s="17" t="s">
        <v>91</v>
      </c>
      <c r="E33" s="18">
        <v>122463.0</v>
      </c>
      <c r="F33" s="18">
        <v>8339.0</v>
      </c>
      <c r="G33" s="19">
        <v>0.068094036566146</v>
      </c>
      <c r="H33" s="18">
        <v>0.0</v>
      </c>
      <c r="I33" s="18">
        <v>0.0</v>
      </c>
      <c r="J33" s="18">
        <v>8120.0</v>
      </c>
      <c r="K33" s="18">
        <v>219.0</v>
      </c>
    </row>
    <row r="34" ht="12.75" customHeight="1">
      <c r="A34" s="17" t="s">
        <v>92</v>
      </c>
      <c r="B34" s="17" t="s">
        <v>93</v>
      </c>
      <c r="C34" s="17" t="s">
        <v>92</v>
      </c>
      <c r="D34" s="17" t="s">
        <v>94</v>
      </c>
      <c r="E34" s="18">
        <v>28803.0</v>
      </c>
      <c r="F34" s="18">
        <v>2426.0</v>
      </c>
      <c r="G34" s="19">
        <v>0.084227337430129</v>
      </c>
      <c r="H34" s="18">
        <v>0.0</v>
      </c>
      <c r="I34" s="18">
        <v>140.0</v>
      </c>
      <c r="J34" s="18">
        <v>2273.0</v>
      </c>
      <c r="K34" s="18">
        <v>13.0</v>
      </c>
    </row>
    <row r="35" ht="12.75" customHeight="1">
      <c r="A35" s="17" t="s">
        <v>95</v>
      </c>
      <c r="B35" s="17" t="s">
        <v>96</v>
      </c>
      <c r="C35" s="17" t="s">
        <v>97</v>
      </c>
      <c r="D35" s="17" t="s">
        <v>98</v>
      </c>
      <c r="E35" s="18">
        <v>50003.0</v>
      </c>
      <c r="F35" s="18">
        <v>5766.0</v>
      </c>
      <c r="G35" s="19">
        <v>0.115313081215127</v>
      </c>
      <c r="H35" s="18">
        <v>2093.0</v>
      </c>
      <c r="I35" s="18">
        <v>273.0</v>
      </c>
      <c r="J35" s="18">
        <v>3201.0</v>
      </c>
      <c r="K35" s="18">
        <v>199.0</v>
      </c>
    </row>
    <row r="36" ht="12.75" customHeight="1">
      <c r="A36" s="17" t="s">
        <v>95</v>
      </c>
      <c r="B36" s="17" t="s">
        <v>96</v>
      </c>
      <c r="C36" s="17" t="s">
        <v>99</v>
      </c>
      <c r="D36" s="17" t="s">
        <v>100</v>
      </c>
      <c r="E36" s="18">
        <v>120536.0</v>
      </c>
      <c r="F36" s="18">
        <v>130720.0</v>
      </c>
      <c r="G36" s="19">
        <v>1.08448928121059</v>
      </c>
      <c r="H36" s="18">
        <v>9964.0</v>
      </c>
      <c r="I36" s="18">
        <v>0.0</v>
      </c>
      <c r="J36" s="18">
        <v>71851.0</v>
      </c>
      <c r="K36" s="18">
        <v>48905.0</v>
      </c>
    </row>
    <row r="37" ht="12.75" customHeight="1">
      <c r="A37" s="17" t="s">
        <v>95</v>
      </c>
      <c r="B37" s="17" t="s">
        <v>96</v>
      </c>
      <c r="C37" s="17" t="s">
        <v>101</v>
      </c>
      <c r="D37" s="17" t="s">
        <v>102</v>
      </c>
      <c r="E37" s="18">
        <v>28188.0</v>
      </c>
      <c r="F37" s="18">
        <v>5.0</v>
      </c>
      <c r="G37" s="19">
        <v>1.7738044558E-4</v>
      </c>
      <c r="H37" s="18">
        <v>0.0</v>
      </c>
      <c r="I37" s="18">
        <v>0.0</v>
      </c>
      <c r="J37" s="18">
        <v>0.0</v>
      </c>
      <c r="K37" s="18">
        <v>5.0</v>
      </c>
    </row>
    <row r="38" ht="12.75" customHeight="1">
      <c r="A38" s="17" t="s">
        <v>95</v>
      </c>
      <c r="B38" s="17" t="s">
        <v>96</v>
      </c>
      <c r="C38" s="17" t="s">
        <v>103</v>
      </c>
      <c r="D38" s="17" t="s">
        <v>104</v>
      </c>
      <c r="E38" s="18">
        <v>39497.0</v>
      </c>
      <c r="F38" s="18">
        <v>6774.0</v>
      </c>
      <c r="G38" s="19">
        <v>0.171506696711143</v>
      </c>
      <c r="H38" s="18">
        <v>1093.0</v>
      </c>
      <c r="I38" s="18">
        <v>0.0</v>
      </c>
      <c r="J38" s="18">
        <v>614.0</v>
      </c>
      <c r="K38" s="18">
        <v>5067.0</v>
      </c>
    </row>
    <row r="39" ht="12.75" customHeight="1">
      <c r="A39" s="17" t="s">
        <v>105</v>
      </c>
      <c r="B39" s="17" t="s">
        <v>106</v>
      </c>
      <c r="C39" s="17" t="s">
        <v>107</v>
      </c>
      <c r="D39" s="17" t="s">
        <v>108</v>
      </c>
      <c r="E39" s="18">
        <v>70946.0</v>
      </c>
      <c r="F39" s="18">
        <v>11318.0</v>
      </c>
      <c r="G39" s="19">
        <v>0.159529783215403</v>
      </c>
      <c r="H39" s="18">
        <v>7315.0</v>
      </c>
      <c r="I39" s="18">
        <v>442.0</v>
      </c>
      <c r="J39" s="18">
        <v>3003.0</v>
      </c>
      <c r="K39" s="18">
        <v>558.0</v>
      </c>
    </row>
    <row r="40" ht="12.75" customHeight="1">
      <c r="A40" s="17" t="s">
        <v>109</v>
      </c>
      <c r="B40" s="17" t="s">
        <v>110</v>
      </c>
      <c r="C40" s="17" t="s">
        <v>111</v>
      </c>
      <c r="D40" s="17" t="s">
        <v>112</v>
      </c>
      <c r="E40" s="18">
        <v>30318.0</v>
      </c>
      <c r="F40" s="18">
        <v>870.0</v>
      </c>
      <c r="G40" s="19">
        <v>0.028695824262814</v>
      </c>
      <c r="H40" s="18">
        <v>0.0</v>
      </c>
      <c r="I40" s="18">
        <v>250.0</v>
      </c>
      <c r="J40" s="18">
        <v>542.0</v>
      </c>
      <c r="K40" s="18">
        <v>78.0</v>
      </c>
    </row>
    <row r="41" ht="12.75" customHeight="1">
      <c r="A41" s="17" t="s">
        <v>109</v>
      </c>
      <c r="B41" s="17" t="s">
        <v>110</v>
      </c>
      <c r="C41" s="17" t="s">
        <v>113</v>
      </c>
      <c r="D41" s="17" t="s">
        <v>114</v>
      </c>
      <c r="E41" s="18">
        <v>109933.0</v>
      </c>
      <c r="F41" s="18">
        <v>32658.0</v>
      </c>
      <c r="G41" s="19">
        <v>0.29707185285583</v>
      </c>
      <c r="H41" s="18">
        <v>2775.0</v>
      </c>
      <c r="I41" s="18">
        <v>1930.0</v>
      </c>
      <c r="J41" s="18">
        <v>23896.0</v>
      </c>
      <c r="K41" s="18">
        <v>4057.0</v>
      </c>
    </row>
    <row r="42" ht="12.75" customHeight="1">
      <c r="A42" s="17" t="s">
        <v>115</v>
      </c>
      <c r="B42" s="17" t="s">
        <v>116</v>
      </c>
      <c r="C42" s="17" t="s">
        <v>117</v>
      </c>
      <c r="D42" s="17" t="s">
        <v>118</v>
      </c>
      <c r="E42" s="18">
        <v>33653.0</v>
      </c>
      <c r="F42" s="18">
        <v>19.0</v>
      </c>
      <c r="G42" s="19">
        <v>5.64585623867E-4</v>
      </c>
      <c r="H42" s="18">
        <v>0.0</v>
      </c>
      <c r="I42" s="18">
        <v>0.0</v>
      </c>
      <c r="J42" s="18">
        <v>0.0</v>
      </c>
      <c r="K42" s="18">
        <v>19.0</v>
      </c>
    </row>
    <row r="43" ht="12.75" customHeight="1">
      <c r="A43" s="17" t="s">
        <v>119</v>
      </c>
      <c r="B43" s="17" t="s">
        <v>120</v>
      </c>
      <c r="C43" s="17" t="s">
        <v>121</v>
      </c>
      <c r="D43" s="17" t="s">
        <v>122</v>
      </c>
      <c r="E43" s="18">
        <v>16005.0</v>
      </c>
      <c r="F43" s="18">
        <v>0.0</v>
      </c>
      <c r="G43" s="19">
        <v>0.0</v>
      </c>
      <c r="H43" s="18">
        <v>0.0</v>
      </c>
      <c r="I43" s="18">
        <v>0.0</v>
      </c>
      <c r="J43" s="18">
        <v>0.0</v>
      </c>
      <c r="K43" s="18">
        <v>0.0</v>
      </c>
    </row>
    <row r="44" ht="12.75" customHeight="1">
      <c r="A44" s="17" t="s">
        <v>123</v>
      </c>
      <c r="B44" s="17" t="s">
        <v>124</v>
      </c>
      <c r="C44" s="17" t="s">
        <v>125</v>
      </c>
      <c r="D44" s="17" t="s">
        <v>126</v>
      </c>
      <c r="E44" s="18">
        <v>46787.0</v>
      </c>
      <c r="F44" s="18">
        <v>8262.0</v>
      </c>
      <c r="G44" s="19">
        <v>0.17658751362558</v>
      </c>
      <c r="H44" s="18">
        <v>849.0</v>
      </c>
      <c r="I44" s="18">
        <v>0.0</v>
      </c>
      <c r="J44" s="18">
        <v>478.0</v>
      </c>
      <c r="K44" s="18">
        <v>6935.0</v>
      </c>
    </row>
    <row r="45" ht="12.75" customHeight="1">
      <c r="A45" s="17" t="s">
        <v>123</v>
      </c>
      <c r="B45" s="17" t="s">
        <v>124</v>
      </c>
      <c r="C45" s="17" t="s">
        <v>127</v>
      </c>
      <c r="D45" s="17" t="s">
        <v>128</v>
      </c>
      <c r="E45" s="18">
        <v>27138.0</v>
      </c>
      <c r="F45" s="18">
        <v>7264.0</v>
      </c>
      <c r="G45" s="19">
        <v>0.26766895128602</v>
      </c>
      <c r="H45" s="18">
        <v>7264.0</v>
      </c>
      <c r="I45" s="18">
        <v>0.0</v>
      </c>
      <c r="J45" s="18">
        <v>0.0</v>
      </c>
      <c r="K45" s="18">
        <v>0.0</v>
      </c>
    </row>
    <row r="46" ht="12.75" customHeight="1">
      <c r="A46" s="17" t="s">
        <v>123</v>
      </c>
      <c r="B46" s="17" t="s">
        <v>124</v>
      </c>
      <c r="C46" s="17" t="s">
        <v>129</v>
      </c>
      <c r="D46" s="17" t="s">
        <v>130</v>
      </c>
      <c r="E46" s="18">
        <v>22940.0</v>
      </c>
      <c r="F46" s="18">
        <v>7330.0</v>
      </c>
      <c r="G46" s="19">
        <v>0.319529206625981</v>
      </c>
      <c r="H46" s="18">
        <v>1109.0</v>
      </c>
      <c r="I46" s="18">
        <v>0.0</v>
      </c>
      <c r="J46" s="18">
        <v>6141.0</v>
      </c>
      <c r="K46" s="18">
        <v>80.0</v>
      </c>
    </row>
    <row r="47" ht="12.75" customHeight="1">
      <c r="A47" s="17" t="s">
        <v>131</v>
      </c>
      <c r="B47" s="17" t="s">
        <v>132</v>
      </c>
      <c r="C47" s="17" t="s">
        <v>133</v>
      </c>
      <c r="D47" s="17" t="s">
        <v>134</v>
      </c>
      <c r="E47" s="18">
        <v>19827.0</v>
      </c>
      <c r="F47" s="18">
        <v>0.0</v>
      </c>
      <c r="G47" s="19">
        <v>0.0</v>
      </c>
      <c r="H47" s="18">
        <v>0.0</v>
      </c>
      <c r="I47" s="18">
        <v>0.0</v>
      </c>
      <c r="J47" s="18">
        <v>0.0</v>
      </c>
      <c r="K47" s="18">
        <v>0.0</v>
      </c>
    </row>
    <row r="48" ht="12.75" customHeight="1">
      <c r="A48" s="17" t="s">
        <v>135</v>
      </c>
      <c r="B48" s="17" t="s">
        <v>136</v>
      </c>
      <c r="C48" s="17" t="s">
        <v>137</v>
      </c>
      <c r="D48" s="17" t="s">
        <v>138</v>
      </c>
      <c r="E48" s="18">
        <v>20333.0</v>
      </c>
      <c r="F48" s="18">
        <v>2307.0</v>
      </c>
      <c r="G48" s="19">
        <v>0.11346087640781</v>
      </c>
      <c r="H48" s="18">
        <v>2307.0</v>
      </c>
      <c r="I48" s="18">
        <v>0.0</v>
      </c>
      <c r="J48" s="18">
        <v>0.0</v>
      </c>
      <c r="K48" s="18">
        <v>0.0</v>
      </c>
    </row>
    <row r="49" ht="12.0" customHeight="1">
      <c r="A49" s="17" t="s">
        <v>139</v>
      </c>
      <c r="B49" s="17" t="s">
        <v>140</v>
      </c>
      <c r="C49" s="17" t="s">
        <v>141</v>
      </c>
      <c r="D49" s="17" t="s">
        <v>142</v>
      </c>
      <c r="E49" s="18">
        <v>33992.0</v>
      </c>
      <c r="F49" s="18">
        <v>493.0</v>
      </c>
      <c r="G49" s="19">
        <v>0.014503412567663</v>
      </c>
      <c r="H49" s="18">
        <v>25.0</v>
      </c>
      <c r="I49" s="18">
        <v>0.0</v>
      </c>
      <c r="J49" s="18">
        <v>468.0</v>
      </c>
      <c r="K49" s="18">
        <v>0.0</v>
      </c>
    </row>
    <row r="50" ht="12.0" customHeight="1">
      <c r="A50" s="17" t="s">
        <v>139</v>
      </c>
      <c r="B50" s="17" t="s">
        <v>140</v>
      </c>
      <c r="C50" s="17" t="s">
        <v>143</v>
      </c>
      <c r="D50" s="17" t="s">
        <v>144</v>
      </c>
      <c r="E50" s="18">
        <v>19359.0</v>
      </c>
      <c r="F50" s="18">
        <v>0.0</v>
      </c>
      <c r="G50" s="19">
        <v>0.0</v>
      </c>
      <c r="H50" s="18">
        <v>0.0</v>
      </c>
      <c r="I50" s="18">
        <v>0.0</v>
      </c>
      <c r="J50" s="18">
        <v>0.0</v>
      </c>
      <c r="K50" s="18">
        <v>0.0</v>
      </c>
    </row>
    <row r="51" ht="12.0" customHeight="1">
      <c r="A51" s="17" t="s">
        <v>139</v>
      </c>
      <c r="B51" s="17" t="s">
        <v>140</v>
      </c>
      <c r="C51" s="17" t="s">
        <v>145</v>
      </c>
      <c r="D51" s="17" t="s">
        <v>146</v>
      </c>
      <c r="E51" s="18">
        <v>138176.0</v>
      </c>
      <c r="F51" s="18">
        <v>9754.0</v>
      </c>
      <c r="G51" s="19">
        <v>0.070591130152848</v>
      </c>
      <c r="H51" s="18">
        <v>396.0</v>
      </c>
      <c r="I51" s="18">
        <v>582.0</v>
      </c>
      <c r="J51" s="18">
        <v>8673.0</v>
      </c>
      <c r="K51" s="18">
        <v>103.0</v>
      </c>
    </row>
    <row r="52" ht="12.0" customHeight="1">
      <c r="A52" s="17" t="s">
        <v>139</v>
      </c>
      <c r="B52" s="17" t="s">
        <v>140</v>
      </c>
      <c r="C52" s="17" t="s">
        <v>147</v>
      </c>
      <c r="D52" s="17" t="s">
        <v>148</v>
      </c>
      <c r="E52" s="18">
        <v>26753.0</v>
      </c>
      <c r="F52" s="18">
        <v>6019.0</v>
      </c>
      <c r="G52" s="19">
        <v>0.224984113931148</v>
      </c>
      <c r="H52" s="18">
        <v>5389.0</v>
      </c>
      <c r="I52" s="18">
        <v>0.0</v>
      </c>
      <c r="J52" s="18">
        <v>450.0</v>
      </c>
      <c r="K52" s="18">
        <v>180.0</v>
      </c>
    </row>
    <row r="53" ht="12.0" customHeight="1">
      <c r="A53" s="17" t="s">
        <v>139</v>
      </c>
      <c r="B53" s="17" t="s">
        <v>140</v>
      </c>
      <c r="C53" s="17" t="s">
        <v>149</v>
      </c>
      <c r="D53" s="17" t="s">
        <v>150</v>
      </c>
      <c r="E53" s="18">
        <v>166466.0</v>
      </c>
      <c r="F53" s="18">
        <v>38463.0</v>
      </c>
      <c r="G53" s="19">
        <v>0.231056191654752</v>
      </c>
      <c r="H53" s="18">
        <v>12925.0</v>
      </c>
      <c r="I53" s="18">
        <v>511.0</v>
      </c>
      <c r="J53" s="18">
        <v>23540.0</v>
      </c>
      <c r="K53" s="18">
        <v>1487.0</v>
      </c>
    </row>
    <row r="54" ht="12.0" customHeight="1">
      <c r="A54" s="17" t="s">
        <v>139</v>
      </c>
      <c r="B54" s="17" t="s">
        <v>140</v>
      </c>
      <c r="C54" s="17" t="s">
        <v>151</v>
      </c>
      <c r="D54" s="17" t="s">
        <v>152</v>
      </c>
      <c r="E54" s="18">
        <v>50165.0</v>
      </c>
      <c r="F54" s="18">
        <v>6455.0</v>
      </c>
      <c r="G54" s="19">
        <v>0.128675371274793</v>
      </c>
      <c r="H54" s="18">
        <v>6398.0</v>
      </c>
      <c r="I54" s="18">
        <v>0.0</v>
      </c>
      <c r="J54" s="18">
        <v>57.0</v>
      </c>
      <c r="K54" s="18">
        <v>0.0</v>
      </c>
    </row>
    <row r="55" ht="12.0" customHeight="1">
      <c r="A55" s="17" t="s">
        <v>139</v>
      </c>
      <c r="B55" s="17" t="s">
        <v>140</v>
      </c>
      <c r="C55" s="17" t="s">
        <v>153</v>
      </c>
      <c r="D55" s="17" t="s">
        <v>154</v>
      </c>
      <c r="E55" s="18">
        <v>84695.0</v>
      </c>
      <c r="F55" s="18">
        <v>75861.0</v>
      </c>
      <c r="G55" s="19">
        <v>0.895696322096936</v>
      </c>
      <c r="H55" s="18">
        <v>41172.0</v>
      </c>
      <c r="I55" s="18">
        <v>0.0</v>
      </c>
      <c r="J55" s="18">
        <v>34620.0</v>
      </c>
      <c r="K55" s="18">
        <v>69.0</v>
      </c>
    </row>
    <row r="56" ht="12.0" customHeight="1">
      <c r="A56" s="17" t="s">
        <v>139</v>
      </c>
      <c r="B56" s="17" t="s">
        <v>140</v>
      </c>
      <c r="C56" s="17" t="s">
        <v>155</v>
      </c>
      <c r="D56" s="17" t="s">
        <v>156</v>
      </c>
      <c r="E56" s="18">
        <v>24442.0</v>
      </c>
      <c r="F56" s="18">
        <v>61.0</v>
      </c>
      <c r="G56" s="19">
        <v>0.002495704115866</v>
      </c>
      <c r="H56" s="18">
        <v>0.0</v>
      </c>
      <c r="I56" s="18">
        <v>0.0</v>
      </c>
      <c r="J56" s="18">
        <v>0.0</v>
      </c>
      <c r="K56" s="18">
        <v>61.0</v>
      </c>
    </row>
    <row r="57" ht="12.0" customHeight="1">
      <c r="A57" s="17" t="s">
        <v>139</v>
      </c>
      <c r="B57" s="17" t="s">
        <v>140</v>
      </c>
      <c r="C57" s="17" t="s">
        <v>157</v>
      </c>
      <c r="D57" s="17" t="s">
        <v>158</v>
      </c>
      <c r="E57" s="18">
        <v>17370.0</v>
      </c>
      <c r="F57" s="18">
        <v>0.0</v>
      </c>
      <c r="G57" s="19">
        <v>0.0</v>
      </c>
      <c r="H57" s="18">
        <v>0.0</v>
      </c>
      <c r="I57" s="18">
        <v>0.0</v>
      </c>
      <c r="J57" s="18">
        <v>0.0</v>
      </c>
      <c r="K57" s="18">
        <v>0.0</v>
      </c>
    </row>
    <row r="58" ht="12.0" customHeight="1">
      <c r="A58" s="17" t="s">
        <v>159</v>
      </c>
      <c r="B58" s="17" t="s">
        <v>160</v>
      </c>
      <c r="C58" s="17" t="s">
        <v>161</v>
      </c>
      <c r="D58" s="17" t="s">
        <v>162</v>
      </c>
      <c r="E58" s="18">
        <v>58041.0</v>
      </c>
      <c r="F58" s="18">
        <v>41581.0</v>
      </c>
      <c r="G58" s="19">
        <v>0.716407367205941</v>
      </c>
      <c r="H58" s="18">
        <v>18184.0</v>
      </c>
      <c r="I58" s="18">
        <v>7479.0</v>
      </c>
      <c r="J58" s="18">
        <v>13914.0</v>
      </c>
      <c r="K58" s="18">
        <v>2004.0</v>
      </c>
    </row>
    <row r="59" ht="12.0" customHeight="1">
      <c r="A59" s="17" t="s">
        <v>159</v>
      </c>
      <c r="B59" s="17" t="s">
        <v>160</v>
      </c>
      <c r="C59" s="17" t="s">
        <v>163</v>
      </c>
      <c r="D59" s="17" t="s">
        <v>164</v>
      </c>
      <c r="E59" s="18">
        <v>70116.0</v>
      </c>
      <c r="F59" s="18">
        <v>33185.0</v>
      </c>
      <c r="G59" s="19">
        <v>0.473287124194192</v>
      </c>
      <c r="H59" s="18">
        <v>8566.0</v>
      </c>
      <c r="I59" s="18">
        <v>16047.0</v>
      </c>
      <c r="J59" s="18">
        <v>7580.0</v>
      </c>
      <c r="K59" s="18">
        <v>992.0</v>
      </c>
    </row>
    <row r="60" ht="12.0" customHeight="1">
      <c r="A60" s="17" t="s">
        <v>159</v>
      </c>
      <c r="B60" s="17" t="s">
        <v>160</v>
      </c>
      <c r="C60" s="17" t="s">
        <v>165</v>
      </c>
      <c r="D60" s="17" t="s">
        <v>166</v>
      </c>
      <c r="E60" s="18">
        <v>239060.0</v>
      </c>
      <c r="F60" s="18">
        <v>158869.0</v>
      </c>
      <c r="G60" s="19">
        <v>0.66455701497532</v>
      </c>
      <c r="H60" s="18">
        <v>34540.0</v>
      </c>
      <c r="I60" s="18">
        <v>11025.0</v>
      </c>
      <c r="J60" s="18">
        <v>111899.0</v>
      </c>
      <c r="K60" s="18">
        <v>1405.0</v>
      </c>
    </row>
    <row r="61" ht="12.0" customHeight="1">
      <c r="A61" s="17" t="s">
        <v>159</v>
      </c>
      <c r="B61" s="17" t="s">
        <v>160</v>
      </c>
      <c r="C61" s="17" t="s">
        <v>167</v>
      </c>
      <c r="D61" s="17" t="s">
        <v>168</v>
      </c>
      <c r="E61" s="18">
        <v>116882.0</v>
      </c>
      <c r="F61" s="18">
        <v>91029.0</v>
      </c>
      <c r="G61" s="19">
        <v>0.778811108639482</v>
      </c>
      <c r="H61" s="18">
        <v>752.0</v>
      </c>
      <c r="I61" s="18">
        <v>13846.0</v>
      </c>
      <c r="J61" s="18">
        <v>75144.0</v>
      </c>
      <c r="K61" s="18">
        <v>1287.0</v>
      </c>
    </row>
    <row r="62" ht="12.0" customHeight="1">
      <c r="A62" s="17" t="s">
        <v>159</v>
      </c>
      <c r="B62" s="17" t="s">
        <v>160</v>
      </c>
      <c r="C62" s="17" t="s">
        <v>169</v>
      </c>
      <c r="D62" s="17" t="s">
        <v>170</v>
      </c>
      <c r="E62" s="18">
        <v>36360.0</v>
      </c>
      <c r="F62" s="18">
        <v>17830.0</v>
      </c>
      <c r="G62" s="19">
        <v>0.49037403740374</v>
      </c>
      <c r="H62" s="18">
        <v>5177.0</v>
      </c>
      <c r="I62" s="18">
        <v>11010.0</v>
      </c>
      <c r="J62" s="18">
        <v>1643.0</v>
      </c>
      <c r="K62" s="18">
        <v>0.0</v>
      </c>
    </row>
    <row r="63" ht="12.0" customHeight="1">
      <c r="A63" s="17" t="s">
        <v>171</v>
      </c>
      <c r="B63" s="17" t="s">
        <v>172</v>
      </c>
      <c r="C63" s="17" t="s">
        <v>173</v>
      </c>
      <c r="D63" s="17" t="s">
        <v>174</v>
      </c>
      <c r="E63" s="18">
        <v>67727.0</v>
      </c>
      <c r="F63" s="18">
        <v>2735.0</v>
      </c>
      <c r="G63" s="19">
        <v>0.040382712950522</v>
      </c>
      <c r="H63" s="18">
        <v>2695.0</v>
      </c>
      <c r="I63" s="18">
        <v>2.0</v>
      </c>
      <c r="J63" s="18">
        <v>38.0</v>
      </c>
      <c r="K63" s="18">
        <v>0.0</v>
      </c>
    </row>
    <row r="64" ht="12.0" customHeight="1">
      <c r="A64" s="17" t="s">
        <v>175</v>
      </c>
      <c r="B64" s="17" t="s">
        <v>176</v>
      </c>
      <c r="C64" s="17" t="s">
        <v>177</v>
      </c>
      <c r="D64" s="17" t="s">
        <v>178</v>
      </c>
      <c r="E64" s="18">
        <v>41780.0</v>
      </c>
      <c r="F64" s="18">
        <v>124.0</v>
      </c>
      <c r="G64" s="19">
        <v>0.002967927237913</v>
      </c>
      <c r="H64" s="18">
        <v>0.0</v>
      </c>
      <c r="I64" s="18">
        <v>0.0</v>
      </c>
      <c r="J64" s="18">
        <v>124.0</v>
      </c>
      <c r="K64" s="18">
        <v>0.0</v>
      </c>
    </row>
    <row r="65" ht="12.0" customHeight="1">
      <c r="A65" s="17" t="s">
        <v>179</v>
      </c>
      <c r="B65" s="17" t="s">
        <v>180</v>
      </c>
      <c r="C65" s="17" t="s">
        <v>181</v>
      </c>
      <c r="D65" s="17" t="s">
        <v>182</v>
      </c>
      <c r="E65" s="18">
        <v>27666.0</v>
      </c>
      <c r="F65" s="18">
        <v>13398.0</v>
      </c>
      <c r="G65" s="19">
        <v>0.484276729559748</v>
      </c>
      <c r="H65" s="18">
        <v>0.0</v>
      </c>
      <c r="I65" s="18">
        <v>352.0</v>
      </c>
      <c r="J65" s="18">
        <v>0.0</v>
      </c>
      <c r="K65" s="18">
        <v>13046.0</v>
      </c>
    </row>
    <row r="66" ht="12.0" customHeight="1">
      <c r="A66" s="17" t="s">
        <v>179</v>
      </c>
      <c r="B66" s="17" t="s">
        <v>180</v>
      </c>
      <c r="C66" s="17" t="s">
        <v>183</v>
      </c>
      <c r="D66" s="17" t="s">
        <v>184</v>
      </c>
      <c r="E66" s="18">
        <v>82485.0</v>
      </c>
      <c r="F66" s="18">
        <v>1052.0</v>
      </c>
      <c r="G66" s="19">
        <v>0.01275383403043</v>
      </c>
      <c r="H66" s="18">
        <v>0.0</v>
      </c>
      <c r="I66" s="18">
        <v>0.0</v>
      </c>
      <c r="J66" s="18">
        <v>1052.0</v>
      </c>
      <c r="K66" s="18">
        <v>0.0</v>
      </c>
    </row>
    <row r="67" ht="12.0" customHeight="1">
      <c r="A67" s="17" t="s">
        <v>179</v>
      </c>
      <c r="B67" s="17" t="s">
        <v>180</v>
      </c>
      <c r="C67" s="17" t="s">
        <v>185</v>
      </c>
      <c r="D67" s="17" t="s">
        <v>186</v>
      </c>
      <c r="E67" s="18">
        <v>35677.0</v>
      </c>
      <c r="F67" s="18">
        <v>0.0</v>
      </c>
      <c r="G67" s="19">
        <v>0.0</v>
      </c>
      <c r="H67" s="18">
        <v>0.0</v>
      </c>
      <c r="I67" s="18">
        <v>0.0</v>
      </c>
      <c r="J67" s="18">
        <v>0.0</v>
      </c>
      <c r="K67" s="18">
        <v>0.0</v>
      </c>
    </row>
    <row r="68" ht="12.0" customHeight="1">
      <c r="A68" s="17" t="s">
        <v>179</v>
      </c>
      <c r="B68" s="17" t="s">
        <v>180</v>
      </c>
      <c r="C68" s="17" t="s">
        <v>187</v>
      </c>
      <c r="D68" s="17" t="s">
        <v>188</v>
      </c>
      <c r="E68" s="18">
        <v>55947.0</v>
      </c>
      <c r="F68" s="18">
        <v>1427.0</v>
      </c>
      <c r="G68" s="19">
        <v>0.025506282731871</v>
      </c>
      <c r="H68" s="18">
        <v>0.0</v>
      </c>
      <c r="I68" s="18">
        <v>24.0</v>
      </c>
      <c r="J68" s="18">
        <v>1403.0</v>
      </c>
      <c r="K68" s="18">
        <v>0.0</v>
      </c>
    </row>
    <row r="69" ht="12.0" customHeight="1">
      <c r="A69" s="17" t="s">
        <v>179</v>
      </c>
      <c r="B69" s="17" t="s">
        <v>180</v>
      </c>
      <c r="C69" s="17" t="s">
        <v>189</v>
      </c>
      <c r="D69" s="17" t="s">
        <v>190</v>
      </c>
      <c r="E69" s="18">
        <v>32455.0</v>
      </c>
      <c r="F69" s="18">
        <v>221.0</v>
      </c>
      <c r="G69" s="19">
        <v>0.006809428439378</v>
      </c>
      <c r="H69" s="18">
        <v>0.0</v>
      </c>
      <c r="I69" s="18">
        <v>221.0</v>
      </c>
      <c r="J69" s="18">
        <v>0.0</v>
      </c>
      <c r="K69" s="18">
        <v>0.0</v>
      </c>
    </row>
    <row r="70" ht="12.0" customHeight="1">
      <c r="A70" s="17" t="s">
        <v>179</v>
      </c>
      <c r="B70" s="17" t="s">
        <v>180</v>
      </c>
      <c r="C70" s="17" t="s">
        <v>191</v>
      </c>
      <c r="D70" s="17" t="s">
        <v>192</v>
      </c>
      <c r="E70" s="18">
        <v>40474.0</v>
      </c>
      <c r="F70" s="18">
        <v>10351.0</v>
      </c>
      <c r="G70" s="19">
        <v>0.255744428522014</v>
      </c>
      <c r="H70" s="18">
        <v>1403.0</v>
      </c>
      <c r="I70" s="18">
        <v>0.0</v>
      </c>
      <c r="J70" s="18">
        <v>8894.0</v>
      </c>
      <c r="K70" s="18">
        <v>54.0</v>
      </c>
    </row>
    <row r="71" ht="12.0" customHeight="1">
      <c r="A71" s="17" t="s">
        <v>179</v>
      </c>
      <c r="B71" s="17" t="s">
        <v>180</v>
      </c>
      <c r="C71" s="17" t="s">
        <v>193</v>
      </c>
      <c r="D71" s="17" t="s">
        <v>194</v>
      </c>
      <c r="E71" s="18">
        <v>150983.0</v>
      </c>
      <c r="F71" s="18">
        <v>62724.0</v>
      </c>
      <c r="G71" s="19">
        <v>0.415437499586046</v>
      </c>
      <c r="H71" s="18">
        <v>598.0</v>
      </c>
      <c r="I71" s="18">
        <v>166.0</v>
      </c>
      <c r="J71" s="18">
        <v>47531.0</v>
      </c>
      <c r="K71" s="18">
        <v>14429.0</v>
      </c>
    </row>
    <row r="72" ht="12.0" customHeight="1">
      <c r="A72" s="17" t="s">
        <v>179</v>
      </c>
      <c r="B72" s="17" t="s">
        <v>180</v>
      </c>
      <c r="C72" s="17" t="s">
        <v>195</v>
      </c>
      <c r="D72" s="17" t="s">
        <v>196</v>
      </c>
      <c r="E72" s="18">
        <v>27898.0</v>
      </c>
      <c r="F72" s="18">
        <v>1238.0</v>
      </c>
      <c r="G72" s="19">
        <v>0.044375940927665</v>
      </c>
      <c r="H72" s="18">
        <v>0.0</v>
      </c>
      <c r="I72" s="18">
        <v>577.0</v>
      </c>
      <c r="J72" s="18">
        <v>391.0</v>
      </c>
      <c r="K72" s="18">
        <v>270.0</v>
      </c>
    </row>
    <row r="73" ht="12.0" customHeight="1">
      <c r="A73" s="17" t="s">
        <v>197</v>
      </c>
      <c r="B73" s="17" t="s">
        <v>198</v>
      </c>
      <c r="C73" s="17" t="s">
        <v>199</v>
      </c>
      <c r="D73" s="17" t="s">
        <v>200</v>
      </c>
      <c r="E73" s="18">
        <v>13642.0</v>
      </c>
      <c r="F73" s="18">
        <v>0.0</v>
      </c>
      <c r="G73" s="19">
        <v>0.0</v>
      </c>
      <c r="H73" s="18">
        <v>0.0</v>
      </c>
      <c r="I73" s="18">
        <v>0.0</v>
      </c>
      <c r="J73" s="18">
        <v>0.0</v>
      </c>
      <c r="K73" s="18">
        <v>0.0</v>
      </c>
    </row>
    <row r="74" ht="12.0" customHeight="1">
      <c r="A74" s="17" t="s">
        <v>201</v>
      </c>
      <c r="B74" s="17" t="s">
        <v>202</v>
      </c>
      <c r="C74" s="17" t="s">
        <v>203</v>
      </c>
      <c r="D74" s="17" t="s">
        <v>204</v>
      </c>
      <c r="E74" s="18">
        <v>62422.0</v>
      </c>
      <c r="F74" s="18">
        <v>12461.0</v>
      </c>
      <c r="G74" s="19">
        <v>0.199625132164942</v>
      </c>
      <c r="H74" s="18">
        <v>2856.0</v>
      </c>
      <c r="I74" s="18">
        <v>0.0</v>
      </c>
      <c r="J74" s="18">
        <v>6428.0</v>
      </c>
      <c r="K74" s="18">
        <v>3177.0</v>
      </c>
    </row>
    <row r="75" ht="12.0" customHeight="1">
      <c r="A75" s="17" t="s">
        <v>205</v>
      </c>
      <c r="B75" s="17" t="s">
        <v>206</v>
      </c>
      <c r="C75" s="17" t="s">
        <v>207</v>
      </c>
      <c r="D75" s="17" t="s">
        <v>208</v>
      </c>
      <c r="E75" s="18">
        <v>17766.0</v>
      </c>
      <c r="F75" s="18">
        <v>13.0</v>
      </c>
      <c r="G75" s="19">
        <v>7.31734774288E-4</v>
      </c>
      <c r="H75" s="18">
        <v>0.0</v>
      </c>
      <c r="I75" s="18">
        <v>0.0</v>
      </c>
      <c r="J75" s="18">
        <v>0.0</v>
      </c>
      <c r="K75" s="18">
        <v>13.0</v>
      </c>
    </row>
    <row r="76" ht="12.0" customHeight="1">
      <c r="A76" s="17" t="s">
        <v>209</v>
      </c>
      <c r="B76" s="17" t="s">
        <v>210</v>
      </c>
      <c r="C76" s="17" t="s">
        <v>211</v>
      </c>
      <c r="D76" s="17" t="s">
        <v>212</v>
      </c>
      <c r="E76" s="18">
        <v>123824.0</v>
      </c>
      <c r="F76" s="18">
        <v>153171.0</v>
      </c>
      <c r="G76" s="19">
        <v>1.23700575009691</v>
      </c>
      <c r="H76" s="18">
        <v>21600.0</v>
      </c>
      <c r="I76" s="18">
        <v>5261.0</v>
      </c>
      <c r="J76" s="18">
        <v>121850.0</v>
      </c>
      <c r="K76" s="18">
        <v>4460.0</v>
      </c>
    </row>
    <row r="77" ht="12.0" customHeight="1">
      <c r="A77" s="17" t="s">
        <v>213</v>
      </c>
      <c r="B77" s="17" t="s">
        <v>214</v>
      </c>
      <c r="C77" s="17" t="s">
        <v>215</v>
      </c>
      <c r="D77" s="17" t="s">
        <v>216</v>
      </c>
      <c r="E77" s="18">
        <v>29750.0</v>
      </c>
      <c r="F77" s="18">
        <v>20844.0</v>
      </c>
      <c r="G77" s="19">
        <v>0.700638655462185</v>
      </c>
      <c r="H77" s="18">
        <v>1331.0</v>
      </c>
      <c r="I77" s="18">
        <v>1672.0</v>
      </c>
      <c r="J77" s="18">
        <v>17841.0</v>
      </c>
      <c r="K77" s="18">
        <v>0.0</v>
      </c>
    </row>
    <row r="78" ht="12.0" customHeight="1">
      <c r="A78" s="17" t="s">
        <v>213</v>
      </c>
      <c r="B78" s="17" t="s">
        <v>214</v>
      </c>
      <c r="C78" s="17" t="s">
        <v>217</v>
      </c>
      <c r="D78" s="17" t="s">
        <v>218</v>
      </c>
      <c r="E78" s="18">
        <v>72978.0</v>
      </c>
      <c r="F78" s="18">
        <v>21529.0</v>
      </c>
      <c r="G78" s="19">
        <v>0.295006714352271</v>
      </c>
      <c r="H78" s="18">
        <v>4127.0</v>
      </c>
      <c r="I78" s="18">
        <v>6247.0</v>
      </c>
      <c r="J78" s="18">
        <v>11155.0</v>
      </c>
      <c r="K78" s="18">
        <v>0.0</v>
      </c>
    </row>
    <row r="79" ht="12.0" customHeight="1">
      <c r="A79" s="17" t="s">
        <v>219</v>
      </c>
      <c r="B79" s="17" t="s">
        <v>220</v>
      </c>
      <c r="C79" s="17" t="s">
        <v>221</v>
      </c>
      <c r="D79" s="17" t="s">
        <v>222</v>
      </c>
      <c r="E79" s="18">
        <v>43728.0</v>
      </c>
      <c r="F79" s="18">
        <v>0.0</v>
      </c>
      <c r="G79" s="19">
        <v>0.0</v>
      </c>
      <c r="H79" s="18">
        <v>0.0</v>
      </c>
      <c r="I79" s="18">
        <v>0.0</v>
      </c>
      <c r="J79" s="18">
        <v>0.0</v>
      </c>
      <c r="K79" s="18">
        <v>0.0</v>
      </c>
    </row>
    <row r="80" ht="12.0" customHeight="1">
      <c r="A80" s="17" t="s">
        <v>223</v>
      </c>
      <c r="B80" s="17" t="s">
        <v>224</v>
      </c>
      <c r="C80" s="17" t="s">
        <v>225</v>
      </c>
      <c r="D80" s="17" t="s">
        <v>226</v>
      </c>
      <c r="E80" s="18">
        <v>88854.0</v>
      </c>
      <c r="F80" s="18">
        <v>178695.0</v>
      </c>
      <c r="G80" s="19">
        <v>2.01110810993315</v>
      </c>
      <c r="H80" s="18">
        <v>68452.0</v>
      </c>
      <c r="I80" s="18">
        <v>5645.0</v>
      </c>
      <c r="J80" s="18">
        <v>89729.0</v>
      </c>
      <c r="K80" s="18">
        <v>14869.0</v>
      </c>
    </row>
    <row r="81" ht="12.0" customHeight="1">
      <c r="A81" s="17" t="s">
        <v>223</v>
      </c>
      <c r="B81" s="17" t="s">
        <v>224</v>
      </c>
      <c r="C81" s="17" t="s">
        <v>227</v>
      </c>
      <c r="D81" s="17" t="s">
        <v>228</v>
      </c>
      <c r="E81" s="18">
        <v>127588.0</v>
      </c>
      <c r="F81" s="18">
        <v>333518.0</v>
      </c>
      <c r="G81" s="19">
        <v>2.61402326237577</v>
      </c>
      <c r="H81" s="18">
        <v>166849.0</v>
      </c>
      <c r="I81" s="18">
        <v>20639.0</v>
      </c>
      <c r="J81" s="18">
        <v>145495.0</v>
      </c>
      <c r="K81" s="18">
        <v>535.0</v>
      </c>
    </row>
    <row r="82" ht="12.0" customHeight="1">
      <c r="A82" s="17" t="s">
        <v>229</v>
      </c>
      <c r="B82" s="17" t="s">
        <v>230</v>
      </c>
      <c r="C82" s="17" t="s">
        <v>231</v>
      </c>
      <c r="D82" s="17" t="s">
        <v>232</v>
      </c>
      <c r="E82" s="18">
        <v>9201.0</v>
      </c>
      <c r="F82" s="18">
        <v>0.0</v>
      </c>
      <c r="G82" s="19">
        <v>0.0</v>
      </c>
      <c r="H82" s="18">
        <v>0.0</v>
      </c>
      <c r="I82" s="18">
        <v>0.0</v>
      </c>
      <c r="J82" s="18">
        <v>0.0</v>
      </c>
      <c r="K82" s="18">
        <v>0.0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14"/>
    <col customWidth="1" min="2" max="2" width="17.29"/>
    <col customWidth="1" min="3" max="4" width="10.43"/>
    <col customWidth="1" min="5" max="5" width="14.86"/>
    <col customWidth="1" min="6" max="6" width="13.14"/>
    <col customWidth="1" min="7" max="7" width="11.86"/>
    <col customWidth="1" min="8" max="8" width="12.0"/>
    <col customWidth="1" min="9" max="9" width="8.0"/>
    <col customWidth="1" min="10" max="10" width="16.29"/>
    <col customWidth="1" min="11" max="11" width="10.43"/>
    <col customWidth="1" min="12" max="12" width="10.86"/>
    <col customWidth="1" min="13" max="13" width="11.43"/>
    <col customWidth="1" min="14" max="14" width="10.43"/>
    <col customWidth="1" min="15" max="17" width="8.0"/>
  </cols>
  <sheetData>
    <row r="1" ht="12.0" customHeight="1">
      <c r="A1" s="1" t="s">
        <v>0</v>
      </c>
      <c r="B1" s="5" t="s">
        <v>1</v>
      </c>
      <c r="C1" s="1" t="s">
        <v>2</v>
      </c>
      <c r="D1" s="21">
        <v>39448.0</v>
      </c>
      <c r="E1" s="1" t="s">
        <v>3</v>
      </c>
      <c r="F1" s="4" t="str">
        <f>HYPERLINK("http://prudata.webfactional.com/wiki/index.php/Airport_ATFM_delay","Airport ATFM delay")</f>
        <v>Airport ATFM delay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</row>
    <row r="2" ht="12.0" customHeight="1">
      <c r="A2" s="7" t="s">
        <v>4</v>
      </c>
      <c r="B2" s="22">
        <v>41670.0</v>
      </c>
      <c r="C2" s="7" t="s">
        <v>5</v>
      </c>
      <c r="D2" s="22">
        <v>41639.0</v>
      </c>
      <c r="E2" s="7" t="s">
        <v>6</v>
      </c>
      <c r="F2" s="23" t="str">
        <f>HYPERLINK("mailto:NSA-PRU-Support@eurocontrol.int","NSA-PRU-Support@eurocontrol.int")</f>
        <v>NSA-PRU-Support@eurocontrol.int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2.0" customHeight="1">
      <c r="A3" s="12"/>
      <c r="B3" s="2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ht="13.5" customHeight="1">
      <c r="A4" s="13" t="s">
        <v>8</v>
      </c>
      <c r="B4" s="25"/>
      <c r="C4" s="15" t="s">
        <v>9</v>
      </c>
      <c r="D4" s="15" t="s">
        <v>9</v>
      </c>
      <c r="E4" s="15" t="s">
        <v>9</v>
      </c>
      <c r="F4" s="15" t="s">
        <v>9</v>
      </c>
      <c r="G4" s="15" t="s">
        <v>9</v>
      </c>
      <c r="H4" s="15" t="s">
        <v>9</v>
      </c>
      <c r="I4" s="15" t="s">
        <v>9</v>
      </c>
      <c r="J4" s="15" t="s">
        <v>9</v>
      </c>
      <c r="K4" s="15" t="s">
        <v>9</v>
      </c>
      <c r="L4" s="15" t="s">
        <v>9</v>
      </c>
      <c r="M4" s="15" t="s">
        <v>9</v>
      </c>
      <c r="N4" s="15" t="s">
        <v>9</v>
      </c>
      <c r="O4" s="15" t="s">
        <v>9</v>
      </c>
      <c r="P4" s="15" t="s">
        <v>9</v>
      </c>
      <c r="Q4" s="15" t="s">
        <v>9</v>
      </c>
    </row>
    <row r="5" ht="12.0" customHeight="1">
      <c r="A5" s="26"/>
      <c r="B5" s="27"/>
      <c r="C5" s="28" t="s">
        <v>233</v>
      </c>
      <c r="D5" s="29" t="s">
        <v>234</v>
      </c>
      <c r="E5" s="30"/>
      <c r="F5" s="30"/>
      <c r="G5" s="30"/>
      <c r="H5" s="31"/>
      <c r="I5" s="29" t="s">
        <v>235</v>
      </c>
      <c r="J5" s="30"/>
      <c r="K5" s="30"/>
      <c r="L5" s="30"/>
      <c r="M5" s="31"/>
      <c r="N5" s="32" t="s">
        <v>236</v>
      </c>
      <c r="O5" s="30"/>
      <c r="P5" s="30"/>
      <c r="Q5" s="31"/>
    </row>
    <row r="6" ht="38.25" customHeight="1">
      <c r="A6" s="33" t="s">
        <v>237</v>
      </c>
      <c r="B6" s="34" t="s">
        <v>238</v>
      </c>
      <c r="C6" s="35" t="s">
        <v>233</v>
      </c>
      <c r="D6" s="33" t="s">
        <v>239</v>
      </c>
      <c r="E6" s="36" t="s">
        <v>240</v>
      </c>
      <c r="F6" s="36" t="s">
        <v>241</v>
      </c>
      <c r="G6" s="36" t="s">
        <v>242</v>
      </c>
      <c r="H6" s="37" t="s">
        <v>243</v>
      </c>
      <c r="I6" s="33" t="s">
        <v>244</v>
      </c>
      <c r="J6" s="36" t="s">
        <v>240</v>
      </c>
      <c r="K6" s="36" t="s">
        <v>241</v>
      </c>
      <c r="L6" s="36" t="s">
        <v>242</v>
      </c>
      <c r="M6" s="37" t="s">
        <v>243</v>
      </c>
      <c r="N6" s="33" t="s">
        <v>245</v>
      </c>
      <c r="O6" s="36" t="s">
        <v>246</v>
      </c>
      <c r="P6" s="36" t="s">
        <v>247</v>
      </c>
      <c r="Q6" s="37" t="s">
        <v>248</v>
      </c>
    </row>
    <row r="7" ht="12.0" customHeight="1">
      <c r="A7" s="38" t="s">
        <v>249</v>
      </c>
      <c r="B7" s="39" t="s">
        <v>250</v>
      </c>
      <c r="C7" s="40">
        <v>5827959.0</v>
      </c>
      <c r="D7" s="41">
        <v>7294607.0</v>
      </c>
      <c r="E7" s="42">
        <v>2238712.0</v>
      </c>
      <c r="F7" s="42">
        <v>550474.0</v>
      </c>
      <c r="G7" s="42">
        <v>3772649.0</v>
      </c>
      <c r="H7" s="43">
        <v>732772.0</v>
      </c>
      <c r="I7" s="44" t="str">
        <f t="shared" ref="I7:M7" si="1">D7/$C7</f>
        <v>1.25</v>
      </c>
      <c r="J7" s="45" t="str">
        <f t="shared" si="1"/>
        <v>0.38</v>
      </c>
      <c r="K7" s="45" t="str">
        <f t="shared" si="1"/>
        <v>0.09</v>
      </c>
      <c r="L7" s="45" t="str">
        <f t="shared" si="1"/>
        <v>0.65</v>
      </c>
      <c r="M7" s="46" t="str">
        <f t="shared" si="1"/>
        <v>0.13</v>
      </c>
      <c r="N7" s="47" t="str">
        <f t="shared" ref="N7:Q7" si="2">E7/$D7</f>
        <v>30.7%</v>
      </c>
      <c r="O7" s="48" t="str">
        <f t="shared" si="2"/>
        <v>7.5%</v>
      </c>
      <c r="P7" s="48" t="str">
        <f t="shared" si="2"/>
        <v>51.7%</v>
      </c>
      <c r="Q7" s="49" t="str">
        <f t="shared" si="2"/>
        <v>10.0%</v>
      </c>
    </row>
    <row r="8" ht="12.0" customHeight="1">
      <c r="A8" s="50" t="s">
        <v>249</v>
      </c>
      <c r="B8" s="51" t="s">
        <v>251</v>
      </c>
      <c r="C8" s="52">
        <v>5357404.0</v>
      </c>
      <c r="D8" s="53">
        <v>4087128.0</v>
      </c>
      <c r="E8" s="54">
        <v>1050180.0</v>
      </c>
      <c r="F8" s="54">
        <v>83781.0</v>
      </c>
      <c r="G8" s="54">
        <v>2700582.0</v>
      </c>
      <c r="H8" s="55">
        <v>252585.0</v>
      </c>
      <c r="I8" s="56" t="str">
        <f t="shared" ref="I8:M8" si="3">D8/$C8</f>
        <v>0.76</v>
      </c>
      <c r="J8" s="57" t="str">
        <f t="shared" si="3"/>
        <v>0.20</v>
      </c>
      <c r="K8" s="57" t="str">
        <f t="shared" si="3"/>
        <v>0.02</v>
      </c>
      <c r="L8" s="57" t="str">
        <f t="shared" si="3"/>
        <v>0.50</v>
      </c>
      <c r="M8" s="58" t="str">
        <f t="shared" si="3"/>
        <v>0.05</v>
      </c>
      <c r="N8" s="59" t="str">
        <f t="shared" ref="N8:Q8" si="4">E8/$D8</f>
        <v>25.7%</v>
      </c>
      <c r="O8" s="60" t="str">
        <f t="shared" si="4"/>
        <v>2.0%</v>
      </c>
      <c r="P8" s="60" t="str">
        <f t="shared" si="4"/>
        <v>66.1%</v>
      </c>
      <c r="Q8" s="61" t="str">
        <f t="shared" si="4"/>
        <v>6.2%</v>
      </c>
    </row>
    <row r="9" ht="12.0" customHeight="1">
      <c r="A9" s="50" t="s">
        <v>249</v>
      </c>
      <c r="B9" s="51" t="s">
        <v>252</v>
      </c>
      <c r="C9" s="52">
        <v>5308789.0</v>
      </c>
      <c r="D9" s="53">
        <v>6022727.0</v>
      </c>
      <c r="E9" s="54">
        <v>1933899.0</v>
      </c>
      <c r="F9" s="54">
        <v>178553.0</v>
      </c>
      <c r="G9" s="54">
        <v>3685636.0</v>
      </c>
      <c r="H9" s="55">
        <v>224639.0</v>
      </c>
      <c r="I9" s="56" t="str">
        <f t="shared" ref="I9:M9" si="5">D9/$C9</f>
        <v>1.13</v>
      </c>
      <c r="J9" s="57" t="str">
        <f t="shared" si="5"/>
        <v>0.36</v>
      </c>
      <c r="K9" s="57" t="str">
        <f t="shared" si="5"/>
        <v>0.03</v>
      </c>
      <c r="L9" s="57" t="str">
        <f t="shared" si="5"/>
        <v>0.69</v>
      </c>
      <c r="M9" s="58" t="str">
        <f t="shared" si="5"/>
        <v>0.04</v>
      </c>
      <c r="N9" s="59" t="str">
        <f t="shared" ref="N9:Q9" si="6">E9/$D9</f>
        <v>32.1%</v>
      </c>
      <c r="O9" s="60" t="str">
        <f t="shared" si="6"/>
        <v>3.0%</v>
      </c>
      <c r="P9" s="60" t="str">
        <f t="shared" si="6"/>
        <v>61.2%</v>
      </c>
      <c r="Q9" s="61" t="str">
        <f t="shared" si="6"/>
        <v>3.7%</v>
      </c>
    </row>
    <row r="10" ht="12.0" customHeight="1">
      <c r="A10" s="50" t="s">
        <v>249</v>
      </c>
      <c r="B10" s="51" t="s">
        <v>253</v>
      </c>
      <c r="C10" s="52">
        <v>5486745.0</v>
      </c>
      <c r="D10" s="53">
        <v>4986496.0</v>
      </c>
      <c r="E10" s="54">
        <v>1387076.0</v>
      </c>
      <c r="F10" s="54">
        <v>113794.0</v>
      </c>
      <c r="G10" s="54">
        <v>3097169.0</v>
      </c>
      <c r="H10" s="55">
        <v>388457.0</v>
      </c>
      <c r="I10" s="56" t="str">
        <f t="shared" ref="I10:M10" si="7">D10/$C10</f>
        <v>0.91</v>
      </c>
      <c r="J10" s="57" t="str">
        <f t="shared" si="7"/>
        <v>0.25</v>
      </c>
      <c r="K10" s="57" t="str">
        <f t="shared" si="7"/>
        <v>0.02</v>
      </c>
      <c r="L10" s="57" t="str">
        <f t="shared" si="7"/>
        <v>0.56</v>
      </c>
      <c r="M10" s="58" t="str">
        <f t="shared" si="7"/>
        <v>0.07</v>
      </c>
      <c r="N10" s="59" t="str">
        <f t="shared" ref="N10:Q10" si="8">E10/$D10</f>
        <v>27.8%</v>
      </c>
      <c r="O10" s="60" t="str">
        <f t="shared" si="8"/>
        <v>2.3%</v>
      </c>
      <c r="P10" s="60" t="str">
        <f t="shared" si="8"/>
        <v>62.1%</v>
      </c>
      <c r="Q10" s="61" t="str">
        <f t="shared" si="8"/>
        <v>7.8%</v>
      </c>
    </row>
    <row r="11" ht="12.0" customHeight="1">
      <c r="A11" s="50" t="s">
        <v>249</v>
      </c>
      <c r="B11" s="51" t="s">
        <v>254</v>
      </c>
      <c r="C11" s="52">
        <v>5312530.0</v>
      </c>
      <c r="D11" s="53">
        <v>3576702.0</v>
      </c>
      <c r="E11" s="54">
        <v>934103.0</v>
      </c>
      <c r="F11" s="54">
        <v>150494.0</v>
      </c>
      <c r="G11" s="54">
        <v>2252379.0</v>
      </c>
      <c r="H11" s="55">
        <v>239726.0</v>
      </c>
      <c r="I11" s="56" t="str">
        <f t="shared" ref="I11:M11" si="9">D11/$C11</f>
        <v>0.67</v>
      </c>
      <c r="J11" s="57" t="str">
        <f t="shared" si="9"/>
        <v>0.18</v>
      </c>
      <c r="K11" s="57" t="str">
        <f t="shared" si="9"/>
        <v>0.03</v>
      </c>
      <c r="L11" s="57" t="str">
        <f t="shared" si="9"/>
        <v>0.42</v>
      </c>
      <c r="M11" s="58" t="str">
        <f t="shared" si="9"/>
        <v>0.05</v>
      </c>
      <c r="N11" s="59" t="str">
        <f t="shared" ref="N11:Q11" si="10">E11/$D11</f>
        <v>26.1%</v>
      </c>
      <c r="O11" s="60" t="str">
        <f t="shared" si="10"/>
        <v>4.2%</v>
      </c>
      <c r="P11" s="60" t="str">
        <f t="shared" si="10"/>
        <v>63.0%</v>
      </c>
      <c r="Q11" s="61" t="str">
        <f t="shared" si="10"/>
        <v>6.7%</v>
      </c>
    </row>
    <row r="12" ht="12.0" customHeight="1">
      <c r="A12" s="50" t="s">
        <v>249</v>
      </c>
      <c r="B12" s="51" t="s">
        <v>255</v>
      </c>
      <c r="C12" s="52">
        <v>5196800.0</v>
      </c>
      <c r="D12" s="53">
        <v>3049225.0</v>
      </c>
      <c r="E12" s="54">
        <v>662699.0</v>
      </c>
      <c r="F12" s="54">
        <v>137565.0</v>
      </c>
      <c r="G12" s="54">
        <v>2049036.0</v>
      </c>
      <c r="H12" s="55">
        <v>199925.0</v>
      </c>
      <c r="I12" s="56" t="str">
        <f t="shared" ref="I12:M12" si="11">D12/$C12</f>
        <v>0.59</v>
      </c>
      <c r="J12" s="57" t="str">
        <f t="shared" si="11"/>
        <v>0.13</v>
      </c>
      <c r="K12" s="57" t="str">
        <f t="shared" si="11"/>
        <v>0.03</v>
      </c>
      <c r="L12" s="57" t="str">
        <f t="shared" si="11"/>
        <v>0.39</v>
      </c>
      <c r="M12" s="58" t="str">
        <f t="shared" si="11"/>
        <v>0.04</v>
      </c>
      <c r="N12" s="59" t="str">
        <f t="shared" ref="N12:Q12" si="12">E12/$D12</f>
        <v>21.7%</v>
      </c>
      <c r="O12" s="60" t="str">
        <f t="shared" si="12"/>
        <v>4.5%</v>
      </c>
      <c r="P12" s="60" t="str">
        <f t="shared" si="12"/>
        <v>67.2%</v>
      </c>
      <c r="Q12" s="61" t="str">
        <f t="shared" si="12"/>
        <v>6.6%</v>
      </c>
    </row>
    <row r="13" ht="13.5" customHeight="1">
      <c r="A13" s="62" t="s">
        <v>249</v>
      </c>
      <c r="B13" s="63" t="s">
        <v>256</v>
      </c>
      <c r="C13" s="64"/>
      <c r="D13" s="65"/>
      <c r="E13" s="66"/>
      <c r="F13" s="66"/>
      <c r="G13" s="66"/>
      <c r="H13" s="67"/>
      <c r="I13" s="65"/>
      <c r="J13" s="68"/>
      <c r="K13" s="68"/>
      <c r="L13" s="68"/>
      <c r="M13" s="69"/>
      <c r="N13" s="70" t="str">
        <f t="shared" ref="N13:Q13" si="13">IF(ISERROR((J13/$R13))," ",(J13/$R13))</f>
        <v> </v>
      </c>
      <c r="O13" s="71" t="str">
        <f t="shared" si="13"/>
        <v> </v>
      </c>
      <c r="P13" s="71" t="str">
        <f t="shared" si="13"/>
        <v> </v>
      </c>
      <c r="Q13" s="72" t="str">
        <f t="shared" si="13"/>
        <v> </v>
      </c>
    </row>
    <row r="14" ht="12.7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</row>
    <row r="15" ht="12.7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</row>
    <row r="16" ht="12.75" customHeigh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</row>
    <row r="17" ht="12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</row>
    <row r="18" ht="12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ht="12.7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ht="12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</sheetData>
  <mergeCells count="3">
    <mergeCell ref="D5:H5"/>
    <mergeCell ref="I5:M5"/>
    <mergeCell ref="N5:Q5"/>
  </mergeCells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75"/>
  <cols>
    <col customWidth="1" min="1" max="1" width="13.14"/>
    <col customWidth="1" min="2" max="2" width="17.29"/>
    <col customWidth="1" min="3" max="5" width="10.43"/>
    <col customWidth="1" min="6" max="17" width="8.0"/>
    <col customWidth="1" min="18" max="18" width="10.43"/>
    <col customWidth="1" min="19" max="19" width="11.0"/>
    <col customWidth="1" min="20" max="20" width="11.57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4" t="str">
        <f>HYPERLINK("http://prudata.webfactional.com/wiki/index.php/Airport_ATFM_delay","Airport ATFM delay")</f>
        <v>Airport ATFM delay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2.0" customHeight="1">
      <c r="A2" s="7" t="s">
        <v>4</v>
      </c>
      <c r="B2" s="8">
        <v>41670.0</v>
      </c>
      <c r="C2" s="7" t="s">
        <v>5</v>
      </c>
      <c r="D2" s="8">
        <v>41639.0</v>
      </c>
      <c r="E2" s="7" t="s">
        <v>6</v>
      </c>
      <c r="F2" s="23" t="str">
        <f>HYPERLINK("mailto:NSA-PRU-Support@eurocontrol.int","NSA-PRU-Support@eurocontrol.int")</f>
        <v>NSA-PRU-Support@eurocontrol.int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ht="13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ht="12.0" customHeight="1">
      <c r="A4" s="75" t="s">
        <v>257</v>
      </c>
      <c r="B4" s="76"/>
      <c r="C4" s="76"/>
      <c r="D4" s="77"/>
      <c r="E4" s="78" t="s">
        <v>233</v>
      </c>
      <c r="F4" s="79" t="s">
        <v>234</v>
      </c>
      <c r="G4" s="80"/>
      <c r="H4" s="80"/>
      <c r="I4" s="80"/>
      <c r="J4" s="81"/>
      <c r="K4" s="79" t="s">
        <v>235</v>
      </c>
      <c r="L4" s="80"/>
      <c r="M4" s="80"/>
      <c r="N4" s="80"/>
      <c r="O4" s="81"/>
      <c r="P4" s="82" t="s">
        <v>236</v>
      </c>
      <c r="Q4" s="80"/>
      <c r="R4" s="80"/>
      <c r="S4" s="81"/>
      <c r="T4" s="83"/>
    </row>
    <row r="5" ht="51.0" customHeight="1">
      <c r="A5" s="84" t="s">
        <v>237</v>
      </c>
      <c r="B5" s="85" t="s">
        <v>258</v>
      </c>
      <c r="C5" s="85" t="s">
        <v>259</v>
      </c>
      <c r="D5" s="86" t="s">
        <v>260</v>
      </c>
      <c r="E5" s="35" t="s">
        <v>233</v>
      </c>
      <c r="F5" s="33" t="s">
        <v>239</v>
      </c>
      <c r="G5" s="36" t="s">
        <v>240</v>
      </c>
      <c r="H5" s="36" t="s">
        <v>241</v>
      </c>
      <c r="I5" s="36" t="s">
        <v>242</v>
      </c>
      <c r="J5" s="37" t="s">
        <v>243</v>
      </c>
      <c r="K5" s="33" t="s">
        <v>261</v>
      </c>
      <c r="L5" s="36" t="s">
        <v>240</v>
      </c>
      <c r="M5" s="36" t="s">
        <v>241</v>
      </c>
      <c r="N5" s="36" t="s">
        <v>242</v>
      </c>
      <c r="O5" s="37" t="s">
        <v>243</v>
      </c>
      <c r="P5" s="33" t="s">
        <v>245</v>
      </c>
      <c r="Q5" s="36" t="s">
        <v>246</v>
      </c>
      <c r="R5" s="36" t="s">
        <v>247</v>
      </c>
      <c r="S5" s="37" t="s">
        <v>248</v>
      </c>
      <c r="T5" s="35" t="s">
        <v>262</v>
      </c>
    </row>
    <row r="6" ht="12.0" customHeight="1">
      <c r="A6" s="38" t="s">
        <v>249</v>
      </c>
      <c r="B6" s="87">
        <v>2008.0</v>
      </c>
      <c r="C6" s="88">
        <v>39448.0</v>
      </c>
      <c r="D6" s="89" t="s">
        <v>263</v>
      </c>
      <c r="E6" s="40">
        <v>455736.0</v>
      </c>
      <c r="F6" s="41">
        <v>831205.0</v>
      </c>
      <c r="G6" s="42">
        <v>138483.0</v>
      </c>
      <c r="H6" s="42">
        <v>75792.0</v>
      </c>
      <c r="I6" s="42">
        <v>438485.0</v>
      </c>
      <c r="J6" s="43">
        <v>178445.0</v>
      </c>
      <c r="K6" s="44" t="str">
        <f t="shared" ref="K6:O6" si="1">F6/$E6</f>
        <v>1.82</v>
      </c>
      <c r="L6" s="45" t="str">
        <f t="shared" si="1"/>
        <v>0.30</v>
      </c>
      <c r="M6" s="45" t="str">
        <f t="shared" si="1"/>
        <v>0.17</v>
      </c>
      <c r="N6" s="45" t="str">
        <f t="shared" si="1"/>
        <v>0.96</v>
      </c>
      <c r="O6" s="46" t="str">
        <f t="shared" si="1"/>
        <v>0.39</v>
      </c>
      <c r="P6" s="47" t="str">
        <f t="shared" ref="P6:S6" si="2">G6/$F6</f>
        <v>16.7%</v>
      </c>
      <c r="Q6" s="48" t="str">
        <f t="shared" si="2"/>
        <v>9.1%</v>
      </c>
      <c r="R6" s="48" t="str">
        <f t="shared" si="2"/>
        <v>52.8%</v>
      </c>
      <c r="S6" s="49" t="str">
        <f t="shared" si="2"/>
        <v>21.5%</v>
      </c>
      <c r="T6" s="90" t="str">
        <f>F6/E6</f>
        <v>1.82</v>
      </c>
    </row>
    <row r="7" ht="12.0" customHeight="1">
      <c r="A7" s="50" t="s">
        <v>249</v>
      </c>
      <c r="B7" s="91">
        <v>2008.0</v>
      </c>
      <c r="C7" s="92">
        <v>39479.0</v>
      </c>
      <c r="D7" s="93" t="s">
        <v>264</v>
      </c>
      <c r="E7" s="52">
        <v>443038.0</v>
      </c>
      <c r="F7" s="53">
        <v>876517.0</v>
      </c>
      <c r="G7" s="54">
        <v>191107.0</v>
      </c>
      <c r="H7" s="54">
        <v>73967.0</v>
      </c>
      <c r="I7" s="54">
        <v>515956.0</v>
      </c>
      <c r="J7" s="55">
        <v>95487.0</v>
      </c>
      <c r="K7" s="56" t="str">
        <f t="shared" ref="K7:O7" si="3">F7/$E7</f>
        <v>1.98</v>
      </c>
      <c r="L7" s="57" t="str">
        <f t="shared" si="3"/>
        <v>0.43</v>
      </c>
      <c r="M7" s="57" t="str">
        <f t="shared" si="3"/>
        <v>0.17</v>
      </c>
      <c r="N7" s="57" t="str">
        <f t="shared" si="3"/>
        <v>1.16</v>
      </c>
      <c r="O7" s="58" t="str">
        <f t="shared" si="3"/>
        <v>0.22</v>
      </c>
      <c r="P7" s="59" t="str">
        <f t="shared" ref="P7:S7" si="4">G7/$F7</f>
        <v>21.8%</v>
      </c>
      <c r="Q7" s="60" t="str">
        <f t="shared" si="4"/>
        <v>8.4%</v>
      </c>
      <c r="R7" s="60" t="str">
        <f t="shared" si="4"/>
        <v>58.9%</v>
      </c>
      <c r="S7" s="61" t="str">
        <f t="shared" si="4"/>
        <v>10.9%</v>
      </c>
      <c r="T7" s="94" t="str">
        <f t="shared" ref="T7:T17" si="7">SUM(F$6:F7)/SUM(E$6:E7)</f>
        <v>1.90</v>
      </c>
    </row>
    <row r="8" ht="12.0" customHeight="1">
      <c r="A8" s="50" t="s">
        <v>249</v>
      </c>
      <c r="B8" s="91">
        <v>2008.0</v>
      </c>
      <c r="C8" s="92">
        <v>39508.0</v>
      </c>
      <c r="D8" s="93" t="s">
        <v>265</v>
      </c>
      <c r="E8" s="52">
        <v>474991.0</v>
      </c>
      <c r="F8" s="53">
        <v>812189.0</v>
      </c>
      <c r="G8" s="54">
        <v>147999.0</v>
      </c>
      <c r="H8" s="54">
        <v>48191.0</v>
      </c>
      <c r="I8" s="54">
        <v>535509.0</v>
      </c>
      <c r="J8" s="55">
        <v>80490.0</v>
      </c>
      <c r="K8" s="56" t="str">
        <f t="shared" ref="K8:O8" si="5">F8/$E8</f>
        <v>1.71</v>
      </c>
      <c r="L8" s="57" t="str">
        <f t="shared" si="5"/>
        <v>0.31</v>
      </c>
      <c r="M8" s="57" t="str">
        <f t="shared" si="5"/>
        <v>0.10</v>
      </c>
      <c r="N8" s="57" t="str">
        <f t="shared" si="5"/>
        <v>1.13</v>
      </c>
      <c r="O8" s="58" t="str">
        <f t="shared" si="5"/>
        <v>0.17</v>
      </c>
      <c r="P8" s="59" t="str">
        <f t="shared" ref="P8:S8" si="6">G8/$F8</f>
        <v>18.2%</v>
      </c>
      <c r="Q8" s="60" t="str">
        <f t="shared" si="6"/>
        <v>5.9%</v>
      </c>
      <c r="R8" s="60" t="str">
        <f t="shared" si="6"/>
        <v>65.9%</v>
      </c>
      <c r="S8" s="61" t="str">
        <f t="shared" si="6"/>
        <v>9.9%</v>
      </c>
      <c r="T8" s="94" t="str">
        <f t="shared" si="7"/>
        <v>1.83</v>
      </c>
    </row>
    <row r="9" ht="12.0" customHeight="1">
      <c r="A9" s="50" t="s">
        <v>249</v>
      </c>
      <c r="B9" s="91">
        <v>2008.0</v>
      </c>
      <c r="C9" s="92">
        <v>39539.0</v>
      </c>
      <c r="D9" s="93" t="s">
        <v>266</v>
      </c>
      <c r="E9" s="52">
        <v>494982.0</v>
      </c>
      <c r="F9" s="53">
        <v>567584.0</v>
      </c>
      <c r="G9" s="54">
        <v>199267.0</v>
      </c>
      <c r="H9" s="54">
        <v>38048.0</v>
      </c>
      <c r="I9" s="54">
        <v>279260.0</v>
      </c>
      <c r="J9" s="55">
        <v>51009.0</v>
      </c>
      <c r="K9" s="56" t="str">
        <f t="shared" ref="K9:O9" si="8">F9/$E9</f>
        <v>1.15</v>
      </c>
      <c r="L9" s="57" t="str">
        <f t="shared" si="8"/>
        <v>0.40</v>
      </c>
      <c r="M9" s="57" t="str">
        <f t="shared" si="8"/>
        <v>0.08</v>
      </c>
      <c r="N9" s="57" t="str">
        <f t="shared" si="8"/>
        <v>0.56</v>
      </c>
      <c r="O9" s="58" t="str">
        <f t="shared" si="8"/>
        <v>0.10</v>
      </c>
      <c r="P9" s="59" t="str">
        <f t="shared" ref="P9:S9" si="9">G9/$F9</f>
        <v>35.1%</v>
      </c>
      <c r="Q9" s="60" t="str">
        <f t="shared" si="9"/>
        <v>6.7%</v>
      </c>
      <c r="R9" s="60" t="str">
        <f t="shared" si="9"/>
        <v>49.2%</v>
      </c>
      <c r="S9" s="61" t="str">
        <f t="shared" si="9"/>
        <v>9.0%</v>
      </c>
      <c r="T9" s="94" t="str">
        <f t="shared" si="7"/>
        <v>1.65</v>
      </c>
    </row>
    <row r="10" ht="12.0" customHeight="1">
      <c r="A10" s="50" t="s">
        <v>249</v>
      </c>
      <c r="B10" s="91">
        <v>2008.0</v>
      </c>
      <c r="C10" s="92">
        <v>39569.0</v>
      </c>
      <c r="D10" s="93" t="s">
        <v>267</v>
      </c>
      <c r="E10" s="52">
        <v>517877.0</v>
      </c>
      <c r="F10" s="53">
        <v>569090.0</v>
      </c>
      <c r="G10" s="54">
        <v>238078.0</v>
      </c>
      <c r="H10" s="54">
        <v>52021.0</v>
      </c>
      <c r="I10" s="54">
        <v>216044.0</v>
      </c>
      <c r="J10" s="55">
        <v>62947.0</v>
      </c>
      <c r="K10" s="56" t="str">
        <f t="shared" ref="K10:O10" si="10">F10/$E10</f>
        <v>1.10</v>
      </c>
      <c r="L10" s="57" t="str">
        <f t="shared" si="10"/>
        <v>0.46</v>
      </c>
      <c r="M10" s="57" t="str">
        <f t="shared" si="10"/>
        <v>0.10</v>
      </c>
      <c r="N10" s="57" t="str">
        <f t="shared" si="10"/>
        <v>0.42</v>
      </c>
      <c r="O10" s="58" t="str">
        <f t="shared" si="10"/>
        <v>0.12</v>
      </c>
      <c r="P10" s="59" t="str">
        <f t="shared" ref="P10:S10" si="11">G10/$F10</f>
        <v>41.8%</v>
      </c>
      <c r="Q10" s="60" t="str">
        <f t="shared" si="11"/>
        <v>9.1%</v>
      </c>
      <c r="R10" s="60" t="str">
        <f t="shared" si="11"/>
        <v>38.0%</v>
      </c>
      <c r="S10" s="61" t="str">
        <f t="shared" si="11"/>
        <v>11.1%</v>
      </c>
      <c r="T10" s="94" t="str">
        <f t="shared" si="7"/>
        <v>1.53</v>
      </c>
    </row>
    <row r="11" ht="12.0" customHeight="1">
      <c r="A11" s="50" t="s">
        <v>249</v>
      </c>
      <c r="B11" s="91">
        <v>2008.0</v>
      </c>
      <c r="C11" s="92">
        <v>39600.0</v>
      </c>
      <c r="D11" s="93" t="s">
        <v>268</v>
      </c>
      <c r="E11" s="52">
        <v>526835.0</v>
      </c>
      <c r="F11" s="53">
        <v>694097.0</v>
      </c>
      <c r="G11" s="54">
        <v>265499.0</v>
      </c>
      <c r="H11" s="54">
        <v>98539.0</v>
      </c>
      <c r="I11" s="54">
        <v>245620.0</v>
      </c>
      <c r="J11" s="55">
        <v>84439.0</v>
      </c>
      <c r="K11" s="56" t="str">
        <f t="shared" ref="K11:O11" si="12">F11/$E11</f>
        <v>1.32</v>
      </c>
      <c r="L11" s="57" t="str">
        <f t="shared" si="12"/>
        <v>0.50</v>
      </c>
      <c r="M11" s="57" t="str">
        <f t="shared" si="12"/>
        <v>0.19</v>
      </c>
      <c r="N11" s="57" t="str">
        <f t="shared" si="12"/>
        <v>0.47</v>
      </c>
      <c r="O11" s="58" t="str">
        <f t="shared" si="12"/>
        <v>0.16</v>
      </c>
      <c r="P11" s="59" t="str">
        <f t="shared" ref="P11:S11" si="13">G11/$F11</f>
        <v>38.3%</v>
      </c>
      <c r="Q11" s="60" t="str">
        <f t="shared" si="13"/>
        <v>14.2%</v>
      </c>
      <c r="R11" s="60" t="str">
        <f t="shared" si="13"/>
        <v>35.4%</v>
      </c>
      <c r="S11" s="61" t="str">
        <f t="shared" si="13"/>
        <v>12.2%</v>
      </c>
      <c r="T11" s="94" t="str">
        <f t="shared" si="7"/>
        <v>1.49</v>
      </c>
    </row>
    <row r="12" ht="12.0" customHeight="1">
      <c r="A12" s="50" t="s">
        <v>249</v>
      </c>
      <c r="B12" s="91">
        <v>2008.0</v>
      </c>
      <c r="C12" s="92">
        <v>39630.0</v>
      </c>
      <c r="D12" s="93" t="s">
        <v>269</v>
      </c>
      <c r="E12" s="52">
        <v>532375.0</v>
      </c>
      <c r="F12" s="53">
        <v>589851.0</v>
      </c>
      <c r="G12" s="54">
        <v>255838.0</v>
      </c>
      <c r="H12" s="54">
        <v>112751.0</v>
      </c>
      <c r="I12" s="54">
        <v>179747.0</v>
      </c>
      <c r="J12" s="55">
        <v>41515.0</v>
      </c>
      <c r="K12" s="56" t="str">
        <f t="shared" ref="K12:O12" si="14">F12/$E12</f>
        <v>1.11</v>
      </c>
      <c r="L12" s="57" t="str">
        <f t="shared" si="14"/>
        <v>0.48</v>
      </c>
      <c r="M12" s="57" t="str">
        <f t="shared" si="14"/>
        <v>0.21</v>
      </c>
      <c r="N12" s="57" t="str">
        <f t="shared" si="14"/>
        <v>0.34</v>
      </c>
      <c r="O12" s="58" t="str">
        <f t="shared" si="14"/>
        <v>0.08</v>
      </c>
      <c r="P12" s="59" t="str">
        <f t="shared" ref="P12:S12" si="15">G12/$F12</f>
        <v>43.4%</v>
      </c>
      <c r="Q12" s="60" t="str">
        <f t="shared" si="15"/>
        <v>19.1%</v>
      </c>
      <c r="R12" s="60" t="str">
        <f t="shared" si="15"/>
        <v>30.5%</v>
      </c>
      <c r="S12" s="61" t="str">
        <f t="shared" si="15"/>
        <v>7.0%</v>
      </c>
      <c r="T12" s="94" t="str">
        <f t="shared" si="7"/>
        <v>1.43</v>
      </c>
    </row>
    <row r="13" ht="12.0" customHeight="1">
      <c r="A13" s="50" t="s">
        <v>249</v>
      </c>
      <c r="B13" s="91">
        <v>2008.0</v>
      </c>
      <c r="C13" s="92">
        <v>39661.0</v>
      </c>
      <c r="D13" s="93" t="s">
        <v>270</v>
      </c>
      <c r="E13" s="52">
        <v>524550.0</v>
      </c>
      <c r="F13" s="53">
        <v>459501.0</v>
      </c>
      <c r="G13" s="54">
        <v>215696.0</v>
      </c>
      <c r="H13" s="54">
        <v>19734.0</v>
      </c>
      <c r="I13" s="54">
        <v>147487.0</v>
      </c>
      <c r="J13" s="55">
        <v>76584.0</v>
      </c>
      <c r="K13" s="56" t="str">
        <f t="shared" ref="K13:O13" si="16">F13/$E13</f>
        <v>0.88</v>
      </c>
      <c r="L13" s="57" t="str">
        <f t="shared" si="16"/>
        <v>0.41</v>
      </c>
      <c r="M13" s="57" t="str">
        <f t="shared" si="16"/>
        <v>0.04</v>
      </c>
      <c r="N13" s="57" t="str">
        <f t="shared" si="16"/>
        <v>0.28</v>
      </c>
      <c r="O13" s="58" t="str">
        <f t="shared" si="16"/>
        <v>0.15</v>
      </c>
      <c r="P13" s="59" t="str">
        <f t="shared" ref="P13:S13" si="17">G13/$F13</f>
        <v>46.9%</v>
      </c>
      <c r="Q13" s="60" t="str">
        <f t="shared" si="17"/>
        <v>4.3%</v>
      </c>
      <c r="R13" s="60" t="str">
        <f t="shared" si="17"/>
        <v>32.1%</v>
      </c>
      <c r="S13" s="61" t="str">
        <f t="shared" si="17"/>
        <v>16.7%</v>
      </c>
      <c r="T13" s="94" t="str">
        <f t="shared" si="7"/>
        <v>1.36</v>
      </c>
    </row>
    <row r="14" ht="12.0" customHeight="1">
      <c r="A14" s="50" t="s">
        <v>249</v>
      </c>
      <c r="B14" s="91">
        <v>2008.0</v>
      </c>
      <c r="C14" s="92">
        <v>39692.0</v>
      </c>
      <c r="D14" s="93" t="s">
        <v>271</v>
      </c>
      <c r="E14" s="52">
        <v>519344.0</v>
      </c>
      <c r="F14" s="53">
        <v>499614.0</v>
      </c>
      <c r="G14" s="54">
        <v>241048.0</v>
      </c>
      <c r="H14" s="54">
        <v>13578.0</v>
      </c>
      <c r="I14" s="54">
        <v>211675.0</v>
      </c>
      <c r="J14" s="55">
        <v>33313.0</v>
      </c>
      <c r="K14" s="56" t="str">
        <f t="shared" ref="K14:O14" si="18">F14/$E14</f>
        <v>0.96</v>
      </c>
      <c r="L14" s="57" t="str">
        <f t="shared" si="18"/>
        <v>0.46</v>
      </c>
      <c r="M14" s="57" t="str">
        <f t="shared" si="18"/>
        <v>0.03</v>
      </c>
      <c r="N14" s="57" t="str">
        <f t="shared" si="18"/>
        <v>0.41</v>
      </c>
      <c r="O14" s="58" t="str">
        <f t="shared" si="18"/>
        <v>0.06</v>
      </c>
      <c r="P14" s="59" t="str">
        <f t="shared" ref="P14:S14" si="19">G14/$F14</f>
        <v>48.2%</v>
      </c>
      <c r="Q14" s="60" t="str">
        <f t="shared" si="19"/>
        <v>2.7%</v>
      </c>
      <c r="R14" s="60" t="str">
        <f t="shared" si="19"/>
        <v>42.4%</v>
      </c>
      <c r="S14" s="61" t="str">
        <f t="shared" si="19"/>
        <v>6.7%</v>
      </c>
      <c r="T14" s="94" t="str">
        <f t="shared" si="7"/>
        <v>1.31</v>
      </c>
    </row>
    <row r="15" ht="12.0" customHeight="1">
      <c r="A15" s="50" t="s">
        <v>249</v>
      </c>
      <c r="B15" s="91">
        <v>2008.0</v>
      </c>
      <c r="C15" s="92">
        <v>39722.0</v>
      </c>
      <c r="D15" s="93" t="s">
        <v>272</v>
      </c>
      <c r="E15" s="52">
        <v>506019.0</v>
      </c>
      <c r="F15" s="53">
        <v>566149.0</v>
      </c>
      <c r="G15" s="54">
        <v>182937.0</v>
      </c>
      <c r="H15" s="54">
        <v>8542.0</v>
      </c>
      <c r="I15" s="54">
        <v>366199.0</v>
      </c>
      <c r="J15" s="55">
        <v>8471.0</v>
      </c>
      <c r="K15" s="56" t="str">
        <f t="shared" ref="K15:O15" si="20">F15/$E15</f>
        <v>1.12</v>
      </c>
      <c r="L15" s="57" t="str">
        <f t="shared" si="20"/>
        <v>0.36</v>
      </c>
      <c r="M15" s="57" t="str">
        <f t="shared" si="20"/>
        <v>0.02</v>
      </c>
      <c r="N15" s="57" t="str">
        <f t="shared" si="20"/>
        <v>0.72</v>
      </c>
      <c r="O15" s="58" t="str">
        <f t="shared" si="20"/>
        <v>0.02</v>
      </c>
      <c r="P15" s="59" t="str">
        <f t="shared" ref="P15:S15" si="21">G15/$F15</f>
        <v>32.3%</v>
      </c>
      <c r="Q15" s="60" t="str">
        <f t="shared" si="21"/>
        <v>1.5%</v>
      </c>
      <c r="R15" s="60" t="str">
        <f t="shared" si="21"/>
        <v>64.7%</v>
      </c>
      <c r="S15" s="61" t="str">
        <f t="shared" si="21"/>
        <v>1.5%</v>
      </c>
      <c r="T15" s="94" t="str">
        <f t="shared" si="7"/>
        <v>1.29</v>
      </c>
    </row>
    <row r="16" ht="12.0" customHeight="1">
      <c r="A16" s="50" t="s">
        <v>249</v>
      </c>
      <c r="B16" s="91">
        <v>2008.0</v>
      </c>
      <c r="C16" s="92">
        <v>39753.0</v>
      </c>
      <c r="D16" s="93" t="s">
        <v>273</v>
      </c>
      <c r="E16" s="52">
        <v>426862.0</v>
      </c>
      <c r="F16" s="53">
        <v>458393.0</v>
      </c>
      <c r="G16" s="54">
        <v>94204.0</v>
      </c>
      <c r="H16" s="54">
        <v>7067.0</v>
      </c>
      <c r="I16" s="54">
        <v>349776.0</v>
      </c>
      <c r="J16" s="55">
        <v>7346.0</v>
      </c>
      <c r="K16" s="56" t="str">
        <f t="shared" ref="K16:O16" si="22">F16/$E16</f>
        <v>1.07</v>
      </c>
      <c r="L16" s="57" t="str">
        <f t="shared" si="22"/>
        <v>0.22</v>
      </c>
      <c r="M16" s="57" t="str">
        <f t="shared" si="22"/>
        <v>0.02</v>
      </c>
      <c r="N16" s="57" t="str">
        <f t="shared" si="22"/>
        <v>0.82</v>
      </c>
      <c r="O16" s="58" t="str">
        <f t="shared" si="22"/>
        <v>0.02</v>
      </c>
      <c r="P16" s="59" t="str">
        <f t="shared" ref="P16:S16" si="23">G16/$F16</f>
        <v>20.6%</v>
      </c>
      <c r="Q16" s="60" t="str">
        <f t="shared" si="23"/>
        <v>1.5%</v>
      </c>
      <c r="R16" s="60" t="str">
        <f t="shared" si="23"/>
        <v>76.3%</v>
      </c>
      <c r="S16" s="61" t="str">
        <f t="shared" si="23"/>
        <v>1.6%</v>
      </c>
      <c r="T16" s="94" t="str">
        <f t="shared" si="7"/>
        <v>1.28</v>
      </c>
    </row>
    <row r="17" ht="12.0" customHeight="1">
      <c r="A17" s="95" t="s">
        <v>249</v>
      </c>
      <c r="B17" s="96">
        <v>2008.0</v>
      </c>
      <c r="C17" s="97">
        <v>39783.0</v>
      </c>
      <c r="D17" s="98" t="s">
        <v>274</v>
      </c>
      <c r="E17" s="99">
        <v>405350.0</v>
      </c>
      <c r="F17" s="100">
        <v>370417.0</v>
      </c>
      <c r="G17" s="101">
        <v>68556.0</v>
      </c>
      <c r="H17" s="101">
        <v>2244.0</v>
      </c>
      <c r="I17" s="101">
        <v>286891.0</v>
      </c>
      <c r="J17" s="102">
        <v>12726.0</v>
      </c>
      <c r="K17" s="103" t="str">
        <f t="shared" ref="K17:O17" si="24">F17/$E17</f>
        <v>0.91</v>
      </c>
      <c r="L17" s="104" t="str">
        <f t="shared" si="24"/>
        <v>0.17</v>
      </c>
      <c r="M17" s="104" t="str">
        <f t="shared" si="24"/>
        <v>0.01</v>
      </c>
      <c r="N17" s="104" t="str">
        <f t="shared" si="24"/>
        <v>0.71</v>
      </c>
      <c r="O17" s="105" t="str">
        <f t="shared" si="24"/>
        <v>0.03</v>
      </c>
      <c r="P17" s="106" t="str">
        <f t="shared" ref="P17:S17" si="25">G17/$F17</f>
        <v>18.5%</v>
      </c>
      <c r="Q17" s="107" t="str">
        <f t="shared" si="25"/>
        <v>0.6%</v>
      </c>
      <c r="R17" s="107" t="str">
        <f t="shared" si="25"/>
        <v>77.5%</v>
      </c>
      <c r="S17" s="108" t="str">
        <f t="shared" si="25"/>
        <v>3.4%</v>
      </c>
      <c r="T17" s="109" t="str">
        <f t="shared" si="7"/>
        <v>1.25</v>
      </c>
    </row>
    <row r="18" ht="12.0" customHeight="1">
      <c r="A18" s="38" t="s">
        <v>249</v>
      </c>
      <c r="B18" s="87">
        <v>2009.0</v>
      </c>
      <c r="C18" s="88">
        <v>39814.0</v>
      </c>
      <c r="D18" s="89" t="s">
        <v>263</v>
      </c>
      <c r="E18" s="40">
        <v>404689.0</v>
      </c>
      <c r="F18" s="41">
        <v>440868.0</v>
      </c>
      <c r="G18" s="42">
        <v>49394.0</v>
      </c>
      <c r="H18" s="42">
        <v>3790.0</v>
      </c>
      <c r="I18" s="42">
        <v>374283.0</v>
      </c>
      <c r="J18" s="43">
        <v>13401.0</v>
      </c>
      <c r="K18" s="44" t="str">
        <f t="shared" ref="K18:O18" si="26">F18/$E18</f>
        <v>1.09</v>
      </c>
      <c r="L18" s="45" t="str">
        <f t="shared" si="26"/>
        <v>0.12</v>
      </c>
      <c r="M18" s="45" t="str">
        <f t="shared" si="26"/>
        <v>0.01</v>
      </c>
      <c r="N18" s="45" t="str">
        <f t="shared" si="26"/>
        <v>0.92</v>
      </c>
      <c r="O18" s="46" t="str">
        <f t="shared" si="26"/>
        <v>0.03</v>
      </c>
      <c r="P18" s="47" t="str">
        <f t="shared" ref="P18:S18" si="27">G18/$F18</f>
        <v>11.2%</v>
      </c>
      <c r="Q18" s="48" t="str">
        <f t="shared" si="27"/>
        <v>0.9%</v>
      </c>
      <c r="R18" s="48" t="str">
        <f t="shared" si="27"/>
        <v>84.9%</v>
      </c>
      <c r="S18" s="49" t="str">
        <f t="shared" si="27"/>
        <v>3.0%</v>
      </c>
      <c r="T18" s="90" t="str">
        <f>F18/E18</f>
        <v>1.09</v>
      </c>
    </row>
    <row r="19" ht="12.0" customHeight="1">
      <c r="A19" s="50" t="s">
        <v>249</v>
      </c>
      <c r="B19" s="91">
        <v>2009.0</v>
      </c>
      <c r="C19" s="92">
        <v>39845.0</v>
      </c>
      <c r="D19" s="93" t="s">
        <v>264</v>
      </c>
      <c r="E19" s="52">
        <v>385722.0</v>
      </c>
      <c r="F19" s="53">
        <v>380929.0</v>
      </c>
      <c r="G19" s="54">
        <v>59550.0</v>
      </c>
      <c r="H19" s="54">
        <v>2901.0</v>
      </c>
      <c r="I19" s="54">
        <v>307553.0</v>
      </c>
      <c r="J19" s="55">
        <v>10925.0</v>
      </c>
      <c r="K19" s="56" t="str">
        <f t="shared" ref="K19:O19" si="28">F19/$E19</f>
        <v>0.99</v>
      </c>
      <c r="L19" s="57" t="str">
        <f t="shared" si="28"/>
        <v>0.15</v>
      </c>
      <c r="M19" s="57" t="str">
        <f t="shared" si="28"/>
        <v>0.01</v>
      </c>
      <c r="N19" s="57" t="str">
        <f t="shared" si="28"/>
        <v>0.80</v>
      </c>
      <c r="O19" s="58" t="str">
        <f t="shared" si="28"/>
        <v>0.03</v>
      </c>
      <c r="P19" s="59" t="str">
        <f t="shared" ref="P19:S19" si="29">G19/$F19</f>
        <v>15.6%</v>
      </c>
      <c r="Q19" s="60" t="str">
        <f t="shared" si="29"/>
        <v>0.8%</v>
      </c>
      <c r="R19" s="60" t="str">
        <f t="shared" si="29"/>
        <v>80.7%</v>
      </c>
      <c r="S19" s="61" t="str">
        <f t="shared" si="29"/>
        <v>2.9%</v>
      </c>
      <c r="T19" s="94" t="str">
        <f t="shared" ref="T19:T29" si="32">SUM(F$18:F19)/SUM(E$18:E19)</f>
        <v>1.04</v>
      </c>
    </row>
    <row r="20" ht="12.0" customHeight="1">
      <c r="A20" s="50" t="s">
        <v>249</v>
      </c>
      <c r="B20" s="91">
        <v>2009.0</v>
      </c>
      <c r="C20" s="92">
        <v>39873.0</v>
      </c>
      <c r="D20" s="93" t="s">
        <v>265</v>
      </c>
      <c r="E20" s="52">
        <v>443939.0</v>
      </c>
      <c r="F20" s="53">
        <v>215264.0</v>
      </c>
      <c r="G20" s="54">
        <v>57293.0</v>
      </c>
      <c r="H20" s="54">
        <v>6804.0</v>
      </c>
      <c r="I20" s="54">
        <v>136056.0</v>
      </c>
      <c r="J20" s="55">
        <v>15111.0</v>
      </c>
      <c r="K20" s="56" t="str">
        <f t="shared" ref="K20:O20" si="30">F20/$E20</f>
        <v>0.48</v>
      </c>
      <c r="L20" s="57" t="str">
        <f t="shared" si="30"/>
        <v>0.13</v>
      </c>
      <c r="M20" s="57" t="str">
        <f t="shared" si="30"/>
        <v>0.02</v>
      </c>
      <c r="N20" s="57" t="str">
        <f t="shared" si="30"/>
        <v>0.31</v>
      </c>
      <c r="O20" s="58" t="str">
        <f t="shared" si="30"/>
        <v>0.03</v>
      </c>
      <c r="P20" s="59" t="str">
        <f t="shared" ref="P20:S20" si="31">G20/$F20</f>
        <v>26.6%</v>
      </c>
      <c r="Q20" s="60" t="str">
        <f t="shared" si="31"/>
        <v>3.2%</v>
      </c>
      <c r="R20" s="60" t="str">
        <f t="shared" si="31"/>
        <v>63.2%</v>
      </c>
      <c r="S20" s="61" t="str">
        <f t="shared" si="31"/>
        <v>7.0%</v>
      </c>
      <c r="T20" s="94" t="str">
        <f t="shared" si="32"/>
        <v>0.84</v>
      </c>
    </row>
    <row r="21" ht="12.0" customHeight="1">
      <c r="A21" s="50" t="s">
        <v>249</v>
      </c>
      <c r="B21" s="91">
        <v>2009.0</v>
      </c>
      <c r="C21" s="92">
        <v>39904.0</v>
      </c>
      <c r="D21" s="93" t="s">
        <v>266</v>
      </c>
      <c r="E21" s="52">
        <v>446510.0</v>
      </c>
      <c r="F21" s="53">
        <v>234869.0</v>
      </c>
      <c r="G21" s="54">
        <v>67118.0</v>
      </c>
      <c r="H21" s="54">
        <v>10216.0</v>
      </c>
      <c r="I21" s="54">
        <v>137140.0</v>
      </c>
      <c r="J21" s="55">
        <v>20395.0</v>
      </c>
      <c r="K21" s="56" t="str">
        <f t="shared" ref="K21:O21" si="33">F21/$E21</f>
        <v>0.53</v>
      </c>
      <c r="L21" s="57" t="str">
        <f t="shared" si="33"/>
        <v>0.15</v>
      </c>
      <c r="M21" s="57" t="str">
        <f t="shared" si="33"/>
        <v>0.02</v>
      </c>
      <c r="N21" s="57" t="str">
        <f t="shared" si="33"/>
        <v>0.31</v>
      </c>
      <c r="O21" s="58" t="str">
        <f t="shared" si="33"/>
        <v>0.05</v>
      </c>
      <c r="P21" s="59" t="str">
        <f t="shared" ref="P21:S21" si="34">G21/$F21</f>
        <v>28.6%</v>
      </c>
      <c r="Q21" s="60" t="str">
        <f t="shared" si="34"/>
        <v>4.3%</v>
      </c>
      <c r="R21" s="60" t="str">
        <f t="shared" si="34"/>
        <v>58.4%</v>
      </c>
      <c r="S21" s="61" t="str">
        <f t="shared" si="34"/>
        <v>8.7%</v>
      </c>
      <c r="T21" s="94" t="str">
        <f t="shared" si="32"/>
        <v>0.76</v>
      </c>
    </row>
    <row r="22" ht="12.0" customHeight="1">
      <c r="A22" s="50" t="s">
        <v>249</v>
      </c>
      <c r="B22" s="91">
        <v>2009.0</v>
      </c>
      <c r="C22" s="92">
        <v>39934.0</v>
      </c>
      <c r="D22" s="93" t="s">
        <v>267</v>
      </c>
      <c r="E22" s="52">
        <v>471717.0</v>
      </c>
      <c r="F22" s="53">
        <v>285683.0</v>
      </c>
      <c r="G22" s="54">
        <v>81633.0</v>
      </c>
      <c r="H22" s="54">
        <v>20380.0</v>
      </c>
      <c r="I22" s="54">
        <v>139291.0</v>
      </c>
      <c r="J22" s="55">
        <v>44379.0</v>
      </c>
      <c r="K22" s="56" t="str">
        <f t="shared" ref="K22:O22" si="35">F22/$E22</f>
        <v>0.61</v>
      </c>
      <c r="L22" s="57" t="str">
        <f t="shared" si="35"/>
        <v>0.17</v>
      </c>
      <c r="M22" s="57" t="str">
        <f t="shared" si="35"/>
        <v>0.04</v>
      </c>
      <c r="N22" s="57" t="str">
        <f t="shared" si="35"/>
        <v>0.30</v>
      </c>
      <c r="O22" s="58" t="str">
        <f t="shared" si="35"/>
        <v>0.09</v>
      </c>
      <c r="P22" s="59" t="str">
        <f t="shared" ref="P22:S22" si="36">G22/$F22</f>
        <v>28.6%</v>
      </c>
      <c r="Q22" s="60" t="str">
        <f t="shared" si="36"/>
        <v>7.1%</v>
      </c>
      <c r="R22" s="60" t="str">
        <f t="shared" si="36"/>
        <v>48.8%</v>
      </c>
      <c r="S22" s="61" t="str">
        <f t="shared" si="36"/>
        <v>15.5%</v>
      </c>
      <c r="T22" s="94" t="str">
        <f t="shared" si="32"/>
        <v>0.72</v>
      </c>
    </row>
    <row r="23" ht="12.0" customHeight="1">
      <c r="A23" s="50" t="s">
        <v>249</v>
      </c>
      <c r="B23" s="91">
        <v>2009.0</v>
      </c>
      <c r="C23" s="92">
        <v>39965.0</v>
      </c>
      <c r="D23" s="93" t="s">
        <v>268</v>
      </c>
      <c r="E23" s="52">
        <v>477673.0</v>
      </c>
      <c r="F23" s="53">
        <v>323623.0</v>
      </c>
      <c r="G23" s="54">
        <v>110837.0</v>
      </c>
      <c r="H23" s="54">
        <v>2511.0</v>
      </c>
      <c r="I23" s="54">
        <v>175045.0</v>
      </c>
      <c r="J23" s="55">
        <v>35230.0</v>
      </c>
      <c r="K23" s="56" t="str">
        <f t="shared" ref="K23:O23" si="37">F23/$E23</f>
        <v>0.68</v>
      </c>
      <c r="L23" s="57" t="str">
        <f t="shared" si="37"/>
        <v>0.23</v>
      </c>
      <c r="M23" s="57" t="str">
        <f t="shared" si="37"/>
        <v>0.01</v>
      </c>
      <c r="N23" s="57" t="str">
        <f t="shared" si="37"/>
        <v>0.37</v>
      </c>
      <c r="O23" s="58" t="str">
        <f t="shared" si="37"/>
        <v>0.07</v>
      </c>
      <c r="P23" s="59" t="str">
        <f t="shared" ref="P23:S23" si="38">G23/$F23</f>
        <v>34.2%</v>
      </c>
      <c r="Q23" s="60" t="str">
        <f t="shared" si="38"/>
        <v>0.8%</v>
      </c>
      <c r="R23" s="60" t="str">
        <f t="shared" si="38"/>
        <v>54.1%</v>
      </c>
      <c r="S23" s="61" t="str">
        <f t="shared" si="38"/>
        <v>10.9%</v>
      </c>
      <c r="T23" s="94" t="str">
        <f t="shared" si="32"/>
        <v>0.72</v>
      </c>
    </row>
    <row r="24" ht="12.0" customHeight="1">
      <c r="A24" s="50" t="s">
        <v>249</v>
      </c>
      <c r="B24" s="91">
        <v>2009.0</v>
      </c>
      <c r="C24" s="92">
        <v>39995.0</v>
      </c>
      <c r="D24" s="93" t="s">
        <v>269</v>
      </c>
      <c r="E24" s="52">
        <v>490740.0</v>
      </c>
      <c r="F24" s="53">
        <v>380729.0</v>
      </c>
      <c r="G24" s="54">
        <v>141743.0</v>
      </c>
      <c r="H24" s="54">
        <v>4890.0</v>
      </c>
      <c r="I24" s="54">
        <v>198155.0</v>
      </c>
      <c r="J24" s="55">
        <v>35941.0</v>
      </c>
      <c r="K24" s="56" t="str">
        <f t="shared" ref="K24:O24" si="39">F24/$E24</f>
        <v>0.78</v>
      </c>
      <c r="L24" s="57" t="str">
        <f t="shared" si="39"/>
        <v>0.29</v>
      </c>
      <c r="M24" s="57" t="str">
        <f t="shared" si="39"/>
        <v>0.01</v>
      </c>
      <c r="N24" s="57" t="str">
        <f t="shared" si="39"/>
        <v>0.40</v>
      </c>
      <c r="O24" s="58" t="str">
        <f t="shared" si="39"/>
        <v>0.07</v>
      </c>
      <c r="P24" s="59" t="str">
        <f t="shared" ref="P24:S24" si="40">G24/$F24</f>
        <v>37.2%</v>
      </c>
      <c r="Q24" s="60" t="str">
        <f t="shared" si="40"/>
        <v>1.3%</v>
      </c>
      <c r="R24" s="60" t="str">
        <f t="shared" si="40"/>
        <v>52.0%</v>
      </c>
      <c r="S24" s="61" t="str">
        <f t="shared" si="40"/>
        <v>9.4%</v>
      </c>
      <c r="T24" s="94" t="str">
        <f t="shared" si="32"/>
        <v>0.72</v>
      </c>
    </row>
    <row r="25" ht="12.0" customHeight="1">
      <c r="A25" s="50" t="s">
        <v>249</v>
      </c>
      <c r="B25" s="91">
        <v>2009.0</v>
      </c>
      <c r="C25" s="92">
        <v>40026.0</v>
      </c>
      <c r="D25" s="93" t="s">
        <v>270</v>
      </c>
      <c r="E25" s="52">
        <v>481186.0</v>
      </c>
      <c r="F25" s="53">
        <v>205285.0</v>
      </c>
      <c r="G25" s="54">
        <v>128703.0</v>
      </c>
      <c r="H25" s="54">
        <v>4937.0</v>
      </c>
      <c r="I25" s="54">
        <v>52602.0</v>
      </c>
      <c r="J25" s="55">
        <v>19043.0</v>
      </c>
      <c r="K25" s="56" t="str">
        <f t="shared" ref="K25:O25" si="41">F25/$E25</f>
        <v>0.43</v>
      </c>
      <c r="L25" s="57" t="str">
        <f t="shared" si="41"/>
        <v>0.27</v>
      </c>
      <c r="M25" s="57" t="str">
        <f t="shared" si="41"/>
        <v>0.01</v>
      </c>
      <c r="N25" s="57" t="str">
        <f t="shared" si="41"/>
        <v>0.11</v>
      </c>
      <c r="O25" s="58" t="str">
        <f t="shared" si="41"/>
        <v>0.04</v>
      </c>
      <c r="P25" s="59" t="str">
        <f t="shared" ref="P25:S25" si="42">G25/$F25</f>
        <v>62.7%</v>
      </c>
      <c r="Q25" s="60" t="str">
        <f t="shared" si="42"/>
        <v>2.4%</v>
      </c>
      <c r="R25" s="60" t="str">
        <f t="shared" si="42"/>
        <v>25.6%</v>
      </c>
      <c r="S25" s="61" t="str">
        <f t="shared" si="42"/>
        <v>9.3%</v>
      </c>
      <c r="T25" s="94" t="str">
        <f t="shared" si="32"/>
        <v>0.68</v>
      </c>
    </row>
    <row r="26" ht="12.0" customHeight="1">
      <c r="A26" s="50" t="s">
        <v>249</v>
      </c>
      <c r="B26" s="91">
        <v>2009.0</v>
      </c>
      <c r="C26" s="92">
        <v>40057.0</v>
      </c>
      <c r="D26" s="93" t="s">
        <v>271</v>
      </c>
      <c r="E26" s="52">
        <v>477821.0</v>
      </c>
      <c r="F26" s="53">
        <v>324917.0</v>
      </c>
      <c r="G26" s="54">
        <v>119412.0</v>
      </c>
      <c r="H26" s="54">
        <v>6188.0</v>
      </c>
      <c r="I26" s="54">
        <v>195576.0</v>
      </c>
      <c r="J26" s="55">
        <v>3741.0</v>
      </c>
      <c r="K26" s="56" t="str">
        <f t="shared" ref="K26:O26" si="43">F26/$E26</f>
        <v>0.68</v>
      </c>
      <c r="L26" s="57" t="str">
        <f t="shared" si="43"/>
        <v>0.25</v>
      </c>
      <c r="M26" s="57" t="str">
        <f t="shared" si="43"/>
        <v>0.01</v>
      </c>
      <c r="N26" s="57" t="str">
        <f t="shared" si="43"/>
        <v>0.41</v>
      </c>
      <c r="O26" s="58" t="str">
        <f t="shared" si="43"/>
        <v>0.01</v>
      </c>
      <c r="P26" s="59" t="str">
        <f t="shared" ref="P26:S26" si="44">G26/$F26</f>
        <v>36.8%</v>
      </c>
      <c r="Q26" s="60" t="str">
        <f t="shared" si="44"/>
        <v>1.9%</v>
      </c>
      <c r="R26" s="60" t="str">
        <f t="shared" si="44"/>
        <v>60.2%</v>
      </c>
      <c r="S26" s="61" t="str">
        <f t="shared" si="44"/>
        <v>1.2%</v>
      </c>
      <c r="T26" s="94" t="str">
        <f t="shared" si="32"/>
        <v>0.68</v>
      </c>
    </row>
    <row r="27" ht="12.0" customHeight="1">
      <c r="A27" s="50" t="s">
        <v>249</v>
      </c>
      <c r="B27" s="91">
        <v>2009.0</v>
      </c>
      <c r="C27" s="92">
        <v>40087.0</v>
      </c>
      <c r="D27" s="93" t="s">
        <v>272</v>
      </c>
      <c r="E27" s="52">
        <v>467956.0</v>
      </c>
      <c r="F27" s="53">
        <v>321986.0</v>
      </c>
      <c r="G27" s="54">
        <v>86880.0</v>
      </c>
      <c r="H27" s="54">
        <v>3186.0</v>
      </c>
      <c r="I27" s="54">
        <v>222786.0</v>
      </c>
      <c r="J27" s="55">
        <v>9134.0</v>
      </c>
      <c r="K27" s="56" t="str">
        <f t="shared" ref="K27:O27" si="45">F27/$E27</f>
        <v>0.69</v>
      </c>
      <c r="L27" s="57" t="str">
        <f t="shared" si="45"/>
        <v>0.19</v>
      </c>
      <c r="M27" s="57" t="str">
        <f t="shared" si="45"/>
        <v>0.01</v>
      </c>
      <c r="N27" s="57" t="str">
        <f t="shared" si="45"/>
        <v>0.48</v>
      </c>
      <c r="O27" s="58" t="str">
        <f t="shared" si="45"/>
        <v>0.02</v>
      </c>
      <c r="P27" s="59" t="str">
        <f t="shared" ref="P27:S27" si="46">G27/$F27</f>
        <v>27.0%</v>
      </c>
      <c r="Q27" s="60" t="str">
        <f t="shared" si="46"/>
        <v>1.0%</v>
      </c>
      <c r="R27" s="60" t="str">
        <f t="shared" si="46"/>
        <v>69.2%</v>
      </c>
      <c r="S27" s="61" t="str">
        <f t="shared" si="46"/>
        <v>2.8%</v>
      </c>
      <c r="T27" s="94" t="str">
        <f t="shared" si="32"/>
        <v>0.68</v>
      </c>
    </row>
    <row r="28" ht="12.0" customHeight="1">
      <c r="A28" s="50" t="s">
        <v>249</v>
      </c>
      <c r="B28" s="91">
        <v>2009.0</v>
      </c>
      <c r="C28" s="92">
        <v>40118.0</v>
      </c>
      <c r="D28" s="93" t="s">
        <v>273</v>
      </c>
      <c r="E28" s="52">
        <v>415329.0</v>
      </c>
      <c r="F28" s="53">
        <v>443912.0</v>
      </c>
      <c r="G28" s="54">
        <v>66240.0</v>
      </c>
      <c r="H28" s="54">
        <v>11995.0</v>
      </c>
      <c r="I28" s="54">
        <v>349168.0</v>
      </c>
      <c r="J28" s="55">
        <v>16509.0</v>
      </c>
      <c r="K28" s="56" t="str">
        <f t="shared" ref="K28:O28" si="47">F28/$E28</f>
        <v>1.07</v>
      </c>
      <c r="L28" s="57" t="str">
        <f t="shared" si="47"/>
        <v>0.16</v>
      </c>
      <c r="M28" s="57" t="str">
        <f t="shared" si="47"/>
        <v>0.03</v>
      </c>
      <c r="N28" s="57" t="str">
        <f t="shared" si="47"/>
        <v>0.84</v>
      </c>
      <c r="O28" s="58" t="str">
        <f t="shared" si="47"/>
        <v>0.04</v>
      </c>
      <c r="P28" s="59" t="str">
        <f t="shared" ref="P28:S28" si="48">G28/$F28</f>
        <v>14.9%</v>
      </c>
      <c r="Q28" s="60" t="str">
        <f t="shared" si="48"/>
        <v>2.7%</v>
      </c>
      <c r="R28" s="60" t="str">
        <f t="shared" si="48"/>
        <v>78.7%</v>
      </c>
      <c r="S28" s="61" t="str">
        <f t="shared" si="48"/>
        <v>3.7%</v>
      </c>
      <c r="T28" s="94" t="str">
        <f t="shared" si="32"/>
        <v>0.72</v>
      </c>
    </row>
    <row r="29" ht="12.0" customHeight="1">
      <c r="A29" s="95" t="s">
        <v>249</v>
      </c>
      <c r="B29" s="96">
        <v>2009.0</v>
      </c>
      <c r="C29" s="97">
        <v>40148.0</v>
      </c>
      <c r="D29" s="98" t="s">
        <v>274</v>
      </c>
      <c r="E29" s="99">
        <v>394122.0</v>
      </c>
      <c r="F29" s="100">
        <v>529063.0</v>
      </c>
      <c r="G29" s="101">
        <v>81377.0</v>
      </c>
      <c r="H29" s="101">
        <v>5983.0</v>
      </c>
      <c r="I29" s="101">
        <v>412927.0</v>
      </c>
      <c r="J29" s="102">
        <v>28776.0</v>
      </c>
      <c r="K29" s="103" t="str">
        <f t="shared" ref="K29:O29" si="49">F29/$E29</f>
        <v>1.34</v>
      </c>
      <c r="L29" s="104" t="str">
        <f t="shared" si="49"/>
        <v>0.21</v>
      </c>
      <c r="M29" s="104" t="str">
        <f t="shared" si="49"/>
        <v>0.02</v>
      </c>
      <c r="N29" s="104" t="str">
        <f t="shared" si="49"/>
        <v>1.05</v>
      </c>
      <c r="O29" s="105" t="str">
        <f t="shared" si="49"/>
        <v>0.07</v>
      </c>
      <c r="P29" s="106" t="str">
        <f t="shared" ref="P29:S29" si="50">G29/$F29</f>
        <v>15.4%</v>
      </c>
      <c r="Q29" s="107" t="str">
        <f t="shared" si="50"/>
        <v>1.1%</v>
      </c>
      <c r="R29" s="107" t="str">
        <f t="shared" si="50"/>
        <v>78.0%</v>
      </c>
      <c r="S29" s="108" t="str">
        <f t="shared" si="50"/>
        <v>5.4%</v>
      </c>
      <c r="T29" s="109" t="str">
        <f t="shared" si="32"/>
        <v>0.76</v>
      </c>
    </row>
    <row r="30" ht="12.0" customHeight="1">
      <c r="A30" s="38" t="s">
        <v>249</v>
      </c>
      <c r="B30" s="87">
        <v>2010.0</v>
      </c>
      <c r="C30" s="88">
        <v>40179.0</v>
      </c>
      <c r="D30" s="89" t="s">
        <v>263</v>
      </c>
      <c r="E30" s="40">
        <v>389817.0</v>
      </c>
      <c r="F30" s="41">
        <v>611298.0</v>
      </c>
      <c r="G30" s="42">
        <v>90935.0</v>
      </c>
      <c r="H30" s="42">
        <v>12840.0</v>
      </c>
      <c r="I30" s="42">
        <v>502085.0</v>
      </c>
      <c r="J30" s="43">
        <v>5438.0</v>
      </c>
      <c r="K30" s="44" t="str">
        <f t="shared" ref="K30:O30" si="51">F30/$E30</f>
        <v>1.57</v>
      </c>
      <c r="L30" s="45" t="str">
        <f t="shared" si="51"/>
        <v>0.23</v>
      </c>
      <c r="M30" s="45" t="str">
        <f t="shared" si="51"/>
        <v>0.03</v>
      </c>
      <c r="N30" s="45" t="str">
        <f t="shared" si="51"/>
        <v>1.29</v>
      </c>
      <c r="O30" s="46" t="str">
        <f t="shared" si="51"/>
        <v>0.01</v>
      </c>
      <c r="P30" s="47" t="str">
        <f t="shared" ref="P30:S30" si="52">G30/$F30</f>
        <v>14.9%</v>
      </c>
      <c r="Q30" s="48" t="str">
        <f t="shared" si="52"/>
        <v>2.1%</v>
      </c>
      <c r="R30" s="48" t="str">
        <f t="shared" si="52"/>
        <v>82.1%</v>
      </c>
      <c r="S30" s="49" t="str">
        <f t="shared" si="52"/>
        <v>0.9%</v>
      </c>
      <c r="T30" s="90" t="str">
        <f>F30/E30</f>
        <v>1.57</v>
      </c>
    </row>
    <row r="31" ht="12.0" customHeight="1">
      <c r="A31" s="50" t="s">
        <v>249</v>
      </c>
      <c r="B31" s="91">
        <v>2010.0</v>
      </c>
      <c r="C31" s="92">
        <v>40210.0</v>
      </c>
      <c r="D31" s="93" t="s">
        <v>264</v>
      </c>
      <c r="E31" s="52">
        <v>377121.0</v>
      </c>
      <c r="F31" s="53">
        <v>487274.0</v>
      </c>
      <c r="G31" s="54">
        <v>88617.0</v>
      </c>
      <c r="H31" s="54">
        <v>13447.0</v>
      </c>
      <c r="I31" s="54">
        <v>381755.0</v>
      </c>
      <c r="J31" s="55">
        <v>3455.0</v>
      </c>
      <c r="K31" s="56" t="str">
        <f t="shared" ref="K31:O31" si="53">F31/$E31</f>
        <v>1.29</v>
      </c>
      <c r="L31" s="57" t="str">
        <f t="shared" si="53"/>
        <v>0.23</v>
      </c>
      <c r="M31" s="57" t="str">
        <f t="shared" si="53"/>
        <v>0.04</v>
      </c>
      <c r="N31" s="57" t="str">
        <f t="shared" si="53"/>
        <v>1.01</v>
      </c>
      <c r="O31" s="58" t="str">
        <f t="shared" si="53"/>
        <v>0.01</v>
      </c>
      <c r="P31" s="59" t="str">
        <f t="shared" ref="P31:S31" si="54">G31/$F31</f>
        <v>18.2%</v>
      </c>
      <c r="Q31" s="60" t="str">
        <f t="shared" si="54"/>
        <v>2.8%</v>
      </c>
      <c r="R31" s="60" t="str">
        <f t="shared" si="54"/>
        <v>78.3%</v>
      </c>
      <c r="S31" s="61" t="str">
        <f t="shared" si="54"/>
        <v>0.7%</v>
      </c>
      <c r="T31" s="94" t="str">
        <f t="shared" ref="T31:T41" si="57">SUM(F$30:F31)/SUM(E$30:E31)</f>
        <v>1.43</v>
      </c>
    </row>
    <row r="32" ht="12.0" customHeight="1">
      <c r="A32" s="50" t="s">
        <v>249</v>
      </c>
      <c r="B32" s="91">
        <v>2010.0</v>
      </c>
      <c r="C32" s="92">
        <v>40238.0</v>
      </c>
      <c r="D32" s="93" t="s">
        <v>265</v>
      </c>
      <c r="E32" s="52">
        <v>439721.0</v>
      </c>
      <c r="F32" s="53">
        <v>327238.0</v>
      </c>
      <c r="G32" s="54">
        <v>105537.0</v>
      </c>
      <c r="H32" s="54">
        <v>13470.0</v>
      </c>
      <c r="I32" s="54">
        <v>198957.0</v>
      </c>
      <c r="J32" s="55">
        <v>9274.0</v>
      </c>
      <c r="K32" s="56" t="str">
        <f t="shared" ref="K32:O32" si="55">F32/$E32</f>
        <v>0.74</v>
      </c>
      <c r="L32" s="57" t="str">
        <f t="shared" si="55"/>
        <v>0.24</v>
      </c>
      <c r="M32" s="57" t="str">
        <f t="shared" si="55"/>
        <v>0.03</v>
      </c>
      <c r="N32" s="57" t="str">
        <f t="shared" si="55"/>
        <v>0.45</v>
      </c>
      <c r="O32" s="58" t="str">
        <f t="shared" si="55"/>
        <v>0.02</v>
      </c>
      <c r="P32" s="59" t="str">
        <f t="shared" ref="P32:S32" si="56">G32/$F32</f>
        <v>32.3%</v>
      </c>
      <c r="Q32" s="60" t="str">
        <f t="shared" si="56"/>
        <v>4.1%</v>
      </c>
      <c r="R32" s="60" t="str">
        <f t="shared" si="56"/>
        <v>60.8%</v>
      </c>
      <c r="S32" s="61" t="str">
        <f t="shared" si="56"/>
        <v>2.8%</v>
      </c>
      <c r="T32" s="94" t="str">
        <f t="shared" si="57"/>
        <v>1.18</v>
      </c>
    </row>
    <row r="33" ht="12.0" customHeight="1">
      <c r="A33" s="50" t="s">
        <v>249</v>
      </c>
      <c r="B33" s="91">
        <v>2010.0</v>
      </c>
      <c r="C33" s="92">
        <v>40269.0</v>
      </c>
      <c r="D33" s="93" t="s">
        <v>266</v>
      </c>
      <c r="E33" s="52">
        <v>382991.0</v>
      </c>
      <c r="F33" s="53">
        <v>182473.0</v>
      </c>
      <c r="G33" s="54">
        <v>95040.0</v>
      </c>
      <c r="H33" s="54">
        <v>996.0</v>
      </c>
      <c r="I33" s="54">
        <v>73251.0</v>
      </c>
      <c r="J33" s="55">
        <v>13186.0</v>
      </c>
      <c r="K33" s="56" t="str">
        <f t="shared" ref="K33:O33" si="58">F33/$E33</f>
        <v>0.48</v>
      </c>
      <c r="L33" s="57" t="str">
        <f t="shared" si="58"/>
        <v>0.25</v>
      </c>
      <c r="M33" s="57" t="str">
        <f t="shared" si="58"/>
        <v>0.00</v>
      </c>
      <c r="N33" s="57" t="str">
        <f t="shared" si="58"/>
        <v>0.19</v>
      </c>
      <c r="O33" s="58" t="str">
        <f t="shared" si="58"/>
        <v>0.03</v>
      </c>
      <c r="P33" s="59" t="str">
        <f t="shared" ref="P33:S33" si="59">G33/$F33</f>
        <v>52.1%</v>
      </c>
      <c r="Q33" s="60" t="str">
        <f t="shared" si="59"/>
        <v>0.5%</v>
      </c>
      <c r="R33" s="60" t="str">
        <f t="shared" si="59"/>
        <v>40.1%</v>
      </c>
      <c r="S33" s="61" t="str">
        <f t="shared" si="59"/>
        <v>7.2%</v>
      </c>
      <c r="T33" s="94" t="str">
        <f t="shared" si="57"/>
        <v>1.01</v>
      </c>
    </row>
    <row r="34" ht="12.0" customHeight="1">
      <c r="A34" s="50" t="s">
        <v>249</v>
      </c>
      <c r="B34" s="91">
        <v>2010.0</v>
      </c>
      <c r="C34" s="92">
        <v>40299.0</v>
      </c>
      <c r="D34" s="93" t="s">
        <v>267</v>
      </c>
      <c r="E34" s="52">
        <v>471193.0</v>
      </c>
      <c r="F34" s="53">
        <v>445062.0</v>
      </c>
      <c r="G34" s="54">
        <v>132917.0</v>
      </c>
      <c r="H34" s="54">
        <v>29994.0</v>
      </c>
      <c r="I34" s="54">
        <v>244895.0</v>
      </c>
      <c r="J34" s="55">
        <v>37256.0</v>
      </c>
      <c r="K34" s="56" t="str">
        <f t="shared" ref="K34:O34" si="60">F34/$E34</f>
        <v>0.94</v>
      </c>
      <c r="L34" s="57" t="str">
        <f t="shared" si="60"/>
        <v>0.28</v>
      </c>
      <c r="M34" s="57" t="str">
        <f t="shared" si="60"/>
        <v>0.06</v>
      </c>
      <c r="N34" s="57" t="str">
        <f t="shared" si="60"/>
        <v>0.52</v>
      </c>
      <c r="O34" s="58" t="str">
        <f t="shared" si="60"/>
        <v>0.08</v>
      </c>
      <c r="P34" s="59" t="str">
        <f t="shared" ref="P34:S34" si="61">G34/$F34</f>
        <v>29.9%</v>
      </c>
      <c r="Q34" s="60" t="str">
        <f t="shared" si="61"/>
        <v>6.7%</v>
      </c>
      <c r="R34" s="60" t="str">
        <f t="shared" si="61"/>
        <v>55.0%</v>
      </c>
      <c r="S34" s="61" t="str">
        <f t="shared" si="61"/>
        <v>8.4%</v>
      </c>
      <c r="T34" s="94" t="str">
        <f t="shared" si="57"/>
        <v>1.00</v>
      </c>
    </row>
    <row r="35" ht="12.0" customHeight="1">
      <c r="A35" s="50" t="s">
        <v>249</v>
      </c>
      <c r="B35" s="91">
        <v>2010.0</v>
      </c>
      <c r="C35" s="92">
        <v>40330.0</v>
      </c>
      <c r="D35" s="93" t="s">
        <v>268</v>
      </c>
      <c r="E35" s="52">
        <v>483760.0</v>
      </c>
      <c r="F35" s="53">
        <v>379446.0</v>
      </c>
      <c r="G35" s="54">
        <v>182734.0</v>
      </c>
      <c r="H35" s="54">
        <v>21418.0</v>
      </c>
      <c r="I35" s="54">
        <v>146533.0</v>
      </c>
      <c r="J35" s="55">
        <v>28761.0</v>
      </c>
      <c r="K35" s="56" t="str">
        <f t="shared" ref="K35:O35" si="62">F35/$E35</f>
        <v>0.78</v>
      </c>
      <c r="L35" s="57" t="str">
        <f t="shared" si="62"/>
        <v>0.38</v>
      </c>
      <c r="M35" s="57" t="str">
        <f t="shared" si="62"/>
        <v>0.04</v>
      </c>
      <c r="N35" s="57" t="str">
        <f t="shared" si="62"/>
        <v>0.30</v>
      </c>
      <c r="O35" s="58" t="str">
        <f t="shared" si="62"/>
        <v>0.06</v>
      </c>
      <c r="P35" s="59" t="str">
        <f t="shared" ref="P35:S35" si="63">G35/$F35</f>
        <v>48.2%</v>
      </c>
      <c r="Q35" s="60" t="str">
        <f t="shared" si="63"/>
        <v>5.6%</v>
      </c>
      <c r="R35" s="60" t="str">
        <f t="shared" si="63"/>
        <v>38.6%</v>
      </c>
      <c r="S35" s="61" t="str">
        <f t="shared" si="63"/>
        <v>7.6%</v>
      </c>
      <c r="T35" s="94" t="str">
        <f t="shared" si="57"/>
        <v>0.96</v>
      </c>
    </row>
    <row r="36" ht="12.0" customHeight="1">
      <c r="A36" s="50" t="s">
        <v>249</v>
      </c>
      <c r="B36" s="91">
        <v>2010.0</v>
      </c>
      <c r="C36" s="92">
        <v>40360.0</v>
      </c>
      <c r="D36" s="93" t="s">
        <v>269</v>
      </c>
      <c r="E36" s="52">
        <v>497972.0</v>
      </c>
      <c r="F36" s="53">
        <v>496878.0</v>
      </c>
      <c r="G36" s="54">
        <v>267842.0</v>
      </c>
      <c r="H36" s="54">
        <v>11979.0</v>
      </c>
      <c r="I36" s="54">
        <v>180822.0</v>
      </c>
      <c r="J36" s="55">
        <v>36235.0</v>
      </c>
      <c r="K36" s="56" t="str">
        <f t="shared" ref="K36:O36" si="64">F36/$E36</f>
        <v>1.00</v>
      </c>
      <c r="L36" s="57" t="str">
        <f t="shared" si="64"/>
        <v>0.54</v>
      </c>
      <c r="M36" s="57" t="str">
        <f t="shared" si="64"/>
        <v>0.02</v>
      </c>
      <c r="N36" s="57" t="str">
        <f t="shared" si="64"/>
        <v>0.36</v>
      </c>
      <c r="O36" s="58" t="str">
        <f t="shared" si="64"/>
        <v>0.07</v>
      </c>
      <c r="P36" s="59" t="str">
        <f t="shared" ref="P36:S36" si="65">G36/$F36</f>
        <v>53.9%</v>
      </c>
      <c r="Q36" s="60" t="str">
        <f t="shared" si="65"/>
        <v>2.4%</v>
      </c>
      <c r="R36" s="60" t="str">
        <f t="shared" si="65"/>
        <v>36.4%</v>
      </c>
      <c r="S36" s="61" t="str">
        <f t="shared" si="65"/>
        <v>7.3%</v>
      </c>
      <c r="T36" s="94" t="str">
        <f t="shared" si="57"/>
        <v>0.96</v>
      </c>
    </row>
    <row r="37" ht="12.0" customHeight="1">
      <c r="A37" s="50" t="s">
        <v>249</v>
      </c>
      <c r="B37" s="91">
        <v>2010.0</v>
      </c>
      <c r="C37" s="92">
        <v>40391.0</v>
      </c>
      <c r="D37" s="93" t="s">
        <v>270</v>
      </c>
      <c r="E37" s="52">
        <v>491133.0</v>
      </c>
      <c r="F37" s="53">
        <v>403621.0</v>
      </c>
      <c r="G37" s="54">
        <v>195738.0</v>
      </c>
      <c r="H37" s="54">
        <v>3481.0</v>
      </c>
      <c r="I37" s="54">
        <v>183689.0</v>
      </c>
      <c r="J37" s="55">
        <v>20713.0</v>
      </c>
      <c r="K37" s="56" t="str">
        <f t="shared" ref="K37:O37" si="66">F37/$E37</f>
        <v>0.82</v>
      </c>
      <c r="L37" s="57" t="str">
        <f t="shared" si="66"/>
        <v>0.40</v>
      </c>
      <c r="M37" s="57" t="str">
        <f t="shared" si="66"/>
        <v>0.01</v>
      </c>
      <c r="N37" s="57" t="str">
        <f t="shared" si="66"/>
        <v>0.37</v>
      </c>
      <c r="O37" s="58" t="str">
        <f t="shared" si="66"/>
        <v>0.04</v>
      </c>
      <c r="P37" s="59" t="str">
        <f t="shared" ref="P37:S37" si="67">G37/$F37</f>
        <v>48.5%</v>
      </c>
      <c r="Q37" s="60" t="str">
        <f t="shared" si="67"/>
        <v>0.9%</v>
      </c>
      <c r="R37" s="60" t="str">
        <f t="shared" si="67"/>
        <v>45.5%</v>
      </c>
      <c r="S37" s="61" t="str">
        <f t="shared" si="67"/>
        <v>5.1%</v>
      </c>
      <c r="T37" s="94" t="str">
        <f t="shared" si="57"/>
        <v>0.94</v>
      </c>
    </row>
    <row r="38" ht="12.0" customHeight="1">
      <c r="A38" s="50" t="s">
        <v>249</v>
      </c>
      <c r="B38" s="91">
        <v>2010.0</v>
      </c>
      <c r="C38" s="92">
        <v>40422.0</v>
      </c>
      <c r="D38" s="93" t="s">
        <v>271</v>
      </c>
      <c r="E38" s="52">
        <v>486360.0</v>
      </c>
      <c r="F38" s="53">
        <v>449357.0</v>
      </c>
      <c r="G38" s="54">
        <v>190093.0</v>
      </c>
      <c r="H38" s="54">
        <v>39131.0</v>
      </c>
      <c r="I38" s="54">
        <v>203060.0</v>
      </c>
      <c r="J38" s="55">
        <v>17073.0</v>
      </c>
      <c r="K38" s="56" t="str">
        <f t="shared" ref="K38:O38" si="68">F38/$E38</f>
        <v>0.92</v>
      </c>
      <c r="L38" s="57" t="str">
        <f t="shared" si="68"/>
        <v>0.39</v>
      </c>
      <c r="M38" s="57" t="str">
        <f t="shared" si="68"/>
        <v>0.08</v>
      </c>
      <c r="N38" s="57" t="str">
        <f t="shared" si="68"/>
        <v>0.42</v>
      </c>
      <c r="O38" s="58" t="str">
        <f t="shared" si="68"/>
        <v>0.04</v>
      </c>
      <c r="P38" s="59" t="str">
        <f t="shared" ref="P38:S38" si="69">G38/$F38</f>
        <v>42.3%</v>
      </c>
      <c r="Q38" s="60" t="str">
        <f t="shared" si="69"/>
        <v>8.7%</v>
      </c>
      <c r="R38" s="60" t="str">
        <f t="shared" si="69"/>
        <v>45.2%</v>
      </c>
      <c r="S38" s="61" t="str">
        <f t="shared" si="69"/>
        <v>3.8%</v>
      </c>
      <c r="T38" s="94" t="str">
        <f t="shared" si="57"/>
        <v>0.94</v>
      </c>
    </row>
    <row r="39" ht="12.0" customHeight="1">
      <c r="A39" s="50" t="s">
        <v>249</v>
      </c>
      <c r="B39" s="91">
        <v>2010.0</v>
      </c>
      <c r="C39" s="92">
        <v>40452.0</v>
      </c>
      <c r="D39" s="93" t="s">
        <v>272</v>
      </c>
      <c r="E39" s="52">
        <v>480247.0</v>
      </c>
      <c r="F39" s="53">
        <v>477065.0</v>
      </c>
      <c r="G39" s="54">
        <v>239014.0</v>
      </c>
      <c r="H39" s="54">
        <v>23399.0</v>
      </c>
      <c r="I39" s="54">
        <v>191771.0</v>
      </c>
      <c r="J39" s="55">
        <v>22881.0</v>
      </c>
      <c r="K39" s="56" t="str">
        <f t="shared" ref="K39:O39" si="70">F39/$E39</f>
        <v>0.99</v>
      </c>
      <c r="L39" s="57" t="str">
        <f t="shared" si="70"/>
        <v>0.50</v>
      </c>
      <c r="M39" s="57" t="str">
        <f t="shared" si="70"/>
        <v>0.05</v>
      </c>
      <c r="N39" s="57" t="str">
        <f t="shared" si="70"/>
        <v>0.40</v>
      </c>
      <c r="O39" s="58" t="str">
        <f t="shared" si="70"/>
        <v>0.05</v>
      </c>
      <c r="P39" s="59" t="str">
        <f t="shared" ref="P39:S39" si="71">G39/$F39</f>
        <v>50.1%</v>
      </c>
      <c r="Q39" s="60" t="str">
        <f t="shared" si="71"/>
        <v>4.9%</v>
      </c>
      <c r="R39" s="60" t="str">
        <f t="shared" si="71"/>
        <v>40.2%</v>
      </c>
      <c r="S39" s="61" t="str">
        <f t="shared" si="71"/>
        <v>4.8%</v>
      </c>
      <c r="T39" s="94" t="str">
        <f t="shared" si="57"/>
        <v>0.95</v>
      </c>
    </row>
    <row r="40" ht="12.0" customHeight="1">
      <c r="A40" s="50" t="s">
        <v>249</v>
      </c>
      <c r="B40" s="91">
        <v>2010.0</v>
      </c>
      <c r="C40" s="92">
        <v>40483.0</v>
      </c>
      <c r="D40" s="93" t="s">
        <v>273</v>
      </c>
      <c r="E40" s="52">
        <v>422207.0</v>
      </c>
      <c r="F40" s="53">
        <v>602536.0</v>
      </c>
      <c r="G40" s="54">
        <v>129711.0</v>
      </c>
      <c r="H40" s="54">
        <v>6440.0</v>
      </c>
      <c r="I40" s="54">
        <v>450513.0</v>
      </c>
      <c r="J40" s="55">
        <v>15872.0</v>
      </c>
      <c r="K40" s="56" t="str">
        <f t="shared" ref="K40:O40" si="72">F40/$E40</f>
        <v>1.43</v>
      </c>
      <c r="L40" s="57" t="str">
        <f t="shared" si="72"/>
        <v>0.31</v>
      </c>
      <c r="M40" s="57" t="str">
        <f t="shared" si="72"/>
        <v>0.02</v>
      </c>
      <c r="N40" s="57" t="str">
        <f t="shared" si="72"/>
        <v>1.07</v>
      </c>
      <c r="O40" s="58" t="str">
        <f t="shared" si="72"/>
        <v>0.04</v>
      </c>
      <c r="P40" s="59" t="str">
        <f t="shared" ref="P40:S40" si="73">G40/$F40</f>
        <v>21.5%</v>
      </c>
      <c r="Q40" s="60" t="str">
        <f t="shared" si="73"/>
        <v>1.1%</v>
      </c>
      <c r="R40" s="60" t="str">
        <f t="shared" si="73"/>
        <v>74.8%</v>
      </c>
      <c r="S40" s="61" t="str">
        <f t="shared" si="73"/>
        <v>2.6%</v>
      </c>
      <c r="T40" s="94" t="str">
        <f t="shared" si="57"/>
        <v>0.99</v>
      </c>
    </row>
    <row r="41" ht="12.0" customHeight="1">
      <c r="A41" s="95" t="s">
        <v>249</v>
      </c>
      <c r="B41" s="96">
        <v>2010.0</v>
      </c>
      <c r="C41" s="97">
        <v>40513.0</v>
      </c>
      <c r="D41" s="98" t="s">
        <v>274</v>
      </c>
      <c r="E41" s="99">
        <v>386267.0</v>
      </c>
      <c r="F41" s="100">
        <v>1160479.0</v>
      </c>
      <c r="G41" s="101">
        <v>215721.0</v>
      </c>
      <c r="H41" s="101">
        <v>1958.0</v>
      </c>
      <c r="I41" s="101">
        <v>928305.0</v>
      </c>
      <c r="J41" s="102">
        <v>14495.0</v>
      </c>
      <c r="K41" s="103" t="str">
        <f t="shared" ref="K41:O41" si="74">F41/$E41</f>
        <v>3.00</v>
      </c>
      <c r="L41" s="104" t="str">
        <f t="shared" si="74"/>
        <v>0.56</v>
      </c>
      <c r="M41" s="104" t="str">
        <f t="shared" si="74"/>
        <v>0.01</v>
      </c>
      <c r="N41" s="104" t="str">
        <f t="shared" si="74"/>
        <v>2.40</v>
      </c>
      <c r="O41" s="105" t="str">
        <f t="shared" si="74"/>
        <v>0.04</v>
      </c>
      <c r="P41" s="106" t="str">
        <f t="shared" ref="P41:S41" si="75">G41/$F41</f>
        <v>18.6%</v>
      </c>
      <c r="Q41" s="107" t="str">
        <f t="shared" si="75"/>
        <v>0.2%</v>
      </c>
      <c r="R41" s="107" t="str">
        <f t="shared" si="75"/>
        <v>80.0%</v>
      </c>
      <c r="S41" s="108" t="str">
        <f t="shared" si="75"/>
        <v>1.2%</v>
      </c>
      <c r="T41" s="109" t="str">
        <f t="shared" si="57"/>
        <v>1.13</v>
      </c>
    </row>
    <row r="42" ht="12.0" customHeight="1">
      <c r="A42" s="38" t="s">
        <v>249</v>
      </c>
      <c r="B42" s="87">
        <v>2011.0</v>
      </c>
      <c r="C42" s="88">
        <v>40544.0</v>
      </c>
      <c r="D42" s="89" t="s">
        <v>263</v>
      </c>
      <c r="E42" s="40">
        <v>407584.0</v>
      </c>
      <c r="F42" s="41">
        <v>375230.0</v>
      </c>
      <c r="G42" s="42">
        <v>55025.0</v>
      </c>
      <c r="H42" s="42">
        <v>1143.0</v>
      </c>
      <c r="I42" s="42">
        <v>318514.0</v>
      </c>
      <c r="J42" s="43">
        <v>548.0</v>
      </c>
      <c r="K42" s="44" t="str">
        <f t="shared" ref="K42:O42" si="76">F42/$E42</f>
        <v>0.92</v>
      </c>
      <c r="L42" s="45" t="str">
        <f t="shared" si="76"/>
        <v>0.14</v>
      </c>
      <c r="M42" s="45" t="str">
        <f t="shared" si="76"/>
        <v>0.00</v>
      </c>
      <c r="N42" s="45" t="str">
        <f t="shared" si="76"/>
        <v>0.78</v>
      </c>
      <c r="O42" s="46" t="str">
        <f t="shared" si="76"/>
        <v>0.00</v>
      </c>
      <c r="P42" s="47" t="str">
        <f t="shared" ref="P42:S42" si="77">G42/$F42</f>
        <v>14.7%</v>
      </c>
      <c r="Q42" s="48" t="str">
        <f t="shared" si="77"/>
        <v>0.3%</v>
      </c>
      <c r="R42" s="48" t="str">
        <f t="shared" si="77"/>
        <v>84.9%</v>
      </c>
      <c r="S42" s="49" t="str">
        <f t="shared" si="77"/>
        <v>0.1%</v>
      </c>
      <c r="T42" s="90" t="str">
        <f>F42/E42</f>
        <v>0.92</v>
      </c>
    </row>
    <row r="43" ht="12.0" customHeight="1">
      <c r="A43" s="50" t="s">
        <v>249</v>
      </c>
      <c r="B43" s="91">
        <v>2011.0</v>
      </c>
      <c r="C43" s="92">
        <v>40575.0</v>
      </c>
      <c r="D43" s="93" t="s">
        <v>264</v>
      </c>
      <c r="E43" s="52">
        <v>388040.0</v>
      </c>
      <c r="F43" s="53">
        <v>421559.0</v>
      </c>
      <c r="G43" s="54">
        <v>66883.0</v>
      </c>
      <c r="H43" s="54">
        <v>7995.0</v>
      </c>
      <c r="I43" s="54">
        <v>336015.0</v>
      </c>
      <c r="J43" s="55">
        <v>10666.0</v>
      </c>
      <c r="K43" s="56" t="str">
        <f t="shared" ref="K43:O43" si="78">F43/$E43</f>
        <v>1.09</v>
      </c>
      <c r="L43" s="57" t="str">
        <f t="shared" si="78"/>
        <v>0.17</v>
      </c>
      <c r="M43" s="57" t="str">
        <f t="shared" si="78"/>
        <v>0.02</v>
      </c>
      <c r="N43" s="57" t="str">
        <f t="shared" si="78"/>
        <v>0.87</v>
      </c>
      <c r="O43" s="58" t="str">
        <f t="shared" si="78"/>
        <v>0.03</v>
      </c>
      <c r="P43" s="59" t="str">
        <f t="shared" ref="P43:S43" si="79">G43/$F43</f>
        <v>15.9%</v>
      </c>
      <c r="Q43" s="60" t="str">
        <f t="shared" si="79"/>
        <v>1.9%</v>
      </c>
      <c r="R43" s="60" t="str">
        <f t="shared" si="79"/>
        <v>79.7%</v>
      </c>
      <c r="S43" s="61" t="str">
        <f t="shared" si="79"/>
        <v>2.5%</v>
      </c>
      <c r="T43" s="94" t="str">
        <f t="shared" ref="T43:T53" si="82">SUM(F$42:F43)/SUM(E$42:E43)</f>
        <v>1.00</v>
      </c>
    </row>
    <row r="44" ht="12.0" customHeight="1">
      <c r="A44" s="50" t="s">
        <v>249</v>
      </c>
      <c r="B44" s="91">
        <v>2011.0</v>
      </c>
      <c r="C44" s="92">
        <v>40603.0</v>
      </c>
      <c r="D44" s="93" t="s">
        <v>265</v>
      </c>
      <c r="E44" s="52">
        <v>448744.0</v>
      </c>
      <c r="F44" s="53">
        <v>289991.0</v>
      </c>
      <c r="G44" s="54">
        <v>102144.0</v>
      </c>
      <c r="H44" s="54">
        <v>6091.0</v>
      </c>
      <c r="I44" s="54">
        <v>145562.0</v>
      </c>
      <c r="J44" s="55">
        <v>36194.0</v>
      </c>
      <c r="K44" s="56" t="str">
        <f t="shared" ref="K44:O44" si="80">F44/$E44</f>
        <v>0.65</v>
      </c>
      <c r="L44" s="57" t="str">
        <f t="shared" si="80"/>
        <v>0.23</v>
      </c>
      <c r="M44" s="57" t="str">
        <f t="shared" si="80"/>
        <v>0.01</v>
      </c>
      <c r="N44" s="57" t="str">
        <f t="shared" si="80"/>
        <v>0.32</v>
      </c>
      <c r="O44" s="58" t="str">
        <f t="shared" si="80"/>
        <v>0.08</v>
      </c>
      <c r="P44" s="59" t="str">
        <f t="shared" ref="P44:S44" si="81">G44/$F44</f>
        <v>35.2%</v>
      </c>
      <c r="Q44" s="60" t="str">
        <f t="shared" si="81"/>
        <v>2.1%</v>
      </c>
      <c r="R44" s="60" t="str">
        <f t="shared" si="81"/>
        <v>50.2%</v>
      </c>
      <c r="S44" s="61" t="str">
        <f t="shared" si="81"/>
        <v>12.5%</v>
      </c>
      <c r="T44" s="94" t="str">
        <f t="shared" si="82"/>
        <v>0.87</v>
      </c>
    </row>
    <row r="45" ht="12.0" customHeight="1">
      <c r="A45" s="50" t="s">
        <v>249</v>
      </c>
      <c r="B45" s="91">
        <v>2011.0</v>
      </c>
      <c r="C45" s="92">
        <v>40634.0</v>
      </c>
      <c r="D45" s="93" t="s">
        <v>266</v>
      </c>
      <c r="E45" s="52">
        <v>452181.0</v>
      </c>
      <c r="F45" s="53">
        <v>305581.0</v>
      </c>
      <c r="G45" s="54">
        <v>131320.0</v>
      </c>
      <c r="H45" s="54">
        <v>5926.0</v>
      </c>
      <c r="I45" s="54">
        <v>128623.0</v>
      </c>
      <c r="J45" s="55">
        <v>39712.0</v>
      </c>
      <c r="K45" s="56" t="str">
        <f t="shared" ref="K45:O45" si="83">F45/$E45</f>
        <v>0.68</v>
      </c>
      <c r="L45" s="57" t="str">
        <f t="shared" si="83"/>
        <v>0.29</v>
      </c>
      <c r="M45" s="57" t="str">
        <f t="shared" si="83"/>
        <v>0.01</v>
      </c>
      <c r="N45" s="57" t="str">
        <f t="shared" si="83"/>
        <v>0.28</v>
      </c>
      <c r="O45" s="58" t="str">
        <f t="shared" si="83"/>
        <v>0.09</v>
      </c>
      <c r="P45" s="59" t="str">
        <f t="shared" ref="P45:S45" si="84">G45/$F45</f>
        <v>43.0%</v>
      </c>
      <c r="Q45" s="60" t="str">
        <f t="shared" si="84"/>
        <v>1.9%</v>
      </c>
      <c r="R45" s="60" t="str">
        <f t="shared" si="84"/>
        <v>42.1%</v>
      </c>
      <c r="S45" s="61" t="str">
        <f t="shared" si="84"/>
        <v>13.0%</v>
      </c>
      <c r="T45" s="94" t="str">
        <f t="shared" si="82"/>
        <v>0.82</v>
      </c>
    </row>
    <row r="46" ht="12.0" customHeight="1">
      <c r="A46" s="50" t="s">
        <v>249</v>
      </c>
      <c r="B46" s="91">
        <v>2011.0</v>
      </c>
      <c r="C46" s="92">
        <v>40664.0</v>
      </c>
      <c r="D46" s="93" t="s">
        <v>267</v>
      </c>
      <c r="E46" s="52">
        <v>493834.0</v>
      </c>
      <c r="F46" s="53">
        <v>355853.0</v>
      </c>
      <c r="G46" s="54">
        <v>107440.0</v>
      </c>
      <c r="H46" s="54">
        <v>5832.0</v>
      </c>
      <c r="I46" s="54">
        <v>223593.0</v>
      </c>
      <c r="J46" s="55">
        <v>18988.0</v>
      </c>
      <c r="K46" s="56" t="str">
        <f t="shared" ref="K46:O46" si="85">F46/$E46</f>
        <v>0.72</v>
      </c>
      <c r="L46" s="57" t="str">
        <f t="shared" si="85"/>
        <v>0.22</v>
      </c>
      <c r="M46" s="57" t="str">
        <f t="shared" si="85"/>
        <v>0.01</v>
      </c>
      <c r="N46" s="57" t="str">
        <f t="shared" si="85"/>
        <v>0.45</v>
      </c>
      <c r="O46" s="58" t="str">
        <f t="shared" si="85"/>
        <v>0.04</v>
      </c>
      <c r="P46" s="59" t="str">
        <f t="shared" ref="P46:S46" si="86">G46/$F46</f>
        <v>30.2%</v>
      </c>
      <c r="Q46" s="60" t="str">
        <f t="shared" si="86"/>
        <v>1.6%</v>
      </c>
      <c r="R46" s="60" t="str">
        <f t="shared" si="86"/>
        <v>62.8%</v>
      </c>
      <c r="S46" s="61" t="str">
        <f t="shared" si="86"/>
        <v>5.3%</v>
      </c>
      <c r="T46" s="94" t="str">
        <f t="shared" si="82"/>
        <v>0.80</v>
      </c>
    </row>
    <row r="47" ht="12.0" customHeight="1">
      <c r="A47" s="50" t="s">
        <v>249</v>
      </c>
      <c r="B47" s="91">
        <v>2011.0</v>
      </c>
      <c r="C47" s="92">
        <v>40695.0</v>
      </c>
      <c r="D47" s="93" t="s">
        <v>268</v>
      </c>
      <c r="E47" s="52">
        <v>489764.0</v>
      </c>
      <c r="F47" s="53">
        <v>574233.0</v>
      </c>
      <c r="G47" s="54">
        <v>153702.0</v>
      </c>
      <c r="H47" s="54">
        <v>18588.0</v>
      </c>
      <c r="I47" s="54">
        <v>277937.0</v>
      </c>
      <c r="J47" s="55">
        <v>124006.0</v>
      </c>
      <c r="K47" s="56" t="str">
        <f t="shared" ref="K47:O47" si="87">F47/$E47</f>
        <v>1.17</v>
      </c>
      <c r="L47" s="57" t="str">
        <f t="shared" si="87"/>
        <v>0.31</v>
      </c>
      <c r="M47" s="57" t="str">
        <f t="shared" si="87"/>
        <v>0.04</v>
      </c>
      <c r="N47" s="57" t="str">
        <f t="shared" si="87"/>
        <v>0.57</v>
      </c>
      <c r="O47" s="58" t="str">
        <f t="shared" si="87"/>
        <v>0.25</v>
      </c>
      <c r="P47" s="59" t="str">
        <f t="shared" ref="P47:S47" si="88">G47/$F47</f>
        <v>26.8%</v>
      </c>
      <c r="Q47" s="60" t="str">
        <f t="shared" si="88"/>
        <v>3.2%</v>
      </c>
      <c r="R47" s="60" t="str">
        <f t="shared" si="88"/>
        <v>48.4%</v>
      </c>
      <c r="S47" s="61" t="str">
        <f t="shared" si="88"/>
        <v>21.6%</v>
      </c>
      <c r="T47" s="94" t="str">
        <f t="shared" si="82"/>
        <v>0.87</v>
      </c>
    </row>
    <row r="48" ht="12.0" customHeight="1">
      <c r="A48" s="50" t="s">
        <v>249</v>
      </c>
      <c r="B48" s="91">
        <v>2011.0</v>
      </c>
      <c r="C48" s="92">
        <v>40725.0</v>
      </c>
      <c r="D48" s="93" t="s">
        <v>269</v>
      </c>
      <c r="E48" s="52">
        <v>506430.0</v>
      </c>
      <c r="F48" s="53">
        <v>421477.0</v>
      </c>
      <c r="G48" s="54">
        <v>177422.0</v>
      </c>
      <c r="H48" s="54">
        <v>5940.0</v>
      </c>
      <c r="I48" s="54">
        <v>220721.0</v>
      </c>
      <c r="J48" s="55">
        <v>17394.0</v>
      </c>
      <c r="K48" s="56" t="str">
        <f t="shared" ref="K48:O48" si="89">F48/$E48</f>
        <v>0.83</v>
      </c>
      <c r="L48" s="57" t="str">
        <f t="shared" si="89"/>
        <v>0.35</v>
      </c>
      <c r="M48" s="57" t="str">
        <f t="shared" si="89"/>
        <v>0.01</v>
      </c>
      <c r="N48" s="57" t="str">
        <f t="shared" si="89"/>
        <v>0.44</v>
      </c>
      <c r="O48" s="58" t="str">
        <f t="shared" si="89"/>
        <v>0.03</v>
      </c>
      <c r="P48" s="59" t="str">
        <f t="shared" ref="P48:S48" si="90">G48/$F48</f>
        <v>42.1%</v>
      </c>
      <c r="Q48" s="60" t="str">
        <f t="shared" si="90"/>
        <v>1.4%</v>
      </c>
      <c r="R48" s="60" t="str">
        <f t="shared" si="90"/>
        <v>52.4%</v>
      </c>
      <c r="S48" s="61" t="str">
        <f t="shared" si="90"/>
        <v>4.1%</v>
      </c>
      <c r="T48" s="94" t="str">
        <f t="shared" si="82"/>
        <v>0.86</v>
      </c>
    </row>
    <row r="49" ht="12.0" customHeight="1">
      <c r="A49" s="50" t="s">
        <v>249</v>
      </c>
      <c r="B49" s="91">
        <v>2011.0</v>
      </c>
      <c r="C49" s="92">
        <v>40756.0</v>
      </c>
      <c r="D49" s="93" t="s">
        <v>270</v>
      </c>
      <c r="E49" s="52">
        <v>501265.0</v>
      </c>
      <c r="F49" s="53">
        <v>367324.0</v>
      </c>
      <c r="G49" s="54">
        <v>164738.0</v>
      </c>
      <c r="H49" s="54">
        <v>6568.0</v>
      </c>
      <c r="I49" s="54">
        <v>184147.0</v>
      </c>
      <c r="J49" s="55">
        <v>11871.0</v>
      </c>
      <c r="K49" s="56" t="str">
        <f t="shared" ref="K49:O49" si="91">F49/$E49</f>
        <v>0.73</v>
      </c>
      <c r="L49" s="57" t="str">
        <f t="shared" si="91"/>
        <v>0.33</v>
      </c>
      <c r="M49" s="57" t="str">
        <f t="shared" si="91"/>
        <v>0.01</v>
      </c>
      <c r="N49" s="57" t="str">
        <f t="shared" si="91"/>
        <v>0.37</v>
      </c>
      <c r="O49" s="58" t="str">
        <f t="shared" si="91"/>
        <v>0.02</v>
      </c>
      <c r="P49" s="59" t="str">
        <f t="shared" ref="P49:S49" si="92">G49/$F49</f>
        <v>44.8%</v>
      </c>
      <c r="Q49" s="60" t="str">
        <f t="shared" si="92"/>
        <v>1.8%</v>
      </c>
      <c r="R49" s="60" t="str">
        <f t="shared" si="92"/>
        <v>50.1%</v>
      </c>
      <c r="S49" s="61" t="str">
        <f t="shared" si="92"/>
        <v>3.2%</v>
      </c>
      <c r="T49" s="94" t="str">
        <f t="shared" si="82"/>
        <v>0.84</v>
      </c>
    </row>
    <row r="50" ht="12.0" customHeight="1">
      <c r="A50" s="50" t="s">
        <v>249</v>
      </c>
      <c r="B50" s="91">
        <v>2011.0</v>
      </c>
      <c r="C50" s="92">
        <v>40787.0</v>
      </c>
      <c r="D50" s="93" t="s">
        <v>271</v>
      </c>
      <c r="E50" s="52">
        <v>499982.0</v>
      </c>
      <c r="F50" s="53">
        <v>442596.0</v>
      </c>
      <c r="G50" s="54">
        <v>202132.0</v>
      </c>
      <c r="H50" s="54">
        <v>8619.0</v>
      </c>
      <c r="I50" s="54">
        <v>217310.0</v>
      </c>
      <c r="J50" s="55">
        <v>14535.0</v>
      </c>
      <c r="K50" s="56" t="str">
        <f t="shared" ref="K50:O50" si="93">F50/$E50</f>
        <v>0.89</v>
      </c>
      <c r="L50" s="57" t="str">
        <f t="shared" si="93"/>
        <v>0.40</v>
      </c>
      <c r="M50" s="57" t="str">
        <f t="shared" si="93"/>
        <v>0.02</v>
      </c>
      <c r="N50" s="57" t="str">
        <f t="shared" si="93"/>
        <v>0.43</v>
      </c>
      <c r="O50" s="58" t="str">
        <f t="shared" si="93"/>
        <v>0.03</v>
      </c>
      <c r="P50" s="59" t="str">
        <f t="shared" ref="P50:S50" si="94">G50/$F50</f>
        <v>45.7%</v>
      </c>
      <c r="Q50" s="60" t="str">
        <f t="shared" si="94"/>
        <v>1.9%</v>
      </c>
      <c r="R50" s="60" t="str">
        <f t="shared" si="94"/>
        <v>49.1%</v>
      </c>
      <c r="S50" s="61" t="str">
        <f t="shared" si="94"/>
        <v>3.3%</v>
      </c>
      <c r="T50" s="94" t="str">
        <f t="shared" si="82"/>
        <v>0.85</v>
      </c>
    </row>
    <row r="51" ht="12.0" customHeight="1">
      <c r="A51" s="50" t="s">
        <v>249</v>
      </c>
      <c r="B51" s="91">
        <v>2011.0</v>
      </c>
      <c r="C51" s="92">
        <v>40817.0</v>
      </c>
      <c r="D51" s="93" t="s">
        <v>272</v>
      </c>
      <c r="E51" s="52">
        <v>482920.0</v>
      </c>
      <c r="F51" s="53">
        <v>451274.0</v>
      </c>
      <c r="G51" s="54">
        <v>106572.0</v>
      </c>
      <c r="H51" s="54">
        <v>30737.0</v>
      </c>
      <c r="I51" s="54">
        <v>260219.0</v>
      </c>
      <c r="J51" s="55">
        <v>53746.0</v>
      </c>
      <c r="K51" s="56" t="str">
        <f t="shared" ref="K51:O51" si="95">F51/$E51</f>
        <v>0.93</v>
      </c>
      <c r="L51" s="57" t="str">
        <f t="shared" si="95"/>
        <v>0.22</v>
      </c>
      <c r="M51" s="57" t="str">
        <f t="shared" si="95"/>
        <v>0.06</v>
      </c>
      <c r="N51" s="57" t="str">
        <f t="shared" si="95"/>
        <v>0.54</v>
      </c>
      <c r="O51" s="58" t="str">
        <f t="shared" si="95"/>
        <v>0.11</v>
      </c>
      <c r="P51" s="59" t="str">
        <f t="shared" ref="P51:S51" si="96">G51/$F51</f>
        <v>23.6%</v>
      </c>
      <c r="Q51" s="60" t="str">
        <f t="shared" si="96"/>
        <v>6.8%</v>
      </c>
      <c r="R51" s="60" t="str">
        <f t="shared" si="96"/>
        <v>57.7%</v>
      </c>
      <c r="S51" s="61" t="str">
        <f t="shared" si="96"/>
        <v>11.9%</v>
      </c>
      <c r="T51" s="94" t="str">
        <f t="shared" si="82"/>
        <v>0.86</v>
      </c>
    </row>
    <row r="52" ht="12.0" customHeight="1">
      <c r="A52" s="50" t="s">
        <v>249</v>
      </c>
      <c r="B52" s="91">
        <v>2011.0</v>
      </c>
      <c r="C52" s="92">
        <v>40848.0</v>
      </c>
      <c r="D52" s="93" t="s">
        <v>273</v>
      </c>
      <c r="E52" s="52">
        <v>417085.0</v>
      </c>
      <c r="F52" s="53">
        <v>648397.0</v>
      </c>
      <c r="G52" s="54">
        <v>55683.0</v>
      </c>
      <c r="H52" s="54">
        <v>14111.0</v>
      </c>
      <c r="I52" s="54">
        <v>548252.0</v>
      </c>
      <c r="J52" s="55">
        <v>30351.0</v>
      </c>
      <c r="K52" s="56" t="str">
        <f t="shared" ref="K52:O52" si="97">F52/$E52</f>
        <v>1.55</v>
      </c>
      <c r="L52" s="57" t="str">
        <f t="shared" si="97"/>
        <v>0.13</v>
      </c>
      <c r="M52" s="57" t="str">
        <f t="shared" si="97"/>
        <v>0.03</v>
      </c>
      <c r="N52" s="57" t="str">
        <f t="shared" si="97"/>
        <v>1.31</v>
      </c>
      <c r="O52" s="58" t="str">
        <f t="shared" si="97"/>
        <v>0.07</v>
      </c>
      <c r="P52" s="59" t="str">
        <f t="shared" ref="P52:S52" si="98">G52/$F52</f>
        <v>8.6%</v>
      </c>
      <c r="Q52" s="60" t="str">
        <f t="shared" si="98"/>
        <v>2.2%</v>
      </c>
      <c r="R52" s="60" t="str">
        <f t="shared" si="98"/>
        <v>84.6%</v>
      </c>
      <c r="S52" s="61" t="str">
        <f t="shared" si="98"/>
        <v>4.7%</v>
      </c>
      <c r="T52" s="94" t="str">
        <f t="shared" si="82"/>
        <v>0.91</v>
      </c>
    </row>
    <row r="53" ht="12.0" customHeight="1">
      <c r="A53" s="95" t="s">
        <v>249</v>
      </c>
      <c r="B53" s="96">
        <v>2011.0</v>
      </c>
      <c r="C53" s="97">
        <v>40878.0</v>
      </c>
      <c r="D53" s="98" t="s">
        <v>274</v>
      </c>
      <c r="E53" s="99">
        <v>398916.0</v>
      </c>
      <c r="F53" s="100">
        <v>332981.0</v>
      </c>
      <c r="G53" s="101">
        <v>64015.0</v>
      </c>
      <c r="H53" s="101">
        <v>2244.0</v>
      </c>
      <c r="I53" s="101">
        <v>236276.0</v>
      </c>
      <c r="J53" s="102">
        <v>30446.0</v>
      </c>
      <c r="K53" s="103" t="str">
        <f t="shared" ref="K53:O53" si="99">F53/$E53</f>
        <v>0.83</v>
      </c>
      <c r="L53" s="104" t="str">
        <f t="shared" si="99"/>
        <v>0.16</v>
      </c>
      <c r="M53" s="104" t="str">
        <f t="shared" si="99"/>
        <v>0.01</v>
      </c>
      <c r="N53" s="104" t="str">
        <f t="shared" si="99"/>
        <v>0.59</v>
      </c>
      <c r="O53" s="105" t="str">
        <f t="shared" si="99"/>
        <v>0.08</v>
      </c>
      <c r="P53" s="106" t="str">
        <f t="shared" ref="P53:S53" si="100">G53/$F53</f>
        <v>19.2%</v>
      </c>
      <c r="Q53" s="107" t="str">
        <f t="shared" si="100"/>
        <v>0.7%</v>
      </c>
      <c r="R53" s="107" t="str">
        <f t="shared" si="100"/>
        <v>71.0%</v>
      </c>
      <c r="S53" s="108" t="str">
        <f t="shared" si="100"/>
        <v>9.1%</v>
      </c>
      <c r="T53" s="109" t="str">
        <f t="shared" si="82"/>
        <v>0.91</v>
      </c>
    </row>
    <row r="54" ht="12.0" customHeight="1">
      <c r="A54" s="38" t="s">
        <v>249</v>
      </c>
      <c r="B54" s="87">
        <v>2012.0</v>
      </c>
      <c r="C54" s="88">
        <v>40909.0</v>
      </c>
      <c r="D54" s="89" t="s">
        <v>263</v>
      </c>
      <c r="E54" s="40">
        <v>395010.0</v>
      </c>
      <c r="F54" s="41">
        <v>218860.0</v>
      </c>
      <c r="G54" s="42">
        <v>37903.0</v>
      </c>
      <c r="H54" s="42">
        <v>1301.0</v>
      </c>
      <c r="I54" s="42">
        <v>170309.0</v>
      </c>
      <c r="J54" s="43">
        <v>9347.0</v>
      </c>
      <c r="K54" s="44" t="str">
        <f t="shared" ref="K54:O54" si="101">F54/$E54</f>
        <v>0.55</v>
      </c>
      <c r="L54" s="45" t="str">
        <f t="shared" si="101"/>
        <v>0.10</v>
      </c>
      <c r="M54" s="45" t="str">
        <f t="shared" si="101"/>
        <v>0.00</v>
      </c>
      <c r="N54" s="45" t="str">
        <f t="shared" si="101"/>
        <v>0.43</v>
      </c>
      <c r="O54" s="46" t="str">
        <f t="shared" si="101"/>
        <v>0.02</v>
      </c>
      <c r="P54" s="47" t="str">
        <f t="shared" ref="P54:S54" si="102">G54/$F54</f>
        <v>17.3%</v>
      </c>
      <c r="Q54" s="48" t="str">
        <f t="shared" si="102"/>
        <v>0.6%</v>
      </c>
      <c r="R54" s="48" t="str">
        <f t="shared" si="102"/>
        <v>77.8%</v>
      </c>
      <c r="S54" s="49" t="str">
        <f t="shared" si="102"/>
        <v>4.3%</v>
      </c>
      <c r="T54" s="90" t="str">
        <f>F54/E54</f>
        <v>0.55</v>
      </c>
    </row>
    <row r="55" ht="12.0" customHeight="1">
      <c r="A55" s="50" t="s">
        <v>249</v>
      </c>
      <c r="B55" s="91">
        <v>2012.0</v>
      </c>
      <c r="C55" s="92">
        <v>40940.0</v>
      </c>
      <c r="D55" s="93" t="s">
        <v>264</v>
      </c>
      <c r="E55" s="52">
        <v>380167.0</v>
      </c>
      <c r="F55" s="53">
        <v>328085.0</v>
      </c>
      <c r="G55" s="54">
        <v>34849.0</v>
      </c>
      <c r="H55" s="54">
        <v>5096.0</v>
      </c>
      <c r="I55" s="54">
        <v>193212.0</v>
      </c>
      <c r="J55" s="55">
        <v>94928.0</v>
      </c>
      <c r="K55" s="56" t="str">
        <f t="shared" ref="K55:O55" si="103">F55/$E55</f>
        <v>0.86</v>
      </c>
      <c r="L55" s="57" t="str">
        <f t="shared" si="103"/>
        <v>0.09</v>
      </c>
      <c r="M55" s="57" t="str">
        <f t="shared" si="103"/>
        <v>0.01</v>
      </c>
      <c r="N55" s="57" t="str">
        <f t="shared" si="103"/>
        <v>0.51</v>
      </c>
      <c r="O55" s="58" t="str">
        <f t="shared" si="103"/>
        <v>0.25</v>
      </c>
      <c r="P55" s="59" t="str">
        <f t="shared" ref="P55:S55" si="104">G55/$F55</f>
        <v>10.6%</v>
      </c>
      <c r="Q55" s="60" t="str">
        <f t="shared" si="104"/>
        <v>1.6%</v>
      </c>
      <c r="R55" s="60" t="str">
        <f t="shared" si="104"/>
        <v>58.9%</v>
      </c>
      <c r="S55" s="61" t="str">
        <f t="shared" si="104"/>
        <v>28.9%</v>
      </c>
      <c r="T55" s="94" t="str">
        <f t="shared" ref="T55:T65" si="107">SUM(F$54:F55)/SUM(E$54:E55)</f>
        <v>0.71</v>
      </c>
    </row>
    <row r="56" ht="12.0" customHeight="1">
      <c r="A56" s="50" t="s">
        <v>249</v>
      </c>
      <c r="B56" s="91">
        <v>2012.0</v>
      </c>
      <c r="C56" s="92">
        <v>40969.0</v>
      </c>
      <c r="D56" s="93" t="s">
        <v>265</v>
      </c>
      <c r="E56" s="52">
        <v>433657.0</v>
      </c>
      <c r="F56" s="53">
        <v>240805.0</v>
      </c>
      <c r="G56" s="54">
        <v>64680.0</v>
      </c>
      <c r="H56" s="54">
        <v>2201.0</v>
      </c>
      <c r="I56" s="54">
        <v>168498.0</v>
      </c>
      <c r="J56" s="55">
        <v>5426.0</v>
      </c>
      <c r="K56" s="56" t="str">
        <f t="shared" ref="K56:O56" si="105">F56/$E56</f>
        <v>0.56</v>
      </c>
      <c r="L56" s="57" t="str">
        <f t="shared" si="105"/>
        <v>0.15</v>
      </c>
      <c r="M56" s="57" t="str">
        <f t="shared" si="105"/>
        <v>0.01</v>
      </c>
      <c r="N56" s="57" t="str">
        <f t="shared" si="105"/>
        <v>0.39</v>
      </c>
      <c r="O56" s="58" t="str">
        <f t="shared" si="105"/>
        <v>0.01</v>
      </c>
      <c r="P56" s="59" t="str">
        <f t="shared" ref="P56:S56" si="106">G56/$F56</f>
        <v>26.9%</v>
      </c>
      <c r="Q56" s="60" t="str">
        <f t="shared" si="106"/>
        <v>0.9%</v>
      </c>
      <c r="R56" s="60" t="str">
        <f t="shared" si="106"/>
        <v>70.0%</v>
      </c>
      <c r="S56" s="61" t="str">
        <f t="shared" si="106"/>
        <v>2.3%</v>
      </c>
      <c r="T56" s="94" t="str">
        <f t="shared" si="107"/>
        <v>0.65</v>
      </c>
    </row>
    <row r="57" ht="12.0" customHeight="1">
      <c r="A57" s="50" t="s">
        <v>249</v>
      </c>
      <c r="B57" s="91">
        <v>2012.0</v>
      </c>
      <c r="C57" s="92">
        <v>41000.0</v>
      </c>
      <c r="D57" s="93" t="s">
        <v>266</v>
      </c>
      <c r="E57" s="52">
        <v>439961.0</v>
      </c>
      <c r="F57" s="53">
        <v>241221.0</v>
      </c>
      <c r="G57" s="54">
        <v>72468.0</v>
      </c>
      <c r="H57" s="54">
        <v>27431.0</v>
      </c>
      <c r="I57" s="54">
        <v>124815.0</v>
      </c>
      <c r="J57" s="55">
        <v>16507.0</v>
      </c>
      <c r="K57" s="56" t="str">
        <f t="shared" ref="K57:O57" si="108">F57/$E57</f>
        <v>0.55</v>
      </c>
      <c r="L57" s="57" t="str">
        <f t="shared" si="108"/>
        <v>0.16</v>
      </c>
      <c r="M57" s="57" t="str">
        <f t="shared" si="108"/>
        <v>0.06</v>
      </c>
      <c r="N57" s="57" t="str">
        <f t="shared" si="108"/>
        <v>0.28</v>
      </c>
      <c r="O57" s="58" t="str">
        <f t="shared" si="108"/>
        <v>0.04</v>
      </c>
      <c r="P57" s="59" t="str">
        <f t="shared" ref="P57:S57" si="109">G57/$F57</f>
        <v>30.0%</v>
      </c>
      <c r="Q57" s="60" t="str">
        <f t="shared" si="109"/>
        <v>11.4%</v>
      </c>
      <c r="R57" s="60" t="str">
        <f t="shared" si="109"/>
        <v>51.7%</v>
      </c>
      <c r="S57" s="61" t="str">
        <f t="shared" si="109"/>
        <v>6.8%</v>
      </c>
      <c r="T57" s="94" t="str">
        <f t="shared" si="107"/>
        <v>0.62</v>
      </c>
    </row>
    <row r="58" ht="12.0" customHeight="1">
      <c r="A58" s="50" t="s">
        <v>249</v>
      </c>
      <c r="B58" s="91">
        <v>2012.0</v>
      </c>
      <c r="C58" s="92">
        <v>41030.0</v>
      </c>
      <c r="D58" s="93" t="s">
        <v>267</v>
      </c>
      <c r="E58" s="52">
        <v>476439.0</v>
      </c>
      <c r="F58" s="53">
        <v>335803.0</v>
      </c>
      <c r="G58" s="54">
        <v>104859.0</v>
      </c>
      <c r="H58" s="54">
        <v>35603.0</v>
      </c>
      <c r="I58" s="54">
        <v>180910.0</v>
      </c>
      <c r="J58" s="55">
        <v>14431.0</v>
      </c>
      <c r="K58" s="56" t="str">
        <f t="shared" ref="K58:O58" si="110">F58/$E58</f>
        <v>0.70</v>
      </c>
      <c r="L58" s="57" t="str">
        <f t="shared" si="110"/>
        <v>0.22</v>
      </c>
      <c r="M58" s="57" t="str">
        <f t="shared" si="110"/>
        <v>0.07</v>
      </c>
      <c r="N58" s="57" t="str">
        <f t="shared" si="110"/>
        <v>0.38</v>
      </c>
      <c r="O58" s="58" t="str">
        <f t="shared" si="110"/>
        <v>0.03</v>
      </c>
      <c r="P58" s="59" t="str">
        <f t="shared" ref="P58:S58" si="111">G58/$F58</f>
        <v>31.2%</v>
      </c>
      <c r="Q58" s="60" t="str">
        <f t="shared" si="111"/>
        <v>10.6%</v>
      </c>
      <c r="R58" s="60" t="str">
        <f t="shared" si="111"/>
        <v>53.9%</v>
      </c>
      <c r="S58" s="61" t="str">
        <f t="shared" si="111"/>
        <v>4.3%</v>
      </c>
      <c r="T58" s="94" t="str">
        <f t="shared" si="107"/>
        <v>0.64</v>
      </c>
    </row>
    <row r="59" ht="12.0" customHeight="1">
      <c r="A59" s="50" t="s">
        <v>249</v>
      </c>
      <c r="B59" s="91">
        <v>2012.0</v>
      </c>
      <c r="C59" s="92">
        <v>41061.0</v>
      </c>
      <c r="D59" s="93" t="s">
        <v>268</v>
      </c>
      <c r="E59" s="52">
        <v>482920.0</v>
      </c>
      <c r="F59" s="53">
        <v>363639.0</v>
      </c>
      <c r="G59" s="54">
        <v>117941.0</v>
      </c>
      <c r="H59" s="54">
        <v>19194.0</v>
      </c>
      <c r="I59" s="54">
        <v>218375.0</v>
      </c>
      <c r="J59" s="55">
        <v>8129.0</v>
      </c>
      <c r="K59" s="56" t="str">
        <f t="shared" ref="K59:O59" si="112">F59/$E59</f>
        <v>0.75</v>
      </c>
      <c r="L59" s="57" t="str">
        <f t="shared" si="112"/>
        <v>0.24</v>
      </c>
      <c r="M59" s="57" t="str">
        <f t="shared" si="112"/>
        <v>0.04</v>
      </c>
      <c r="N59" s="57" t="str">
        <f t="shared" si="112"/>
        <v>0.45</v>
      </c>
      <c r="O59" s="58" t="str">
        <f t="shared" si="112"/>
        <v>0.02</v>
      </c>
      <c r="P59" s="59" t="str">
        <f t="shared" ref="P59:S59" si="113">G59/$F59</f>
        <v>32.4%</v>
      </c>
      <c r="Q59" s="60" t="str">
        <f t="shared" si="113"/>
        <v>5.3%</v>
      </c>
      <c r="R59" s="60" t="str">
        <f t="shared" si="113"/>
        <v>60.1%</v>
      </c>
      <c r="S59" s="61" t="str">
        <f t="shared" si="113"/>
        <v>2.2%</v>
      </c>
      <c r="T59" s="94" t="str">
        <f t="shared" si="107"/>
        <v>0.66</v>
      </c>
    </row>
    <row r="60" ht="12.0" customHeight="1">
      <c r="A60" s="50" t="s">
        <v>249</v>
      </c>
      <c r="B60" s="91">
        <v>2012.0</v>
      </c>
      <c r="C60" s="92">
        <v>41091.0</v>
      </c>
      <c r="D60" s="93" t="s">
        <v>269</v>
      </c>
      <c r="E60" s="52">
        <v>495692.0</v>
      </c>
      <c r="F60" s="53">
        <v>346937.0</v>
      </c>
      <c r="G60" s="54">
        <v>128067.0</v>
      </c>
      <c r="H60" s="54">
        <v>21088.0</v>
      </c>
      <c r="I60" s="54">
        <v>181313.0</v>
      </c>
      <c r="J60" s="55">
        <v>16469.0</v>
      </c>
      <c r="K60" s="56" t="str">
        <f t="shared" ref="K60:O60" si="114">F60/$E60</f>
        <v>0.70</v>
      </c>
      <c r="L60" s="57" t="str">
        <f t="shared" si="114"/>
        <v>0.26</v>
      </c>
      <c r="M60" s="57" t="str">
        <f t="shared" si="114"/>
        <v>0.04</v>
      </c>
      <c r="N60" s="57" t="str">
        <f t="shared" si="114"/>
        <v>0.37</v>
      </c>
      <c r="O60" s="58" t="str">
        <f t="shared" si="114"/>
        <v>0.03</v>
      </c>
      <c r="P60" s="59" t="str">
        <f t="shared" ref="P60:S60" si="115">G60/$F60</f>
        <v>36.9%</v>
      </c>
      <c r="Q60" s="60" t="str">
        <f t="shared" si="115"/>
        <v>6.1%</v>
      </c>
      <c r="R60" s="60" t="str">
        <f t="shared" si="115"/>
        <v>52.3%</v>
      </c>
      <c r="S60" s="61" t="str">
        <f t="shared" si="115"/>
        <v>4.7%</v>
      </c>
      <c r="T60" s="94" t="str">
        <f t="shared" si="107"/>
        <v>0.67</v>
      </c>
    </row>
    <row r="61" ht="12.0" customHeight="1">
      <c r="A61" s="50" t="s">
        <v>249</v>
      </c>
      <c r="B61" s="91">
        <v>2012.0</v>
      </c>
      <c r="C61" s="92">
        <v>41122.0</v>
      </c>
      <c r="D61" s="93" t="s">
        <v>270</v>
      </c>
      <c r="E61" s="52">
        <v>488317.0</v>
      </c>
      <c r="F61" s="53">
        <v>282537.0</v>
      </c>
      <c r="G61" s="54">
        <v>113519.0</v>
      </c>
      <c r="H61" s="54">
        <v>20755.0</v>
      </c>
      <c r="I61" s="54">
        <v>102091.0</v>
      </c>
      <c r="J61" s="55">
        <v>46172.0</v>
      </c>
      <c r="K61" s="56" t="str">
        <f t="shared" ref="K61:O61" si="116">F61/$E61</f>
        <v>0.58</v>
      </c>
      <c r="L61" s="57" t="str">
        <f t="shared" si="116"/>
        <v>0.23</v>
      </c>
      <c r="M61" s="57" t="str">
        <f t="shared" si="116"/>
        <v>0.04</v>
      </c>
      <c r="N61" s="57" t="str">
        <f t="shared" si="116"/>
        <v>0.21</v>
      </c>
      <c r="O61" s="58" t="str">
        <f t="shared" si="116"/>
        <v>0.09</v>
      </c>
      <c r="P61" s="59" t="str">
        <f t="shared" ref="P61:S61" si="117">G61/$F61</f>
        <v>40.2%</v>
      </c>
      <c r="Q61" s="60" t="str">
        <f t="shared" si="117"/>
        <v>7.3%</v>
      </c>
      <c r="R61" s="60" t="str">
        <f t="shared" si="117"/>
        <v>36.1%</v>
      </c>
      <c r="S61" s="61" t="str">
        <f t="shared" si="117"/>
        <v>16.3%</v>
      </c>
      <c r="T61" s="94" t="str">
        <f t="shared" si="107"/>
        <v>0.66</v>
      </c>
    </row>
    <row r="62" ht="12.0" customHeight="1">
      <c r="A62" s="50" t="s">
        <v>249</v>
      </c>
      <c r="B62" s="91">
        <v>2012.0</v>
      </c>
      <c r="C62" s="92">
        <v>41153.0</v>
      </c>
      <c r="D62" s="93" t="s">
        <v>271</v>
      </c>
      <c r="E62" s="52">
        <v>480970.0</v>
      </c>
      <c r="F62" s="53">
        <v>243908.0</v>
      </c>
      <c r="G62" s="54">
        <v>100700.0</v>
      </c>
      <c r="H62" s="54">
        <v>7555.0</v>
      </c>
      <c r="I62" s="54">
        <v>123390.0</v>
      </c>
      <c r="J62" s="55">
        <v>12263.0</v>
      </c>
      <c r="K62" s="56" t="str">
        <f t="shared" ref="K62:O62" si="118">F62/$E62</f>
        <v>0.51</v>
      </c>
      <c r="L62" s="57" t="str">
        <f t="shared" si="118"/>
        <v>0.21</v>
      </c>
      <c r="M62" s="57" t="str">
        <f t="shared" si="118"/>
        <v>0.02</v>
      </c>
      <c r="N62" s="57" t="str">
        <f t="shared" si="118"/>
        <v>0.26</v>
      </c>
      <c r="O62" s="58" t="str">
        <f t="shared" si="118"/>
        <v>0.03</v>
      </c>
      <c r="P62" s="59" t="str">
        <f t="shared" ref="P62:S62" si="119">G62/$F62</f>
        <v>41.3%</v>
      </c>
      <c r="Q62" s="60" t="str">
        <f t="shared" si="119"/>
        <v>3.1%</v>
      </c>
      <c r="R62" s="60" t="str">
        <f t="shared" si="119"/>
        <v>50.6%</v>
      </c>
      <c r="S62" s="61" t="str">
        <f t="shared" si="119"/>
        <v>5.0%</v>
      </c>
      <c r="T62" s="94" t="str">
        <f t="shared" si="107"/>
        <v>0.64</v>
      </c>
    </row>
    <row r="63" ht="12.0" customHeight="1">
      <c r="A63" s="50" t="s">
        <v>249</v>
      </c>
      <c r="B63" s="91">
        <v>2012.0</v>
      </c>
      <c r="C63" s="92">
        <v>41183.0</v>
      </c>
      <c r="D63" s="93" t="s">
        <v>272</v>
      </c>
      <c r="E63" s="52">
        <v>469390.0</v>
      </c>
      <c r="F63" s="53">
        <v>363240.0</v>
      </c>
      <c r="G63" s="54">
        <v>59045.0</v>
      </c>
      <c r="H63" s="54">
        <v>7081.0</v>
      </c>
      <c r="I63" s="54">
        <v>294481.0</v>
      </c>
      <c r="J63" s="55">
        <v>2633.0</v>
      </c>
      <c r="K63" s="56" t="str">
        <f t="shared" ref="K63:O63" si="120">F63/$E63</f>
        <v>0.77</v>
      </c>
      <c r="L63" s="57" t="str">
        <f t="shared" si="120"/>
        <v>0.13</v>
      </c>
      <c r="M63" s="57" t="str">
        <f t="shared" si="120"/>
        <v>0.02</v>
      </c>
      <c r="N63" s="57" t="str">
        <f t="shared" si="120"/>
        <v>0.63</v>
      </c>
      <c r="O63" s="58" t="str">
        <f t="shared" si="120"/>
        <v>0.01</v>
      </c>
      <c r="P63" s="59" t="str">
        <f t="shared" ref="P63:S63" si="121">G63/$F63</f>
        <v>16.3%</v>
      </c>
      <c r="Q63" s="60" t="str">
        <f t="shared" si="121"/>
        <v>1.9%</v>
      </c>
      <c r="R63" s="60" t="str">
        <f t="shared" si="121"/>
        <v>81.1%</v>
      </c>
      <c r="S63" s="61" t="str">
        <f t="shared" si="121"/>
        <v>0.7%</v>
      </c>
      <c r="T63" s="94" t="str">
        <f t="shared" si="107"/>
        <v>0.65</v>
      </c>
    </row>
    <row r="64" ht="12.0" customHeight="1">
      <c r="A64" s="50" t="s">
        <v>249</v>
      </c>
      <c r="B64" s="91">
        <v>2012.0</v>
      </c>
      <c r="C64" s="92">
        <v>41214.0</v>
      </c>
      <c r="D64" s="93" t="s">
        <v>273</v>
      </c>
      <c r="E64" s="52">
        <v>397009.0</v>
      </c>
      <c r="F64" s="53">
        <v>272417.0</v>
      </c>
      <c r="G64" s="54">
        <v>53314.0</v>
      </c>
      <c r="H64" s="54">
        <v>1085.0</v>
      </c>
      <c r="I64" s="54">
        <v>210409.0</v>
      </c>
      <c r="J64" s="55">
        <v>7609.0</v>
      </c>
      <c r="K64" s="56" t="str">
        <f t="shared" ref="K64:O64" si="122">F64/$E64</f>
        <v>0.69</v>
      </c>
      <c r="L64" s="57" t="str">
        <f t="shared" si="122"/>
        <v>0.13</v>
      </c>
      <c r="M64" s="57" t="str">
        <f t="shared" si="122"/>
        <v>0.00</v>
      </c>
      <c r="N64" s="57" t="str">
        <f t="shared" si="122"/>
        <v>0.53</v>
      </c>
      <c r="O64" s="58" t="str">
        <f t="shared" si="122"/>
        <v>0.02</v>
      </c>
      <c r="P64" s="59" t="str">
        <f t="shared" ref="P64:S64" si="123">G64/$F64</f>
        <v>19.6%</v>
      </c>
      <c r="Q64" s="60" t="str">
        <f t="shared" si="123"/>
        <v>0.4%</v>
      </c>
      <c r="R64" s="60" t="str">
        <f t="shared" si="123"/>
        <v>77.2%</v>
      </c>
      <c r="S64" s="61" t="str">
        <f t="shared" si="123"/>
        <v>2.8%</v>
      </c>
      <c r="T64" s="94" t="str">
        <f t="shared" si="107"/>
        <v>0.66</v>
      </c>
    </row>
    <row r="65" ht="13.5" customHeight="1">
      <c r="A65" s="95" t="s">
        <v>249</v>
      </c>
      <c r="B65" s="96">
        <v>2012.0</v>
      </c>
      <c r="C65" s="97">
        <v>41244.0</v>
      </c>
      <c r="D65" s="98" t="s">
        <v>274</v>
      </c>
      <c r="E65" s="99">
        <v>372998.0</v>
      </c>
      <c r="F65" s="100">
        <v>339250.0</v>
      </c>
      <c r="G65" s="101">
        <v>46758.0</v>
      </c>
      <c r="H65" s="101">
        <v>2104.0</v>
      </c>
      <c r="I65" s="101">
        <v>284576.0</v>
      </c>
      <c r="J65" s="102">
        <v>5812.0</v>
      </c>
      <c r="K65" s="103" t="str">
        <f t="shared" ref="K65:O65" si="124">F65/$E65</f>
        <v>0.91</v>
      </c>
      <c r="L65" s="104" t="str">
        <f t="shared" si="124"/>
        <v>0.13</v>
      </c>
      <c r="M65" s="104" t="str">
        <f t="shared" si="124"/>
        <v>0.01</v>
      </c>
      <c r="N65" s="104" t="str">
        <f t="shared" si="124"/>
        <v>0.76</v>
      </c>
      <c r="O65" s="105" t="str">
        <f t="shared" si="124"/>
        <v>0.02</v>
      </c>
      <c r="P65" s="106" t="str">
        <f t="shared" ref="P65:S65" si="125">G65/$F65</f>
        <v>13.8%</v>
      </c>
      <c r="Q65" s="107" t="str">
        <f t="shared" si="125"/>
        <v>0.6%</v>
      </c>
      <c r="R65" s="107" t="str">
        <f t="shared" si="125"/>
        <v>83.9%</v>
      </c>
      <c r="S65" s="108" t="str">
        <f t="shared" si="125"/>
        <v>1.7%</v>
      </c>
      <c r="T65" s="109" t="str">
        <f t="shared" si="107"/>
        <v>0.67</v>
      </c>
    </row>
    <row r="66" ht="12.0" customHeight="1">
      <c r="A66" s="38" t="s">
        <v>249</v>
      </c>
      <c r="B66" s="87">
        <v>2013.0</v>
      </c>
      <c r="C66" s="88">
        <v>41275.0</v>
      </c>
      <c r="D66" s="89" t="s">
        <v>263</v>
      </c>
      <c r="E66" s="40">
        <v>373193.0</v>
      </c>
      <c r="F66" s="41">
        <v>430595.0</v>
      </c>
      <c r="G66" s="42">
        <v>27059.0</v>
      </c>
      <c r="H66" s="42">
        <v>6952.0</v>
      </c>
      <c r="I66" s="42">
        <v>394305.0</v>
      </c>
      <c r="J66" s="43">
        <v>2279.0</v>
      </c>
      <c r="K66" s="44" t="str">
        <f t="shared" ref="K66:O66" si="126">F66/$E66</f>
        <v>1.15</v>
      </c>
      <c r="L66" s="45" t="str">
        <f t="shared" si="126"/>
        <v>0.07</v>
      </c>
      <c r="M66" s="45" t="str">
        <f t="shared" si="126"/>
        <v>0.02</v>
      </c>
      <c r="N66" s="45" t="str">
        <f t="shared" si="126"/>
        <v>1.06</v>
      </c>
      <c r="O66" s="46" t="str">
        <f t="shared" si="126"/>
        <v>0.01</v>
      </c>
      <c r="P66" s="47" t="str">
        <f t="shared" ref="P66:S66" si="127">G66/$F66</f>
        <v>6.3%</v>
      </c>
      <c r="Q66" s="48" t="str">
        <f t="shared" si="127"/>
        <v>1.6%</v>
      </c>
      <c r="R66" s="48" t="str">
        <f t="shared" si="127"/>
        <v>91.6%</v>
      </c>
      <c r="S66" s="49" t="str">
        <f t="shared" si="127"/>
        <v>0.5%</v>
      </c>
      <c r="T66" s="90" t="str">
        <f>F66/E66</f>
        <v>1.15</v>
      </c>
    </row>
    <row r="67" ht="12.0" customHeight="1">
      <c r="A67" s="50" t="s">
        <v>249</v>
      </c>
      <c r="B67" s="91">
        <v>2013.0</v>
      </c>
      <c r="C67" s="92">
        <v>41306.0</v>
      </c>
      <c r="D67" s="93" t="s">
        <v>264</v>
      </c>
      <c r="E67" s="52">
        <v>355161.0</v>
      </c>
      <c r="F67" s="53">
        <v>240876.0</v>
      </c>
      <c r="G67" s="54">
        <v>39393.0</v>
      </c>
      <c r="H67" s="54">
        <v>1406.0</v>
      </c>
      <c r="I67" s="54">
        <v>193415.0</v>
      </c>
      <c r="J67" s="55">
        <v>6662.0</v>
      </c>
      <c r="K67" s="56" t="str">
        <f t="shared" ref="K67:O67" si="128">F67/$E67</f>
        <v>0.68</v>
      </c>
      <c r="L67" s="57" t="str">
        <f t="shared" si="128"/>
        <v>0.11</v>
      </c>
      <c r="M67" s="57" t="str">
        <f t="shared" si="128"/>
        <v>0.00</v>
      </c>
      <c r="N67" s="57" t="str">
        <f t="shared" si="128"/>
        <v>0.54</v>
      </c>
      <c r="O67" s="58" t="str">
        <f t="shared" si="128"/>
        <v>0.02</v>
      </c>
      <c r="P67" s="59" t="str">
        <f t="shared" ref="P67:S67" si="129">G67/$F67</f>
        <v>16.4%</v>
      </c>
      <c r="Q67" s="60" t="str">
        <f t="shared" si="129"/>
        <v>0.6%</v>
      </c>
      <c r="R67" s="60" t="str">
        <f t="shared" si="129"/>
        <v>80.3%</v>
      </c>
      <c r="S67" s="61" t="str">
        <f t="shared" si="129"/>
        <v>2.8%</v>
      </c>
      <c r="T67" s="94" t="str">
        <f t="shared" ref="T67:T77" si="132">SUM(F$66:F67)/SUM(E$66:E67)</f>
        <v>0.92</v>
      </c>
    </row>
    <row r="68" ht="12.0" customHeight="1">
      <c r="A68" s="50" t="s">
        <v>249</v>
      </c>
      <c r="B68" s="91">
        <v>2013.0</v>
      </c>
      <c r="C68" s="92">
        <v>41334.0</v>
      </c>
      <c r="D68" s="93" t="s">
        <v>265</v>
      </c>
      <c r="E68" s="52">
        <v>407029.0</v>
      </c>
      <c r="F68" s="53">
        <v>322275.0</v>
      </c>
      <c r="G68" s="54">
        <v>75466.0</v>
      </c>
      <c r="H68" s="54">
        <v>5315.0</v>
      </c>
      <c r="I68" s="54">
        <v>195136.0</v>
      </c>
      <c r="J68" s="55">
        <v>46358.0</v>
      </c>
      <c r="K68" s="56" t="str">
        <f t="shared" ref="K68:O68" si="130">F68/$E68</f>
        <v>0.79</v>
      </c>
      <c r="L68" s="57" t="str">
        <f t="shared" si="130"/>
        <v>0.19</v>
      </c>
      <c r="M68" s="57" t="str">
        <f t="shared" si="130"/>
        <v>0.01</v>
      </c>
      <c r="N68" s="57" t="str">
        <f t="shared" si="130"/>
        <v>0.48</v>
      </c>
      <c r="O68" s="58" t="str">
        <f t="shared" si="130"/>
        <v>0.11</v>
      </c>
      <c r="P68" s="59" t="str">
        <f t="shared" ref="P68:S68" si="131">G68/$F68</f>
        <v>23.4%</v>
      </c>
      <c r="Q68" s="60" t="str">
        <f t="shared" si="131"/>
        <v>1.6%</v>
      </c>
      <c r="R68" s="60" t="str">
        <f t="shared" si="131"/>
        <v>60.5%</v>
      </c>
      <c r="S68" s="61" t="str">
        <f t="shared" si="131"/>
        <v>14.4%</v>
      </c>
      <c r="T68" s="94" t="str">
        <f t="shared" si="132"/>
        <v>0.88</v>
      </c>
    </row>
    <row r="69" ht="12.0" customHeight="1">
      <c r="A69" s="50" t="s">
        <v>249</v>
      </c>
      <c r="B69" s="91">
        <v>2013.0</v>
      </c>
      <c r="C69" s="92">
        <v>41365.0</v>
      </c>
      <c r="D69" s="93" t="s">
        <v>266</v>
      </c>
      <c r="E69" s="52">
        <v>435020.0</v>
      </c>
      <c r="F69" s="53">
        <v>169788.0</v>
      </c>
      <c r="G69" s="54">
        <v>48384.0</v>
      </c>
      <c r="H69" s="54">
        <v>4992.0</v>
      </c>
      <c r="I69" s="54">
        <v>99824.0</v>
      </c>
      <c r="J69" s="55">
        <v>16588.0</v>
      </c>
      <c r="K69" s="56" t="str">
        <f t="shared" ref="K69:O69" si="133">F69/$E69</f>
        <v>0.39</v>
      </c>
      <c r="L69" s="57" t="str">
        <f t="shared" si="133"/>
        <v>0.11</v>
      </c>
      <c r="M69" s="57" t="str">
        <f t="shared" si="133"/>
        <v>0.01</v>
      </c>
      <c r="N69" s="57" t="str">
        <f t="shared" si="133"/>
        <v>0.23</v>
      </c>
      <c r="O69" s="58" t="str">
        <f t="shared" si="133"/>
        <v>0.04</v>
      </c>
      <c r="P69" s="59" t="str">
        <f t="shared" ref="P69:S69" si="134">G69/$F69</f>
        <v>28.5%</v>
      </c>
      <c r="Q69" s="60" t="str">
        <f t="shared" si="134"/>
        <v>2.9%</v>
      </c>
      <c r="R69" s="60" t="str">
        <f t="shared" si="134"/>
        <v>58.8%</v>
      </c>
      <c r="S69" s="61" t="str">
        <f t="shared" si="134"/>
        <v>9.8%</v>
      </c>
      <c r="T69" s="94" t="str">
        <f t="shared" si="132"/>
        <v>0.74</v>
      </c>
    </row>
    <row r="70" ht="12.0" customHeight="1">
      <c r="A70" s="50" t="s">
        <v>249</v>
      </c>
      <c r="B70" s="91">
        <v>2013.0</v>
      </c>
      <c r="C70" s="92">
        <v>41395.0</v>
      </c>
      <c r="D70" s="93" t="s">
        <v>267</v>
      </c>
      <c r="E70" s="52">
        <v>467425.0</v>
      </c>
      <c r="F70" s="53">
        <v>235457.0</v>
      </c>
      <c r="G70" s="54">
        <v>72564.0</v>
      </c>
      <c r="H70" s="54">
        <v>8519.0</v>
      </c>
      <c r="I70" s="54">
        <v>126175.0</v>
      </c>
      <c r="J70" s="55">
        <v>28199.0</v>
      </c>
      <c r="K70" s="56" t="str">
        <f t="shared" ref="K70:O70" si="135">F70/$E70</f>
        <v>0.50</v>
      </c>
      <c r="L70" s="57" t="str">
        <f t="shared" si="135"/>
        <v>0.16</v>
      </c>
      <c r="M70" s="57" t="str">
        <f t="shared" si="135"/>
        <v>0.02</v>
      </c>
      <c r="N70" s="57" t="str">
        <f t="shared" si="135"/>
        <v>0.27</v>
      </c>
      <c r="O70" s="58" t="str">
        <f t="shared" si="135"/>
        <v>0.06</v>
      </c>
      <c r="P70" s="59" t="str">
        <f t="shared" ref="P70:S70" si="136">G70/$F70</f>
        <v>30.8%</v>
      </c>
      <c r="Q70" s="60" t="str">
        <f t="shared" si="136"/>
        <v>3.6%</v>
      </c>
      <c r="R70" s="60" t="str">
        <f t="shared" si="136"/>
        <v>53.6%</v>
      </c>
      <c r="S70" s="61" t="str">
        <f t="shared" si="136"/>
        <v>12.0%</v>
      </c>
      <c r="T70" s="94" t="str">
        <f t="shared" si="132"/>
        <v>0.69</v>
      </c>
    </row>
    <row r="71" ht="12.0" customHeight="1">
      <c r="A71" s="50" t="s">
        <v>249</v>
      </c>
      <c r="B71" s="91">
        <v>2013.0</v>
      </c>
      <c r="C71" s="92">
        <v>41426.0</v>
      </c>
      <c r="D71" s="93" t="s">
        <v>268</v>
      </c>
      <c r="E71" s="52">
        <v>472401.0</v>
      </c>
      <c r="F71" s="53">
        <v>310118.0</v>
      </c>
      <c r="G71" s="54">
        <v>88583.0</v>
      </c>
      <c r="H71" s="54">
        <v>54650.0</v>
      </c>
      <c r="I71" s="54">
        <v>138776.0</v>
      </c>
      <c r="J71" s="55">
        <v>28109.0</v>
      </c>
      <c r="K71" s="56" t="str">
        <f t="shared" ref="K71:O71" si="137">F71/$E71</f>
        <v>0.66</v>
      </c>
      <c r="L71" s="57" t="str">
        <f t="shared" si="137"/>
        <v>0.19</v>
      </c>
      <c r="M71" s="57" t="str">
        <f t="shared" si="137"/>
        <v>0.12</v>
      </c>
      <c r="N71" s="57" t="str">
        <f t="shared" si="137"/>
        <v>0.29</v>
      </c>
      <c r="O71" s="58" t="str">
        <f t="shared" si="137"/>
        <v>0.06</v>
      </c>
      <c r="P71" s="59" t="str">
        <f t="shared" ref="P71:S71" si="138">G71/$F71</f>
        <v>28.6%</v>
      </c>
      <c r="Q71" s="60" t="str">
        <f t="shared" si="138"/>
        <v>17.6%</v>
      </c>
      <c r="R71" s="60" t="str">
        <f t="shared" si="138"/>
        <v>44.7%</v>
      </c>
      <c r="S71" s="61" t="str">
        <f t="shared" si="138"/>
        <v>9.1%</v>
      </c>
      <c r="T71" s="94" t="str">
        <f t="shared" si="132"/>
        <v>0.68</v>
      </c>
    </row>
    <row r="72" ht="12.0" customHeight="1">
      <c r="A72" s="50" t="s">
        <v>249</v>
      </c>
      <c r="B72" s="91">
        <v>2013.0</v>
      </c>
      <c r="C72" s="92">
        <v>41456.0</v>
      </c>
      <c r="D72" s="93" t="s">
        <v>269</v>
      </c>
      <c r="E72" s="52">
        <v>490740.0</v>
      </c>
      <c r="F72" s="53">
        <v>192378.0</v>
      </c>
      <c r="G72" s="54">
        <v>78030.0</v>
      </c>
      <c r="H72" s="54">
        <v>11099.0</v>
      </c>
      <c r="I72" s="54">
        <v>86858.0</v>
      </c>
      <c r="J72" s="55">
        <v>16391.0</v>
      </c>
      <c r="K72" s="56" t="str">
        <f t="shared" ref="K72:O72" si="139">F72/$E72</f>
        <v>0.39</v>
      </c>
      <c r="L72" s="57" t="str">
        <f t="shared" si="139"/>
        <v>0.16</v>
      </c>
      <c r="M72" s="57" t="str">
        <f t="shared" si="139"/>
        <v>0.02</v>
      </c>
      <c r="N72" s="57" t="str">
        <f t="shared" si="139"/>
        <v>0.18</v>
      </c>
      <c r="O72" s="58" t="str">
        <f t="shared" si="139"/>
        <v>0.03</v>
      </c>
      <c r="P72" s="59" t="str">
        <f t="shared" ref="P72:S72" si="140">G72/$F72</f>
        <v>40.6%</v>
      </c>
      <c r="Q72" s="60" t="str">
        <f t="shared" si="140"/>
        <v>5.8%</v>
      </c>
      <c r="R72" s="60" t="str">
        <f t="shared" si="140"/>
        <v>45.1%</v>
      </c>
      <c r="S72" s="61" t="str">
        <f t="shared" si="140"/>
        <v>8.5%</v>
      </c>
      <c r="T72" s="94" t="str">
        <f t="shared" si="132"/>
        <v>0.63</v>
      </c>
    </row>
    <row r="73" ht="12.0" customHeight="1">
      <c r="A73" s="50" t="s">
        <v>249</v>
      </c>
      <c r="B73" s="91">
        <v>2013.0</v>
      </c>
      <c r="C73" s="92">
        <v>41487.0</v>
      </c>
      <c r="D73" s="93" t="s">
        <v>270</v>
      </c>
      <c r="E73" s="52">
        <v>483281.0</v>
      </c>
      <c r="F73" s="53">
        <v>167310.0</v>
      </c>
      <c r="G73" s="54">
        <v>69807.0</v>
      </c>
      <c r="H73" s="54">
        <v>6768.0</v>
      </c>
      <c r="I73" s="54">
        <v>85971.0</v>
      </c>
      <c r="J73" s="55">
        <v>4764.0</v>
      </c>
      <c r="K73" s="56" t="str">
        <f t="shared" ref="K73:O73" si="141">F73/$E73</f>
        <v>0.35</v>
      </c>
      <c r="L73" s="57" t="str">
        <f t="shared" si="141"/>
        <v>0.14</v>
      </c>
      <c r="M73" s="57" t="str">
        <f t="shared" si="141"/>
        <v>0.01</v>
      </c>
      <c r="N73" s="57" t="str">
        <f t="shared" si="141"/>
        <v>0.18</v>
      </c>
      <c r="O73" s="58" t="str">
        <f t="shared" si="141"/>
        <v>0.01</v>
      </c>
      <c r="P73" s="59" t="str">
        <f t="shared" ref="P73:S73" si="142">G73/$F73</f>
        <v>41.7%</v>
      </c>
      <c r="Q73" s="60" t="str">
        <f t="shared" si="142"/>
        <v>4.0%</v>
      </c>
      <c r="R73" s="60" t="str">
        <f t="shared" si="142"/>
        <v>51.4%</v>
      </c>
      <c r="S73" s="61" t="str">
        <f t="shared" si="142"/>
        <v>2.8%</v>
      </c>
      <c r="T73" s="94" t="str">
        <f t="shared" si="132"/>
        <v>0.59</v>
      </c>
    </row>
    <row r="74" ht="12.0" customHeight="1">
      <c r="A74" s="50" t="s">
        <v>249</v>
      </c>
      <c r="B74" s="91">
        <v>2013.0</v>
      </c>
      <c r="C74" s="92">
        <v>41518.0</v>
      </c>
      <c r="D74" s="93" t="s">
        <v>271</v>
      </c>
      <c r="E74" s="52">
        <v>479049.0</v>
      </c>
      <c r="F74" s="53">
        <v>250396.0</v>
      </c>
      <c r="G74" s="54">
        <v>61213.0</v>
      </c>
      <c r="H74" s="54">
        <v>19464.0</v>
      </c>
      <c r="I74" s="54">
        <v>152623.0</v>
      </c>
      <c r="J74" s="55">
        <v>17096.0</v>
      </c>
      <c r="K74" s="56" t="str">
        <f t="shared" ref="K74:O74" si="143">F74/$E74</f>
        <v>0.52</v>
      </c>
      <c r="L74" s="57" t="str">
        <f t="shared" si="143"/>
        <v>0.13</v>
      </c>
      <c r="M74" s="57" t="str">
        <f t="shared" si="143"/>
        <v>0.04</v>
      </c>
      <c r="N74" s="57" t="str">
        <f t="shared" si="143"/>
        <v>0.32</v>
      </c>
      <c r="O74" s="58" t="str">
        <f t="shared" si="143"/>
        <v>0.04</v>
      </c>
      <c r="P74" s="59" t="str">
        <f t="shared" ref="P74:S74" si="144">G74/$F74</f>
        <v>24.4%</v>
      </c>
      <c r="Q74" s="60" t="str">
        <f t="shared" si="144"/>
        <v>7.8%</v>
      </c>
      <c r="R74" s="60" t="str">
        <f t="shared" si="144"/>
        <v>61.0%</v>
      </c>
      <c r="S74" s="61" t="str">
        <f t="shared" si="144"/>
        <v>6.8%</v>
      </c>
      <c r="T74" s="94" t="str">
        <f t="shared" si="132"/>
        <v>0.59</v>
      </c>
    </row>
    <row r="75" ht="12.0" customHeight="1">
      <c r="A75" s="50" t="s">
        <v>249</v>
      </c>
      <c r="B75" s="91">
        <v>2013.0</v>
      </c>
      <c r="C75" s="92">
        <v>41548.0</v>
      </c>
      <c r="D75" s="93" t="s">
        <v>272</v>
      </c>
      <c r="E75" s="52">
        <v>464399.0</v>
      </c>
      <c r="F75" s="53">
        <v>270633.0</v>
      </c>
      <c r="G75" s="54">
        <v>43543.0</v>
      </c>
      <c r="H75" s="54">
        <v>13211.0</v>
      </c>
      <c r="I75" s="54">
        <v>202171.0</v>
      </c>
      <c r="J75" s="55">
        <v>11708.0</v>
      </c>
      <c r="K75" s="56" t="str">
        <f t="shared" ref="K75:O75" si="145">F75/$E75</f>
        <v>0.58</v>
      </c>
      <c r="L75" s="57" t="str">
        <f t="shared" si="145"/>
        <v>0.09</v>
      </c>
      <c r="M75" s="57" t="str">
        <f t="shared" si="145"/>
        <v>0.03</v>
      </c>
      <c r="N75" s="57" t="str">
        <f t="shared" si="145"/>
        <v>0.44</v>
      </c>
      <c r="O75" s="58" t="str">
        <f t="shared" si="145"/>
        <v>0.03</v>
      </c>
      <c r="P75" s="59" t="str">
        <f t="shared" ref="P75:S75" si="146">G75/$F75</f>
        <v>16.1%</v>
      </c>
      <c r="Q75" s="60" t="str">
        <f t="shared" si="146"/>
        <v>4.9%</v>
      </c>
      <c r="R75" s="60" t="str">
        <f t="shared" si="146"/>
        <v>74.7%</v>
      </c>
      <c r="S75" s="61" t="str">
        <f t="shared" si="146"/>
        <v>4.3%</v>
      </c>
      <c r="T75" s="94" t="str">
        <f t="shared" si="132"/>
        <v>0.58</v>
      </c>
    </row>
    <row r="76" ht="12.0" customHeight="1">
      <c r="A76" s="50" t="s">
        <v>249</v>
      </c>
      <c r="B76" s="91">
        <v>2013.0</v>
      </c>
      <c r="C76" s="92">
        <v>41579.0</v>
      </c>
      <c r="D76" s="93" t="s">
        <v>273</v>
      </c>
      <c r="E76" s="52">
        <v>394393.0</v>
      </c>
      <c r="F76" s="53">
        <v>130737.0</v>
      </c>
      <c r="G76" s="54">
        <v>25811.0</v>
      </c>
      <c r="H76" s="54">
        <v>3943.0</v>
      </c>
      <c r="I76" s="54">
        <v>90422.0</v>
      </c>
      <c r="J76" s="55">
        <v>10561.0</v>
      </c>
      <c r="K76" s="56" t="str">
        <f t="shared" ref="K76:O76" si="147">F76/$E76</f>
        <v>0.33</v>
      </c>
      <c r="L76" s="57" t="str">
        <f t="shared" si="147"/>
        <v>0.07</v>
      </c>
      <c r="M76" s="57" t="str">
        <f t="shared" si="147"/>
        <v>0.01</v>
      </c>
      <c r="N76" s="57" t="str">
        <f t="shared" si="147"/>
        <v>0.23</v>
      </c>
      <c r="O76" s="58" t="str">
        <f t="shared" si="147"/>
        <v>0.03</v>
      </c>
      <c r="P76" s="59" t="str">
        <f t="shared" ref="P76:S76" si="148">G76/$F76</f>
        <v>19.7%</v>
      </c>
      <c r="Q76" s="60" t="str">
        <f t="shared" si="148"/>
        <v>3.0%</v>
      </c>
      <c r="R76" s="60" t="str">
        <f t="shared" si="148"/>
        <v>69.2%</v>
      </c>
      <c r="S76" s="61" t="str">
        <f t="shared" si="148"/>
        <v>8.1%</v>
      </c>
      <c r="T76" s="94" t="str">
        <f t="shared" si="132"/>
        <v>0.56</v>
      </c>
    </row>
    <row r="77" ht="13.5" customHeight="1">
      <c r="A77" s="95" t="s">
        <v>249</v>
      </c>
      <c r="B77" s="96">
        <v>2013.0</v>
      </c>
      <c r="C77" s="97">
        <v>41609.0</v>
      </c>
      <c r="D77" s="98" t="s">
        <v>274</v>
      </c>
      <c r="E77" s="99">
        <v>374709.0</v>
      </c>
      <c r="F77" s="100">
        <v>328662.0</v>
      </c>
      <c r="G77" s="101">
        <v>32846.0</v>
      </c>
      <c r="H77" s="101">
        <v>1246.0</v>
      </c>
      <c r="I77" s="101">
        <v>283360.0</v>
      </c>
      <c r="J77" s="102">
        <v>11210.0</v>
      </c>
      <c r="K77" s="103" t="str">
        <f t="shared" ref="K77:O77" si="149">F77/$E77</f>
        <v>0.88</v>
      </c>
      <c r="L77" s="104" t="str">
        <f t="shared" si="149"/>
        <v>0.09</v>
      </c>
      <c r="M77" s="104" t="str">
        <f t="shared" si="149"/>
        <v>0.00</v>
      </c>
      <c r="N77" s="104" t="str">
        <f t="shared" si="149"/>
        <v>0.76</v>
      </c>
      <c r="O77" s="105" t="str">
        <f t="shared" si="149"/>
        <v>0.03</v>
      </c>
      <c r="P77" s="106" t="str">
        <f t="shared" ref="P77:S77" si="150">G77/$F77</f>
        <v>10.0%</v>
      </c>
      <c r="Q77" s="107" t="str">
        <f t="shared" si="150"/>
        <v>0.4%</v>
      </c>
      <c r="R77" s="107" t="str">
        <f t="shared" si="150"/>
        <v>86.2%</v>
      </c>
      <c r="S77" s="108" t="str">
        <f t="shared" si="150"/>
        <v>3.4%</v>
      </c>
      <c r="T77" s="109" t="str">
        <f t="shared" si="132"/>
        <v>0.59</v>
      </c>
    </row>
    <row r="78" ht="12.0" customHeight="1">
      <c r="A78" s="38" t="s">
        <v>249</v>
      </c>
      <c r="B78" s="87">
        <v>2014.0</v>
      </c>
      <c r="C78" s="88">
        <v>41640.0</v>
      </c>
      <c r="D78" s="89" t="s">
        <v>263</v>
      </c>
      <c r="E78" s="110"/>
      <c r="F78" s="111"/>
      <c r="G78" s="112"/>
      <c r="H78" s="112"/>
      <c r="I78" s="112"/>
      <c r="J78" s="113"/>
      <c r="K78" s="44"/>
      <c r="L78" s="45"/>
      <c r="M78" s="45"/>
      <c r="N78" s="45"/>
      <c r="O78" s="46"/>
      <c r="P78" s="47"/>
      <c r="Q78" s="48"/>
      <c r="R78" s="48"/>
      <c r="S78" s="49"/>
      <c r="T78" s="90"/>
    </row>
    <row r="79" ht="12.0" customHeight="1">
      <c r="A79" s="50" t="s">
        <v>249</v>
      </c>
      <c r="B79" s="91">
        <v>2014.0</v>
      </c>
      <c r="C79" s="92">
        <v>41671.0</v>
      </c>
      <c r="D79" s="93" t="s">
        <v>264</v>
      </c>
      <c r="E79" s="114"/>
      <c r="F79" s="115"/>
      <c r="G79" s="116"/>
      <c r="H79" s="116"/>
      <c r="I79" s="116"/>
      <c r="J79" s="117"/>
      <c r="K79" s="56"/>
      <c r="L79" s="57"/>
      <c r="M79" s="57"/>
      <c r="N79" s="57"/>
      <c r="O79" s="58"/>
      <c r="P79" s="59"/>
      <c r="Q79" s="60"/>
      <c r="R79" s="60"/>
      <c r="S79" s="61"/>
      <c r="T79" s="94"/>
    </row>
    <row r="80" ht="12.0" customHeight="1">
      <c r="A80" s="50" t="s">
        <v>249</v>
      </c>
      <c r="B80" s="91">
        <v>2014.0</v>
      </c>
      <c r="C80" s="92">
        <v>41699.0</v>
      </c>
      <c r="D80" s="93" t="s">
        <v>265</v>
      </c>
      <c r="E80" s="114"/>
      <c r="F80" s="115"/>
      <c r="G80" s="116"/>
      <c r="H80" s="116"/>
      <c r="I80" s="116"/>
      <c r="J80" s="117"/>
      <c r="K80" s="56"/>
      <c r="L80" s="57"/>
      <c r="M80" s="57"/>
      <c r="N80" s="57"/>
      <c r="O80" s="58"/>
      <c r="P80" s="59"/>
      <c r="Q80" s="60"/>
      <c r="R80" s="60"/>
      <c r="S80" s="61"/>
      <c r="T80" s="94"/>
    </row>
    <row r="81" ht="12.0" customHeight="1">
      <c r="A81" s="50" t="s">
        <v>249</v>
      </c>
      <c r="B81" s="91">
        <v>2014.0</v>
      </c>
      <c r="C81" s="92">
        <v>41730.0</v>
      </c>
      <c r="D81" s="93" t="s">
        <v>266</v>
      </c>
      <c r="E81" s="114"/>
      <c r="F81" s="115"/>
      <c r="G81" s="116"/>
      <c r="H81" s="116"/>
      <c r="I81" s="116"/>
      <c r="J81" s="117"/>
      <c r="K81" s="56"/>
      <c r="L81" s="57"/>
      <c r="M81" s="57"/>
      <c r="N81" s="57"/>
      <c r="O81" s="58"/>
      <c r="P81" s="59"/>
      <c r="Q81" s="60"/>
      <c r="R81" s="60"/>
      <c r="S81" s="61"/>
      <c r="T81" s="94"/>
    </row>
    <row r="82" ht="12.0" customHeight="1">
      <c r="A82" s="50" t="s">
        <v>249</v>
      </c>
      <c r="B82" s="91">
        <v>2014.0</v>
      </c>
      <c r="C82" s="92">
        <v>41760.0</v>
      </c>
      <c r="D82" s="93" t="s">
        <v>267</v>
      </c>
      <c r="E82" s="114"/>
      <c r="F82" s="115"/>
      <c r="G82" s="116"/>
      <c r="H82" s="116"/>
      <c r="I82" s="116"/>
      <c r="J82" s="117"/>
      <c r="K82" s="56"/>
      <c r="L82" s="57"/>
      <c r="M82" s="57"/>
      <c r="N82" s="57"/>
      <c r="O82" s="58"/>
      <c r="P82" s="59"/>
      <c r="Q82" s="60"/>
      <c r="R82" s="60"/>
      <c r="S82" s="61"/>
      <c r="T82" s="94"/>
    </row>
    <row r="83" ht="12.0" customHeight="1">
      <c r="A83" s="50" t="s">
        <v>249</v>
      </c>
      <c r="B83" s="91">
        <v>2014.0</v>
      </c>
      <c r="C83" s="92">
        <v>41791.0</v>
      </c>
      <c r="D83" s="93" t="s">
        <v>268</v>
      </c>
      <c r="E83" s="114"/>
      <c r="F83" s="115"/>
      <c r="G83" s="116"/>
      <c r="H83" s="116"/>
      <c r="I83" s="116"/>
      <c r="J83" s="117"/>
      <c r="K83" s="56"/>
      <c r="L83" s="57"/>
      <c r="M83" s="57"/>
      <c r="N83" s="57"/>
      <c r="O83" s="58"/>
      <c r="P83" s="59"/>
      <c r="Q83" s="60"/>
      <c r="R83" s="60"/>
      <c r="S83" s="61"/>
      <c r="T83" s="94"/>
    </row>
    <row r="84" ht="12.0" customHeight="1">
      <c r="A84" s="50" t="s">
        <v>249</v>
      </c>
      <c r="B84" s="91">
        <v>2014.0</v>
      </c>
      <c r="C84" s="92">
        <v>41821.0</v>
      </c>
      <c r="D84" s="93" t="s">
        <v>269</v>
      </c>
      <c r="E84" s="114"/>
      <c r="F84" s="115"/>
      <c r="G84" s="116"/>
      <c r="H84" s="116"/>
      <c r="I84" s="116"/>
      <c r="J84" s="117"/>
      <c r="K84" s="56"/>
      <c r="L84" s="57"/>
      <c r="M84" s="57"/>
      <c r="N84" s="57"/>
      <c r="O84" s="58"/>
      <c r="P84" s="59"/>
      <c r="Q84" s="60"/>
      <c r="R84" s="60"/>
      <c r="S84" s="61"/>
      <c r="T84" s="94"/>
    </row>
    <row r="85" ht="12.0" customHeight="1">
      <c r="A85" s="50" t="s">
        <v>249</v>
      </c>
      <c r="B85" s="91">
        <v>2014.0</v>
      </c>
      <c r="C85" s="92">
        <v>41852.0</v>
      </c>
      <c r="D85" s="93" t="s">
        <v>270</v>
      </c>
      <c r="E85" s="114"/>
      <c r="F85" s="115"/>
      <c r="G85" s="116"/>
      <c r="H85" s="116"/>
      <c r="I85" s="116"/>
      <c r="J85" s="117"/>
      <c r="K85" s="56"/>
      <c r="L85" s="57"/>
      <c r="M85" s="57"/>
      <c r="N85" s="57"/>
      <c r="O85" s="58"/>
      <c r="P85" s="59"/>
      <c r="Q85" s="60"/>
      <c r="R85" s="60"/>
      <c r="S85" s="61"/>
      <c r="T85" s="94"/>
    </row>
    <row r="86" ht="12.0" customHeight="1">
      <c r="A86" s="50" t="s">
        <v>249</v>
      </c>
      <c r="B86" s="91">
        <v>2014.0</v>
      </c>
      <c r="C86" s="92">
        <v>41883.0</v>
      </c>
      <c r="D86" s="93" t="s">
        <v>271</v>
      </c>
      <c r="E86" s="114"/>
      <c r="F86" s="115"/>
      <c r="G86" s="116"/>
      <c r="H86" s="116"/>
      <c r="I86" s="116"/>
      <c r="J86" s="117"/>
      <c r="K86" s="56"/>
      <c r="L86" s="57"/>
      <c r="M86" s="57"/>
      <c r="N86" s="57"/>
      <c r="O86" s="58"/>
      <c r="P86" s="59"/>
      <c r="Q86" s="60"/>
      <c r="R86" s="60"/>
      <c r="S86" s="61"/>
      <c r="T86" s="94"/>
    </row>
    <row r="87" ht="12.0" customHeight="1">
      <c r="A87" s="50" t="s">
        <v>249</v>
      </c>
      <c r="B87" s="91">
        <v>2014.0</v>
      </c>
      <c r="C87" s="92">
        <v>41913.0</v>
      </c>
      <c r="D87" s="93" t="s">
        <v>272</v>
      </c>
      <c r="E87" s="114"/>
      <c r="F87" s="115"/>
      <c r="G87" s="116"/>
      <c r="H87" s="116"/>
      <c r="I87" s="116"/>
      <c r="J87" s="117"/>
      <c r="K87" s="56"/>
      <c r="L87" s="57"/>
      <c r="M87" s="57"/>
      <c r="N87" s="57"/>
      <c r="O87" s="58"/>
      <c r="P87" s="59"/>
      <c r="Q87" s="60"/>
      <c r="R87" s="60"/>
      <c r="S87" s="61"/>
      <c r="T87" s="94"/>
    </row>
    <row r="88" ht="12.0" customHeight="1">
      <c r="A88" s="50" t="s">
        <v>249</v>
      </c>
      <c r="B88" s="91">
        <v>2014.0</v>
      </c>
      <c r="C88" s="92">
        <v>41944.0</v>
      </c>
      <c r="D88" s="93" t="s">
        <v>273</v>
      </c>
      <c r="E88" s="114"/>
      <c r="F88" s="115"/>
      <c r="G88" s="116"/>
      <c r="H88" s="116"/>
      <c r="I88" s="116"/>
      <c r="J88" s="117"/>
      <c r="K88" s="56"/>
      <c r="L88" s="57"/>
      <c r="M88" s="57"/>
      <c r="N88" s="57"/>
      <c r="O88" s="58"/>
      <c r="P88" s="59"/>
      <c r="Q88" s="60"/>
      <c r="R88" s="60"/>
      <c r="S88" s="61"/>
      <c r="T88" s="94"/>
    </row>
    <row r="89" ht="12.0" customHeight="1">
      <c r="A89" s="62" t="s">
        <v>249</v>
      </c>
      <c r="B89" s="118">
        <v>2014.0</v>
      </c>
      <c r="C89" s="119">
        <v>41974.0</v>
      </c>
      <c r="D89" s="120" t="s">
        <v>274</v>
      </c>
      <c r="E89" s="121"/>
      <c r="F89" s="122"/>
      <c r="G89" s="123"/>
      <c r="H89" s="123"/>
      <c r="I89" s="123"/>
      <c r="J89" s="124"/>
      <c r="K89" s="125"/>
      <c r="L89" s="126"/>
      <c r="M89" s="126"/>
      <c r="N89" s="126"/>
      <c r="O89" s="127"/>
      <c r="P89" s="70"/>
      <c r="Q89" s="71"/>
      <c r="R89" s="71"/>
      <c r="S89" s="72"/>
      <c r="T89" s="128"/>
    </row>
  </sheetData>
  <mergeCells count="3">
    <mergeCell ref="F4:J4"/>
    <mergeCell ref="K4:O4"/>
    <mergeCell ref="P4:S4"/>
  </mergeCells>
  <hyperlinks>
    <hyperlink r:id="rId1" ref="F1"/>
    <hyperlink r:id="rId2" ref="F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16" t="s">
        <v>275</v>
      </c>
      <c r="B1" s="129" t="s">
        <v>237</v>
      </c>
      <c r="C1" s="129" t="s">
        <v>276</v>
      </c>
      <c r="D1" s="130" t="s">
        <v>277</v>
      </c>
    </row>
    <row r="2" ht="12.75" customHeight="1">
      <c r="A2" s="131"/>
      <c r="B2" s="132"/>
      <c r="C2" s="133"/>
      <c r="D2" s="132"/>
    </row>
    <row r="3" ht="12.75" customHeight="1">
      <c r="A3" s="134"/>
      <c r="B3" s="134"/>
      <c r="C3" s="134"/>
      <c r="D3" s="134"/>
    </row>
    <row r="4" ht="12.75" customHeight="1">
      <c r="A4" s="135"/>
      <c r="B4" s="135"/>
      <c r="C4" s="135"/>
      <c r="D4" s="73"/>
    </row>
    <row r="5" ht="12.75" customHeight="1">
      <c r="A5" s="135"/>
      <c r="B5" s="135"/>
      <c r="C5" s="135"/>
      <c r="D5" s="73"/>
    </row>
    <row r="6" ht="12.75" customHeight="1">
      <c r="A6" s="135"/>
      <c r="B6" s="135"/>
      <c r="C6" s="135"/>
      <c r="D6" s="73"/>
    </row>
    <row r="7" ht="12.75" customHeight="1">
      <c r="A7" s="135"/>
      <c r="B7" s="135"/>
      <c r="C7" s="135"/>
      <c r="D7" s="73"/>
    </row>
    <row r="8" ht="12.75" customHeight="1">
      <c r="A8" s="135"/>
      <c r="B8" s="135"/>
      <c r="C8" s="135"/>
      <c r="D8" s="73"/>
    </row>
    <row r="9" ht="12.75" customHeight="1">
      <c r="A9" s="135"/>
      <c r="B9" s="135"/>
      <c r="C9" s="135"/>
      <c r="D9" s="73"/>
    </row>
    <row r="10" ht="12.75" customHeight="1">
      <c r="A10" s="135"/>
      <c r="B10" s="135"/>
      <c r="C10" s="135"/>
      <c r="D10" s="73"/>
    </row>
    <row r="11" ht="12.75" customHeight="1">
      <c r="A11" s="135"/>
      <c r="B11" s="135"/>
      <c r="C11" s="135"/>
      <c r="D11" s="73"/>
    </row>
    <row r="12" ht="12.75" customHeight="1">
      <c r="A12" s="135"/>
      <c r="B12" s="135"/>
      <c r="C12" s="135"/>
      <c r="D12" s="73"/>
    </row>
    <row r="13" ht="12.75" customHeight="1">
      <c r="A13" s="135"/>
      <c r="B13" s="135"/>
      <c r="C13" s="135"/>
      <c r="D13" s="73"/>
    </row>
    <row r="14" ht="12.75" customHeight="1">
      <c r="A14" s="135"/>
      <c r="B14" s="135"/>
      <c r="C14" s="135"/>
      <c r="D14" s="73"/>
    </row>
    <row r="15" ht="12.75" customHeight="1">
      <c r="A15" s="135"/>
      <c r="B15" s="135"/>
      <c r="C15" s="135"/>
      <c r="D15" s="73"/>
    </row>
    <row r="16" ht="12.75" customHeight="1">
      <c r="A16" s="135"/>
      <c r="B16" s="135"/>
      <c r="C16" s="135"/>
      <c r="D16" s="73"/>
    </row>
    <row r="17" ht="12.75" customHeight="1">
      <c r="A17" s="135"/>
      <c r="B17" s="135"/>
      <c r="C17" s="135"/>
      <c r="D17" s="73"/>
    </row>
    <row r="18" ht="12.75" customHeight="1">
      <c r="A18" s="135"/>
      <c r="B18" s="135"/>
      <c r="C18" s="135"/>
      <c r="D18" s="73"/>
    </row>
    <row r="19" ht="12.75" customHeight="1">
      <c r="A19" s="135"/>
      <c r="B19" s="135"/>
      <c r="C19" s="135"/>
      <c r="D19" s="73"/>
    </row>
    <row r="20" ht="12.75" customHeight="1">
      <c r="A20" s="135"/>
      <c r="B20" s="135"/>
      <c r="C20" s="135"/>
      <c r="D20" s="73"/>
    </row>
  </sheetData>
  <drawing r:id="rId1"/>
</worksheet>
</file>