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<sst xmlns="http://schemas.openxmlformats.org/spreadsheetml/2006/main" count="220" uniqueCount="158">
  <si>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</si>
  <si>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</si>
  <si>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</si>
  <si>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</si>
  <si>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</si>
  <si>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</si>
  <si>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</si>
  <si>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</si>
  <si>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</si>
  <si>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</si>
  <si>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JAN-MAY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</si>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</sst>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45091.0</v>
      </c>
      <c r="C2" s="11" t="s">
        <v>6</v>
      </c>
      <c r="D2" s="12">
        <v>45077.0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9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4" si="1">E6/D6</f>
        <v>0.4786195448</v>
      </c>
      <c r="D6" s="33">
        <v>3372192.0</v>
      </c>
      <c r="E6" s="34">
        <v>1613997.0</v>
      </c>
      <c r="F6" s="35"/>
      <c r="G6" s="36">
        <f t="shared" ref="G6:G14" si="2">C6-F6</f>
        <v>0.4786195448</v>
      </c>
      <c r="H6" s="37">
        <v>0.0105</v>
      </c>
    </row>
    <row r="7" ht="12.0" customHeight="1">
      <c r="A7" s="30" t="s">
        <v>20</v>
      </c>
      <c r="B7" s="38" t="s">
        <v>22</v>
      </c>
      <c r="C7" s="32">
        <f t="shared" si="1"/>
        <v>0.7150999588</v>
      </c>
      <c r="D7" s="39">
        <v>3472632.0</v>
      </c>
      <c r="E7" s="40">
        <v>2483279.0</v>
      </c>
      <c r="F7" s="41"/>
      <c r="G7" s="42">
        <f t="shared" si="2"/>
        <v>0.7150999588</v>
      </c>
      <c r="H7" s="37">
        <v>0.0156</v>
      </c>
    </row>
    <row r="8" ht="12.0" customHeight="1">
      <c r="A8" s="30" t="s">
        <v>20</v>
      </c>
      <c r="B8" s="38" t="s">
        <v>23</v>
      </c>
      <c r="C8" s="32">
        <f t="shared" si="1"/>
        <v>0.5164647757</v>
      </c>
      <c r="D8" s="39">
        <v>3593854.0</v>
      </c>
      <c r="E8" s="40">
        <v>1856099.0</v>
      </c>
      <c r="F8" s="35"/>
      <c r="G8" s="42">
        <f t="shared" si="2"/>
        <v>0.5164647757</v>
      </c>
      <c r="H8" s="37">
        <v>0.0114</v>
      </c>
    </row>
    <row r="9" ht="12.0" customHeight="1">
      <c r="A9" s="30" t="s">
        <v>20</v>
      </c>
      <c r="B9" s="38" t="s">
        <v>24</v>
      </c>
      <c r="C9" s="32">
        <f t="shared" si="1"/>
        <v>1.091590772</v>
      </c>
      <c r="D9" s="39">
        <v>3713813.0</v>
      </c>
      <c r="E9" s="40">
        <v>4053964.0</v>
      </c>
      <c r="F9" s="35"/>
      <c r="G9" s="42">
        <f t="shared" si="2"/>
        <v>1.091590772</v>
      </c>
      <c r="H9" s="37">
        <v>0.0238</v>
      </c>
    </row>
    <row r="10" ht="12.0" customHeight="1">
      <c r="A10" s="30" t="s">
        <v>20</v>
      </c>
      <c r="B10" s="38" t="s">
        <v>25</v>
      </c>
      <c r="C10" s="32">
        <f t="shared" si="1"/>
        <v>1.050101296</v>
      </c>
      <c r="D10" s="39">
        <v>3813574.0</v>
      </c>
      <c r="E10" s="40">
        <v>4004639.0</v>
      </c>
      <c r="F10" s="35"/>
      <c r="G10" s="42">
        <f t="shared" si="2"/>
        <v>1.050101296</v>
      </c>
      <c r="H10" s="37">
        <v>0.024</v>
      </c>
    </row>
    <row r="11" ht="12.0" customHeight="1">
      <c r="A11" s="30" t="s">
        <v>20</v>
      </c>
      <c r="B11" s="38" t="s">
        <v>26</v>
      </c>
      <c r="C11" s="32">
        <f t="shared" si="1"/>
        <v>0.7596181047</v>
      </c>
      <c r="D11" s="39">
        <v>2036160.0</v>
      </c>
      <c r="E11" s="40">
        <v>1546704.0</v>
      </c>
      <c r="F11" s="43">
        <v>0.9</v>
      </c>
      <c r="G11" s="42">
        <f t="shared" si="2"/>
        <v>-0.1403818953</v>
      </c>
      <c r="H11" s="37">
        <v>0.0152</v>
      </c>
    </row>
    <row r="12" ht="12.0" customHeight="1">
      <c r="A12" s="30" t="s">
        <v>20</v>
      </c>
      <c r="B12" s="38" t="s">
        <v>27</v>
      </c>
      <c r="C12" s="32">
        <f t="shared" si="1"/>
        <v>0.02319746647</v>
      </c>
      <c r="D12" s="39">
        <v>1342000.0</v>
      </c>
      <c r="E12" s="40">
        <v>31131.0</v>
      </c>
      <c r="F12" s="43">
        <v>0.35</v>
      </c>
      <c r="G12" s="42">
        <f t="shared" si="2"/>
        <v>-0.3268025335</v>
      </c>
      <c r="H12" s="37">
        <v>5.0E-4</v>
      </c>
    </row>
    <row r="13" ht="12.0" customHeight="1">
      <c r="A13" s="30" t="s">
        <v>20</v>
      </c>
      <c r="B13" s="38" t="s">
        <v>28</v>
      </c>
      <c r="C13" s="32">
        <f t="shared" si="1"/>
        <v>0.9745740004</v>
      </c>
      <c r="D13" s="39">
        <v>2966963.0</v>
      </c>
      <c r="E13" s="40">
        <v>2891525.0</v>
      </c>
      <c r="F13" s="43">
        <v>0.5</v>
      </c>
      <c r="G13" s="42">
        <f t="shared" si="2"/>
        <v>0.4745740004</v>
      </c>
      <c r="H13" s="37">
        <v>0.0219</v>
      </c>
    </row>
    <row r="14" ht="12.0" customHeight="1">
      <c r="A14" s="30" t="s">
        <v>20</v>
      </c>
      <c r="B14" s="38" t="s">
        <v>29</v>
      </c>
      <c r="C14" s="32">
        <f t="shared" si="1"/>
        <v>1.479399089</v>
      </c>
      <c r="D14" s="39">
        <v>3373613.0</v>
      </c>
      <c r="E14" s="40">
        <v>4990920.0</v>
      </c>
      <c r="F14" s="43">
        <v>0.5</v>
      </c>
      <c r="G14" s="42">
        <f t="shared" si="2"/>
        <v>0.9793990893</v>
      </c>
      <c r="H14" s="37">
        <v>0.0334</v>
      </c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45091</v>
      </c>
      <c r="C2" s="11" t="s">
        <v>6</v>
      </c>
      <c r="D2" s="12">
        <f>ERT_ATFM_YY!D2</f>
        <v>45077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11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31</v>
      </c>
      <c r="B5" s="62" t="s">
        <v>14</v>
      </c>
      <c r="C5" s="62" t="s">
        <v>15</v>
      </c>
      <c r="D5" s="62" t="s">
        <v>16</v>
      </c>
      <c r="E5" s="62" t="s">
        <v>32</v>
      </c>
      <c r="F5" s="62" t="s">
        <v>33</v>
      </c>
    </row>
    <row r="6" ht="12.0" customHeight="1">
      <c r="A6" s="63" t="s">
        <v>34</v>
      </c>
      <c r="B6" s="64">
        <f t="shared" ref="B6:B58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35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36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37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38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39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40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41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42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43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44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45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46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47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48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49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50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51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52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53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54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55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56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57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58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59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60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61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62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63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64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65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66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67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68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69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70</v>
      </c>
      <c r="B42" s="64">
        <f t="shared" si="1"/>
        <v>0.1678644785</v>
      </c>
      <c r="C42" s="66">
        <v>478094.0</v>
      </c>
      <c r="D42" s="66">
        <v>80255.0</v>
      </c>
      <c r="E42" s="76">
        <f>D42/C42</f>
        <v>0.1678644785</v>
      </c>
      <c r="F42" s="77">
        <v>1.0</v>
      </c>
    </row>
    <row r="43" ht="12.0" customHeight="1">
      <c r="A43" s="63" t="s">
        <v>71</v>
      </c>
      <c r="B43" s="69">
        <f t="shared" si="1"/>
        <v>0.1864517896</v>
      </c>
      <c r="C43" s="71">
        <v>463707.0</v>
      </c>
      <c r="D43" s="71">
        <v>86459.0</v>
      </c>
      <c r="E43" s="69">
        <f t="shared" ref="E43:E53" si="4">sum(D$42:D43)/sum(C$42:C43)</f>
        <v>0.1770161637</v>
      </c>
      <c r="F43" s="78">
        <v>1.0</v>
      </c>
    </row>
    <row r="44" ht="12.0" customHeight="1">
      <c r="A44" s="63" t="s">
        <v>72</v>
      </c>
      <c r="B44" s="69">
        <f t="shared" si="1"/>
        <v>0.3268656819</v>
      </c>
      <c r="C44" s="71">
        <v>580324.0</v>
      </c>
      <c r="D44" s="71">
        <v>189688.0</v>
      </c>
      <c r="E44" s="69">
        <f t="shared" si="4"/>
        <v>0.2341476554</v>
      </c>
      <c r="F44" s="78">
        <v>1.0</v>
      </c>
    </row>
    <row r="45" ht="12.0" customHeight="1">
      <c r="A45" s="63" t="s">
        <v>73</v>
      </c>
      <c r="B45" s="69">
        <f t="shared" si="1"/>
        <v>1.400135631</v>
      </c>
      <c r="C45" s="71">
        <v>675361.0</v>
      </c>
      <c r="D45" s="71">
        <v>945597.0</v>
      </c>
      <c r="E45" s="69">
        <f t="shared" si="4"/>
        <v>0.5924947872</v>
      </c>
      <c r="F45" s="78">
        <v>1.0</v>
      </c>
    </row>
    <row r="46" ht="12.0" customHeight="1">
      <c r="A46" s="63" t="s">
        <v>74</v>
      </c>
      <c r="B46" s="69">
        <f t="shared" si="1"/>
        <v>2.080701982</v>
      </c>
      <c r="C46" s="71">
        <v>769535.0</v>
      </c>
      <c r="D46" s="71">
        <v>1601173.0</v>
      </c>
      <c r="E46" s="69">
        <f t="shared" si="4"/>
        <v>0.9784804354</v>
      </c>
      <c r="F46" s="78">
        <v>1.0</v>
      </c>
    </row>
    <row r="47" ht="12.0" customHeight="1">
      <c r="A47" s="63" t="s">
        <v>75</v>
      </c>
      <c r="B47" s="69">
        <f t="shared" si="1"/>
        <v>3.594616992</v>
      </c>
      <c r="C47" s="71">
        <v>807281.0</v>
      </c>
      <c r="D47" s="71">
        <v>2901866.0</v>
      </c>
      <c r="E47" s="69">
        <f t="shared" si="4"/>
        <v>1.538042796</v>
      </c>
      <c r="F47" s="78">
        <v>1.0</v>
      </c>
    </row>
    <row r="48" ht="12.0" customHeight="1">
      <c r="A48" s="63" t="s">
        <v>76</v>
      </c>
      <c r="B48" s="69">
        <f t="shared" si="1"/>
        <v>3.260962316</v>
      </c>
      <c r="C48" s="71">
        <v>856434.0</v>
      </c>
      <c r="D48" s="71">
        <v>2792799.0</v>
      </c>
      <c r="E48" s="69">
        <f t="shared" si="4"/>
        <v>1.856689088</v>
      </c>
      <c r="F48" s="78">
        <v>1.0</v>
      </c>
    </row>
    <row r="49" ht="12.0" customHeight="1">
      <c r="A49" s="63" t="s">
        <v>77</v>
      </c>
      <c r="B49" s="69">
        <f t="shared" si="1"/>
        <v>2.523595948</v>
      </c>
      <c r="C49" s="71">
        <v>853494.0</v>
      </c>
      <c r="D49" s="71">
        <v>2153874.0</v>
      </c>
      <c r="E49" s="69">
        <f t="shared" si="4"/>
        <v>1.96047777</v>
      </c>
      <c r="F49" s="78">
        <v>1.0</v>
      </c>
    </row>
    <row r="50" ht="12.0" customHeight="1">
      <c r="A50" s="63" t="s">
        <v>78</v>
      </c>
      <c r="B50" s="69">
        <f t="shared" si="1"/>
        <v>2.456896605</v>
      </c>
      <c r="C50" s="71">
        <v>811247.0</v>
      </c>
      <c r="D50" s="71">
        <v>1993150.0</v>
      </c>
      <c r="E50" s="69">
        <f t="shared" si="4"/>
        <v>2.024447234</v>
      </c>
      <c r="F50" s="78">
        <v>1.0</v>
      </c>
    </row>
    <row r="51" ht="12.0" customHeight="1">
      <c r="A51" s="63" t="s">
        <v>79</v>
      </c>
      <c r="B51" s="69">
        <f t="shared" si="1"/>
        <v>1.219841009</v>
      </c>
      <c r="C51" s="71">
        <v>773882.0</v>
      </c>
      <c r="D51" s="71">
        <v>944013.0</v>
      </c>
      <c r="E51" s="69">
        <f t="shared" si="4"/>
        <v>1.936367074</v>
      </c>
      <c r="F51" s="78">
        <v>1.0</v>
      </c>
    </row>
    <row r="52" ht="12.0" customHeight="1">
      <c r="A52" s="63" t="s">
        <v>80</v>
      </c>
      <c r="B52" s="69">
        <f t="shared" si="1"/>
        <v>0.488293392</v>
      </c>
      <c r="C52" s="71">
        <v>616404.0</v>
      </c>
      <c r="D52" s="71">
        <v>300986.0</v>
      </c>
      <c r="E52" s="69">
        <f t="shared" si="4"/>
        <v>1.82023047</v>
      </c>
      <c r="F52" s="78">
        <v>1.0</v>
      </c>
    </row>
    <row r="53" ht="12.0" customHeight="1">
      <c r="A53" s="63" t="s">
        <v>81</v>
      </c>
      <c r="B53" s="73">
        <f t="shared" si="1"/>
        <v>0.684113007</v>
      </c>
      <c r="C53" s="74">
        <v>616882.0</v>
      </c>
      <c r="D53" s="74">
        <v>422017.0</v>
      </c>
      <c r="E53" s="69">
        <f t="shared" si="4"/>
        <v>1.735817562</v>
      </c>
      <c r="F53" s="78">
        <v>1.0</v>
      </c>
    </row>
    <row r="54" ht="12.0" customHeight="1">
      <c r="A54" s="63" t="s">
        <v>82</v>
      </c>
      <c r="B54" s="64">
        <f t="shared" si="1"/>
        <v>0.3051586418</v>
      </c>
      <c r="C54" s="66">
        <v>597037.0</v>
      </c>
      <c r="D54" s="66">
        <v>182191.0</v>
      </c>
      <c r="E54" s="76">
        <f>D54/C54</f>
        <v>0.3051586418</v>
      </c>
      <c r="F54" s="77">
        <v>1.0</v>
      </c>
    </row>
    <row r="55" ht="12.0" customHeight="1">
      <c r="A55" s="63" t="s">
        <v>83</v>
      </c>
      <c r="B55" s="69">
        <f t="shared" si="1"/>
        <v>0.6111623746</v>
      </c>
      <c r="C55" s="71">
        <v>567872.0</v>
      </c>
      <c r="D55" s="71">
        <v>347062.0</v>
      </c>
      <c r="E55" s="69">
        <f t="shared" ref="E55:E58" si="5">sum(D$54:D55)/sum(C$54:C55)</f>
        <v>0.454329909</v>
      </c>
      <c r="F55" s="78">
        <v>1.0</v>
      </c>
    </row>
    <row r="56" ht="12.0" customHeight="1">
      <c r="A56" s="63" t="s">
        <v>84</v>
      </c>
      <c r="B56" s="69">
        <f t="shared" si="1"/>
        <v>2.335165838</v>
      </c>
      <c r="C56" s="71">
        <v>662663.0</v>
      </c>
      <c r="D56" s="71">
        <v>1547428.0</v>
      </c>
      <c r="E56" s="69">
        <f t="shared" si="5"/>
        <v>1.136305984</v>
      </c>
      <c r="F56" s="78">
        <v>1.0</v>
      </c>
    </row>
    <row r="57" ht="12.0" customHeight="1">
      <c r="A57" s="63" t="s">
        <v>85</v>
      </c>
      <c r="B57" s="69">
        <f t="shared" si="1"/>
        <v>2.052073357</v>
      </c>
      <c r="C57" s="71">
        <v>731929.0</v>
      </c>
      <c r="D57" s="71">
        <v>1501972.0</v>
      </c>
      <c r="E57" s="69">
        <f t="shared" si="5"/>
        <v>1.398183865</v>
      </c>
      <c r="F57" s="78">
        <v>1.0</v>
      </c>
    </row>
    <row r="58" ht="12.0" customHeight="1">
      <c r="A58" s="63" t="s">
        <v>86</v>
      </c>
      <c r="B58" s="69">
        <f t="shared" si="1"/>
        <v>1.734733059</v>
      </c>
      <c r="C58" s="71">
        <v>814112.0</v>
      </c>
      <c r="D58" s="71">
        <v>1412267.0</v>
      </c>
      <c r="E58" s="69">
        <f t="shared" si="5"/>
        <v>1.479399089</v>
      </c>
      <c r="F58" s="78">
        <v>1.0</v>
      </c>
    </row>
    <row r="59" ht="12.0" customHeight="1">
      <c r="A59" s="63" t="s">
        <v>87</v>
      </c>
      <c r="B59" s="69"/>
      <c r="C59" s="71"/>
      <c r="D59" s="71"/>
      <c r="E59" s="69"/>
      <c r="F59" s="71"/>
    </row>
    <row r="60" ht="12.0" customHeight="1">
      <c r="A60" s="63" t="s">
        <v>88</v>
      </c>
      <c r="B60" s="69"/>
      <c r="C60" s="71"/>
      <c r="D60" s="71"/>
      <c r="E60" s="69"/>
      <c r="F60" s="71"/>
    </row>
    <row r="61" ht="12.0" customHeight="1">
      <c r="A61" s="63" t="s">
        <v>89</v>
      </c>
      <c r="B61" s="69"/>
      <c r="C61" s="71"/>
      <c r="D61" s="71"/>
      <c r="E61" s="69"/>
      <c r="F61" s="71"/>
    </row>
    <row r="62" ht="12.0" customHeight="1">
      <c r="A62" s="63" t="s">
        <v>90</v>
      </c>
      <c r="B62" s="69"/>
      <c r="C62" s="71"/>
      <c r="D62" s="71"/>
      <c r="E62" s="69"/>
      <c r="F62" s="71"/>
    </row>
    <row r="63" ht="12.0" customHeight="1">
      <c r="A63" s="63" t="s">
        <v>91</v>
      </c>
      <c r="B63" s="69"/>
      <c r="C63" s="71"/>
      <c r="D63" s="71"/>
      <c r="E63" s="69"/>
      <c r="F63" s="71"/>
    </row>
    <row r="64" ht="12.0" customHeight="1">
      <c r="A64" s="63" t="s">
        <v>92</v>
      </c>
      <c r="B64" s="69"/>
      <c r="C64" s="71"/>
      <c r="D64" s="71"/>
      <c r="E64" s="69"/>
      <c r="F64" s="71"/>
    </row>
    <row r="65" ht="12.0" customHeight="1">
      <c r="A65" s="63" t="s">
        <v>93</v>
      </c>
      <c r="B65" s="73"/>
      <c r="C65" s="74"/>
      <c r="D65" s="74"/>
      <c r="E65" s="73"/>
      <c r="F65" s="74"/>
    </row>
    <row r="66" ht="12.0" customHeight="1">
      <c r="A66" s="63" t="s">
        <v>94</v>
      </c>
      <c r="B66" s="82"/>
      <c r="C66" s="66"/>
      <c r="D66" s="66"/>
      <c r="E66" s="76"/>
      <c r="F66" s="77"/>
    </row>
    <row r="67" ht="12.0" customHeight="1">
      <c r="A67" s="63" t="s">
        <v>95</v>
      </c>
      <c r="B67" s="69"/>
      <c r="C67" s="71"/>
      <c r="D67" s="71"/>
      <c r="E67" s="69"/>
      <c r="F67" s="71"/>
    </row>
    <row r="68" ht="12.0" customHeight="1">
      <c r="A68" s="63" t="s">
        <v>96</v>
      </c>
      <c r="B68" s="69"/>
      <c r="C68" s="71"/>
      <c r="D68" s="71"/>
      <c r="E68" s="69"/>
      <c r="F68" s="71"/>
    </row>
    <row r="69" ht="12.0" customHeight="1">
      <c r="A69" s="63" t="s">
        <v>97</v>
      </c>
      <c r="B69" s="69"/>
      <c r="C69" s="71"/>
      <c r="D69" s="71"/>
      <c r="E69" s="69"/>
      <c r="F69" s="71"/>
    </row>
    <row r="70" ht="12.0" customHeight="1">
      <c r="A70" s="63" t="s">
        <v>98</v>
      </c>
      <c r="B70" s="69"/>
      <c r="C70" s="71"/>
      <c r="D70" s="71"/>
      <c r="E70" s="69"/>
      <c r="F70" s="71"/>
    </row>
    <row r="71" ht="12.0" customHeight="1">
      <c r="A71" s="63" t="s">
        <v>99</v>
      </c>
      <c r="B71" s="69"/>
      <c r="C71" s="71"/>
      <c r="D71" s="71"/>
      <c r="E71" s="69"/>
      <c r="F71" s="71"/>
    </row>
    <row r="72" ht="12.0" customHeight="1">
      <c r="A72" s="63" t="s">
        <v>100</v>
      </c>
      <c r="B72" s="69"/>
      <c r="C72" s="71"/>
      <c r="D72" s="71"/>
      <c r="E72" s="69"/>
      <c r="F72" s="71"/>
    </row>
    <row r="73" ht="12.0" customHeight="1">
      <c r="A73" s="63" t="s">
        <v>101</v>
      </c>
      <c r="B73" s="69"/>
      <c r="C73" s="71"/>
      <c r="D73" s="71"/>
      <c r="E73" s="69"/>
      <c r="F73" s="71"/>
    </row>
    <row r="74" ht="12.0" customHeight="1">
      <c r="A74" s="63" t="s">
        <v>102</v>
      </c>
      <c r="B74" s="69"/>
      <c r="C74" s="71"/>
      <c r="D74" s="71"/>
      <c r="E74" s="69"/>
      <c r="F74" s="71"/>
    </row>
    <row r="75" ht="12.0" customHeight="1">
      <c r="A75" s="63" t="s">
        <v>103</v>
      </c>
      <c r="B75" s="69"/>
      <c r="C75" s="71"/>
      <c r="D75" s="71"/>
      <c r="E75" s="69"/>
      <c r="F75" s="71"/>
    </row>
    <row r="76" ht="12.0" customHeight="1">
      <c r="A76" s="63" t="s">
        <v>104</v>
      </c>
      <c r="B76" s="69"/>
      <c r="C76" s="71"/>
      <c r="D76" s="71"/>
      <c r="E76" s="69"/>
      <c r="F76" s="71"/>
    </row>
    <row r="77" ht="12.0" customHeight="1">
      <c r="A77" s="63" t="s">
        <v>105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45091</v>
      </c>
      <c r="C2" s="11" t="s">
        <v>6</v>
      </c>
      <c r="D2" s="88">
        <f>ERT_ATFM_YY!D2</f>
        <v>45077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JAN-MAY</v>
      </c>
      <c r="B4" s="93" t="s">
        <v>106</v>
      </c>
      <c r="C4" s="93" t="s">
        <v>107</v>
      </c>
      <c r="D4" s="94"/>
      <c r="E4" s="94"/>
      <c r="F4" s="94"/>
    </row>
    <row r="5" ht="25.5" customHeight="1">
      <c r="A5" s="95" t="s">
        <v>108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11</v>
      </c>
      <c r="B6" s="97">
        <v>0.5</v>
      </c>
      <c r="C6" s="98">
        <v>3373613.0</v>
      </c>
      <c r="D6" s="98">
        <v>4990920.0</v>
      </c>
      <c r="E6" s="97">
        <f t="shared" ref="E6:E15" si="1">D6/C6</f>
        <v>1.479399089</v>
      </c>
      <c r="F6" s="97">
        <f>E6-B6</f>
        <v>0.9793990893</v>
      </c>
    </row>
    <row r="7" ht="12.75" customHeight="1">
      <c r="A7" s="96" t="s">
        <v>114</v>
      </c>
      <c r="B7" s="97"/>
      <c r="C7" s="98">
        <v>260888.0</v>
      </c>
      <c r="D7" s="98">
        <v>19937.0</v>
      </c>
      <c r="E7" s="97">
        <f t="shared" si="1"/>
        <v>0.07641976634</v>
      </c>
      <c r="F7" s="97"/>
    </row>
    <row r="8" ht="12.75" customHeight="1">
      <c r="A8" s="96" t="s">
        <v>115</v>
      </c>
      <c r="B8" s="97"/>
      <c r="C8" s="98">
        <v>931120.0</v>
      </c>
      <c r="D8" s="98">
        <v>309488.0</v>
      </c>
      <c r="E8" s="97">
        <f t="shared" si="1"/>
        <v>0.3323825071</v>
      </c>
      <c r="F8" s="97"/>
    </row>
    <row r="9" ht="12.75" customHeight="1">
      <c r="A9" s="96" t="s">
        <v>116</v>
      </c>
      <c r="B9" s="97"/>
      <c r="C9" s="98">
        <v>390726.0</v>
      </c>
      <c r="D9" s="98">
        <v>13441.0</v>
      </c>
      <c r="E9" s="97">
        <f t="shared" si="1"/>
        <v>0.03440006552</v>
      </c>
      <c r="F9" s="97"/>
    </row>
    <row r="10" ht="12.75" customHeight="1">
      <c r="A10" s="96" t="s">
        <v>117</v>
      </c>
      <c r="B10" s="97"/>
      <c r="C10" s="98">
        <v>342070.0</v>
      </c>
      <c r="D10" s="98">
        <v>32480.0</v>
      </c>
      <c r="E10" s="97">
        <f t="shared" si="1"/>
        <v>0.09495132575</v>
      </c>
      <c r="F10" s="97"/>
    </row>
    <row r="11" ht="12.75" customHeight="1">
      <c r="A11" s="96" t="s">
        <v>118</v>
      </c>
      <c r="B11" s="97"/>
      <c r="C11" s="98">
        <v>770566.0</v>
      </c>
      <c r="D11" s="98">
        <v>70683.0</v>
      </c>
      <c r="E11" s="97">
        <f t="shared" si="1"/>
        <v>0.09172867736</v>
      </c>
      <c r="F11" s="97"/>
    </row>
    <row r="12" ht="12.75" customHeight="1">
      <c r="A12" s="96" t="s">
        <v>119</v>
      </c>
      <c r="B12" s="97"/>
      <c r="C12" s="98">
        <v>2106148.0</v>
      </c>
      <c r="D12" s="98">
        <v>4198163.0</v>
      </c>
      <c r="E12" s="97">
        <f t="shared" si="1"/>
        <v>1.993289645</v>
      </c>
      <c r="F12" s="97"/>
    </row>
    <row r="13" ht="12.75" customHeight="1">
      <c r="A13" s="96" t="s">
        <v>120</v>
      </c>
      <c r="B13" s="97"/>
      <c r="C13" s="98">
        <v>334227.0</v>
      </c>
      <c r="D13" s="98">
        <v>5275.0</v>
      </c>
      <c r="E13" s="97">
        <f t="shared" si="1"/>
        <v>0.01578268662</v>
      </c>
      <c r="F13" s="97"/>
    </row>
    <row r="14" ht="12.75" customHeight="1">
      <c r="A14" s="96" t="s">
        <v>121</v>
      </c>
      <c r="B14" s="97"/>
      <c r="C14" s="98">
        <v>840758.0</v>
      </c>
      <c r="D14" s="98">
        <v>340220.0</v>
      </c>
      <c r="E14" s="97">
        <f t="shared" si="1"/>
        <v>0.4046586533</v>
      </c>
      <c r="F14" s="97"/>
    </row>
    <row r="15" ht="12.75" customHeight="1">
      <c r="A15" s="99" t="s">
        <v>122</v>
      </c>
      <c r="B15" s="97"/>
      <c r="C15" s="98">
        <v>905810.0</v>
      </c>
      <c r="D15" s="98">
        <v>94718.0</v>
      </c>
      <c r="E15" s="97">
        <f t="shared" si="1"/>
        <v>0.104567183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45091</v>
      </c>
      <c r="C2" s="11" t="s">
        <v>6</v>
      </c>
      <c r="D2" s="88">
        <f>ERT_ATFM_YY!D2</f>
        <v>45077</v>
      </c>
      <c r="E2" s="89" t="s">
        <v>7</v>
      </c>
      <c r="F2" s="14" t="s">
        <v>8</v>
      </c>
    </row>
    <row r="3" ht="12.75" customHeight="1">
      <c r="A3" s="90"/>
      <c r="B3" s="90"/>
      <c r="C3" s="91" t="s">
        <v>4</v>
      </c>
      <c r="D3" s="91" t="s">
        <v>9</v>
      </c>
      <c r="E3" s="91" t="s">
        <v>9</v>
      </c>
      <c r="F3" s="91" t="s">
        <v>4</v>
      </c>
    </row>
    <row r="4" ht="13.5" customHeight="1">
      <c r="A4" s="92" t="str">
        <f>ERT_ATFM_YY!A4</f>
        <v>Period: JAN-MAY</v>
      </c>
      <c r="B4" s="93" t="s">
        <v>106</v>
      </c>
      <c r="C4" s="93" t="s">
        <v>4</v>
      </c>
      <c r="D4" s="94"/>
      <c r="E4" s="94"/>
      <c r="F4" s="94"/>
    </row>
    <row r="5" ht="25.5" customHeight="1">
      <c r="A5" s="95" t="s">
        <v>123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124</v>
      </c>
      <c r="B6" s="97"/>
      <c r="C6" s="98">
        <v>208491.0</v>
      </c>
      <c r="D6" s="98">
        <v>2691.0</v>
      </c>
      <c r="E6" s="100">
        <f t="shared" ref="E6:E34" si="1">D6/C6</f>
        <v>0.01290703196</v>
      </c>
      <c r="F6" s="97" t="s">
        <v>4</v>
      </c>
    </row>
    <row r="7" ht="12.75" customHeight="1">
      <c r="A7" s="96" t="s">
        <v>125</v>
      </c>
      <c r="B7" s="97"/>
      <c r="C7" s="98">
        <v>427697.0</v>
      </c>
      <c r="D7" s="98">
        <v>414.0</v>
      </c>
      <c r="E7" s="100">
        <f t="shared" si="1"/>
        <v>0.0009679749916</v>
      </c>
      <c r="F7" s="97"/>
    </row>
    <row r="8" ht="12.75" customHeight="1">
      <c r="A8" s="96" t="s">
        <v>126</v>
      </c>
      <c r="B8" s="97"/>
      <c r="C8" s="98">
        <v>216356.0</v>
      </c>
      <c r="D8" s="98">
        <v>5275.0</v>
      </c>
      <c r="E8" s="100">
        <f t="shared" si="1"/>
        <v>0.02438111261</v>
      </c>
      <c r="F8" s="97"/>
    </row>
    <row r="9" ht="12.75" customHeight="1">
      <c r="A9" s="96" t="s">
        <v>127</v>
      </c>
      <c r="B9" s="97"/>
      <c r="C9" s="98">
        <v>329417.0</v>
      </c>
      <c r="D9" s="98">
        <v>0.0</v>
      </c>
      <c r="E9" s="100">
        <f t="shared" si="1"/>
        <v>0</v>
      </c>
      <c r="F9" s="97"/>
    </row>
    <row r="10" ht="12.75" customHeight="1">
      <c r="A10" s="96" t="s">
        <v>128</v>
      </c>
      <c r="B10" s="97"/>
      <c r="C10" s="98">
        <v>266859.0</v>
      </c>
      <c r="D10" s="98">
        <v>8832.0</v>
      </c>
      <c r="E10" s="100">
        <f t="shared" si="1"/>
        <v>0.03309612942</v>
      </c>
      <c r="F10" s="97"/>
    </row>
    <row r="11" ht="12.75" customHeight="1">
      <c r="A11" s="96" t="s">
        <v>129</v>
      </c>
      <c r="B11" s="97"/>
      <c r="C11" s="98">
        <v>160654.0</v>
      </c>
      <c r="D11" s="98">
        <v>11839.0</v>
      </c>
      <c r="E11" s="100">
        <f t="shared" si="1"/>
        <v>0.07369253178</v>
      </c>
      <c r="F11" s="97"/>
    </row>
    <row r="12" ht="12.75" customHeight="1">
      <c r="A12" s="96" t="s">
        <v>130</v>
      </c>
      <c r="B12" s="97"/>
      <c r="C12" s="98">
        <v>1008246.0</v>
      </c>
      <c r="D12" s="98">
        <v>928651.0</v>
      </c>
      <c r="E12" s="100">
        <f t="shared" si="1"/>
        <v>0.9210559725</v>
      </c>
      <c r="F12" s="97"/>
    </row>
    <row r="13" ht="12.75" customHeight="1">
      <c r="A13" s="96" t="s">
        <v>131</v>
      </c>
      <c r="B13" s="97"/>
      <c r="C13" s="98">
        <v>1168341.0</v>
      </c>
      <c r="D13" s="98">
        <v>3149816.0</v>
      </c>
      <c r="E13" s="100">
        <f t="shared" si="1"/>
        <v>2.695973179</v>
      </c>
      <c r="F13" s="97"/>
    </row>
    <row r="14" ht="12.75" customHeight="1">
      <c r="A14" s="96" t="s">
        <v>132</v>
      </c>
      <c r="B14" s="97"/>
      <c r="C14" s="98">
        <v>53389.0</v>
      </c>
      <c r="D14" s="98">
        <v>0.0</v>
      </c>
      <c r="E14" s="100">
        <f t="shared" si="1"/>
        <v>0</v>
      </c>
      <c r="F14" s="97"/>
    </row>
    <row r="15" ht="12.75" customHeight="1">
      <c r="A15" s="96" t="s">
        <v>133</v>
      </c>
      <c r="B15" s="97"/>
      <c r="C15" s="98">
        <v>813060.0</v>
      </c>
      <c r="D15" s="98">
        <v>190968.0</v>
      </c>
      <c r="E15" s="100">
        <f t="shared" si="1"/>
        <v>0.2348756549</v>
      </c>
      <c r="F15" s="97"/>
    </row>
    <row r="16" ht="12.75" customHeight="1">
      <c r="A16" s="96" t="s">
        <v>134</v>
      </c>
      <c r="B16" s="97"/>
      <c r="C16" s="98">
        <v>646090.0</v>
      </c>
      <c r="D16" s="98">
        <v>57003.0</v>
      </c>
      <c r="E16" s="100">
        <f t="shared" si="1"/>
        <v>0.0882276463</v>
      </c>
      <c r="F16" s="97"/>
    </row>
    <row r="17" ht="12.75" customHeight="1">
      <c r="A17" s="96" t="s">
        <v>135</v>
      </c>
      <c r="B17" s="97"/>
      <c r="C17" s="98">
        <v>82506.0</v>
      </c>
      <c r="D17" s="98">
        <v>0.0</v>
      </c>
      <c r="E17" s="100">
        <f t="shared" si="1"/>
        <v>0</v>
      </c>
      <c r="F17" s="97"/>
    </row>
    <row r="18" ht="12.75" customHeight="1">
      <c r="A18" s="96" t="s">
        <v>136</v>
      </c>
      <c r="B18" s="97"/>
      <c r="C18" s="98">
        <v>312718.0</v>
      </c>
      <c r="D18" s="98">
        <v>240646.0</v>
      </c>
      <c r="E18" s="100">
        <f t="shared" si="1"/>
        <v>0.7695303756</v>
      </c>
      <c r="F18" s="97"/>
    </row>
    <row r="19" ht="12.75" customHeight="1">
      <c r="A19" s="96" t="s">
        <v>137</v>
      </c>
      <c r="B19" s="97"/>
      <c r="C19" s="98">
        <v>349812.0</v>
      </c>
      <c r="D19" s="98">
        <v>57388.0</v>
      </c>
      <c r="E19" s="100">
        <f t="shared" si="1"/>
        <v>0.1640538346</v>
      </c>
      <c r="F19" s="97"/>
    </row>
    <row r="20" ht="12.75" customHeight="1">
      <c r="A20" s="96" t="s">
        <v>138</v>
      </c>
      <c r="B20" s="97"/>
      <c r="C20" s="98">
        <v>253341.0</v>
      </c>
      <c r="D20" s="98">
        <v>1233.0</v>
      </c>
      <c r="E20" s="100">
        <f t="shared" si="1"/>
        <v>0.004866957974</v>
      </c>
      <c r="F20" s="97"/>
    </row>
    <row r="21" ht="12.75" customHeight="1">
      <c r="A21" s="96" t="s">
        <v>139</v>
      </c>
      <c r="B21" s="97"/>
      <c r="C21" s="98">
        <v>224574.0</v>
      </c>
      <c r="D21" s="98">
        <v>0.0</v>
      </c>
      <c r="E21" s="100">
        <f t="shared" si="1"/>
        <v>0</v>
      </c>
      <c r="F21" s="97"/>
    </row>
    <row r="22" ht="12.75" customHeight="1">
      <c r="A22" s="96" t="s">
        <v>140</v>
      </c>
      <c r="B22" s="97"/>
      <c r="C22" s="98">
        <v>71564.0</v>
      </c>
      <c r="D22" s="98">
        <v>0.0</v>
      </c>
      <c r="E22" s="100">
        <f t="shared" si="1"/>
        <v>0</v>
      </c>
      <c r="F22" s="97"/>
    </row>
    <row r="23" ht="12.75" customHeight="1">
      <c r="A23" s="96" t="s">
        <v>141</v>
      </c>
      <c r="B23" s="97"/>
      <c r="C23" s="98">
        <v>169154.0</v>
      </c>
      <c r="D23" s="98">
        <v>0.0</v>
      </c>
      <c r="E23" s="100">
        <f t="shared" si="1"/>
        <v>0</v>
      </c>
      <c r="F23" s="97"/>
    </row>
    <row r="24" ht="12.75" customHeight="1">
      <c r="A24" s="96" t="s">
        <v>142</v>
      </c>
      <c r="B24" s="97"/>
      <c r="C24" s="98">
        <v>212477.0</v>
      </c>
      <c r="D24" s="98">
        <v>5999.0</v>
      </c>
      <c r="E24" s="100">
        <f t="shared" si="1"/>
        <v>0.02823364411</v>
      </c>
      <c r="F24" s="97"/>
    </row>
    <row r="25" ht="12.75" customHeight="1">
      <c r="A25" s="96" t="s">
        <v>143</v>
      </c>
      <c r="B25" s="97"/>
      <c r="C25" s="98">
        <v>649068.0</v>
      </c>
      <c r="D25" s="98">
        <v>23756.0</v>
      </c>
      <c r="E25" s="100">
        <f t="shared" si="1"/>
        <v>0.03660017132</v>
      </c>
      <c r="F25" s="97"/>
    </row>
    <row r="26" ht="12.75" customHeight="1">
      <c r="A26" s="96" t="s">
        <v>144</v>
      </c>
      <c r="B26" s="97"/>
      <c r="C26" s="98">
        <v>49049.0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145</v>
      </c>
      <c r="B27" s="97"/>
      <c r="C27" s="98">
        <v>262155.0</v>
      </c>
      <c r="D27" s="98">
        <v>149252.0</v>
      </c>
      <c r="E27" s="100">
        <f t="shared" si="1"/>
        <v>0.5693273064</v>
      </c>
      <c r="F27" s="97"/>
    </row>
    <row r="28" ht="12.75" customHeight="1">
      <c r="A28" s="96" t="s">
        <v>146</v>
      </c>
      <c r="B28" s="97"/>
      <c r="C28" s="98">
        <v>216030.0</v>
      </c>
      <c r="D28" s="98">
        <v>32480.0</v>
      </c>
      <c r="E28" s="100">
        <f t="shared" si="1"/>
        <v>0.1503494885</v>
      </c>
      <c r="F28" s="97"/>
    </row>
    <row r="29" ht="12.75" customHeight="1">
      <c r="A29" s="96" t="s">
        <v>147</v>
      </c>
      <c r="B29" s="97"/>
      <c r="C29" s="98">
        <v>59268.0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148</v>
      </c>
      <c r="B30" s="97"/>
      <c r="C30" s="98">
        <v>243355.0</v>
      </c>
      <c r="D30" s="98">
        <v>19937.0</v>
      </c>
      <c r="E30" s="100">
        <f t="shared" si="1"/>
        <v>0.08192558197</v>
      </c>
      <c r="F30" s="97"/>
    </row>
    <row r="31" ht="12.75" customHeight="1">
      <c r="A31" s="96" t="s">
        <v>149</v>
      </c>
      <c r="B31" s="97"/>
      <c r="C31" s="98">
        <v>266869.0</v>
      </c>
      <c r="D31" s="98">
        <v>13441.0</v>
      </c>
      <c r="E31" s="100">
        <f t="shared" si="1"/>
        <v>0.05036553515</v>
      </c>
      <c r="F31" s="97"/>
    </row>
    <row r="32" ht="12.75" customHeight="1">
      <c r="A32" s="96" t="s">
        <v>150</v>
      </c>
      <c r="B32" s="97"/>
      <c r="C32" s="98">
        <v>212665.0</v>
      </c>
      <c r="D32" s="98">
        <v>26648.0</v>
      </c>
      <c r="E32" s="100">
        <f t="shared" si="1"/>
        <v>0.1253050572</v>
      </c>
      <c r="F32" s="97"/>
    </row>
    <row r="33" ht="12.75" customHeight="1">
      <c r="A33" s="96" t="s">
        <v>151</v>
      </c>
      <c r="B33" s="97"/>
      <c r="C33" s="98">
        <v>444636.0</v>
      </c>
      <c r="D33" s="98">
        <v>63293.0</v>
      </c>
      <c r="E33" s="100">
        <f t="shared" si="1"/>
        <v>0.1423478981</v>
      </c>
      <c r="F33" s="97"/>
    </row>
    <row r="34" ht="12.75" customHeight="1">
      <c r="A34" s="96" t="s">
        <v>152</v>
      </c>
      <c r="B34" s="97"/>
      <c r="C34" s="98">
        <v>136641.0</v>
      </c>
      <c r="D34" s="98">
        <v>1358.0</v>
      </c>
      <c r="E34" s="100">
        <f t="shared" si="1"/>
        <v>0.009938451856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153</v>
      </c>
      <c r="B1" s="101" t="s">
        <v>123</v>
      </c>
      <c r="C1" s="101" t="s">
        <v>154</v>
      </c>
      <c r="D1" s="101" t="s">
        <v>155</v>
      </c>
    </row>
    <row r="2" ht="15.75" customHeight="1">
      <c r="A2" s="102">
        <v>44351.0</v>
      </c>
      <c r="B2" s="103" t="s">
        <v>156</v>
      </c>
      <c r="C2" s="104"/>
      <c r="D2" s="103" t="s">
        <v>157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