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TR_CEF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<sst xmlns="http://schemas.openxmlformats.org/spreadsheetml/2006/main" count="287" uniqueCount="83">
  <si>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</si>
  <si>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</si>
  <si>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</si>
  <si>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</si>
  <si>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</si>
  <si>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</si>
  <si>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</si>
  <si>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</si>
  <si>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 xml:space="preserve"> </t>
  </si>
  <si>
    <t>En route costs</t>
  </si>
  <si>
    <t>En route service units</t>
  </si>
  <si>
    <t>En route determined unit rate (DUR)</t>
  </si>
  <si>
    <t>Terminal ANS costs</t>
  </si>
  <si>
    <t>Entity</t>
  </si>
  <si>
    <t>Period</t>
  </si>
  <si>
    <t>ER costs [NPP] (nom. terms)</t>
  </si>
  <si>
    <t>ER costs [actual] (nom. terms)</t>
  </si>
  <si>
    <t>[act. vs. NPP]</t>
  </si>
  <si>
    <t>Inflation [NPP] (2009=100)</t>
  </si>
  <si>
    <t>Inflation [actual] (2009 =100)</t>
  </si>
  <si>
    <t>ER costs [NPP] (real terms, 2009 prices)</t>
  </si>
  <si>
    <t>ER costs [actual] (real terms, 2009 prices)</t>
  </si>
  <si>
    <t>Index ER costs [NPP]</t>
  </si>
  <si>
    <t>Index ER costs [actual]</t>
  </si>
  <si>
    <t>ER service unit [NPP]</t>
  </si>
  <si>
    <t>ER service unit [actual]</t>
  </si>
  <si>
    <t>Index ER SU [NPP]</t>
  </si>
  <si>
    <t>Index ER SU [actual]</t>
  </si>
  <si>
    <t>ER DUR [NPP] (nat.currency)</t>
  </si>
  <si>
    <t>ER DUR [actual] (nat.currency)</t>
  </si>
  <si>
    <t>ER DUR [NPP, €2009]</t>
  </si>
  <si>
    <t>ER DUR [actual, €2009]</t>
  </si>
  <si>
    <t>TR costs [NPP] (nom. terms)</t>
  </si>
  <si>
    <t>TR costs [actual] (nom. terms)</t>
  </si>
  <si>
    <t>TR costs [NPP] (real terms, 2009 prices)</t>
  </si>
  <si>
    <t>TR costs [actual] (real terms, 2009 prices)</t>
  </si>
  <si>
    <t>Austria</t>
  </si>
  <si>
    <t>2009</t>
  </si>
  <si>
    <t>2010</t>
  </si>
  <si>
    <t>2011</t>
  </si>
  <si>
    <t>2012</t>
  </si>
  <si>
    <t>2013</t>
  </si>
  <si>
    <t>2014</t>
  </si>
  <si>
    <t>Belgium/Luxembourg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</si>
  <si>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</si>
  <si>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</si>
  <si>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</si>
  <si>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</si>
  <si>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</si>
  <si>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</si>
  <si>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</si>
  <si>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</si>
  <si>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</si>
  <si>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</si>
  <si>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</si>
  <si>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</si>
  <si>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</si>
  <si>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</si>
  <si>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</si>
  <si>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Norway</t>
  </si>
  <si>
    <t>Poland</t>
  </si>
  <si>
    <t>Portugal Continental</t>
  </si>
  <si>
    <t>Romania</t>
  </si>
  <si>
    <t>Slovakia</t>
  </si>
  <si>
    <t>Slovenia</t>
  </si>
  <si>
    <t>Spain</t>
  </si>
  <si>
    <t>Spain Canarias</t>
  </si>
  <si>
    <t>Spain Continental</t>
  </si>
  <si>
    <t>Sweden</t>
  </si>
  <si>
    <t>Switzerland</t>
  </si>
  <si>
    <t>Netherlands</t>
  </si>
  <si>
    <t>United Kingdom</t>
  </si>
  <si>
    <t>FAB - Baltic</t>
  </si>
  <si>
    <t>FAB - BLUE MED</t>
  </si>
  <si>
    <t>FAB - CE (SES RP1)</t>
  </si>
  <si>
    <t>FAB - DANUBE</t>
  </si>
  <si>
    <t>FAB - DK-SE</t>
  </si>
  <si>
    <t>FAB - FABEC</t>
  </si>
  <si>
    <t>FAB - NEFAB</t>
  </si>
  <si>
    <t>FAB - SW</t>
  </si>
  <si>
    <t>FAB - UK-Ireland</t>
  </si>
  <si>
    <t>Change date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</si>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</sst>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#,##0.0"/>
    <numFmt numFmtId="166" formatCode="0.0%"/>
    <numFmt numFmtId="167" formatCode="mmm\-yy"/>
  </numFmts>
  <fonts count="8">
    <font>
      <sz val="10.0"/>
      <color rgb="FF000000"/>
      <name val="Arial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sz val="10.0"/>
      <color rgb="FFFF0000"/>
      <name val="Calibri"/>
    </font>
    <font>
      <sz val="9.0"/>
      <color rgb="FF000000"/>
      <name val="Calibri"/>
    </font>
    <font>
      <sz val="10.0"/>
      <color rgb="FFF2F2F2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99CCFF"/>
        <bgColor rgb="FF99CCFF"/>
      </patternFill>
    </fill>
    <fill>
      <patternFill patternType="solid">
        <fgColor rgb="FFDBE5F1"/>
        <bgColor rgb="FFDBE5F1"/>
      </patternFill>
    </fill>
    <fill>
      <patternFill patternType="solid">
        <fgColor rgb="FFB2A1C7"/>
        <bgColor rgb="FFB2A1C7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wrapText="1"/>
    </xf>
    <xf borderId="0" fillId="2" fontId="1" numFmtId="0" xfId="0" applyAlignment="1" applyBorder="1" applyFill="1" applyFont="1">
      <alignment horizontal="left"/>
    </xf>
    <xf borderId="0" fillId="3" fontId="2" numFmtId="0" xfId="0" applyAlignment="1" applyBorder="1" applyFill="1" applyFont="1">
      <alignment horizontal="left"/>
    </xf>
    <xf borderId="0" fillId="3" fontId="2" numFmtId="164" xfId="0" applyAlignment="1" applyBorder="1" applyFont="1" applyNumberFormat="1">
      <alignment horizontal="left"/>
    </xf>
    <xf borderId="1" fillId="3" fontId="3" numFmtId="164" xfId="0" applyAlignment="1" applyBorder="1" applyFont="1" applyNumberFormat="1">
      <alignment horizontal="left"/>
    </xf>
    <xf borderId="0" fillId="3" fontId="4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left"/>
    </xf>
    <xf borderId="1" fillId="3" fontId="2" numFmtId="0" xfId="0" applyAlignment="1" applyBorder="1" applyFont="1">
      <alignment horizontal="left"/>
    </xf>
    <xf borderId="2" fillId="2" fontId="5" numFmtId="0" xfId="0" applyAlignment="1" applyBorder="1" applyFont="1">
      <alignment vertical="center"/>
    </xf>
    <xf borderId="3" fillId="2" fontId="6" numFmtId="49" xfId="0" applyAlignment="1" applyBorder="1" applyFont="1" applyNumberFormat="1">
      <alignment vertical="center"/>
    </xf>
    <xf borderId="2" fillId="4" fontId="7" numFmtId="0" xfId="0" applyAlignment="1" applyBorder="1" applyFill="1" applyFont="1">
      <alignment wrapText="1"/>
    </xf>
    <xf borderId="3" fillId="4" fontId="7" numFmtId="3" xfId="0" applyAlignment="1" applyBorder="1" applyFont="1" applyNumberFormat="1">
      <alignment vertical="center"/>
    </xf>
    <xf borderId="3" fillId="4" fontId="7" numFmtId="0" xfId="0" applyAlignment="1" applyBorder="1" applyFont="1">
      <alignment vertical="center"/>
    </xf>
    <xf borderId="4" fillId="4" fontId="7" numFmtId="0" xfId="0" applyAlignment="1" applyBorder="1" applyFont="1">
      <alignment vertical="center"/>
    </xf>
    <xf borderId="2" fillId="5" fontId="4" numFmtId="0" xfId="0" applyAlignment="1" applyBorder="1" applyFill="1" applyFont="1">
      <alignment vertical="center"/>
    </xf>
    <xf borderId="3" fillId="5" fontId="4" numFmtId="0" xfId="0" applyAlignment="1" applyBorder="1" applyFont="1">
      <alignment vertical="center"/>
    </xf>
    <xf borderId="4" fillId="5" fontId="4" numFmtId="0" xfId="0" applyAlignment="1" applyBorder="1" applyFont="1">
      <alignment vertical="center"/>
    </xf>
    <xf borderId="2" fillId="6" fontId="4" numFmtId="0" xfId="0" applyAlignment="1" applyBorder="1" applyFill="1" applyFont="1">
      <alignment vertical="center"/>
    </xf>
    <xf borderId="3" fillId="6" fontId="4" numFmtId="0" xfId="0" applyAlignment="1" applyBorder="1" applyFont="1">
      <alignment vertical="center"/>
    </xf>
    <xf borderId="4" fillId="6" fontId="4" numFmtId="0" xfId="0" applyAlignment="1" applyBorder="1" applyFont="1">
      <alignment wrapText="1"/>
    </xf>
    <xf borderId="2" fillId="7" fontId="4" numFmtId="3" xfId="0" applyAlignment="1" applyBorder="1" applyFill="1" applyFont="1" applyNumberFormat="1">
      <alignment vertical="center"/>
    </xf>
    <xf borderId="3" fillId="7" fontId="4" numFmtId="0" xfId="0" applyAlignment="1" applyBorder="1" applyFont="1">
      <alignment vertical="center"/>
    </xf>
    <xf borderId="4" fillId="7" fontId="6" numFmtId="3" xfId="0" applyAlignment="1" applyBorder="1" applyFont="1" applyNumberFormat="1">
      <alignment vertical="center"/>
    </xf>
    <xf borderId="2" fillId="7" fontId="6" numFmtId="3" xfId="0" applyAlignment="1" applyBorder="1" applyFont="1" applyNumberFormat="1">
      <alignment vertical="center"/>
    </xf>
    <xf borderId="3" fillId="7" fontId="6" numFmtId="3" xfId="0" applyAlignment="1" applyBorder="1" applyFont="1" applyNumberFormat="1">
      <alignment vertical="center"/>
    </xf>
    <xf borderId="5" fillId="2" fontId="4" numFmtId="0" xfId="0" applyAlignment="1" applyBorder="1" applyFont="1">
      <alignment wrapText="1"/>
    </xf>
    <xf borderId="5" fillId="4" fontId="7" numFmtId="0" xfId="0" applyAlignment="1" applyBorder="1" applyFont="1">
      <alignment wrapText="1"/>
    </xf>
    <xf borderId="5" fillId="5" fontId="4" numFmtId="0" xfId="0" applyAlignment="1" applyBorder="1" applyFont="1">
      <alignment wrapText="1"/>
    </xf>
    <xf borderId="5" fillId="6" fontId="4" numFmtId="0" xfId="0" applyAlignment="1" applyBorder="1" applyFont="1">
      <alignment wrapText="1"/>
    </xf>
    <xf borderId="5" fillId="7" fontId="4" numFmtId="0" xfId="0" applyAlignment="1" applyBorder="1" applyFont="1">
      <alignment horizontal="center" wrapText="1"/>
    </xf>
    <xf borderId="6" fillId="2" fontId="6" numFmtId="0" xfId="0" applyAlignment="1" applyBorder="1" applyFont="1">
      <alignment vertical="center"/>
    </xf>
    <xf borderId="0" fillId="0" fontId="6" numFmtId="49" xfId="0" applyAlignment="1" applyFont="1" applyNumberFormat="1">
      <alignment wrapText="1"/>
    </xf>
    <xf borderId="7" fillId="0" fontId="6" numFmtId="3" xfId="0" applyAlignment="1" applyBorder="1" applyFont="1" applyNumberFormat="1">
      <alignment horizontal="right" vertical="center"/>
    </xf>
    <xf borderId="0" fillId="0" fontId="6" numFmtId="3" xfId="0" applyAlignment="1" applyFont="1" applyNumberFormat="1">
      <alignment horizontal="right" vertical="center"/>
    </xf>
    <xf borderId="0" fillId="2" fontId="6" numFmtId="3" xfId="0" applyAlignment="1" applyBorder="1" applyFont="1" applyNumberFormat="1">
      <alignment horizontal="right" vertical="center"/>
    </xf>
    <xf borderId="0" fillId="0" fontId="6" numFmtId="165" xfId="0" applyAlignment="1" applyFont="1" applyNumberFormat="1">
      <alignment horizontal="right" vertical="center"/>
    </xf>
    <xf borderId="0" fillId="2" fontId="6" numFmtId="2" xfId="0" applyAlignment="1" applyBorder="1" applyFont="1" applyNumberFormat="1">
      <alignment wrapText="1"/>
    </xf>
    <xf borderId="6" fillId="2" fontId="6" numFmtId="2" xfId="0" applyAlignment="1" applyBorder="1" applyFont="1" applyNumberFormat="1">
      <alignment wrapText="1"/>
    </xf>
    <xf borderId="7" fillId="2" fontId="6" numFmtId="4" xfId="0" applyAlignment="1" applyBorder="1" applyFont="1" applyNumberFormat="1">
      <alignment horizontal="right" vertical="center"/>
    </xf>
    <xf borderId="0" fillId="2" fontId="6" numFmtId="4" xfId="0" applyAlignment="1" applyBorder="1" applyFont="1" applyNumberFormat="1">
      <alignment horizontal="right" vertical="center"/>
    </xf>
    <xf borderId="0" fillId="0" fontId="6" numFmtId="4" xfId="0" applyAlignment="1" applyFont="1" applyNumberFormat="1">
      <alignment horizontal="right" vertical="center"/>
    </xf>
    <xf borderId="6" fillId="0" fontId="6" numFmtId="4" xfId="0" applyAlignment="1" applyBorder="1" applyFont="1" applyNumberFormat="1">
      <alignment horizontal="right" vertical="center"/>
    </xf>
    <xf borderId="6" fillId="2" fontId="6" numFmtId="3" xfId="0" applyAlignment="1" applyBorder="1" applyFont="1" applyNumberFormat="1">
      <alignment horizontal="right" vertical="center"/>
    </xf>
    <xf borderId="7" fillId="0" fontId="6" numFmtId="165" xfId="0" applyAlignment="1" applyBorder="1" applyFont="1" applyNumberFormat="1">
      <alignment horizontal="right" vertical="center"/>
    </xf>
    <xf borderId="6" fillId="0" fontId="6" numFmtId="165" xfId="0" applyAlignment="1" applyBorder="1" applyFont="1" applyNumberFormat="1">
      <alignment horizontal="right" vertical="center"/>
    </xf>
    <xf borderId="0" fillId="2" fontId="6" numFmtId="2" xfId="0" applyAlignment="1" applyBorder="1" applyFont="1" applyNumberFormat="1">
      <alignment vertical="center"/>
    </xf>
    <xf borderId="6" fillId="2" fontId="6" numFmtId="2" xfId="0" applyAlignment="1" applyBorder="1" applyFont="1" applyNumberFormat="1">
      <alignment vertical="center"/>
    </xf>
    <xf borderId="0" fillId="2" fontId="6" numFmtId="2" xfId="0" applyAlignment="1" applyBorder="1" applyFont="1" applyNumberFormat="1">
      <alignment horizontal="right" vertical="center"/>
    </xf>
    <xf borderId="0" fillId="2" fontId="6" numFmtId="166" xfId="0" applyAlignment="1" applyBorder="1" applyFont="1" applyNumberFormat="1">
      <alignment vertical="center"/>
    </xf>
    <xf borderId="6" fillId="2" fontId="6" numFmtId="166" xfId="0" applyAlignment="1" applyBorder="1" applyFont="1" applyNumberFormat="1">
      <alignment vertical="center"/>
    </xf>
    <xf borderId="0" fillId="2" fontId="6" numFmtId="0" xfId="0" applyAlignment="1" applyBorder="1" applyFont="1">
      <alignment wrapText="1"/>
    </xf>
    <xf borderId="6" fillId="2" fontId="6" numFmtId="0" xfId="0" applyAlignment="1" applyBorder="1" applyFont="1">
      <alignment wrapText="1"/>
    </xf>
    <xf borderId="8" fillId="2" fontId="6" numFmtId="0" xfId="0" applyAlignment="1" applyBorder="1" applyFont="1">
      <alignment vertical="center"/>
    </xf>
    <xf borderId="1" fillId="0" fontId="6" numFmtId="49" xfId="0" applyAlignment="1" applyBorder="1" applyFont="1" applyNumberFormat="1">
      <alignment wrapText="1"/>
    </xf>
    <xf borderId="9" fillId="0" fontId="6" numFmtId="3" xfId="0" applyAlignment="1" applyBorder="1" applyFont="1" applyNumberFormat="1">
      <alignment horizontal="right" vertical="center"/>
    </xf>
    <xf borderId="1" fillId="0" fontId="6" numFmtId="3" xfId="0" applyAlignment="1" applyBorder="1" applyFont="1" applyNumberFormat="1">
      <alignment horizontal="right" vertical="center"/>
    </xf>
    <xf borderId="1" fillId="2" fontId="6" numFmtId="0" xfId="0" applyAlignment="1" applyBorder="1" applyFont="1">
      <alignment wrapText="1"/>
    </xf>
    <xf borderId="1" fillId="0" fontId="6" numFmtId="165" xfId="0" applyAlignment="1" applyBorder="1" applyFont="1" applyNumberFormat="1">
      <alignment horizontal="right" vertical="center"/>
    </xf>
    <xf borderId="1" fillId="2" fontId="6" numFmtId="2" xfId="0" applyAlignment="1" applyBorder="1" applyFont="1" applyNumberFormat="1">
      <alignment vertical="center"/>
    </xf>
    <xf borderId="8" fillId="2" fontId="6" numFmtId="0" xfId="0" applyAlignment="1" applyBorder="1" applyFont="1">
      <alignment wrapText="1"/>
    </xf>
    <xf borderId="9" fillId="2" fontId="6" numFmtId="4" xfId="0" applyAlignment="1" applyBorder="1" applyFont="1" applyNumberFormat="1">
      <alignment horizontal="right" vertical="center"/>
    </xf>
    <xf borderId="1" fillId="2" fontId="6" numFmtId="4" xfId="0" applyAlignment="1" applyBorder="1" applyFont="1" applyNumberFormat="1">
      <alignment horizontal="right" vertical="center"/>
    </xf>
    <xf borderId="1" fillId="0" fontId="6" numFmtId="4" xfId="0" applyAlignment="1" applyBorder="1" applyFont="1" applyNumberFormat="1">
      <alignment horizontal="right" vertical="center"/>
    </xf>
    <xf borderId="8" fillId="0" fontId="6" numFmtId="4" xfId="0" applyAlignment="1" applyBorder="1" applyFont="1" applyNumberFormat="1">
      <alignment horizontal="right" vertical="center"/>
    </xf>
    <xf borderId="9" fillId="0" fontId="6" numFmtId="165" xfId="0" applyAlignment="1" applyBorder="1" applyFont="1" applyNumberFormat="1">
      <alignment horizontal="right" vertical="center"/>
    </xf>
    <xf borderId="8" fillId="0" fontId="6" numFmtId="165" xfId="0" applyAlignment="1" applyBorder="1" applyFont="1" applyNumberFormat="1">
      <alignment horizontal="right" vertical="center"/>
    </xf>
    <xf borderId="7" fillId="0" fontId="6" numFmtId="4" xfId="0" applyAlignment="1" applyBorder="1" applyFont="1" applyNumberFormat="1">
      <alignment horizontal="right" vertical="center"/>
    </xf>
    <xf borderId="0" fillId="0" fontId="6" numFmtId="166" xfId="0" applyAlignment="1" applyFont="1" applyNumberFormat="1">
      <alignment vertical="center"/>
    </xf>
    <xf borderId="0" fillId="0" fontId="6" numFmtId="0" xfId="0" applyAlignment="1" applyFont="1">
      <alignment wrapText="1"/>
    </xf>
    <xf borderId="9" fillId="0" fontId="6" numFmtId="4" xfId="0" applyAlignment="1" applyBorder="1" applyFont="1" applyNumberFormat="1">
      <alignment horizontal="right" vertical="center"/>
    </xf>
    <xf borderId="1" fillId="0" fontId="6" numFmtId="0" xfId="0" applyAlignment="1" applyBorder="1" applyFont="1">
      <alignment wrapText="1"/>
    </xf>
    <xf borderId="6" fillId="0" fontId="6" numFmtId="3" xfId="0" applyAlignment="1" applyBorder="1" applyFont="1" applyNumberFormat="1">
      <alignment horizontal="right" vertical="center"/>
    </xf>
    <xf borderId="6" fillId="0" fontId="6" numFmtId="166" xfId="0" applyAlignment="1" applyBorder="1" applyFont="1" applyNumberFormat="1">
      <alignment vertical="center"/>
    </xf>
    <xf borderId="6" fillId="0" fontId="6" numFmtId="0" xfId="0" applyAlignment="1" applyBorder="1" applyFont="1">
      <alignment wrapText="1"/>
    </xf>
    <xf borderId="8" fillId="0" fontId="6" numFmtId="0" xfId="0" applyAlignment="1" applyBorder="1" applyFont="1">
      <alignment wrapText="1"/>
    </xf>
    <xf borderId="3" fillId="0" fontId="6" numFmtId="164" xfId="0" applyAlignment="1" applyBorder="1" applyFont="1" applyNumberFormat="1">
      <alignment horizontal="center" vertical="center"/>
    </xf>
    <xf borderId="3" fillId="0" fontId="6" numFmtId="167" xfId="0" applyAlignment="1" applyBorder="1" applyFont="1" applyNumberFormat="1">
      <alignment vertical="center" wrapText="1"/>
    </xf>
    <xf borderId="3" fillId="0" fontId="6" numFmtId="49" xfId="0" applyAlignment="1" applyBorder="1" applyFont="1" applyNumberFormat="1">
      <alignment horizontal="center" vertical="center"/>
    </xf>
    <xf borderId="3" fillId="0" fontId="6" numFmtId="167" xfId="0" applyAlignment="1" applyBorder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7.29" defaultRowHeight="15.75"/>
  <cols>
    <col customWidth="1" min="1" max="1" width="19.71"/>
    <col customWidth="1" min="2" max="2" width="22.43"/>
    <col customWidth="1" min="3" max="3" width="17.29"/>
    <col customWidth="1" min="4" max="4" width="16.29"/>
    <col customWidth="1" min="5" max="5" width="12.14"/>
    <col customWidth="1" min="6" max="6" width="13.29"/>
    <col customWidth="1" min="7" max="7" width="11.57"/>
    <col customWidth="1" min="8" max="8" width="16.29"/>
    <col customWidth="1" min="9" max="9" width="15.29"/>
    <col customWidth="1" min="10" max="10" width="7.14"/>
    <col customWidth="1" min="11" max="11" width="9.0"/>
    <col customWidth="1" min="12" max="12" width="9.43"/>
    <col customWidth="1" min="13" max="13" width="11.43"/>
    <col customWidth="1" min="14" max="14" width="11.29"/>
    <col customWidth="1" min="15" max="15" width="7.71"/>
    <col customWidth="1" min="16" max="16" width="8.86"/>
    <col customWidth="1" min="17" max="17" width="11.29"/>
    <col customWidth="1" min="18" max="18" width="13.71"/>
    <col customWidth="1" min="19" max="19" width="13.29"/>
    <col customWidth="1" min="20" max="20" width="8.71"/>
    <col customWidth="1" min="21" max="21" width="11.43"/>
    <col customWidth="1" min="22" max="22" width="12.71"/>
    <col customWidth="1" min="23" max="23" width="14.29"/>
    <col customWidth="1" min="24" max="24" width="12.57"/>
    <col customWidth="1" min="25" max="25" width="10.29"/>
    <col customWidth="1" min="26" max="26" width="11.86"/>
    <col customWidth="1" min="27" max="27" width="12.0"/>
    <col customWidth="1" min="28" max="28" width="17.0"/>
    <col customWidth="1" min="29" max="29" width="12.14"/>
    <col customWidth="1" min="30" max="30" width="8.43"/>
  </cols>
  <sheetData>
    <row r="1" ht="12.0" customHeight="1">
      <c r="A1" s="1" t="s">
        <v>0</v>
      </c>
      <c r="B1" s="2" t="s">
        <v>1</v>
      </c>
      <c r="C1" s="1" t="s">
        <v>2</v>
      </c>
      <c r="D1" s="3">
        <v>39814.0</v>
      </c>
      <c r="E1" s="1" t="s">
        <v>3</v>
      </c>
      <c r="F1" s="4" t="str">
        <f>HYPERLINK("http://prudata.webfactional.com/wiki/index.php/Minutes_of_en_route_ATFM_delay_per_flight","En route determined unit rate, terminal ANS costs")</f>
        <v>En route determined unit rate, terminal ANS costs</v>
      </c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2.0" customHeight="1">
      <c r="A2" s="6" t="s">
        <v>4</v>
      </c>
      <c r="B2" s="7">
        <v>41845.0</v>
      </c>
      <c r="C2" s="6" t="s">
        <v>5</v>
      </c>
      <c r="D2" s="7">
        <v>42004.0</v>
      </c>
      <c r="E2" s="6" t="s">
        <v>6</v>
      </c>
      <c r="F2" s="4" t="s">
        <v>7</v>
      </c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2.75" customHeight="1">
      <c r="A5" s="9" t="s">
        <v>8</v>
      </c>
      <c r="B5" s="10"/>
      <c r="C5" s="11" t="s">
        <v>9</v>
      </c>
      <c r="D5" s="12"/>
      <c r="E5" s="13"/>
      <c r="F5" s="13"/>
      <c r="G5" s="13"/>
      <c r="H5" s="13"/>
      <c r="I5" s="13"/>
      <c r="J5" s="13"/>
      <c r="K5" s="13"/>
      <c r="L5" s="14"/>
      <c r="M5" s="15" t="s">
        <v>10</v>
      </c>
      <c r="N5" s="16"/>
      <c r="O5" s="16"/>
      <c r="P5" s="16"/>
      <c r="Q5" s="17"/>
      <c r="R5" s="18" t="s">
        <v>11</v>
      </c>
      <c r="S5" s="19"/>
      <c r="T5" s="19"/>
      <c r="U5" s="19"/>
      <c r="V5" s="20"/>
      <c r="W5" s="21" t="s">
        <v>12</v>
      </c>
      <c r="X5" s="22"/>
      <c r="Y5" s="23"/>
      <c r="Z5" s="24"/>
      <c r="AA5" s="25"/>
      <c r="AB5" s="23"/>
      <c r="AC5" s="24"/>
      <c r="AD5" s="23"/>
    </row>
    <row r="6" ht="39.75" customHeight="1">
      <c r="A6" s="26" t="s">
        <v>13</v>
      </c>
      <c r="B6" s="26" t="s">
        <v>14</v>
      </c>
      <c r="C6" s="27" t="s">
        <v>15</v>
      </c>
      <c r="D6" s="27" t="s">
        <v>16</v>
      </c>
      <c r="E6" s="27" t="s">
        <v>17</v>
      </c>
      <c r="F6" s="27" t="s">
        <v>18</v>
      </c>
      <c r="G6" s="27" t="s">
        <v>19</v>
      </c>
      <c r="H6" s="27" t="s">
        <v>20</v>
      </c>
      <c r="I6" s="27" t="s">
        <v>21</v>
      </c>
      <c r="J6" s="27" t="s">
        <v>17</v>
      </c>
      <c r="K6" s="27" t="s">
        <v>22</v>
      </c>
      <c r="L6" s="27" t="s">
        <v>23</v>
      </c>
      <c r="M6" s="28" t="s">
        <v>24</v>
      </c>
      <c r="N6" s="28" t="s">
        <v>25</v>
      </c>
      <c r="O6" s="28" t="s">
        <v>17</v>
      </c>
      <c r="P6" s="28" t="s">
        <v>26</v>
      </c>
      <c r="Q6" s="28" t="s">
        <v>27</v>
      </c>
      <c r="R6" s="29" t="s">
        <v>28</v>
      </c>
      <c r="S6" s="29" t="s">
        <v>29</v>
      </c>
      <c r="T6" s="29" t="s">
        <v>17</v>
      </c>
      <c r="U6" s="29" t="s">
        <v>30</v>
      </c>
      <c r="V6" s="29" t="s">
        <v>31</v>
      </c>
      <c r="W6" s="30" t="s">
        <v>32</v>
      </c>
      <c r="X6" s="30" t="s">
        <v>33</v>
      </c>
      <c r="Y6" s="30" t="s">
        <v>17</v>
      </c>
      <c r="Z6" s="30" t="s">
        <v>18</v>
      </c>
      <c r="AA6" s="30" t="s">
        <v>19</v>
      </c>
      <c r="AB6" s="30" t="s">
        <v>34</v>
      </c>
      <c r="AC6" s="30" t="s">
        <v>35</v>
      </c>
      <c r="AD6" s="30" t="s">
        <v>17</v>
      </c>
    </row>
    <row r="7" ht="12.75" customHeight="1">
      <c r="A7" s="31" t="s">
        <v>36</v>
      </c>
      <c r="B7" s="32" t="s">
        <v>37</v>
      </c>
      <c r="C7" s="33"/>
      <c r="D7" s="34">
        <v>1.57658313E8</v>
      </c>
      <c r="E7" s="35"/>
      <c r="F7" s="36"/>
      <c r="G7" s="36"/>
      <c r="H7" s="34"/>
      <c r="I7" s="34">
        <v>1.57658313E8</v>
      </c>
      <c r="J7" s="35"/>
      <c r="K7" s="37" t="str">
        <f t="shared" ref="K7:K9" si="1">L7</f>
        <v>100.00</v>
      </c>
      <c r="L7" s="38">
        <v>100.0</v>
      </c>
      <c r="M7" s="33"/>
      <c r="N7" s="34">
        <v>2423824.0</v>
      </c>
      <c r="O7" s="35"/>
      <c r="P7" s="37" t="str">
        <f t="shared" ref="P7:P9" si="2">Q7</f>
        <v>100.00</v>
      </c>
      <c r="Q7" s="38">
        <v>100.0</v>
      </c>
      <c r="R7" s="39"/>
      <c r="S7" s="40" t="str">
        <f t="shared" ref="S7:S9" si="3">I7/N7</f>
        <v>65.05</v>
      </c>
      <c r="T7" s="35"/>
      <c r="U7" s="41"/>
      <c r="V7" s="42">
        <v>65.0452809279882</v>
      </c>
      <c r="W7" s="33"/>
      <c r="X7" s="34"/>
      <c r="Y7" s="43"/>
      <c r="Z7" s="44"/>
      <c r="AA7" s="45"/>
      <c r="AB7" s="33"/>
      <c r="AC7" s="34"/>
      <c r="AD7" s="43"/>
    </row>
    <row r="8" ht="12.75" customHeight="1">
      <c r="A8" s="31" t="s">
        <v>36</v>
      </c>
      <c r="B8" s="32" t="s">
        <v>38</v>
      </c>
      <c r="C8" s="33"/>
      <c r="D8" s="34">
        <v>1.63593E8</v>
      </c>
      <c r="E8" s="35"/>
      <c r="F8" s="36"/>
      <c r="G8" s="36"/>
      <c r="H8" s="34"/>
      <c r="I8" s="34">
        <v>1.60542688910697E8</v>
      </c>
      <c r="J8" s="35"/>
      <c r="K8" s="46" t="str">
        <f t="shared" si="1"/>
        <v>101.83</v>
      </c>
      <c r="L8" s="47" t="str">
        <f>(I8/I7)*100</f>
        <v>101.83</v>
      </c>
      <c r="M8" s="33"/>
      <c r="N8" s="34">
        <v>2448711.0</v>
      </c>
      <c r="O8" s="35"/>
      <c r="P8" s="46" t="str">
        <f t="shared" si="2"/>
        <v>101.03</v>
      </c>
      <c r="Q8" s="47" t="str">
        <f>(N8/N7)*100</f>
        <v>101.03</v>
      </c>
      <c r="R8" s="39"/>
      <c r="S8" s="40" t="str">
        <f t="shared" si="3"/>
        <v>65.56</v>
      </c>
      <c r="T8" s="35"/>
      <c r="U8" s="41"/>
      <c r="V8" s="42">
        <v>65.562121830913</v>
      </c>
      <c r="W8" s="33"/>
      <c r="X8" s="34"/>
      <c r="Y8" s="43"/>
      <c r="Z8" s="44"/>
      <c r="AA8" s="45"/>
      <c r="AB8" s="33"/>
      <c r="AC8" s="34"/>
      <c r="AD8" s="43"/>
    </row>
    <row r="9" ht="12.75" customHeight="1">
      <c r="A9" s="31" t="s">
        <v>36</v>
      </c>
      <c r="B9" s="32" t="s">
        <v>39</v>
      </c>
      <c r="C9" s="33"/>
      <c r="D9" s="34">
        <v>1.72598E8</v>
      </c>
      <c r="E9" s="35"/>
      <c r="F9" s="36"/>
      <c r="G9" s="36"/>
      <c r="H9" s="34"/>
      <c r="I9" s="34">
        <v>1.63494000098514E8</v>
      </c>
      <c r="J9" s="35"/>
      <c r="K9" s="48" t="str">
        <f t="shared" si="1"/>
        <v>103.70</v>
      </c>
      <c r="L9" s="47" t="str">
        <f>(I9/I7)*100</f>
        <v>103.70</v>
      </c>
      <c r="M9" s="33"/>
      <c r="N9" s="34">
        <v>2519384.0</v>
      </c>
      <c r="O9" s="35"/>
      <c r="P9" s="48" t="str">
        <f t="shared" si="2"/>
        <v>103.94</v>
      </c>
      <c r="Q9" s="47" t="str">
        <f>(N9/N7)*100</f>
        <v>103.94</v>
      </c>
      <c r="R9" s="39"/>
      <c r="S9" s="40" t="str">
        <f t="shared" si="3"/>
        <v>64.89</v>
      </c>
      <c r="T9" s="35"/>
      <c r="U9" s="41"/>
      <c r="V9" s="42">
        <v>64.8944345516659</v>
      </c>
      <c r="W9" s="33"/>
      <c r="X9" s="34"/>
      <c r="Y9" s="43"/>
      <c r="Z9" s="44"/>
      <c r="AA9" s="45"/>
      <c r="AB9" s="33"/>
      <c r="AC9" s="34"/>
      <c r="AD9" s="43"/>
    </row>
    <row r="10" ht="12.75" customHeight="1">
      <c r="A10" s="31" t="s">
        <v>36</v>
      </c>
      <c r="B10" s="32" t="s">
        <v>40</v>
      </c>
      <c r="C10" s="33">
        <v>1.86854E8</v>
      </c>
      <c r="D10" s="34">
        <v>1.769651E8</v>
      </c>
      <c r="E10" s="49" t="str">
        <f>(D10/C10)-1</f>
        <v>-5.3%</v>
      </c>
      <c r="F10" s="36">
        <v>106.53645</v>
      </c>
      <c r="G10" s="36">
        <v>108.3131784</v>
      </c>
      <c r="H10" s="34">
        <v>1.75389737502986E8</v>
      </c>
      <c r="I10" s="34">
        <v>1.63382796640376E8</v>
      </c>
      <c r="J10" s="49" t="str">
        <f>(I10/H10)-1</f>
        <v>-6.8%</v>
      </c>
      <c r="K10" s="46" t="str">
        <f>(H10/I7)*100</f>
        <v>111.25</v>
      </c>
      <c r="L10" s="47" t="str">
        <f>(I10/I7)*100</f>
        <v>103.63</v>
      </c>
      <c r="M10" s="33">
        <v>2720000.0</v>
      </c>
      <c r="N10" s="34">
        <v>2469156.0047</v>
      </c>
      <c r="O10" s="49" t="str">
        <f t="shared" ref="O10:O11" si="5">(N10/M10)-1</f>
        <v>-9.2%</v>
      </c>
      <c r="P10" s="46" t="str">
        <f>(M10/N7)*100</f>
        <v>112.22</v>
      </c>
      <c r="Q10" s="47" t="str">
        <f>(N10/N7)*100</f>
        <v>101.87</v>
      </c>
      <c r="R10" s="39" t="str">
        <f t="shared" ref="R10:S10" si="4">H10/M10</f>
        <v>64.48</v>
      </c>
      <c r="S10" s="40" t="str">
        <f t="shared" si="4"/>
        <v>66.17</v>
      </c>
      <c r="T10" s="49" t="str">
        <f>(S10/R10)-1</f>
        <v>2.6%</v>
      </c>
      <c r="U10" s="41">
        <v>64.4815211408037</v>
      </c>
      <c r="V10" s="42">
        <v>66.169491372913</v>
      </c>
      <c r="W10" s="33">
        <v>4.1107E7</v>
      </c>
      <c r="X10" s="34">
        <v>3.6689E7</v>
      </c>
      <c r="Y10" s="50" t="str">
        <f>(X10/W10)-1</f>
        <v>-10.7%</v>
      </c>
      <c r="Z10" s="44">
        <v>106.53645</v>
      </c>
      <c r="AA10" s="45">
        <v>108.3131784</v>
      </c>
      <c r="AB10" s="33">
        <v>3.85849162422814E7</v>
      </c>
      <c r="AC10" s="34">
        <v>3.38730711645334E7</v>
      </c>
      <c r="AD10" s="50" t="str">
        <f>(AC10/AB10)-1</f>
        <v>-12.2%</v>
      </c>
    </row>
    <row r="11" ht="12.75" customHeight="1">
      <c r="A11" s="31" t="s">
        <v>36</v>
      </c>
      <c r="B11" s="32" t="s">
        <v>41</v>
      </c>
      <c r="C11" s="33">
        <v>1.94975E8</v>
      </c>
      <c r="D11" s="34"/>
      <c r="E11" s="51"/>
      <c r="F11" s="36">
        <v>109.19986125</v>
      </c>
      <c r="G11" s="36"/>
      <c r="H11" s="34">
        <v>1.78548761663376E8</v>
      </c>
      <c r="I11" s="34"/>
      <c r="J11" s="51"/>
      <c r="K11" s="46" t="str">
        <f>(H11/I7)*100</f>
        <v>113.25</v>
      </c>
      <c r="L11" s="52"/>
      <c r="M11" s="33">
        <v>2814000.0</v>
      </c>
      <c r="N11" s="34">
        <v>2456011.7959</v>
      </c>
      <c r="O11" s="49" t="str">
        <f t="shared" si="5"/>
        <v>-12.7%</v>
      </c>
      <c r="P11" s="46" t="str">
        <f>(M11/N7)*100</f>
        <v>116.10</v>
      </c>
      <c r="Q11" s="47" t="str">
        <f>(N11/N7)*100</f>
        <v>101.33</v>
      </c>
      <c r="R11" s="39" t="str">
        <f t="shared" ref="R11:R12" si="6">H11/M11</f>
        <v>63.45</v>
      </c>
      <c r="S11" s="40"/>
      <c r="T11" s="51"/>
      <c r="U11" s="41">
        <v>63.4501640594798</v>
      </c>
      <c r="V11" s="42"/>
      <c r="W11" s="33">
        <v>4.3427E7</v>
      </c>
      <c r="X11" s="34"/>
      <c r="Y11" s="52"/>
      <c r="Z11" s="44">
        <v>109.19986125</v>
      </c>
      <c r="AA11" s="45"/>
      <c r="AB11" s="33">
        <v>3.97683655481751E7</v>
      </c>
      <c r="AC11" s="34"/>
      <c r="AD11" s="52"/>
    </row>
    <row r="12" ht="12.75" customHeight="1">
      <c r="A12" s="53" t="s">
        <v>36</v>
      </c>
      <c r="B12" s="54" t="s">
        <v>42</v>
      </c>
      <c r="C12" s="55">
        <v>1.98234E8</v>
      </c>
      <c r="D12" s="56"/>
      <c r="E12" s="57"/>
      <c r="F12" s="58">
        <v>111.92985778125</v>
      </c>
      <c r="G12" s="58"/>
      <c r="H12" s="56">
        <v>1.77105558721801E8</v>
      </c>
      <c r="I12" s="56"/>
      <c r="J12" s="57"/>
      <c r="K12" s="59" t="str">
        <f>(H12/I7)*100</f>
        <v>112.34</v>
      </c>
      <c r="L12" s="60"/>
      <c r="M12" s="55">
        <v>2947000.0</v>
      </c>
      <c r="N12" s="56"/>
      <c r="O12" s="57"/>
      <c r="P12" s="59" t="str">
        <f>(M12/N7)*100</f>
        <v>121.58</v>
      </c>
      <c r="Q12" s="60"/>
      <c r="R12" s="61" t="str">
        <f t="shared" si="6"/>
        <v>60.10</v>
      </c>
      <c r="S12" s="62"/>
      <c r="T12" s="57"/>
      <c r="U12" s="63">
        <v>60.0968981071602</v>
      </c>
      <c r="V12" s="64"/>
      <c r="W12" s="55">
        <v>4.436E7</v>
      </c>
      <c r="X12" s="56"/>
      <c r="Y12" s="60"/>
      <c r="Z12" s="65">
        <v>111.92985778125</v>
      </c>
      <c r="AA12" s="66"/>
      <c r="AB12" s="55">
        <v>3.96319631591911E7</v>
      </c>
      <c r="AC12" s="56"/>
      <c r="AD12" s="60"/>
    </row>
    <row r="13" ht="12.75" customHeight="1">
      <c r="A13" s="31" t="s">
        <v>43</v>
      </c>
      <c r="B13" s="32" t="str">
        <f t="shared" ref="B13:B42" si="7">B7</f>
        <v>2009</v>
      </c>
      <c r="C13" s="33"/>
      <c r="D13" s="34">
        <v>1.70650790810745E8</v>
      </c>
      <c r="E13" s="35"/>
      <c r="F13" s="36"/>
      <c r="G13" s="36"/>
      <c r="H13" s="34"/>
      <c r="I13" s="34">
        <v>1.70650790810745E8</v>
      </c>
      <c r="J13" s="35"/>
      <c r="K13" s="37" t="str">
        <f t="shared" ref="K13:K15" si="8">L13</f>
        <v>100.00</v>
      </c>
      <c r="L13" s="38">
        <v>100.0</v>
      </c>
      <c r="M13" s="33"/>
      <c r="N13" s="34">
        <v>2078793.0</v>
      </c>
      <c r="O13" s="35"/>
      <c r="P13" s="37" t="str">
        <f t="shared" ref="P13:P15" si="9">Q13</f>
        <v>100.00</v>
      </c>
      <c r="Q13" s="38">
        <v>100.0</v>
      </c>
      <c r="R13" s="39"/>
      <c r="S13" s="40" t="str">
        <f t="shared" ref="S13:S15" si="10">I13/N13</f>
        <v>82.09</v>
      </c>
      <c r="T13" s="35"/>
      <c r="U13" s="41"/>
      <c r="V13" s="42">
        <v>82.0912860543332</v>
      </c>
      <c r="W13" s="33"/>
      <c r="X13" s="34"/>
      <c r="Y13" s="43"/>
      <c r="Z13" s="44"/>
      <c r="AA13" s="45"/>
      <c r="AB13" s="33"/>
      <c r="AC13" s="34"/>
      <c r="AD13" s="43"/>
    </row>
    <row r="14" ht="12.75" customHeight="1">
      <c r="A14" s="31" t="s">
        <v>43</v>
      </c>
      <c r="B14" s="32" t="str">
        <f t="shared" si="7"/>
        <v>2010</v>
      </c>
      <c r="C14" s="33"/>
      <c r="D14" s="34">
        <v>1.54876929816153E8</v>
      </c>
      <c r="E14" s="35"/>
      <c r="F14" s="36"/>
      <c r="G14" s="36"/>
      <c r="H14" s="34"/>
      <c r="I14" s="34">
        <v>1.51542984164533E8</v>
      </c>
      <c r="J14" s="35"/>
      <c r="K14" s="46" t="str">
        <f t="shared" si="8"/>
        <v>88.80</v>
      </c>
      <c r="L14" s="47" t="str">
        <f>(I14/I13)*100</f>
        <v>88.80</v>
      </c>
      <c r="M14" s="33"/>
      <c r="N14" s="34">
        <v>2114555.0</v>
      </c>
      <c r="O14" s="35"/>
      <c r="P14" s="46" t="str">
        <f t="shared" si="9"/>
        <v>101.72</v>
      </c>
      <c r="Q14" s="47" t="str">
        <f>(N14/N13)*100</f>
        <v>101.72</v>
      </c>
      <c r="R14" s="39"/>
      <c r="S14" s="40" t="str">
        <f t="shared" si="10"/>
        <v>71.67</v>
      </c>
      <c r="T14" s="35"/>
      <c r="U14" s="41"/>
      <c r="V14" s="42">
        <v>71.6666079456591</v>
      </c>
      <c r="W14" s="33"/>
      <c r="X14" s="34"/>
      <c r="Y14" s="43"/>
      <c r="Z14" s="44"/>
      <c r="AA14" s="45"/>
      <c r="AB14" s="33"/>
      <c r="AC14" s="34"/>
      <c r="AD14" s="43"/>
    </row>
    <row r="15" ht="12.75" customHeight="1">
      <c r="A15" s="31" t="s">
        <v>43</v>
      </c>
      <c r="B15" s="32" t="str">
        <f t="shared" si="7"/>
        <v>2011</v>
      </c>
      <c r="C15" s="33"/>
      <c r="D15" s="34">
        <v>1.50631586050799E8</v>
      </c>
      <c r="E15" s="35"/>
      <c r="F15" s="36"/>
      <c r="G15" s="36"/>
      <c r="H15" s="34"/>
      <c r="I15" s="34">
        <v>1.42404857436682E8</v>
      </c>
      <c r="J15" s="35"/>
      <c r="K15" s="48" t="str">
        <f t="shared" si="8"/>
        <v>83.45</v>
      </c>
      <c r="L15" s="47" t="str">
        <f>(I15/I13)*100</f>
        <v>83.45</v>
      </c>
      <c r="M15" s="33"/>
      <c r="N15" s="34">
        <v>2211673.0</v>
      </c>
      <c r="O15" s="35"/>
      <c r="P15" s="48" t="str">
        <f t="shared" si="9"/>
        <v>106.39</v>
      </c>
      <c r="Q15" s="47" t="str">
        <f>(N15/N13)*100</f>
        <v>106.39</v>
      </c>
      <c r="R15" s="39"/>
      <c r="S15" s="40" t="str">
        <f t="shared" si="10"/>
        <v>64.39</v>
      </c>
      <c r="T15" s="35"/>
      <c r="U15" s="41"/>
      <c r="V15" s="42">
        <v>64.3878446030141</v>
      </c>
      <c r="W15" s="33"/>
      <c r="X15" s="34"/>
      <c r="Y15" s="43"/>
      <c r="Z15" s="44"/>
      <c r="AA15" s="45"/>
      <c r="AB15" s="33"/>
      <c r="AC15" s="34"/>
      <c r="AD15" s="43"/>
    </row>
    <row r="16" ht="12.75" customHeight="1">
      <c r="A16" s="31" t="s">
        <v>43</v>
      </c>
      <c r="B16" s="32" t="str">
        <f t="shared" si="7"/>
        <v>2012</v>
      </c>
      <c r="C16" s="33">
        <v>1.67208193923E8</v>
      </c>
      <c r="D16" s="34">
        <v>1.58794457969756E8</v>
      </c>
      <c r="E16" s="49" t="str">
        <f>(D16/C16)-1</f>
        <v>-5.0%</v>
      </c>
      <c r="F16" s="36">
        <v>107.89254</v>
      </c>
      <c r="G16" s="36">
        <v>108.5377797</v>
      </c>
      <c r="H16" s="34">
        <v>1.54976603501039E8</v>
      </c>
      <c r="I16" s="34">
        <v>1.4630339630004E8</v>
      </c>
      <c r="J16" s="49" t="str">
        <f>(I16/H16)-1</f>
        <v>-5.6%</v>
      </c>
      <c r="K16" s="46" t="str">
        <f>(H16/I13)*100</f>
        <v>90.82</v>
      </c>
      <c r="L16" s="47" t="str">
        <f>(I16/I13)*100</f>
        <v>85.73</v>
      </c>
      <c r="M16" s="33">
        <v>2283649.0</v>
      </c>
      <c r="N16" s="34">
        <v>2231536.6651</v>
      </c>
      <c r="O16" s="49" t="str">
        <f t="shared" ref="O16:O17" si="12">(N16/M16)-1</f>
        <v>-2.3%</v>
      </c>
      <c r="P16" s="46" t="str">
        <f>(M16/N13)*100</f>
        <v>109.85</v>
      </c>
      <c r="Q16" s="47" t="str">
        <f>(N16/N13)*100</f>
        <v>107.35</v>
      </c>
      <c r="R16" s="39" t="str">
        <f t="shared" ref="R16:S16" si="11">H16/M16</f>
        <v>67.86</v>
      </c>
      <c r="S16" s="40" t="str">
        <f t="shared" si="11"/>
        <v>65.56</v>
      </c>
      <c r="T16" s="49" t="str">
        <f>(S16/R16)-1</f>
        <v>-3.4%</v>
      </c>
      <c r="U16" s="41">
        <v>67.8635830204375</v>
      </c>
      <c r="V16" s="42">
        <v>65.5617165657753</v>
      </c>
      <c r="W16" s="33">
        <v>3.92555394E7</v>
      </c>
      <c r="X16" s="34">
        <v>3.519527263E7</v>
      </c>
      <c r="Y16" s="50" t="str">
        <f>(X16/W16)-1</f>
        <v>-10.3%</v>
      </c>
      <c r="Z16" s="44">
        <v>107.89254</v>
      </c>
      <c r="AA16" s="45">
        <v>108.5377797</v>
      </c>
      <c r="AB16" s="33">
        <v>3.6383923670719E7</v>
      </c>
      <c r="AC16" s="34">
        <v>3.24267482965657E7</v>
      </c>
      <c r="AD16" s="50" t="str">
        <f>(AC16/AB16)-1</f>
        <v>-10.9%</v>
      </c>
    </row>
    <row r="17" ht="12.75" customHeight="1">
      <c r="A17" s="31" t="s">
        <v>43</v>
      </c>
      <c r="B17" s="32" t="str">
        <f t="shared" si="7"/>
        <v>2013</v>
      </c>
      <c r="C17" s="33">
        <v>1.69146336532E8</v>
      </c>
      <c r="D17" s="34"/>
      <c r="E17" s="51"/>
      <c r="F17" s="36">
        <v>109.94249826</v>
      </c>
      <c r="G17" s="36"/>
      <c r="H17" s="34">
        <v>1.53849820778122E8</v>
      </c>
      <c r="I17" s="34"/>
      <c r="J17" s="51"/>
      <c r="K17" s="46" t="str">
        <f>(H17/I13)*100</f>
        <v>90.15</v>
      </c>
      <c r="L17" s="52"/>
      <c r="M17" s="33">
        <v>2349875.0</v>
      </c>
      <c r="N17" s="34">
        <v>2277014.197</v>
      </c>
      <c r="O17" s="49" t="str">
        <f t="shared" si="12"/>
        <v>-3.1%</v>
      </c>
      <c r="P17" s="46" t="str">
        <f>(M17/N13)*100</f>
        <v>113.04</v>
      </c>
      <c r="Q17" s="47" t="str">
        <f>(N17/N13)*100</f>
        <v>109.54</v>
      </c>
      <c r="R17" s="39" t="str">
        <f t="shared" ref="R17:R18" si="13">H17/M17</f>
        <v>65.47</v>
      </c>
      <c r="S17" s="40"/>
      <c r="T17" s="51"/>
      <c r="U17" s="41">
        <v>65.4714913678907</v>
      </c>
      <c r="V17" s="42"/>
      <c r="W17" s="33">
        <v>3.750182531E7</v>
      </c>
      <c r="X17" s="34"/>
      <c r="Y17" s="52"/>
      <c r="Z17" s="44">
        <v>109.94249826</v>
      </c>
      <c r="AA17" s="45"/>
      <c r="AB17" s="33">
        <v>3.41103994392714E7</v>
      </c>
      <c r="AC17" s="34"/>
      <c r="AD17" s="52"/>
    </row>
    <row r="18" ht="12.75" customHeight="1">
      <c r="A18" s="53" t="s">
        <v>43</v>
      </c>
      <c r="B18" s="54" t="str">
        <f t="shared" si="7"/>
        <v>2014</v>
      </c>
      <c r="C18" s="55">
        <v>1.71737556167E8</v>
      </c>
      <c r="D18" s="56"/>
      <c r="E18" s="57"/>
      <c r="F18" s="58">
        <v>112.1413482252</v>
      </c>
      <c r="G18" s="58"/>
      <c r="H18" s="56">
        <v>1.53143830429183E8</v>
      </c>
      <c r="I18" s="56"/>
      <c r="J18" s="57"/>
      <c r="K18" s="59" t="str">
        <f>(H18/I13)*100</f>
        <v>89.74</v>
      </c>
      <c r="L18" s="60"/>
      <c r="M18" s="55">
        <v>2422721.0</v>
      </c>
      <c r="N18" s="56"/>
      <c r="O18" s="57"/>
      <c r="P18" s="59" t="str">
        <f>(M18/N13)*100</f>
        <v>116.54</v>
      </c>
      <c r="Q18" s="60"/>
      <c r="R18" s="61" t="str">
        <f t="shared" si="13"/>
        <v>63.21</v>
      </c>
      <c r="S18" s="62"/>
      <c r="T18" s="57"/>
      <c r="U18" s="63">
        <v>63.2115007997962</v>
      </c>
      <c r="V18" s="64"/>
      <c r="W18" s="55">
        <v>3.702797497E7</v>
      </c>
      <c r="X18" s="56"/>
      <c r="Y18" s="60"/>
      <c r="Z18" s="65">
        <v>112.1413482252</v>
      </c>
      <c r="AA18" s="66"/>
      <c r="AB18" s="55">
        <v>3.30190206877495E7</v>
      </c>
      <c r="AC18" s="56"/>
      <c r="AD18" s="60"/>
    </row>
    <row r="19" ht="12.75" customHeight="1">
      <c r="A19" s="31" t="s">
        <v>44</v>
      </c>
      <c r="B19" s="32" t="str">
        <f t="shared" si="7"/>
        <v>2009</v>
      </c>
      <c r="C19" s="33"/>
      <c r="D19" s="34">
        <v>1.5287246801E8</v>
      </c>
      <c r="E19" s="35"/>
      <c r="F19" s="36"/>
      <c r="G19" s="36"/>
      <c r="H19" s="34"/>
      <c r="I19" s="34">
        <v>1.5287246801E8</v>
      </c>
      <c r="J19" s="35"/>
      <c r="K19" s="37" t="str">
        <f t="shared" ref="K19:K21" si="14">L19</f>
        <v>100.00</v>
      </c>
      <c r="L19" s="38">
        <v>100.0</v>
      </c>
      <c r="M19" s="33"/>
      <c r="N19" s="34">
        <v>1798292.0</v>
      </c>
      <c r="O19" s="35"/>
      <c r="P19" s="37" t="str">
        <f t="shared" ref="P19:P21" si="15">Q19</f>
        <v>100.00</v>
      </c>
      <c r="Q19" s="38">
        <v>100.0</v>
      </c>
      <c r="R19" s="39"/>
      <c r="S19" s="40" t="str">
        <f t="shared" ref="S19:S21" si="16">I19/N19</f>
        <v>85.01</v>
      </c>
      <c r="T19" s="35"/>
      <c r="U19" s="41"/>
      <c r="V19" s="42">
        <v>43.4766090943435</v>
      </c>
      <c r="W19" s="33"/>
      <c r="X19" s="34"/>
      <c r="Y19" s="43"/>
      <c r="Z19" s="44"/>
      <c r="AA19" s="45"/>
      <c r="AB19" s="33"/>
      <c r="AC19" s="34"/>
      <c r="AD19" s="43"/>
    </row>
    <row r="20" ht="12.75" customHeight="1">
      <c r="A20" s="31" t="s">
        <v>44</v>
      </c>
      <c r="B20" s="32" t="str">
        <f t="shared" si="7"/>
        <v>2010</v>
      </c>
      <c r="C20" s="33"/>
      <c r="D20" s="34">
        <v>1.45025362015186E8</v>
      </c>
      <c r="E20" s="35"/>
      <c r="F20" s="36"/>
      <c r="G20" s="36"/>
      <c r="H20" s="34"/>
      <c r="I20" s="34">
        <v>1.4080132234484E8</v>
      </c>
      <c r="J20" s="35"/>
      <c r="K20" s="46" t="str">
        <f t="shared" si="14"/>
        <v>92.10</v>
      </c>
      <c r="L20" s="47" t="str">
        <f>(I20/I19)*100</f>
        <v>92.10</v>
      </c>
      <c r="M20" s="33"/>
      <c r="N20" s="34">
        <v>1839757.0</v>
      </c>
      <c r="O20" s="35"/>
      <c r="P20" s="46" t="str">
        <f t="shared" si="15"/>
        <v>102.31</v>
      </c>
      <c r="Q20" s="47" t="str">
        <f>(N20/N19)*100</f>
        <v>102.31</v>
      </c>
      <c r="R20" s="39"/>
      <c r="S20" s="40" t="str">
        <f t="shared" si="16"/>
        <v>76.53</v>
      </c>
      <c r="T20" s="35"/>
      <c r="U20" s="41"/>
      <c r="V20" s="42">
        <v>39.1410858108497</v>
      </c>
      <c r="W20" s="33"/>
      <c r="X20" s="34"/>
      <c r="Y20" s="43"/>
      <c r="Z20" s="44"/>
      <c r="AA20" s="45"/>
      <c r="AB20" s="33"/>
      <c r="AC20" s="34"/>
      <c r="AD20" s="43"/>
    </row>
    <row r="21" ht="12.75" customHeight="1">
      <c r="A21" s="31" t="s">
        <v>44</v>
      </c>
      <c r="B21" s="32" t="str">
        <f t="shared" si="7"/>
        <v>2011</v>
      </c>
      <c r="C21" s="33"/>
      <c r="D21" s="34">
        <v>1.46918539696493E8</v>
      </c>
      <c r="E21" s="35"/>
      <c r="F21" s="36"/>
      <c r="G21" s="36"/>
      <c r="H21" s="34"/>
      <c r="I21" s="34">
        <v>1.37949089872954E8</v>
      </c>
      <c r="J21" s="35"/>
      <c r="K21" s="48" t="str">
        <f t="shared" si="14"/>
        <v>90.24</v>
      </c>
      <c r="L21" s="47" t="str">
        <f>(I21/I19)*100</f>
        <v>90.24</v>
      </c>
      <c r="M21" s="33"/>
      <c r="N21" s="34">
        <v>2018783.0</v>
      </c>
      <c r="O21" s="35"/>
      <c r="P21" s="48" t="str">
        <f t="shared" si="15"/>
        <v>112.26</v>
      </c>
      <c r="Q21" s="47" t="str">
        <f>(N21/N19)*100</f>
        <v>112.26</v>
      </c>
      <c r="R21" s="39"/>
      <c r="S21" s="40" t="str">
        <f t="shared" si="16"/>
        <v>68.33</v>
      </c>
      <c r="T21" s="35"/>
      <c r="U21" s="41"/>
      <c r="V21" s="42">
        <v>34.9474747962186</v>
      </c>
      <c r="W21" s="33"/>
      <c r="X21" s="34"/>
      <c r="Y21" s="43"/>
      <c r="Z21" s="44"/>
      <c r="AA21" s="45"/>
      <c r="AB21" s="33"/>
      <c r="AC21" s="34"/>
      <c r="AD21" s="43"/>
    </row>
    <row r="22" ht="12.75" customHeight="1">
      <c r="A22" s="31" t="s">
        <v>44</v>
      </c>
      <c r="B22" s="32" t="str">
        <f t="shared" si="7"/>
        <v>2012</v>
      </c>
      <c r="C22" s="33">
        <v>1.598745072208E8</v>
      </c>
      <c r="D22" s="34">
        <v>1.4483055584056E8</v>
      </c>
      <c r="E22" s="49" t="str">
        <f>(D22/C22)-1</f>
        <v>-9.4%</v>
      </c>
      <c r="F22" s="36">
        <v>111.937928</v>
      </c>
      <c r="G22" s="36">
        <v>109.058048</v>
      </c>
      <c r="H22" s="34">
        <v>1.42824250973093E8</v>
      </c>
      <c r="I22" s="34">
        <v>1.32801346160679E8</v>
      </c>
      <c r="J22" s="49" t="str">
        <f>(I22/H22)-1</f>
        <v>-7.0%</v>
      </c>
      <c r="K22" s="46" t="str">
        <f>(H22/I19)*100</f>
        <v>93.43</v>
      </c>
      <c r="L22" s="47" t="str">
        <f>(I22/I19)*100</f>
        <v>86.87</v>
      </c>
      <c r="M22" s="33">
        <v>1966102.0</v>
      </c>
      <c r="N22" s="34">
        <v>2020148.6486</v>
      </c>
      <c r="O22" s="49" t="str">
        <f t="shared" ref="O22:O23" si="18">(N22/M22)-1</f>
        <v>2.7%</v>
      </c>
      <c r="P22" s="46" t="str">
        <f>(M22/N19)*100</f>
        <v>109.33</v>
      </c>
      <c r="Q22" s="47" t="str">
        <f>(N22/N19)*100</f>
        <v>112.34</v>
      </c>
      <c r="R22" s="39" t="str">
        <f t="shared" ref="R22:S22" si="17">H22/M22</f>
        <v>72.64</v>
      </c>
      <c r="S22" s="40" t="str">
        <f t="shared" si="17"/>
        <v>65.74</v>
      </c>
      <c r="T22" s="49" t="str">
        <f>(S22/R22)-1</f>
        <v>-9.5%</v>
      </c>
      <c r="U22" s="41">
        <v>37.1520266747674</v>
      </c>
      <c r="V22" s="42">
        <v>33.6206224562269</v>
      </c>
      <c r="W22" s="33">
        <v>2.18E7</v>
      </c>
      <c r="X22" s="34">
        <v>2.290144813E7</v>
      </c>
      <c r="Y22" s="50" t="str">
        <f>(X22/W22)-1</f>
        <v>5.1%</v>
      </c>
      <c r="Z22" s="44">
        <v>111.937928</v>
      </c>
      <c r="AA22" s="45">
        <v>109.058048</v>
      </c>
      <c r="AB22" s="33">
        <v>1.9475079081328E7</v>
      </c>
      <c r="AC22" s="34">
        <v>2.09993196742344E7</v>
      </c>
      <c r="AD22" s="50" t="str">
        <f>(AC22/AB22)-1</f>
        <v>7.8%</v>
      </c>
    </row>
    <row r="23" ht="12.75" customHeight="1">
      <c r="A23" s="31" t="s">
        <v>44</v>
      </c>
      <c r="B23" s="32" t="str">
        <f t="shared" si="7"/>
        <v>2013</v>
      </c>
      <c r="C23" s="33">
        <v>1.67981280303613E8</v>
      </c>
      <c r="D23" s="34"/>
      <c r="E23" s="51"/>
      <c r="F23" s="36">
        <v>114.960252056</v>
      </c>
      <c r="G23" s="36"/>
      <c r="H23" s="34">
        <v>1.46121183017053E8</v>
      </c>
      <c r="I23" s="34"/>
      <c r="J23" s="51"/>
      <c r="K23" s="46" t="str">
        <f>(H23/I19)*100</f>
        <v>95.58</v>
      </c>
      <c r="L23" s="52"/>
      <c r="M23" s="33">
        <v>2043942.0</v>
      </c>
      <c r="N23" s="34">
        <v>2057979.4581</v>
      </c>
      <c r="O23" s="49" t="str">
        <f t="shared" si="18"/>
        <v>0.7%</v>
      </c>
      <c r="P23" s="46" t="str">
        <f>(M23/N19)*100</f>
        <v>113.66</v>
      </c>
      <c r="Q23" s="47" t="str">
        <f>(N23/N19)*100</f>
        <v>114.44</v>
      </c>
      <c r="R23" s="39" t="str">
        <f t="shared" ref="R23:R24" si="19">H23/M23</f>
        <v>71.49</v>
      </c>
      <c r="S23" s="40"/>
      <c r="T23" s="51"/>
      <c r="U23" s="41">
        <v>36.5621066828225</v>
      </c>
      <c r="V23" s="42"/>
      <c r="W23" s="33">
        <v>2.25E7</v>
      </c>
      <c r="X23" s="34"/>
      <c r="Y23" s="52"/>
      <c r="Z23" s="44">
        <v>114.960252056</v>
      </c>
      <c r="AA23" s="45"/>
      <c r="AB23" s="33">
        <v>1.95719821395657E7</v>
      </c>
      <c r="AC23" s="34"/>
      <c r="AD23" s="52"/>
    </row>
    <row r="24" ht="12.75" customHeight="1">
      <c r="A24" s="53" t="s">
        <v>44</v>
      </c>
      <c r="B24" s="54" t="str">
        <f t="shared" si="7"/>
        <v>2014</v>
      </c>
      <c r="C24" s="55">
        <v>1.69542885977688E8</v>
      </c>
      <c r="D24" s="56"/>
      <c r="E24" s="57"/>
      <c r="F24" s="58">
        <v>118.40905961768</v>
      </c>
      <c r="G24" s="58"/>
      <c r="H24" s="56">
        <v>1.43184049028942E8</v>
      </c>
      <c r="I24" s="56"/>
      <c r="J24" s="57"/>
      <c r="K24" s="59" t="str">
        <f>(H24/I19)*100</f>
        <v>93.66</v>
      </c>
      <c r="L24" s="60"/>
      <c r="M24" s="55">
        <v>2117995.0</v>
      </c>
      <c r="N24" s="56"/>
      <c r="O24" s="57"/>
      <c r="P24" s="59" t="str">
        <f>(M24/N19)*100</f>
        <v>117.78</v>
      </c>
      <c r="Q24" s="60"/>
      <c r="R24" s="61" t="str">
        <f t="shared" si="19"/>
        <v>67.60</v>
      </c>
      <c r="S24" s="62"/>
      <c r="T24" s="57"/>
      <c r="U24" s="63">
        <v>34.5745318749531</v>
      </c>
      <c r="V24" s="64"/>
      <c r="W24" s="55">
        <v>2.36E7</v>
      </c>
      <c r="X24" s="56"/>
      <c r="Y24" s="60"/>
      <c r="Z24" s="65">
        <v>118.40905961768</v>
      </c>
      <c r="AA24" s="66"/>
      <c r="AB24" s="55">
        <v>1.99309073783711E7</v>
      </c>
      <c r="AC24" s="56"/>
      <c r="AD24" s="60"/>
    </row>
    <row r="25" ht="12.75" customHeight="1">
      <c r="A25" s="31" t="s">
        <v>45</v>
      </c>
      <c r="B25" s="32" t="str">
        <f t="shared" si="7"/>
        <v>2009</v>
      </c>
      <c r="C25" s="33"/>
      <c r="D25" s="34">
        <v>4.37997918502505E7</v>
      </c>
      <c r="E25" s="35"/>
      <c r="F25" s="36"/>
      <c r="G25" s="36"/>
      <c r="H25" s="34"/>
      <c r="I25" s="34">
        <v>4.37997918502505E7</v>
      </c>
      <c r="J25" s="35"/>
      <c r="K25" s="37" t="str">
        <f t="shared" ref="K25:K27" si="20">L25</f>
        <v>100.00</v>
      </c>
      <c r="L25" s="38">
        <v>100.0</v>
      </c>
      <c r="M25" s="33"/>
      <c r="N25" s="34">
        <v>1273476.0</v>
      </c>
      <c r="O25" s="35"/>
      <c r="P25" s="37" t="str">
        <f t="shared" ref="P25:P27" si="21">Q25</f>
        <v>100.00</v>
      </c>
      <c r="Q25" s="38">
        <v>100.0</v>
      </c>
      <c r="R25" s="39"/>
      <c r="S25" s="40" t="str">
        <f t="shared" ref="S25:S27" si="22">I25/N25</f>
        <v>34.39</v>
      </c>
      <c r="T25" s="35"/>
      <c r="U25" s="41"/>
      <c r="V25" s="42">
        <v>34.3938887346526</v>
      </c>
      <c r="W25" s="33"/>
      <c r="X25" s="34"/>
      <c r="Y25" s="43"/>
      <c r="Z25" s="44"/>
      <c r="AA25" s="45"/>
      <c r="AB25" s="33"/>
      <c r="AC25" s="34"/>
      <c r="AD25" s="43"/>
    </row>
    <row r="26" ht="12.75" customHeight="1">
      <c r="A26" s="31" t="s">
        <v>45</v>
      </c>
      <c r="B26" s="32" t="str">
        <f t="shared" si="7"/>
        <v>2010</v>
      </c>
      <c r="C26" s="33"/>
      <c r="D26" s="34">
        <v>4.48687510429802E7</v>
      </c>
      <c r="E26" s="35"/>
      <c r="F26" s="36"/>
      <c r="G26" s="36"/>
      <c r="H26" s="34"/>
      <c r="I26" s="34">
        <v>4.37743912614441E7</v>
      </c>
      <c r="J26" s="35"/>
      <c r="K26" s="46" t="str">
        <f t="shared" si="20"/>
        <v>99.94</v>
      </c>
      <c r="L26" s="47" t="str">
        <f>(I26/I25)*100</f>
        <v>99.94</v>
      </c>
      <c r="M26" s="33"/>
      <c r="N26" s="34">
        <v>1351886.0</v>
      </c>
      <c r="O26" s="35"/>
      <c r="P26" s="46" t="str">
        <f t="shared" si="21"/>
        <v>106.16</v>
      </c>
      <c r="Q26" s="47" t="str">
        <f>(N26/N25)*100</f>
        <v>106.16</v>
      </c>
      <c r="R26" s="39"/>
      <c r="S26" s="40" t="str">
        <f t="shared" si="22"/>
        <v>32.38</v>
      </c>
      <c r="T26" s="35"/>
      <c r="U26" s="41"/>
      <c r="V26" s="42">
        <v>32.3802386158626</v>
      </c>
      <c r="W26" s="33"/>
      <c r="X26" s="34"/>
      <c r="Y26" s="43"/>
      <c r="Z26" s="44"/>
      <c r="AA26" s="45"/>
      <c r="AB26" s="33"/>
      <c r="AC26" s="34"/>
      <c r="AD26" s="43"/>
    </row>
    <row r="27" ht="12.75" customHeight="1">
      <c r="A27" s="31" t="s">
        <v>45</v>
      </c>
      <c r="B27" s="32" t="str">
        <f t="shared" si="7"/>
        <v>2011</v>
      </c>
      <c r="C27" s="33"/>
      <c r="D27" s="34">
        <v>4.44700623497852E7</v>
      </c>
      <c r="E27" s="35"/>
      <c r="F27" s="36"/>
      <c r="G27" s="36"/>
      <c r="H27" s="34"/>
      <c r="I27" s="34">
        <v>4.19182866499684E7</v>
      </c>
      <c r="J27" s="35"/>
      <c r="K27" s="48" t="str">
        <f t="shared" si="20"/>
        <v>95.70</v>
      </c>
      <c r="L27" s="47" t="str">
        <f>(I27/I25)*100</f>
        <v>95.70</v>
      </c>
      <c r="M27" s="33"/>
      <c r="N27" s="34">
        <v>1347370.0</v>
      </c>
      <c r="O27" s="35"/>
      <c r="P27" s="48" t="str">
        <f t="shared" si="21"/>
        <v>105.80</v>
      </c>
      <c r="Q27" s="47" t="str">
        <f>(N27/N25)*100</f>
        <v>105.80</v>
      </c>
      <c r="R27" s="39"/>
      <c r="S27" s="40" t="str">
        <f t="shared" si="22"/>
        <v>31.11</v>
      </c>
      <c r="T27" s="35"/>
      <c r="U27" s="41"/>
      <c r="V27" s="42">
        <v>31.1111919145954</v>
      </c>
      <c r="W27" s="33"/>
      <c r="X27" s="34"/>
      <c r="Y27" s="43"/>
      <c r="Z27" s="44"/>
      <c r="AA27" s="45"/>
      <c r="AB27" s="33"/>
      <c r="AC27" s="34"/>
      <c r="AD27" s="43"/>
    </row>
    <row r="28" ht="12.75" customHeight="1">
      <c r="A28" s="31" t="s">
        <v>45</v>
      </c>
      <c r="B28" s="32" t="str">
        <f t="shared" si="7"/>
        <v>2012</v>
      </c>
      <c r="C28" s="33">
        <v>4.76024544253409E7</v>
      </c>
      <c r="D28" s="34">
        <v>4.78459408686901E7</v>
      </c>
      <c r="E28" s="49" t="str">
        <f>(D28/C28)-1</f>
        <v>0.5%</v>
      </c>
      <c r="F28" s="36">
        <v>109.16455</v>
      </c>
      <c r="G28" s="36">
        <v>109.3762125</v>
      </c>
      <c r="H28" s="34">
        <v>4.3606147256908E7</v>
      </c>
      <c r="I28" s="34">
        <v>4.37443752851564E7</v>
      </c>
      <c r="J28" s="49" t="str">
        <f>(I28/H28)-1</f>
        <v>0.3%</v>
      </c>
      <c r="K28" s="46" t="str">
        <f>(H28/I25)*100</f>
        <v>99.56</v>
      </c>
      <c r="L28" s="47" t="str">
        <f>(I28/I25)*100</f>
        <v>99.87</v>
      </c>
      <c r="M28" s="33">
        <v>1305000.0</v>
      </c>
      <c r="N28" s="34">
        <v>1303261.5374</v>
      </c>
      <c r="O28" s="49" t="str">
        <f t="shared" ref="O28:O29" si="24">(N28/M28)-1</f>
        <v>-0.1%</v>
      </c>
      <c r="P28" s="46" t="str">
        <f>(M28/N25)*100</f>
        <v>102.48</v>
      </c>
      <c r="Q28" s="47" t="str">
        <f>(N28/N25)*100</f>
        <v>102.34</v>
      </c>
      <c r="R28" s="39" t="str">
        <f t="shared" ref="R28:S28" si="23">H28/M28</f>
        <v>33.41</v>
      </c>
      <c r="S28" s="40" t="str">
        <f t="shared" si="23"/>
        <v>33.57</v>
      </c>
      <c r="T28" s="49" t="str">
        <f>(S28/R28)-1</f>
        <v>0.5%</v>
      </c>
      <c r="U28" s="41">
        <v>33.4146722275157</v>
      </c>
      <c r="V28" s="42">
        <v>33.5652963756761</v>
      </c>
      <c r="W28" s="33">
        <v>7850000.0</v>
      </c>
      <c r="X28" s="34">
        <v>7647203.38329012</v>
      </c>
      <c r="Y28" s="50" t="str">
        <f>(X28/W28)-1</f>
        <v>-2.6%</v>
      </c>
      <c r="Z28" s="44">
        <v>109.16455</v>
      </c>
      <c r="AA28" s="45">
        <v>109.3762125</v>
      </c>
      <c r="AB28" s="33">
        <v>7190979.0</v>
      </c>
      <c r="AC28" s="34">
        <v>6991651.30013084</v>
      </c>
      <c r="AD28" s="50" t="str">
        <f>(AC28/AB28)-1</f>
        <v>-2.8%</v>
      </c>
    </row>
    <row r="29" ht="12.75" customHeight="1">
      <c r="A29" s="31" t="s">
        <v>45</v>
      </c>
      <c r="B29" s="32" t="str">
        <f t="shared" si="7"/>
        <v>2013</v>
      </c>
      <c r="C29" s="33">
        <v>4.88023044446751E7</v>
      </c>
      <c r="D29" s="34"/>
      <c r="E29" s="51"/>
      <c r="F29" s="36">
        <v>112.4394865</v>
      </c>
      <c r="G29" s="36"/>
      <c r="H29" s="34">
        <v>4.34031726431578E7</v>
      </c>
      <c r="I29" s="34"/>
      <c r="J29" s="51"/>
      <c r="K29" s="46" t="str">
        <f>(H29/I25)*100</f>
        <v>99.09</v>
      </c>
      <c r="L29" s="52"/>
      <c r="M29" s="33">
        <v>1320000.0</v>
      </c>
      <c r="N29" s="34">
        <v>1326579.1847</v>
      </c>
      <c r="O29" s="49" t="str">
        <f t="shared" si="24"/>
        <v>0.5%</v>
      </c>
      <c r="P29" s="46" t="str">
        <f>(M29/N25)*100</f>
        <v>103.65</v>
      </c>
      <c r="Q29" s="47" t="str">
        <f>(N29/N25)*100</f>
        <v>104.17</v>
      </c>
      <c r="R29" s="39" t="str">
        <f t="shared" ref="R29:R30" si="25">H29/M29</f>
        <v>32.88</v>
      </c>
      <c r="S29" s="40"/>
      <c r="T29" s="51"/>
      <c r="U29" s="41">
        <v>32.8811913963317</v>
      </c>
      <c r="V29" s="42"/>
      <c r="W29" s="33">
        <v>7781000.0</v>
      </c>
      <c r="X29" s="34"/>
      <c r="Y29" s="52"/>
      <c r="Z29" s="44">
        <v>112.4394865</v>
      </c>
      <c r="AA29" s="45"/>
      <c r="AB29" s="33">
        <v>6920167.0</v>
      </c>
      <c r="AC29" s="34"/>
      <c r="AD29" s="52"/>
    </row>
    <row r="30" ht="12.75" customHeight="1">
      <c r="A30" s="53" t="s">
        <v>45</v>
      </c>
      <c r="B30" s="54" t="str">
        <f t="shared" si="7"/>
        <v>2014</v>
      </c>
      <c r="C30" s="55">
        <v>5.07543966224621E7</v>
      </c>
      <c r="D30" s="56"/>
      <c r="E30" s="57"/>
      <c r="F30" s="58">
        <v>115.812671095</v>
      </c>
      <c r="G30" s="58"/>
      <c r="H30" s="56">
        <v>4.38245626688195E7</v>
      </c>
      <c r="I30" s="56"/>
      <c r="J30" s="57"/>
      <c r="K30" s="59" t="str">
        <f>(H30/I25)*100</f>
        <v>100.06</v>
      </c>
      <c r="L30" s="60"/>
      <c r="M30" s="55">
        <v>1340000.0</v>
      </c>
      <c r="N30" s="56"/>
      <c r="O30" s="57"/>
      <c r="P30" s="59" t="str">
        <f>(M30/N25)*100</f>
        <v>105.22</v>
      </c>
      <c r="Q30" s="60"/>
      <c r="R30" s="61" t="str">
        <f t="shared" si="25"/>
        <v>32.70</v>
      </c>
      <c r="S30" s="62"/>
      <c r="T30" s="57"/>
      <c r="U30" s="63">
        <v>32.7048975140444</v>
      </c>
      <c r="V30" s="64"/>
      <c r="W30" s="55">
        <v>8004000.0</v>
      </c>
      <c r="X30" s="56"/>
      <c r="Y30" s="60"/>
      <c r="Z30" s="65">
        <v>115.812671095</v>
      </c>
      <c r="AA30" s="66"/>
      <c r="AB30" s="55">
        <v>6911161.0</v>
      </c>
      <c r="AC30" s="56"/>
      <c r="AD30" s="60"/>
    </row>
    <row r="31" ht="12.75" customHeight="1">
      <c r="A31" s="31" t="s">
        <v>46</v>
      </c>
      <c r="B31" s="32" t="str">
        <f t="shared" si="7"/>
        <v>2009</v>
      </c>
      <c r="C31" s="33"/>
      <c r="D31" s="34">
        <v>2.4109977952E9</v>
      </c>
      <c r="E31" s="35"/>
      <c r="F31" s="36"/>
      <c r="G31" s="36"/>
      <c r="H31" s="34"/>
      <c r="I31" s="34">
        <v>2.4109977952E9</v>
      </c>
      <c r="J31" s="35"/>
      <c r="K31" s="37" t="str">
        <f t="shared" ref="K31:K33" si="26">L31</f>
        <v>100.00</v>
      </c>
      <c r="L31" s="38">
        <v>100.0</v>
      </c>
      <c r="M31" s="33"/>
      <c r="N31" s="34">
        <v>2022528.0</v>
      </c>
      <c r="O31" s="35"/>
      <c r="P31" s="37" t="str">
        <f t="shared" ref="P31:P33" si="27">Q31</f>
        <v>100.00</v>
      </c>
      <c r="Q31" s="38">
        <v>100.0</v>
      </c>
      <c r="R31" s="39"/>
      <c r="S31" s="40" t="str">
        <f t="shared" ref="S31:S33" si="28">I31/N31</f>
        <v>1,192.07</v>
      </c>
      <c r="T31" s="35"/>
      <c r="U31" s="41"/>
      <c r="V31" s="42">
        <v>45.1290911988705</v>
      </c>
      <c r="W31" s="33"/>
      <c r="X31" s="34"/>
      <c r="Y31" s="43"/>
      <c r="Z31" s="44"/>
      <c r="AA31" s="45"/>
      <c r="AB31" s="33"/>
      <c r="AC31" s="34"/>
      <c r="AD31" s="43"/>
    </row>
    <row r="32" ht="12.75" customHeight="1">
      <c r="A32" s="31" t="s">
        <v>46</v>
      </c>
      <c r="B32" s="32" t="str">
        <f t="shared" si="7"/>
        <v>2010</v>
      </c>
      <c r="C32" s="33"/>
      <c r="D32" s="34">
        <v>2.5405918335E9</v>
      </c>
      <c r="E32" s="35"/>
      <c r="F32" s="36"/>
      <c r="G32" s="36"/>
      <c r="H32" s="34"/>
      <c r="I32" s="34">
        <v>2.50304614137931E9</v>
      </c>
      <c r="J32" s="35"/>
      <c r="K32" s="46" t="str">
        <f t="shared" si="26"/>
        <v>103.82</v>
      </c>
      <c r="L32" s="47" t="str">
        <f>(I32/I31)*100</f>
        <v>103.82</v>
      </c>
      <c r="M32" s="33"/>
      <c r="N32" s="34">
        <v>2190096.0</v>
      </c>
      <c r="O32" s="35"/>
      <c r="P32" s="46" t="str">
        <f t="shared" si="27"/>
        <v>108.29</v>
      </c>
      <c r="Q32" s="47" t="str">
        <f>(N32/N31)*100</f>
        <v>108.29</v>
      </c>
      <c r="R32" s="39"/>
      <c r="S32" s="40" t="str">
        <f t="shared" si="28"/>
        <v>1,142.89</v>
      </c>
      <c r="T32" s="35"/>
      <c r="U32" s="41"/>
      <c r="V32" s="42">
        <v>43.2673225180651</v>
      </c>
      <c r="W32" s="33"/>
      <c r="X32" s="34"/>
      <c r="Y32" s="43"/>
      <c r="Z32" s="44"/>
      <c r="AA32" s="45"/>
      <c r="AB32" s="33"/>
      <c r="AC32" s="34"/>
      <c r="AD32" s="43"/>
    </row>
    <row r="33" ht="12.75" customHeight="1">
      <c r="A33" s="31" t="s">
        <v>46</v>
      </c>
      <c r="B33" s="32" t="str">
        <f t="shared" si="7"/>
        <v>2011</v>
      </c>
      <c r="C33" s="33"/>
      <c r="D33" s="34">
        <v>2.598859E9</v>
      </c>
      <c r="E33" s="35"/>
      <c r="F33" s="36"/>
      <c r="G33" s="36"/>
      <c r="H33" s="34"/>
      <c r="I33" s="34">
        <v>2.5077886549939E9</v>
      </c>
      <c r="J33" s="35"/>
      <c r="K33" s="48" t="str">
        <f t="shared" si="26"/>
        <v>104.01</v>
      </c>
      <c r="L33" s="47" t="str">
        <f>(I33/I31)*100</f>
        <v>104.01</v>
      </c>
      <c r="M33" s="33"/>
      <c r="N33" s="34">
        <v>2304684.0</v>
      </c>
      <c r="O33" s="35"/>
      <c r="P33" s="48" t="str">
        <f t="shared" si="27"/>
        <v>113.95</v>
      </c>
      <c r="Q33" s="47" t="str">
        <f>(N33/N31)*100</f>
        <v>113.95</v>
      </c>
      <c r="R33" s="39"/>
      <c r="S33" s="40" t="str">
        <f t="shared" si="28"/>
        <v>1,088.13</v>
      </c>
      <c r="T33" s="35"/>
      <c r="U33" s="41"/>
      <c r="V33" s="42">
        <v>41.1939904443385</v>
      </c>
      <c r="W33" s="33"/>
      <c r="X33" s="34"/>
      <c r="Y33" s="43"/>
      <c r="Z33" s="44"/>
      <c r="AA33" s="45"/>
      <c r="AB33" s="33"/>
      <c r="AC33" s="34"/>
      <c r="AD33" s="43"/>
    </row>
    <row r="34" ht="12.75" customHeight="1">
      <c r="A34" s="31" t="s">
        <v>46</v>
      </c>
      <c r="B34" s="32" t="str">
        <f t="shared" si="7"/>
        <v>2012</v>
      </c>
      <c r="C34" s="33">
        <v>2.7718635E9</v>
      </c>
      <c r="D34" s="34">
        <v>2.6170617E9</v>
      </c>
      <c r="E34" s="49" t="str">
        <f>(D34/C34)-1</f>
        <v>-5.6%</v>
      </c>
      <c r="F34" s="36">
        <v>106.947708</v>
      </c>
      <c r="G34" s="36">
        <v>107.2586025</v>
      </c>
      <c r="H34" s="34">
        <v>2.59179327153042E9</v>
      </c>
      <c r="I34" s="34">
        <v>2.43995506094721E9</v>
      </c>
      <c r="J34" s="49" t="str">
        <f>(I34/H34)-1</f>
        <v>-5.9%</v>
      </c>
      <c r="K34" s="46" t="str">
        <f>(H34/I31)*100</f>
        <v>107.50</v>
      </c>
      <c r="L34" s="47" t="str">
        <f>(I34/I31)*100</f>
        <v>101.20</v>
      </c>
      <c r="M34" s="33">
        <v>2351760.0</v>
      </c>
      <c r="N34" s="34">
        <v>2304640.9995</v>
      </c>
      <c r="O34" s="49" t="str">
        <f t="shared" ref="O34:O35" si="30">(N34/M34)-1</f>
        <v>-2.0%</v>
      </c>
      <c r="P34" s="46" t="str">
        <f>(M34/N31)*100</f>
        <v>116.28</v>
      </c>
      <c r="Q34" s="47" t="str">
        <f>(N34/N31)*100</f>
        <v>113.95</v>
      </c>
      <c r="R34" s="39" t="str">
        <f t="shared" ref="R34:S34" si="29">H34/M34</f>
        <v>1,102.07</v>
      </c>
      <c r="S34" s="40" t="str">
        <f t="shared" si="29"/>
        <v>1,058.71</v>
      </c>
      <c r="T34" s="49" t="str">
        <f>(S34/R34)-1</f>
        <v>-3.9%</v>
      </c>
      <c r="U34" s="41">
        <v>41.7216692682405</v>
      </c>
      <c r="V34" s="42">
        <v>40.080475126471</v>
      </c>
      <c r="W34" s="33">
        <v>5.894384E8</v>
      </c>
      <c r="X34" s="34">
        <v>5.30308E8</v>
      </c>
      <c r="Y34" s="50" t="str">
        <f>(X34/W34)-1</f>
        <v>-10.0%</v>
      </c>
      <c r="Z34" s="44">
        <v>106.947708</v>
      </c>
      <c r="AA34" s="45">
        <v>107.2586025</v>
      </c>
      <c r="AB34" s="33">
        <v>5.51146360238033E8</v>
      </c>
      <c r="AC34" s="34">
        <v>4.94420016333888E8</v>
      </c>
      <c r="AD34" s="50" t="str">
        <f>(AC34/AB34)-1</f>
        <v>-10.3%</v>
      </c>
    </row>
    <row r="35" ht="12.75" customHeight="1">
      <c r="A35" s="31" t="s">
        <v>46</v>
      </c>
      <c r="B35" s="32" t="str">
        <f t="shared" si="7"/>
        <v>2013</v>
      </c>
      <c r="C35" s="33">
        <v>2.880339446E9</v>
      </c>
      <c r="D35" s="34"/>
      <c r="E35" s="51"/>
      <c r="F35" s="36">
        <v>109.08666216</v>
      </c>
      <c r="G35" s="36"/>
      <c r="H35" s="34">
        <v>2.64041395067652E9</v>
      </c>
      <c r="I35" s="34"/>
      <c r="J35" s="51"/>
      <c r="K35" s="46" t="str">
        <f>(H35/I31)*100</f>
        <v>109.52</v>
      </c>
      <c r="L35" s="52"/>
      <c r="M35" s="33">
        <v>2419960.0</v>
      </c>
      <c r="N35" s="34">
        <v>2374020.6693</v>
      </c>
      <c r="O35" s="49" t="str">
        <f t="shared" si="30"/>
        <v>-1.9%</v>
      </c>
      <c r="P35" s="46" t="str">
        <f>(M35/N31)*100</f>
        <v>119.65</v>
      </c>
      <c r="Q35" s="47" t="str">
        <f>(N35/N31)*100</f>
        <v>117.38</v>
      </c>
      <c r="R35" s="39" t="str">
        <f t="shared" ref="R35:R36" si="31">H35/M35</f>
        <v>1,091.10</v>
      </c>
      <c r="S35" s="40"/>
      <c r="T35" s="51"/>
      <c r="U35" s="41">
        <v>41.306476302525</v>
      </c>
      <c r="V35" s="42"/>
      <c r="W35" s="33">
        <v>6.055126E8</v>
      </c>
      <c r="X35" s="34"/>
      <c r="Y35" s="52"/>
      <c r="Z35" s="44">
        <v>109.08666216</v>
      </c>
      <c r="AA35" s="45"/>
      <c r="AB35" s="33">
        <v>5.55074825840652E8</v>
      </c>
      <c r="AC35" s="34"/>
      <c r="AD35" s="52"/>
    </row>
    <row r="36" ht="12.75" customHeight="1">
      <c r="A36" s="53" t="s">
        <v>46</v>
      </c>
      <c r="B36" s="54" t="str">
        <f t="shared" si="7"/>
        <v>2014</v>
      </c>
      <c r="C36" s="55">
        <v>2.997726999E9</v>
      </c>
      <c r="D36" s="56"/>
      <c r="E36" s="57"/>
      <c r="F36" s="58">
        <v>111.2683954032</v>
      </c>
      <c r="G36" s="58"/>
      <c r="H36" s="56">
        <v>2.69414058514749E9</v>
      </c>
      <c r="I36" s="56"/>
      <c r="J36" s="57"/>
      <c r="K36" s="59" t="str">
        <f>(H36/I31)*100</f>
        <v>111.74</v>
      </c>
      <c r="L36" s="60"/>
      <c r="M36" s="55">
        <v>2499820.0</v>
      </c>
      <c r="N36" s="56"/>
      <c r="O36" s="57"/>
      <c r="P36" s="59" t="str">
        <f>(M36/N31)*100</f>
        <v>123.60</v>
      </c>
      <c r="Q36" s="60"/>
      <c r="R36" s="61" t="str">
        <f t="shared" si="31"/>
        <v>1,077.73</v>
      </c>
      <c r="S36" s="62"/>
      <c r="T36" s="57"/>
      <c r="U36" s="63">
        <v>40.8005326918278</v>
      </c>
      <c r="V36" s="64"/>
      <c r="W36" s="55">
        <v>6.224657E8</v>
      </c>
      <c r="X36" s="56"/>
      <c r="Y36" s="60"/>
      <c r="Z36" s="65">
        <v>111.2683954032</v>
      </c>
      <c r="AA36" s="66"/>
      <c r="AB36" s="55">
        <v>5.59427227960275E8</v>
      </c>
      <c r="AC36" s="56"/>
      <c r="AD36" s="60"/>
    </row>
    <row r="37" ht="12.75" customHeight="1">
      <c r="A37" s="31" t="s">
        <v>47</v>
      </c>
      <c r="B37" s="32" t="str">
        <f t="shared" si="7"/>
        <v>2009</v>
      </c>
      <c r="C37" s="33"/>
      <c r="D37" s="34">
        <v>7.656728256408E8</v>
      </c>
      <c r="E37" s="35"/>
      <c r="F37" s="36"/>
      <c r="G37" s="36"/>
      <c r="H37" s="34"/>
      <c r="I37" s="34">
        <v>7.656728256408E8</v>
      </c>
      <c r="J37" s="35"/>
      <c r="K37" s="37" t="str">
        <f t="shared" ref="K37:K39" si="32">L37</f>
        <v>100.00</v>
      </c>
      <c r="L37" s="38">
        <v>100.0</v>
      </c>
      <c r="M37" s="33"/>
      <c r="N37" s="34">
        <v>1358804.0</v>
      </c>
      <c r="O37" s="35"/>
      <c r="P37" s="37" t="str">
        <f t="shared" ref="P37:P39" si="33">Q37</f>
        <v>100.00</v>
      </c>
      <c r="Q37" s="38">
        <v>100.0</v>
      </c>
      <c r="R37" s="39"/>
      <c r="S37" s="40" t="str">
        <f t="shared" ref="S37:S39" si="34">I37/N37</f>
        <v>563.49</v>
      </c>
      <c r="T37" s="35"/>
      <c r="U37" s="41"/>
      <c r="V37" s="42">
        <v>75.6928649254303</v>
      </c>
      <c r="W37" s="33"/>
      <c r="X37" s="34"/>
      <c r="Y37" s="43"/>
      <c r="Z37" s="44"/>
      <c r="AA37" s="45"/>
      <c r="AB37" s="33"/>
      <c r="AC37" s="34"/>
      <c r="AD37" s="43"/>
    </row>
    <row r="38" ht="12.75" customHeight="1">
      <c r="A38" s="31" t="s">
        <v>47</v>
      </c>
      <c r="B38" s="32" t="str">
        <f t="shared" si="7"/>
        <v>2010</v>
      </c>
      <c r="C38" s="33"/>
      <c r="D38" s="34">
        <v>7.35661455091683E8</v>
      </c>
      <c r="E38" s="35"/>
      <c r="F38" s="36"/>
      <c r="G38" s="36"/>
      <c r="H38" s="34"/>
      <c r="I38" s="34">
        <v>7.19825298524152E8</v>
      </c>
      <c r="J38" s="35"/>
      <c r="K38" s="46" t="str">
        <f t="shared" si="32"/>
        <v>94.01</v>
      </c>
      <c r="L38" s="47" t="str">
        <f>(I38/I37)*100</f>
        <v>94.01</v>
      </c>
      <c r="M38" s="33"/>
      <c r="N38" s="34">
        <v>1410791.0</v>
      </c>
      <c r="O38" s="35"/>
      <c r="P38" s="46" t="str">
        <f t="shared" si="33"/>
        <v>103.83</v>
      </c>
      <c r="Q38" s="47" t="str">
        <f>(N38/N37)*100</f>
        <v>103.83</v>
      </c>
      <c r="R38" s="39"/>
      <c r="S38" s="40" t="str">
        <f t="shared" si="34"/>
        <v>510.23</v>
      </c>
      <c r="T38" s="35"/>
      <c r="U38" s="41"/>
      <c r="V38" s="42">
        <v>68.5480046989905</v>
      </c>
      <c r="W38" s="33"/>
      <c r="X38" s="34"/>
      <c r="Y38" s="43"/>
      <c r="Z38" s="44"/>
      <c r="AA38" s="45"/>
      <c r="AB38" s="33"/>
      <c r="AC38" s="34"/>
      <c r="AD38" s="43"/>
    </row>
    <row r="39" ht="12.75" customHeight="1">
      <c r="A39" s="31" t="s">
        <v>47</v>
      </c>
      <c r="B39" s="32" t="str">
        <f t="shared" si="7"/>
        <v>2011</v>
      </c>
      <c r="C39" s="33"/>
      <c r="D39" s="34">
        <v>7.1896262563E8</v>
      </c>
      <c r="E39" s="35"/>
      <c r="F39" s="36"/>
      <c r="G39" s="36"/>
      <c r="H39" s="34"/>
      <c r="I39" s="34">
        <v>6.84991173377515E8</v>
      </c>
      <c r="J39" s="35"/>
      <c r="K39" s="48" t="str">
        <f t="shared" si="32"/>
        <v>89.46</v>
      </c>
      <c r="L39" s="47" t="str">
        <f>(I39/I37)*100</f>
        <v>89.46</v>
      </c>
      <c r="M39" s="33"/>
      <c r="N39" s="34">
        <v>1470012.0</v>
      </c>
      <c r="O39" s="35"/>
      <c r="P39" s="48" t="str">
        <f t="shared" si="33"/>
        <v>108.18</v>
      </c>
      <c r="Q39" s="47" t="str">
        <f>(N39/N37)*100</f>
        <v>108.18</v>
      </c>
      <c r="R39" s="39"/>
      <c r="S39" s="40" t="str">
        <f t="shared" si="34"/>
        <v>465.98</v>
      </c>
      <c r="T39" s="35"/>
      <c r="U39" s="41"/>
      <c r="V39" s="42">
        <v>62.6029051575069</v>
      </c>
      <c r="W39" s="33"/>
      <c r="X39" s="34"/>
      <c r="Y39" s="43"/>
      <c r="Z39" s="44"/>
      <c r="AA39" s="45"/>
      <c r="AB39" s="33"/>
      <c r="AC39" s="34"/>
      <c r="AD39" s="43"/>
    </row>
    <row r="40" ht="12.75" customHeight="1">
      <c r="A40" s="31" t="s">
        <v>47</v>
      </c>
      <c r="B40" s="32" t="str">
        <f t="shared" si="7"/>
        <v>2012</v>
      </c>
      <c r="C40" s="33">
        <v>7.72363785739468E8</v>
      </c>
      <c r="D40" s="34">
        <v>7.2210970748932E8</v>
      </c>
      <c r="E40" s="49" t="str">
        <f>(D40/C40)-1</f>
        <v>-6.5%</v>
      </c>
      <c r="F40" s="36">
        <v>105.80766</v>
      </c>
      <c r="G40" s="36">
        <v>107.4784256</v>
      </c>
      <c r="H40" s="34">
        <v>7.2996963144206E8</v>
      </c>
      <c r="I40" s="34">
        <v>6.71864798407802E8</v>
      </c>
      <c r="J40" s="49" t="str">
        <f>(I40/H40)-1</f>
        <v>-8.0%</v>
      </c>
      <c r="K40" s="46" t="str">
        <f>(H40/I37)*100</f>
        <v>95.34</v>
      </c>
      <c r="L40" s="47" t="str">
        <f>(I40/I37)*100</f>
        <v>87.75</v>
      </c>
      <c r="M40" s="33">
        <v>1553042.0</v>
      </c>
      <c r="N40" s="34">
        <v>1428735.1852</v>
      </c>
      <c r="O40" s="49" t="str">
        <f t="shared" ref="O40:O41" si="36">(N40/M40)-1</f>
        <v>-8.0%</v>
      </c>
      <c r="P40" s="46" t="str">
        <f>(M40/N37)*100</f>
        <v>114.29</v>
      </c>
      <c r="Q40" s="47" t="str">
        <f>(N40/N37)*100</f>
        <v>105.15</v>
      </c>
      <c r="R40" s="39" t="str">
        <f t="shared" ref="R40:S40" si="35">H40/M40</f>
        <v>470.03</v>
      </c>
      <c r="S40" s="40" t="str">
        <f t="shared" si="35"/>
        <v>470.25</v>
      </c>
      <c r="T40" s="49" t="str">
        <f>(S40/R40)-1</f>
        <v>0.0%</v>
      </c>
      <c r="U40" s="41">
        <v>63.1468926042074</v>
      </c>
      <c r="V40" s="42">
        <v>63.177224043755</v>
      </c>
      <c r="W40" s="33">
        <v>2.00894015137674E8</v>
      </c>
      <c r="X40" s="34">
        <v>1.96482413795524E8</v>
      </c>
      <c r="Y40" s="50" t="str">
        <f>(X40/W40)-1</f>
        <v>-2.2%</v>
      </c>
      <c r="Z40" s="44">
        <v>105.80766</v>
      </c>
      <c r="AA40" s="45">
        <v>107.4784256</v>
      </c>
      <c r="AB40" s="33">
        <v>1.89867175153173E8</v>
      </c>
      <c r="AC40" s="34">
        <v>1.82811027142106E8</v>
      </c>
      <c r="AD40" s="50" t="str">
        <f>(AC40/AB40)-1</f>
        <v>-3.7%</v>
      </c>
    </row>
    <row r="41" ht="12.75" customHeight="1">
      <c r="A41" s="31" t="s">
        <v>47</v>
      </c>
      <c r="B41" s="32" t="str">
        <f t="shared" si="7"/>
        <v>2013</v>
      </c>
      <c r="C41" s="33">
        <v>7.9923159628306E8</v>
      </c>
      <c r="D41" s="34"/>
      <c r="E41" s="51"/>
      <c r="F41" s="36">
        <v>107.9238132</v>
      </c>
      <c r="G41" s="36"/>
      <c r="H41" s="34">
        <v>7.40551665647652E8</v>
      </c>
      <c r="I41" s="34"/>
      <c r="J41" s="51"/>
      <c r="K41" s="46" t="str">
        <f>(H41/I37)*100</f>
        <v>96.72</v>
      </c>
      <c r="L41" s="52"/>
      <c r="M41" s="33">
        <v>1572317.0</v>
      </c>
      <c r="N41" s="34">
        <v>1523723.6634</v>
      </c>
      <c r="O41" s="49" t="str">
        <f t="shared" si="36"/>
        <v>-3.1%</v>
      </c>
      <c r="P41" s="46" t="str">
        <f>(M41/N37)*100</f>
        <v>115.71</v>
      </c>
      <c r="Q41" s="47" t="str">
        <f>(N41/N37)*100</f>
        <v>112.14</v>
      </c>
      <c r="R41" s="39" t="str">
        <f t="shared" ref="R41:R42" si="37">H41/M41</f>
        <v>470.99</v>
      </c>
      <c r="S41" s="40"/>
      <c r="T41" s="51"/>
      <c r="U41" s="41">
        <v>63.2769656836534</v>
      </c>
      <c r="V41" s="42"/>
      <c r="W41" s="33">
        <v>2.0403571099921E8</v>
      </c>
      <c r="X41" s="34"/>
      <c r="Y41" s="52"/>
      <c r="Z41" s="44">
        <v>107.9238132</v>
      </c>
      <c r="AA41" s="45"/>
      <c r="AB41" s="33">
        <v>1.89055320553861E8</v>
      </c>
      <c r="AC41" s="34"/>
      <c r="AD41" s="52"/>
    </row>
    <row r="42" ht="12.75" customHeight="1">
      <c r="A42" s="53" t="s">
        <v>47</v>
      </c>
      <c r="B42" s="54" t="str">
        <f t="shared" si="7"/>
        <v>2014</v>
      </c>
      <c r="C42" s="55">
        <v>8.06319033898556E8</v>
      </c>
      <c r="D42" s="56"/>
      <c r="E42" s="57"/>
      <c r="F42" s="58">
        <v>110.082289464</v>
      </c>
      <c r="G42" s="58"/>
      <c r="H42" s="56">
        <v>7.32469353448762E8</v>
      </c>
      <c r="I42" s="56"/>
      <c r="J42" s="57"/>
      <c r="K42" s="59" t="str">
        <f>(H42/I37)*100</f>
        <v>95.66</v>
      </c>
      <c r="L42" s="60"/>
      <c r="M42" s="55">
        <v>1605335.66</v>
      </c>
      <c r="N42" s="56"/>
      <c r="O42" s="57"/>
      <c r="P42" s="59" t="str">
        <f>(M42/N37)*100</f>
        <v>118.14</v>
      </c>
      <c r="Q42" s="60"/>
      <c r="R42" s="61" t="str">
        <f t="shared" si="37"/>
        <v>456.27</v>
      </c>
      <c r="S42" s="62"/>
      <c r="T42" s="57"/>
      <c r="U42" s="63">
        <v>61.2990858292198</v>
      </c>
      <c r="V42" s="64"/>
      <c r="W42" s="55">
        <v>2.07053900002342E8</v>
      </c>
      <c r="X42" s="56"/>
      <c r="Y42" s="60"/>
      <c r="Z42" s="65">
        <v>110.082289464</v>
      </c>
      <c r="AA42" s="66"/>
      <c r="AB42" s="55">
        <v>1.8809011059863E8</v>
      </c>
      <c r="AC42" s="56"/>
      <c r="AD42" s="60"/>
    </row>
    <row r="43" ht="12.75" customHeight="1">
      <c r="A43" s="31" t="s">
        <v>48</v>
      </c>
      <c r="B43" s="32" t="str">
        <f t="shared" ref="B43:B54" si="38">B211</f>
        <v>2009</v>
      </c>
      <c r="C43" s="33"/>
      <c r="D43" s="34">
        <v>1.37154397299222E7</v>
      </c>
      <c r="E43" s="35"/>
      <c r="F43" s="36"/>
      <c r="G43" s="36"/>
      <c r="H43" s="34"/>
      <c r="I43" s="34">
        <v>1.37154397299222E7</v>
      </c>
      <c r="J43" s="35"/>
      <c r="K43" s="37" t="str">
        <f t="shared" ref="K43:K45" si="39">L43</f>
        <v>100.00</v>
      </c>
      <c r="L43" s="38">
        <v>100.0</v>
      </c>
      <c r="M43" s="33"/>
      <c r="N43" s="34">
        <v>632129.0</v>
      </c>
      <c r="O43" s="35"/>
      <c r="P43" s="37" t="str">
        <f t="shared" ref="P43:P45" si="40">Q43</f>
        <v>100.00</v>
      </c>
      <c r="Q43" s="38">
        <v>100.0</v>
      </c>
      <c r="R43" s="39"/>
      <c r="S43" s="40" t="str">
        <f t="shared" ref="S43:S45" si="41">I43/N43</f>
        <v>21.70</v>
      </c>
      <c r="T43" s="35"/>
      <c r="U43" s="41"/>
      <c r="V43" s="42">
        <v>21.6972164382937</v>
      </c>
      <c r="W43" s="33"/>
      <c r="X43" s="34"/>
      <c r="Y43" s="43"/>
      <c r="Z43" s="44"/>
      <c r="AA43" s="45"/>
      <c r="AB43" s="33"/>
      <c r="AC43" s="34"/>
      <c r="AD43" s="43"/>
    </row>
    <row r="44" ht="12.75" customHeight="1">
      <c r="A44" s="31" t="s">
        <v>48</v>
      </c>
      <c r="B44" s="32" t="str">
        <f t="shared" si="38"/>
        <v>2010</v>
      </c>
      <c r="C44" s="33"/>
      <c r="D44" s="34">
        <v>1.53835340395613E7</v>
      </c>
      <c r="E44" s="35"/>
      <c r="F44" s="36"/>
      <c r="G44" s="36"/>
      <c r="H44" s="34"/>
      <c r="I44" s="34">
        <v>1.49354699413217E7</v>
      </c>
      <c r="J44" s="35"/>
      <c r="K44" s="46" t="str">
        <f t="shared" si="39"/>
        <v>108.90</v>
      </c>
      <c r="L44" s="47" t="str">
        <f>(I44/I43)*100</f>
        <v>108.90</v>
      </c>
      <c r="M44" s="33"/>
      <c r="N44" s="34">
        <v>626875.0</v>
      </c>
      <c r="O44" s="35"/>
      <c r="P44" s="46" t="str">
        <f t="shared" si="40"/>
        <v>99.17</v>
      </c>
      <c r="Q44" s="47" t="str">
        <f>(N44/N43)*100</f>
        <v>99.17</v>
      </c>
      <c r="R44" s="39"/>
      <c r="S44" s="40" t="str">
        <f t="shared" si="41"/>
        <v>23.83</v>
      </c>
      <c r="T44" s="35"/>
      <c r="U44" s="41"/>
      <c r="V44" s="42">
        <v>23.825276077881</v>
      </c>
      <c r="W44" s="33"/>
      <c r="X44" s="34"/>
      <c r="Y44" s="43"/>
      <c r="Z44" s="44"/>
      <c r="AA44" s="45"/>
      <c r="AB44" s="33"/>
      <c r="AC44" s="34"/>
      <c r="AD44" s="43"/>
    </row>
    <row r="45" ht="12.75" customHeight="1">
      <c r="A45" s="31" t="s">
        <v>48</v>
      </c>
      <c r="B45" s="32" t="str">
        <f t="shared" si="38"/>
        <v>2011</v>
      </c>
      <c r="C45" s="33"/>
      <c r="D45" s="34">
        <v>1.56469E7</v>
      </c>
      <c r="E45" s="35"/>
      <c r="F45" s="36"/>
      <c r="G45" s="36"/>
      <c r="H45" s="34"/>
      <c r="I45" s="34">
        <v>1.44540105124107E7</v>
      </c>
      <c r="J45" s="35"/>
      <c r="K45" s="48" t="str">
        <f t="shared" si="39"/>
        <v>105.38</v>
      </c>
      <c r="L45" s="47" t="str">
        <f>(I45/I43)*100</f>
        <v>105.38</v>
      </c>
      <c r="M45" s="33"/>
      <c r="N45" s="34">
        <v>704129.0</v>
      </c>
      <c r="O45" s="35"/>
      <c r="P45" s="48" t="str">
        <f t="shared" si="40"/>
        <v>111.39</v>
      </c>
      <c r="Q45" s="47" t="str">
        <f>(N45/N43)*100</f>
        <v>111.39</v>
      </c>
      <c r="R45" s="39"/>
      <c r="S45" s="40" t="str">
        <f t="shared" si="41"/>
        <v>20.53</v>
      </c>
      <c r="T45" s="35"/>
      <c r="U45" s="41"/>
      <c r="V45" s="42">
        <v>20.5275035006522</v>
      </c>
      <c r="W45" s="33"/>
      <c r="X45" s="34"/>
      <c r="Y45" s="43"/>
      <c r="Z45" s="44"/>
      <c r="AA45" s="45"/>
      <c r="AB45" s="33"/>
      <c r="AC45" s="34"/>
      <c r="AD45" s="43"/>
    </row>
    <row r="46" ht="12.75" customHeight="1">
      <c r="A46" s="31" t="s">
        <v>48</v>
      </c>
      <c r="B46" s="32" t="str">
        <f t="shared" si="38"/>
        <v>2012</v>
      </c>
      <c r="C46" s="33">
        <v>1.70994909814531E7</v>
      </c>
      <c r="D46" s="34">
        <v>1.66889E7</v>
      </c>
      <c r="E46" s="49" t="str">
        <f>(D46/C46)-1</f>
        <v>-2.4%</v>
      </c>
      <c r="F46" s="36">
        <v>110.64878</v>
      </c>
      <c r="G46" s="36">
        <v>112.799626</v>
      </c>
      <c r="H46" s="34">
        <v>1.54538450233731E7</v>
      </c>
      <c r="I46" s="34">
        <v>1.47951731683933E7</v>
      </c>
      <c r="J46" s="49" t="str">
        <f>(I46/H46)-1</f>
        <v>-4.3%</v>
      </c>
      <c r="K46" s="46" t="str">
        <f>(H46/I43)*100</f>
        <v>112.67</v>
      </c>
      <c r="L46" s="47" t="str">
        <f>(I46/I43)*100</f>
        <v>107.87</v>
      </c>
      <c r="M46" s="33">
        <v>760800.0</v>
      </c>
      <c r="N46" s="34">
        <v>724613.136</v>
      </c>
      <c r="O46" s="49" t="str">
        <f t="shared" ref="O46:O47" si="43">(N46/M46)-1</f>
        <v>-4.8%</v>
      </c>
      <c r="P46" s="46" t="str">
        <f>(M46/N43)*100</f>
        <v>120.36</v>
      </c>
      <c r="Q46" s="47" t="str">
        <f>(N46/N43)*100</f>
        <v>114.63</v>
      </c>
      <c r="R46" s="39" t="str">
        <f t="shared" ref="R46:S46" si="42">H46/M46</f>
        <v>20.31</v>
      </c>
      <c r="S46" s="40" t="str">
        <f t="shared" si="42"/>
        <v>20.42</v>
      </c>
      <c r="T46" s="49" t="str">
        <f>(S46/R46)-1</f>
        <v>0.5%</v>
      </c>
      <c r="U46" s="41">
        <v>20.3126248992812</v>
      </c>
      <c r="V46" s="42">
        <v>20.4202043354551</v>
      </c>
      <c r="W46" s="33">
        <v>1864537.4885762</v>
      </c>
      <c r="X46" s="34">
        <v>1987500.0</v>
      </c>
      <c r="Y46" s="50" t="str">
        <f>(X46/W46)-1</f>
        <v>6.6%</v>
      </c>
      <c r="Z46" s="44">
        <v>110.64878</v>
      </c>
      <c r="AA46" s="45">
        <v>112.799626</v>
      </c>
      <c r="AB46" s="33">
        <v>1685095.38792583</v>
      </c>
      <c r="AC46" s="34">
        <v>1761973.92711213</v>
      </c>
      <c r="AD46" s="50" t="str">
        <f>(AC46/AB46)-1</f>
        <v>4.6%</v>
      </c>
    </row>
    <row r="47" ht="12.75" customHeight="1">
      <c r="A47" s="31" t="s">
        <v>48</v>
      </c>
      <c r="B47" s="32" t="str">
        <f t="shared" si="38"/>
        <v>2013</v>
      </c>
      <c r="C47" s="33">
        <v>1.78348178193E7</v>
      </c>
      <c r="D47" s="34"/>
      <c r="E47" s="51"/>
      <c r="F47" s="36">
        <v>113.9682434</v>
      </c>
      <c r="G47" s="36"/>
      <c r="H47" s="34">
        <v>1.56489363064975E7</v>
      </c>
      <c r="I47" s="34"/>
      <c r="J47" s="51"/>
      <c r="K47" s="46" t="str">
        <f>(H47/I43)*100</f>
        <v>114.10</v>
      </c>
      <c r="L47" s="52"/>
      <c r="M47" s="33">
        <v>791232.0</v>
      </c>
      <c r="N47" s="34">
        <v>740986.431</v>
      </c>
      <c r="O47" s="49" t="str">
        <f t="shared" si="43"/>
        <v>-6.4%</v>
      </c>
      <c r="P47" s="46" t="str">
        <f>(M47/N43)*100</f>
        <v>125.17</v>
      </c>
      <c r="Q47" s="47" t="str">
        <f>(N47/N43)*100</f>
        <v>117.22</v>
      </c>
      <c r="R47" s="39" t="str">
        <f t="shared" ref="R47:R48" si="44">H47/M47</f>
        <v>19.78</v>
      </c>
      <c r="S47" s="40"/>
      <c r="T47" s="51"/>
      <c r="U47" s="41">
        <v>19.7779365679061</v>
      </c>
      <c r="V47" s="42"/>
      <c r="W47" s="33">
        <v>1917758.47174812</v>
      </c>
      <c r="X47" s="34"/>
      <c r="Y47" s="52"/>
      <c r="Z47" s="44">
        <v>113.9682434</v>
      </c>
      <c r="AA47" s="45"/>
      <c r="AB47" s="33">
        <v>1682713.02122054</v>
      </c>
      <c r="AC47" s="34"/>
      <c r="AD47" s="52"/>
    </row>
    <row r="48" ht="12.75" customHeight="1">
      <c r="A48" s="53" t="s">
        <v>48</v>
      </c>
      <c r="B48" s="54" t="str">
        <f t="shared" si="38"/>
        <v>2014</v>
      </c>
      <c r="C48" s="55">
        <v>1.91818004761749E7</v>
      </c>
      <c r="D48" s="56"/>
      <c r="E48" s="57"/>
      <c r="F48" s="58">
        <v>117.1593542152</v>
      </c>
      <c r="G48" s="58"/>
      <c r="H48" s="56">
        <v>1.63724020200227E7</v>
      </c>
      <c r="I48" s="56"/>
      <c r="J48" s="57"/>
      <c r="K48" s="59" t="str">
        <f>(H48/I43)*100</f>
        <v>119.37</v>
      </c>
      <c r="L48" s="60"/>
      <c r="M48" s="55">
        <v>825254.976</v>
      </c>
      <c r="N48" s="56"/>
      <c r="O48" s="57"/>
      <c r="P48" s="59" t="str">
        <f>(M48/N43)*100</f>
        <v>130.55</v>
      </c>
      <c r="Q48" s="60"/>
      <c r="R48" s="61" t="str">
        <f t="shared" si="44"/>
        <v>19.84</v>
      </c>
      <c r="S48" s="62"/>
      <c r="T48" s="57"/>
      <c r="U48" s="63">
        <v>19.8392042413116</v>
      </c>
      <c r="V48" s="64"/>
      <c r="W48" s="55">
        <v>2050763.00541101</v>
      </c>
      <c r="X48" s="56"/>
      <c r="Y48" s="60"/>
      <c r="Z48" s="65">
        <v>117.1593542152</v>
      </c>
      <c r="AA48" s="66"/>
      <c r="AB48" s="55">
        <v>1750404.83890355</v>
      </c>
      <c r="AC48" s="56"/>
      <c r="AD48" s="60"/>
    </row>
    <row r="49" ht="12.75" customHeight="1">
      <c r="A49" s="31" t="s">
        <v>49</v>
      </c>
      <c r="B49" s="32" t="str">
        <f t="shared" si="38"/>
        <v>2009</v>
      </c>
      <c r="C49" s="33"/>
      <c r="D49" s="34">
        <v>3.0022744E7</v>
      </c>
      <c r="E49" s="35"/>
      <c r="F49" s="36"/>
      <c r="G49" s="36"/>
      <c r="H49" s="34"/>
      <c r="I49" s="34">
        <v>3.0022744E7</v>
      </c>
      <c r="J49" s="35"/>
      <c r="K49" s="37" t="str">
        <f t="shared" ref="K49:K51" si="45">L49</f>
        <v>100.00</v>
      </c>
      <c r="L49" s="38">
        <v>100.0</v>
      </c>
      <c r="M49" s="33"/>
      <c r="N49" s="34">
        <v>727050.0</v>
      </c>
      <c r="O49" s="35"/>
      <c r="P49" s="37" t="str">
        <f t="shared" ref="P49:P51" si="46">Q49</f>
        <v>100.00</v>
      </c>
      <c r="Q49" s="38">
        <v>100.0</v>
      </c>
      <c r="R49" s="39"/>
      <c r="S49" s="40" t="str">
        <f t="shared" ref="S49:S51" si="47">I49/N49</f>
        <v>41.29</v>
      </c>
      <c r="T49" s="35"/>
      <c r="U49" s="41"/>
      <c r="V49" s="42">
        <v>41.2939192627742</v>
      </c>
      <c r="W49" s="33"/>
      <c r="X49" s="34"/>
      <c r="Y49" s="43"/>
      <c r="Z49" s="44"/>
      <c r="AA49" s="45"/>
      <c r="AB49" s="33"/>
      <c r="AC49" s="34"/>
      <c r="AD49" s="43"/>
    </row>
    <row r="50" ht="12.75" customHeight="1">
      <c r="A50" s="31" t="s">
        <v>49</v>
      </c>
      <c r="B50" s="32" t="str">
        <f t="shared" si="38"/>
        <v>2010</v>
      </c>
      <c r="C50" s="33"/>
      <c r="D50" s="34">
        <v>2.9285087E7</v>
      </c>
      <c r="E50" s="35"/>
      <c r="F50" s="36"/>
      <c r="G50" s="36"/>
      <c r="H50" s="34"/>
      <c r="I50" s="34">
        <v>2.87955624385447E7</v>
      </c>
      <c r="J50" s="35"/>
      <c r="K50" s="46" t="str">
        <f t="shared" si="45"/>
        <v>95.91</v>
      </c>
      <c r="L50" s="47" t="str">
        <f>(I50/I49)*100</f>
        <v>95.91</v>
      </c>
      <c r="M50" s="33"/>
      <c r="N50" s="34">
        <v>739502.0</v>
      </c>
      <c r="O50" s="35"/>
      <c r="P50" s="46" t="str">
        <f t="shared" si="46"/>
        <v>101.71</v>
      </c>
      <c r="Q50" s="47" t="str">
        <f>(N50/N49)*100</f>
        <v>101.71</v>
      </c>
      <c r="R50" s="39"/>
      <c r="S50" s="40" t="str">
        <f t="shared" si="47"/>
        <v>38.94</v>
      </c>
      <c r="T50" s="35"/>
      <c r="U50" s="41"/>
      <c r="V50" s="42">
        <v>38.9391271944427</v>
      </c>
      <c r="W50" s="33"/>
      <c r="X50" s="34"/>
      <c r="Y50" s="43"/>
      <c r="Z50" s="44"/>
      <c r="AA50" s="45"/>
      <c r="AB50" s="33"/>
      <c r="AC50" s="34"/>
      <c r="AD50" s="43"/>
    </row>
    <row r="51" ht="12.75" customHeight="1">
      <c r="A51" s="31" t="s">
        <v>49</v>
      </c>
      <c r="B51" s="32" t="str">
        <f t="shared" si="38"/>
        <v>2011</v>
      </c>
      <c r="C51" s="33"/>
      <c r="D51" s="34">
        <v>3.9976E7</v>
      </c>
      <c r="E51" s="35"/>
      <c r="F51" s="36"/>
      <c r="G51" s="36"/>
      <c r="H51" s="34"/>
      <c r="I51" s="34">
        <v>3.80520502855141E7</v>
      </c>
      <c r="J51" s="35"/>
      <c r="K51" s="48" t="str">
        <f t="shared" si="45"/>
        <v>126.74</v>
      </c>
      <c r="L51" s="47" t="str">
        <f>(I51/I49)*100</f>
        <v>126.74</v>
      </c>
      <c r="M51" s="33"/>
      <c r="N51" s="34">
        <v>832459.0</v>
      </c>
      <c r="O51" s="35"/>
      <c r="P51" s="48" t="str">
        <f t="shared" si="46"/>
        <v>114.50</v>
      </c>
      <c r="Q51" s="47" t="str">
        <f>(N51/N49)*100</f>
        <v>114.50</v>
      </c>
      <c r="R51" s="39"/>
      <c r="S51" s="40" t="str">
        <f t="shared" si="47"/>
        <v>45.71</v>
      </c>
      <c r="T51" s="35"/>
      <c r="U51" s="41"/>
      <c r="V51" s="42">
        <v>45.7104197149819</v>
      </c>
      <c r="W51" s="33"/>
      <c r="X51" s="34"/>
      <c r="Y51" s="43"/>
      <c r="Z51" s="44"/>
      <c r="AA51" s="45"/>
      <c r="AB51" s="33"/>
      <c r="AC51" s="34"/>
      <c r="AD51" s="43"/>
    </row>
    <row r="52" ht="12.75" customHeight="1">
      <c r="A52" s="31" t="s">
        <v>49</v>
      </c>
      <c r="B52" s="32" t="str">
        <f t="shared" si="38"/>
        <v>2012</v>
      </c>
      <c r="C52" s="33">
        <v>4.50497825696E7</v>
      </c>
      <c r="D52" s="34">
        <v>4.41893E7</v>
      </c>
      <c r="E52" s="49" t="str">
        <f>(D52/C52)-1</f>
        <v>-1.9%</v>
      </c>
      <c r="F52" s="36">
        <v>107.8926147</v>
      </c>
      <c r="G52" s="36">
        <v>108.4178952</v>
      </c>
      <c r="H52" s="34">
        <v>4.17542782653501E7</v>
      </c>
      <c r="I52" s="34">
        <v>4.07583083203039E7</v>
      </c>
      <c r="J52" s="49" t="str">
        <f>(I52/H52)-1</f>
        <v>-2.4%</v>
      </c>
      <c r="K52" s="46" t="str">
        <f>(H52/I49)*100</f>
        <v>139.08</v>
      </c>
      <c r="L52" s="47" t="str">
        <f>(I52/I49)*100</f>
        <v>135.76</v>
      </c>
      <c r="M52" s="33">
        <v>878000.0</v>
      </c>
      <c r="N52" s="34">
        <v>790295.5941</v>
      </c>
      <c r="O52" s="49" t="str">
        <f t="shared" ref="O52:O53" si="49">(N52/M52)-1</f>
        <v>-10.0%</v>
      </c>
      <c r="P52" s="46" t="str">
        <f>(M52/N49)*100</f>
        <v>120.76</v>
      </c>
      <c r="Q52" s="47" t="str">
        <f>(N52/N49)*100</f>
        <v>108.70</v>
      </c>
      <c r="R52" s="39" t="str">
        <f t="shared" ref="R52:S52" si="48">H52/M52</f>
        <v>47.56</v>
      </c>
      <c r="S52" s="40" t="str">
        <f t="shared" si="48"/>
        <v>51.57</v>
      </c>
      <c r="T52" s="49" t="str">
        <f>(S52/R52)-1</f>
        <v>8.4%</v>
      </c>
      <c r="U52" s="41">
        <v>47.5561255869591</v>
      </c>
      <c r="V52" s="42">
        <v>51.5734716110216</v>
      </c>
      <c r="W52" s="33">
        <v>1.49077E7</v>
      </c>
      <c r="X52" s="34">
        <v>1.4654E7</v>
      </c>
      <c r="Y52" s="50" t="str">
        <f>(X52/W52)-1</f>
        <v>-1.7%</v>
      </c>
      <c r="Z52" s="44">
        <v>107.8926147</v>
      </c>
      <c r="AA52" s="45">
        <v>108.4178952</v>
      </c>
      <c r="AB52" s="33">
        <v>1.38171644476793E7</v>
      </c>
      <c r="AC52" s="34">
        <v>1.35162188612568E7</v>
      </c>
      <c r="AD52" s="50" t="str">
        <f>(AC52/AB52)-1</f>
        <v>-2.2%</v>
      </c>
    </row>
    <row r="53" ht="12.75" customHeight="1">
      <c r="A53" s="31" t="s">
        <v>49</v>
      </c>
      <c r="B53" s="32" t="str">
        <f t="shared" si="38"/>
        <v>2013</v>
      </c>
      <c r="C53" s="33">
        <v>4.6597E7</v>
      </c>
      <c r="D53" s="34"/>
      <c r="E53" s="51"/>
      <c r="F53" s="36">
        <v>110.2662522234</v>
      </c>
      <c r="G53" s="36"/>
      <c r="H53" s="34">
        <v>4.22586231602342E7</v>
      </c>
      <c r="I53" s="34"/>
      <c r="J53" s="51"/>
      <c r="K53" s="46" t="str">
        <f>(H53/I49)*100</f>
        <v>140.76</v>
      </c>
      <c r="L53" s="52"/>
      <c r="M53" s="33">
        <v>908000.0</v>
      </c>
      <c r="N53" s="34">
        <v>770451.8127</v>
      </c>
      <c r="O53" s="49" t="str">
        <f t="shared" si="49"/>
        <v>-15.1%</v>
      </c>
      <c r="P53" s="46" t="str">
        <f>(M53/N49)*100</f>
        <v>124.89</v>
      </c>
      <c r="Q53" s="47" t="str">
        <f>(N53/N49)*100</f>
        <v>105.97</v>
      </c>
      <c r="R53" s="39" t="str">
        <f t="shared" ref="R53:R54" si="50">H53/M53</f>
        <v>46.54</v>
      </c>
      <c r="S53" s="40"/>
      <c r="T53" s="51"/>
      <c r="U53" s="41">
        <v>46.54033387691</v>
      </c>
      <c r="V53" s="42"/>
      <c r="W53" s="33">
        <v>1.53678346244477E7</v>
      </c>
      <c r="X53" s="34"/>
      <c r="Y53" s="52"/>
      <c r="Z53" s="44">
        <v>110.2662522234</v>
      </c>
      <c r="AA53" s="45"/>
      <c r="AB53" s="33">
        <v>1.39370245334106E7</v>
      </c>
      <c r="AC53" s="34"/>
      <c r="AD53" s="52"/>
    </row>
    <row r="54" ht="12.75" customHeight="1">
      <c r="A54" s="53" t="s">
        <v>49</v>
      </c>
      <c r="B54" s="54" t="str">
        <f t="shared" si="38"/>
        <v>2014</v>
      </c>
      <c r="C54" s="55">
        <v>4.743E7</v>
      </c>
      <c r="D54" s="56"/>
      <c r="E54" s="57"/>
      <c r="F54" s="58">
        <v>113.574239790102</v>
      </c>
      <c r="G54" s="58"/>
      <c r="H54" s="56">
        <v>4.17612304406844E7</v>
      </c>
      <c r="I54" s="56"/>
      <c r="J54" s="57"/>
      <c r="K54" s="59" t="str">
        <f>(H54/I49)*100</f>
        <v>139.10</v>
      </c>
      <c r="L54" s="60"/>
      <c r="M54" s="55">
        <v>940000.0</v>
      </c>
      <c r="N54" s="56"/>
      <c r="O54" s="57"/>
      <c r="P54" s="59" t="str">
        <f>(M54/N49)*100</f>
        <v>129.29</v>
      </c>
      <c r="Q54" s="60"/>
      <c r="R54" s="61" t="str">
        <f t="shared" si="50"/>
        <v>44.43</v>
      </c>
      <c r="S54" s="62"/>
      <c r="T54" s="57"/>
      <c r="U54" s="63">
        <v>44.4268408943451</v>
      </c>
      <c r="V54" s="64"/>
      <c r="W54" s="55">
        <v>1.57540622390244E7</v>
      </c>
      <c r="X54" s="56"/>
      <c r="Y54" s="60"/>
      <c r="Z54" s="65">
        <v>113.574239790102</v>
      </c>
      <c r="AA54" s="66"/>
      <c r="AB54" s="55">
        <v>1.3871157991583E7</v>
      </c>
      <c r="AC54" s="56"/>
      <c r="AD54" s="60"/>
    </row>
    <row r="55" ht="12.75" customHeight="1">
      <c r="A55" s="31" t="s">
        <v>50</v>
      </c>
      <c r="B55" s="32" t="str">
        <f t="shared" ref="B55:B210" si="51">B49</f>
        <v>2009</v>
      </c>
      <c r="C55" s="33"/>
      <c r="D55" s="34">
        <v>1.107192099E9</v>
      </c>
      <c r="E55" s="35"/>
      <c r="F55" s="36"/>
      <c r="G55" s="36"/>
      <c r="H55" s="34"/>
      <c r="I55" s="34">
        <v>1.107192099E9</v>
      </c>
      <c r="J55" s="35"/>
      <c r="K55" s="37" t="str">
        <f t="shared" ref="K55:K57" si="52">L55</f>
        <v>100.00</v>
      </c>
      <c r="L55" s="38">
        <v>100.0</v>
      </c>
      <c r="M55" s="33"/>
      <c r="N55" s="34">
        <v>1.6779861E7</v>
      </c>
      <c r="O55" s="35"/>
      <c r="P55" s="37" t="str">
        <f t="shared" ref="P55:P57" si="53">Q55</f>
        <v>100.00</v>
      </c>
      <c r="Q55" s="38">
        <v>100.0</v>
      </c>
      <c r="R55" s="39"/>
      <c r="S55" s="40" t="str">
        <f t="shared" ref="S55:S57" si="54">I55/N55</f>
        <v>65.98</v>
      </c>
      <c r="T55" s="35"/>
      <c r="U55" s="41"/>
      <c r="V55" s="42">
        <v>65.9833891949403</v>
      </c>
      <c r="W55" s="33"/>
      <c r="X55" s="34"/>
      <c r="Y55" s="43"/>
      <c r="Z55" s="44"/>
      <c r="AA55" s="45"/>
      <c r="AB55" s="33"/>
      <c r="AC55" s="34"/>
      <c r="AD55" s="43"/>
    </row>
    <row r="56" ht="12.75" customHeight="1">
      <c r="A56" s="31" t="s">
        <v>50</v>
      </c>
      <c r="B56" s="32" t="str">
        <f t="shared" si="51"/>
        <v>2010</v>
      </c>
      <c r="C56" s="33"/>
      <c r="D56" s="34">
        <v>1.132478865E9</v>
      </c>
      <c r="E56" s="35"/>
      <c r="F56" s="36"/>
      <c r="G56" s="36"/>
      <c r="H56" s="34"/>
      <c r="I56" s="34">
        <v>1.11311073815608E9</v>
      </c>
      <c r="J56" s="35"/>
      <c r="K56" s="46" t="str">
        <f t="shared" si="52"/>
        <v>100.53</v>
      </c>
      <c r="L56" s="47" t="str">
        <f>(I56/I55)*100</f>
        <v>100.53</v>
      </c>
      <c r="M56" s="33"/>
      <c r="N56" s="34">
        <v>1.6636697E7</v>
      </c>
      <c r="O56" s="35"/>
      <c r="P56" s="46" t="str">
        <f t="shared" si="53"/>
        <v>99.15</v>
      </c>
      <c r="Q56" s="47" t="str">
        <f>(N56/N55)*100</f>
        <v>99.15</v>
      </c>
      <c r="R56" s="39"/>
      <c r="S56" s="40" t="str">
        <f t="shared" si="54"/>
        <v>66.91</v>
      </c>
      <c r="T56" s="35"/>
      <c r="U56" s="41"/>
      <c r="V56" s="42">
        <v>66.9069550377749</v>
      </c>
      <c r="W56" s="33"/>
      <c r="X56" s="34"/>
      <c r="Y56" s="43"/>
      <c r="Z56" s="44"/>
      <c r="AA56" s="45"/>
      <c r="AB56" s="33"/>
      <c r="AC56" s="34"/>
      <c r="AD56" s="43"/>
    </row>
    <row r="57" ht="12.75" customHeight="1">
      <c r="A57" s="31" t="s">
        <v>50</v>
      </c>
      <c r="B57" s="32" t="str">
        <f t="shared" si="51"/>
        <v>2011</v>
      </c>
      <c r="C57" s="33"/>
      <c r="D57" s="34">
        <v>1.13171493944811E9</v>
      </c>
      <c r="E57" s="35"/>
      <c r="F57" s="36"/>
      <c r="G57" s="36"/>
      <c r="H57" s="34"/>
      <c r="I57" s="34">
        <v>1.08745710976463E9</v>
      </c>
      <c r="J57" s="35"/>
      <c r="K57" s="48" t="str">
        <f t="shared" si="52"/>
        <v>98.22</v>
      </c>
      <c r="L57" s="47" t="str">
        <f>(I57/I55)*100</f>
        <v>98.22</v>
      </c>
      <c r="M57" s="33"/>
      <c r="N57" s="34">
        <v>1.7691225E7</v>
      </c>
      <c r="O57" s="35"/>
      <c r="P57" s="48" t="str">
        <f t="shared" si="53"/>
        <v>105.43</v>
      </c>
      <c r="Q57" s="47" t="str">
        <f>(N57/N55)*100</f>
        <v>105.43</v>
      </c>
      <c r="R57" s="39"/>
      <c r="S57" s="40" t="str">
        <f t="shared" si="54"/>
        <v>61.47</v>
      </c>
      <c r="T57" s="35"/>
      <c r="U57" s="41"/>
      <c r="V57" s="42">
        <v>61.4687286925939</v>
      </c>
      <c r="W57" s="33"/>
      <c r="X57" s="34"/>
      <c r="Y57" s="43"/>
      <c r="Z57" s="44"/>
      <c r="AA57" s="45"/>
      <c r="AB57" s="33"/>
      <c r="AC57" s="34"/>
      <c r="AD57" s="43"/>
    </row>
    <row r="58" ht="12.75" customHeight="1">
      <c r="A58" s="31" t="s">
        <v>50</v>
      </c>
      <c r="B58" s="32" t="str">
        <f t="shared" si="51"/>
        <v>2012</v>
      </c>
      <c r="C58" s="33">
        <v>1.186455378E9</v>
      </c>
      <c r="D58" s="34">
        <v>1.14164106454411E9</v>
      </c>
      <c r="E58" s="49" t="str">
        <f>(D58/C58)-1</f>
        <v>-3.8%</v>
      </c>
      <c r="F58" s="36">
        <v>105.07325675</v>
      </c>
      <c r="G58" s="36">
        <v>106.3801965812</v>
      </c>
      <c r="H58" s="34">
        <v>1.12916969997696E9</v>
      </c>
      <c r="I58" s="34">
        <v>1.07317066637746E9</v>
      </c>
      <c r="J58" s="49" t="str">
        <f>(I58/H58)-1</f>
        <v>-5.0%</v>
      </c>
      <c r="K58" s="46" t="str">
        <f>(H58/I55)*100</f>
        <v>101.98</v>
      </c>
      <c r="L58" s="47" t="str">
        <f>(I58/I55)*100</f>
        <v>96.93</v>
      </c>
      <c r="M58" s="33">
        <v>1.7987E7</v>
      </c>
      <c r="N58" s="34">
        <v>1.75150470508E7</v>
      </c>
      <c r="O58" s="49" t="str">
        <f t="shared" ref="O58:O59" si="56">(N58/M58)-1</f>
        <v>-2.6%</v>
      </c>
      <c r="P58" s="46" t="str">
        <f>(M58/N55)*100</f>
        <v>107.19</v>
      </c>
      <c r="Q58" s="47" t="str">
        <f>(N58/N55)*100</f>
        <v>104.38</v>
      </c>
      <c r="R58" s="39" t="str">
        <f t="shared" ref="R58:S58" si="55">H58/M58</f>
        <v>62.78</v>
      </c>
      <c r="S58" s="40" t="str">
        <f t="shared" si="55"/>
        <v>61.27</v>
      </c>
      <c r="T58" s="49" t="str">
        <f>(S58/R58)-1</f>
        <v>-2.4%</v>
      </c>
      <c r="U58" s="41">
        <v>62.7769889351734</v>
      </c>
      <c r="V58" s="42">
        <v>61.2713552168863</v>
      </c>
      <c r="W58" s="33">
        <v>2.42632817939939E8</v>
      </c>
      <c r="X58" s="34">
        <v>2.31135250771839E8</v>
      </c>
      <c r="Y58" s="50" t="str">
        <f>(X58/W58)-1</f>
        <v>-4.7%</v>
      </c>
      <c r="Z58" s="44">
        <v>105.07325675</v>
      </c>
      <c r="AA58" s="45">
        <v>106.390596444</v>
      </c>
      <c r="AB58" s="33">
        <v>2.3091776675128E8</v>
      </c>
      <c r="AC58" s="34">
        <v>2.17251579084341E8</v>
      </c>
      <c r="AD58" s="50" t="str">
        <f>(AC58/AB58)-1</f>
        <v>-5.9%</v>
      </c>
    </row>
    <row r="59" ht="12.75" customHeight="1">
      <c r="A59" s="31" t="s">
        <v>50</v>
      </c>
      <c r="B59" s="32" t="str">
        <f t="shared" si="51"/>
        <v>2013</v>
      </c>
      <c r="C59" s="33">
        <v>1.21296838E9</v>
      </c>
      <c r="D59" s="34"/>
      <c r="E59" s="51"/>
      <c r="F59" s="36">
        <v>106.912038743125</v>
      </c>
      <c r="G59" s="36"/>
      <c r="H59" s="34">
        <v>1.13454798380037E9</v>
      </c>
      <c r="I59" s="34"/>
      <c r="J59" s="51"/>
      <c r="K59" s="46" t="str">
        <f>(H59/I55)*100</f>
        <v>102.47</v>
      </c>
      <c r="L59" s="52"/>
      <c r="M59" s="33">
        <v>1.8436674E7</v>
      </c>
      <c r="N59" s="34">
        <v>1.78999450063E7</v>
      </c>
      <c r="O59" s="49" t="str">
        <f t="shared" si="56"/>
        <v>-2.9%</v>
      </c>
      <c r="P59" s="46" t="str">
        <f>(M59/N55)*100</f>
        <v>109.87</v>
      </c>
      <c r="Q59" s="47" t="str">
        <f>(N59/N55)*100</f>
        <v>106.68</v>
      </c>
      <c r="R59" s="39" t="str">
        <f t="shared" ref="R59:R60" si="57">H59/M59</f>
        <v>61.54</v>
      </c>
      <c r="S59" s="40"/>
      <c r="T59" s="51"/>
      <c r="U59" s="41">
        <v>61.53756278385</v>
      </c>
      <c r="V59" s="42"/>
      <c r="W59" s="33">
        <v>2.48209169830771E8</v>
      </c>
      <c r="X59" s="34"/>
      <c r="Y59" s="52"/>
      <c r="Z59" s="44">
        <v>106.912038743125</v>
      </c>
      <c r="AA59" s="45"/>
      <c r="AB59" s="33">
        <v>2.32162039699886E8</v>
      </c>
      <c r="AC59" s="34"/>
      <c r="AD59" s="52"/>
    </row>
    <row r="60" ht="12.75" customHeight="1">
      <c r="A60" s="53" t="s">
        <v>50</v>
      </c>
      <c r="B60" s="54" t="str">
        <f t="shared" si="51"/>
        <v>2014</v>
      </c>
      <c r="C60" s="55">
        <v>1.242760065E9</v>
      </c>
      <c r="D60" s="56"/>
      <c r="E60" s="57"/>
      <c r="F60" s="58">
        <v>108.78299942113</v>
      </c>
      <c r="G60" s="58"/>
      <c r="H60" s="56">
        <v>1.14242121619475E9</v>
      </c>
      <c r="I60" s="56"/>
      <c r="J60" s="57"/>
      <c r="K60" s="59" t="str">
        <f>(H60/I55)*100</f>
        <v>103.18</v>
      </c>
      <c r="L60" s="60"/>
      <c r="M60" s="55">
        <v>1.9045084E7</v>
      </c>
      <c r="N60" s="56"/>
      <c r="O60" s="57"/>
      <c r="P60" s="59" t="str">
        <f>(M60/N55)*100</f>
        <v>113.50</v>
      </c>
      <c r="Q60" s="60"/>
      <c r="R60" s="61" t="str">
        <f t="shared" si="57"/>
        <v>59.99</v>
      </c>
      <c r="S60" s="62"/>
      <c r="T60" s="57"/>
      <c r="U60" s="63">
        <v>59.9850972668197</v>
      </c>
      <c r="V60" s="64"/>
      <c r="W60" s="55">
        <v>2.54048235562038E8</v>
      </c>
      <c r="X60" s="56"/>
      <c r="Y60" s="60"/>
      <c r="Z60" s="65">
        <v>108.78299942113</v>
      </c>
      <c r="AA60" s="66"/>
      <c r="AB60" s="55">
        <v>2.33536707862361E8</v>
      </c>
      <c r="AC60" s="56"/>
      <c r="AD60" s="60"/>
    </row>
    <row r="61" ht="12.75" customHeight="1">
      <c r="A61" s="31" t="s">
        <v>51</v>
      </c>
      <c r="B61" s="32" t="str">
        <f t="shared" si="51"/>
        <v>2009</v>
      </c>
      <c r="C61" s="33"/>
      <c r="D61" s="34">
        <v>8.65464579909372E8</v>
      </c>
      <c r="E61" s="35"/>
      <c r="F61" s="36"/>
      <c r="G61" s="36"/>
      <c r="H61" s="34"/>
      <c r="I61" s="34">
        <v>8.65464579909372E8</v>
      </c>
      <c r="J61" s="35"/>
      <c r="K61" s="37" t="str">
        <f t="shared" ref="K61:K63" si="58">L61</f>
        <v>100.00</v>
      </c>
      <c r="L61" s="38">
        <v>100.0</v>
      </c>
      <c r="M61" s="33"/>
      <c r="N61" s="34">
        <v>1.19129888486E7</v>
      </c>
      <c r="O61" s="35"/>
      <c r="P61" s="37" t="str">
        <f t="shared" ref="P61:P63" si="59">Q61</f>
        <v>100.00</v>
      </c>
      <c r="Q61" s="38">
        <v>100.0</v>
      </c>
      <c r="R61" s="39"/>
      <c r="S61" s="40" t="str">
        <f t="shared" ref="S61:S63" si="60">I61/N61</f>
        <v>72.65</v>
      </c>
      <c r="T61" s="35"/>
      <c r="U61" s="41"/>
      <c r="V61" s="42">
        <v>72.6488188572466</v>
      </c>
      <c r="W61" s="33"/>
      <c r="X61" s="34"/>
      <c r="Y61" s="43"/>
      <c r="Z61" s="44"/>
      <c r="AA61" s="45"/>
      <c r="AB61" s="33"/>
      <c r="AC61" s="34"/>
      <c r="AD61" s="43"/>
    </row>
    <row r="62" ht="12.75" customHeight="1">
      <c r="A62" s="31" t="s">
        <v>51</v>
      </c>
      <c r="B62" s="32" t="str">
        <f t="shared" si="51"/>
        <v>2010</v>
      </c>
      <c r="C62" s="33"/>
      <c r="D62" s="34">
        <v>8.56264027760811E8</v>
      </c>
      <c r="E62" s="35"/>
      <c r="F62" s="36"/>
      <c r="G62" s="36"/>
      <c r="H62" s="34"/>
      <c r="I62" s="34">
        <v>8.4611069936839E8</v>
      </c>
      <c r="J62" s="35"/>
      <c r="K62" s="46" t="str">
        <f t="shared" si="58"/>
        <v>97.76</v>
      </c>
      <c r="L62" s="47" t="str">
        <f>(I62/I61)*100</f>
        <v>97.76</v>
      </c>
      <c r="M62" s="33"/>
      <c r="N62" s="34">
        <v>1.22942116052E7</v>
      </c>
      <c r="O62" s="35"/>
      <c r="P62" s="46" t="str">
        <f t="shared" si="59"/>
        <v>103.20</v>
      </c>
      <c r="Q62" s="47" t="str">
        <f>(N62/N61)*100</f>
        <v>103.20</v>
      </c>
      <c r="R62" s="39"/>
      <c r="S62" s="40" t="str">
        <f t="shared" si="60"/>
        <v>68.82</v>
      </c>
      <c r="T62" s="35"/>
      <c r="U62" s="41"/>
      <c r="V62" s="42">
        <v>69.4444106507215</v>
      </c>
      <c r="W62" s="33"/>
      <c r="X62" s="34"/>
      <c r="Y62" s="43"/>
      <c r="Z62" s="44"/>
      <c r="AA62" s="45"/>
      <c r="AB62" s="33"/>
      <c r="AC62" s="34"/>
      <c r="AD62" s="43"/>
    </row>
    <row r="63" ht="12.75" customHeight="1">
      <c r="A63" s="31" t="s">
        <v>51</v>
      </c>
      <c r="B63" s="32" t="str">
        <f t="shared" si="51"/>
        <v>2011</v>
      </c>
      <c r="C63" s="33"/>
      <c r="D63" s="34">
        <v>9.24293067160206E8</v>
      </c>
      <c r="E63" s="35"/>
      <c r="F63" s="36"/>
      <c r="G63" s="36"/>
      <c r="H63" s="34"/>
      <c r="I63" s="34">
        <v>8.91056653967228E8</v>
      </c>
      <c r="J63" s="35"/>
      <c r="K63" s="48" t="str">
        <f t="shared" si="58"/>
        <v>102.96</v>
      </c>
      <c r="L63" s="47" t="str">
        <f>(I63/I61)*100</f>
        <v>102.96</v>
      </c>
      <c r="M63" s="33"/>
      <c r="N63" s="34">
        <v>1.27399322318E7</v>
      </c>
      <c r="O63" s="35"/>
      <c r="P63" s="48" t="str">
        <f t="shared" si="59"/>
        <v>106.94</v>
      </c>
      <c r="Q63" s="47" t="str">
        <f>(N63/N61)*100</f>
        <v>106.94</v>
      </c>
      <c r="R63" s="39"/>
      <c r="S63" s="40" t="str">
        <f t="shared" si="60"/>
        <v>69.94</v>
      </c>
      <c r="T63" s="35"/>
      <c r="U63" s="41"/>
      <c r="V63" s="42">
        <v>70.397389410302</v>
      </c>
      <c r="W63" s="33"/>
      <c r="X63" s="34"/>
      <c r="Y63" s="43"/>
      <c r="Z63" s="44"/>
      <c r="AA63" s="45"/>
      <c r="AB63" s="33"/>
      <c r="AC63" s="34"/>
      <c r="AD63" s="43"/>
    </row>
    <row r="64" ht="12.75" customHeight="1">
      <c r="A64" s="31" t="s">
        <v>51</v>
      </c>
      <c r="B64" s="32" t="str">
        <f t="shared" si="51"/>
        <v>2012</v>
      </c>
      <c r="C64" s="33">
        <v>1.00082185306719E9</v>
      </c>
      <c r="D64" s="34">
        <v>1.00628751259491E9</v>
      </c>
      <c r="E64" s="49" t="str">
        <f>(D64/C64)-1</f>
        <v>0.5%</v>
      </c>
      <c r="F64" s="36">
        <v>105.28848</v>
      </c>
      <c r="G64" s="36">
        <v>105.90833</v>
      </c>
      <c r="H64" s="34">
        <v>9.50552095601716E8</v>
      </c>
      <c r="I64" s="34">
        <v>9.50149542151133E8</v>
      </c>
      <c r="J64" s="49" t="str">
        <f>(I64/H64)-1</f>
        <v>0.0%</v>
      </c>
      <c r="K64" s="46" t="str">
        <f>(H64/I61)*100</f>
        <v>109.83</v>
      </c>
      <c r="L64" s="47" t="str">
        <f>(I64/I61)*100</f>
        <v>109.78</v>
      </c>
      <c r="M64" s="33">
        <v>1.330882E7</v>
      </c>
      <c r="N64" s="34">
        <v>1.24424702468E7</v>
      </c>
      <c r="O64" s="49" t="str">
        <f t="shared" ref="O64:O65" si="62">(N64/M64)-1</f>
        <v>-6.5%</v>
      </c>
      <c r="P64" s="46" t="str">
        <f>(M64/N61)*100</f>
        <v>111.72</v>
      </c>
      <c r="Q64" s="47" t="str">
        <f>(N64/N61)*100</f>
        <v>104.44</v>
      </c>
      <c r="R64" s="39" t="str">
        <f t="shared" ref="R64:S64" si="61">H64/M64</f>
        <v>71.42</v>
      </c>
      <c r="S64" s="40" t="str">
        <f t="shared" si="61"/>
        <v>76.36</v>
      </c>
      <c r="T64" s="49" t="str">
        <f>(S64/R64)-1</f>
        <v>6.9%</v>
      </c>
      <c r="U64" s="41">
        <v>71.4227178368718</v>
      </c>
      <c r="V64" s="42">
        <v>76.3634183687912</v>
      </c>
      <c r="W64" s="33">
        <v>2.31313525108092E8</v>
      </c>
      <c r="X64" s="34">
        <v>2.36279260073979E8</v>
      </c>
      <c r="Y64" s="50" t="str">
        <f>(X64/W64)-1</f>
        <v>2.1%</v>
      </c>
      <c r="Z64" s="44">
        <v>105.28848</v>
      </c>
      <c r="AA64" s="45">
        <v>105.90833</v>
      </c>
      <c r="AB64" s="33">
        <v>2.19694999023722E8</v>
      </c>
      <c r="AC64" s="34">
        <v>2.23097899923433E8</v>
      </c>
      <c r="AD64" s="50" t="str">
        <f>(AC64/AB64)-1</f>
        <v>1.5%</v>
      </c>
    </row>
    <row r="65" ht="12.75" customHeight="1">
      <c r="A65" s="31" t="s">
        <v>51</v>
      </c>
      <c r="B65" s="32" t="str">
        <f t="shared" si="51"/>
        <v>2013</v>
      </c>
      <c r="C65" s="33">
        <v>1.02771986744647E9</v>
      </c>
      <c r="D65" s="34"/>
      <c r="E65" s="51"/>
      <c r="F65" s="36">
        <v>107.3942496</v>
      </c>
      <c r="G65" s="36"/>
      <c r="H65" s="34">
        <v>9.56959866356264E8</v>
      </c>
      <c r="I65" s="34"/>
      <c r="J65" s="51"/>
      <c r="K65" s="46" t="str">
        <f>(H65/I61)*100</f>
        <v>110.57</v>
      </c>
      <c r="L65" s="52"/>
      <c r="M65" s="33">
        <v>1.370808E7</v>
      </c>
      <c r="N65" s="34">
        <v>1.25060623626E7</v>
      </c>
      <c r="O65" s="49" t="str">
        <f t="shared" si="62"/>
        <v>-8.8%</v>
      </c>
      <c r="P65" s="46" t="str">
        <f>(M65/N61)*100</f>
        <v>115.07</v>
      </c>
      <c r="Q65" s="47" t="str">
        <f>(N65/N61)*100</f>
        <v>104.98</v>
      </c>
      <c r="R65" s="39" t="str">
        <f t="shared" ref="R65:R66" si="63">H65/M65</f>
        <v>69.81</v>
      </c>
      <c r="S65" s="40"/>
      <c r="T65" s="51"/>
      <c r="U65" s="41">
        <v>69.8099125739173</v>
      </c>
      <c r="V65" s="42"/>
      <c r="W65" s="33">
        <v>2.33663196072101E8</v>
      </c>
      <c r="X65" s="34"/>
      <c r="Y65" s="52"/>
      <c r="Z65" s="44">
        <v>107.3942496</v>
      </c>
      <c r="AA65" s="45"/>
      <c r="AB65" s="33">
        <v>2.1757514666046E8</v>
      </c>
      <c r="AC65" s="34"/>
      <c r="AD65" s="52"/>
    </row>
    <row r="66" ht="12.75" customHeight="1">
      <c r="A66" s="53" t="s">
        <v>51</v>
      </c>
      <c r="B66" s="54" t="str">
        <f t="shared" si="51"/>
        <v>2014</v>
      </c>
      <c r="C66" s="55">
        <v>1.04886089401595E9</v>
      </c>
      <c r="D66" s="56"/>
      <c r="E66" s="57"/>
      <c r="F66" s="58">
        <v>109.542134592</v>
      </c>
      <c r="G66" s="58"/>
      <c r="H66" s="56">
        <v>9.5749539473786E8</v>
      </c>
      <c r="I66" s="56"/>
      <c r="J66" s="57"/>
      <c r="K66" s="59" t="str">
        <f>(H66/I61)*100</f>
        <v>110.63</v>
      </c>
      <c r="L66" s="60"/>
      <c r="M66" s="55">
        <v>1.411932E7</v>
      </c>
      <c r="N66" s="56"/>
      <c r="O66" s="57"/>
      <c r="P66" s="59" t="str">
        <f>(M66/N61)*100</f>
        <v>118.52</v>
      </c>
      <c r="Q66" s="60"/>
      <c r="R66" s="61" t="str">
        <f t="shared" si="63"/>
        <v>67.81</v>
      </c>
      <c r="S66" s="62"/>
      <c r="T66" s="57"/>
      <c r="U66" s="63">
        <v>67.8145544358977</v>
      </c>
      <c r="V66" s="64"/>
      <c r="W66" s="55">
        <v>2.41148745881346E8</v>
      </c>
      <c r="X66" s="56"/>
      <c r="Y66" s="60"/>
      <c r="Z66" s="65">
        <v>109.542134592</v>
      </c>
      <c r="AA66" s="66"/>
      <c r="AB66" s="55">
        <v>2.20142456397738E8</v>
      </c>
      <c r="AC66" s="56"/>
      <c r="AD66" s="60"/>
    </row>
    <row r="67" ht="12.75" customHeight="1">
      <c r="A67" s="31" t="s">
        <v>52</v>
      </c>
      <c r="B67" s="32" t="str">
        <f t="shared" si="51"/>
        <v>2009</v>
      </c>
      <c r="C67" s="33"/>
      <c r="D67" s="34">
        <v>1.7911331061E8</v>
      </c>
      <c r="E67" s="35"/>
      <c r="F67" s="36"/>
      <c r="G67" s="36"/>
      <c r="H67" s="34"/>
      <c r="I67" s="34">
        <v>1.7911331061E8</v>
      </c>
      <c r="J67" s="35"/>
      <c r="K67" s="37" t="str">
        <f t="shared" ref="K67:K69" si="64">L67</f>
        <v>100.00</v>
      </c>
      <c r="L67" s="38">
        <v>100.0</v>
      </c>
      <c r="M67" s="33"/>
      <c r="N67" s="34">
        <v>4138832.0</v>
      </c>
      <c r="O67" s="35"/>
      <c r="P67" s="37" t="str">
        <f t="shared" ref="P67:P69" si="65">Q67</f>
        <v>100.00</v>
      </c>
      <c r="Q67" s="38">
        <v>100.0</v>
      </c>
      <c r="R67" s="39"/>
      <c r="S67" s="40" t="str">
        <f t="shared" ref="S67:S69" si="66">I67/N67</f>
        <v>43.28</v>
      </c>
      <c r="T67" s="35"/>
      <c r="U67" s="41"/>
      <c r="V67" s="42">
        <v>43.2762940389946</v>
      </c>
      <c r="W67" s="33"/>
      <c r="X67" s="34"/>
      <c r="Y67" s="43"/>
      <c r="Z67" s="44"/>
      <c r="AA67" s="45"/>
      <c r="AB67" s="33"/>
      <c r="AC67" s="34"/>
      <c r="AD67" s="43"/>
    </row>
    <row r="68" ht="12.75" customHeight="1">
      <c r="A68" s="31" t="s">
        <v>52</v>
      </c>
      <c r="B68" s="32" t="str">
        <f t="shared" si="51"/>
        <v>2010</v>
      </c>
      <c r="C68" s="33"/>
      <c r="D68" s="34">
        <v>1.65386E8</v>
      </c>
      <c r="E68" s="35"/>
      <c r="F68" s="36"/>
      <c r="G68" s="36"/>
      <c r="H68" s="34"/>
      <c r="I68" s="34">
        <v>1.57961795606495E8</v>
      </c>
      <c r="J68" s="35"/>
      <c r="K68" s="46" t="str">
        <f t="shared" si="64"/>
        <v>88.19</v>
      </c>
      <c r="L68" s="47" t="str">
        <f>(I68/I67)*100</f>
        <v>88.19</v>
      </c>
      <c r="M68" s="33"/>
      <c r="N68" s="34">
        <v>4454155.0</v>
      </c>
      <c r="O68" s="35"/>
      <c r="P68" s="46" t="str">
        <f t="shared" si="65"/>
        <v>107.62</v>
      </c>
      <c r="Q68" s="47" t="str">
        <f>(N68/N67)*100</f>
        <v>107.62</v>
      </c>
      <c r="R68" s="39"/>
      <c r="S68" s="40" t="str">
        <f t="shared" si="66"/>
        <v>35.46</v>
      </c>
      <c r="T68" s="35"/>
      <c r="U68" s="41"/>
      <c r="V68" s="42">
        <v>35.4639197797326</v>
      </c>
      <c r="W68" s="33"/>
      <c r="X68" s="34"/>
      <c r="Y68" s="43"/>
      <c r="Z68" s="44"/>
      <c r="AA68" s="45"/>
      <c r="AB68" s="33"/>
      <c r="AC68" s="34"/>
      <c r="AD68" s="43"/>
    </row>
    <row r="69" ht="12.75" customHeight="1">
      <c r="A69" s="31" t="s">
        <v>52</v>
      </c>
      <c r="B69" s="32" t="str">
        <f t="shared" si="51"/>
        <v>2011</v>
      </c>
      <c r="C69" s="33"/>
      <c r="D69" s="34">
        <v>1.56350080866135E8</v>
      </c>
      <c r="E69" s="35"/>
      <c r="F69" s="36"/>
      <c r="G69" s="36"/>
      <c r="H69" s="34"/>
      <c r="I69" s="34">
        <v>1.44841416440057E8</v>
      </c>
      <c r="J69" s="35"/>
      <c r="K69" s="48" t="str">
        <f t="shared" si="64"/>
        <v>80.87</v>
      </c>
      <c r="L69" s="47" t="str">
        <f>(I69/I67)*100</f>
        <v>80.87</v>
      </c>
      <c r="M69" s="33"/>
      <c r="N69" s="34">
        <v>4546412.0</v>
      </c>
      <c r="O69" s="35"/>
      <c r="P69" s="48" t="str">
        <f t="shared" si="65"/>
        <v>109.85</v>
      </c>
      <c r="Q69" s="47" t="str">
        <f>(N69/N67)*100</f>
        <v>109.85</v>
      </c>
      <c r="R69" s="39"/>
      <c r="S69" s="40" t="str">
        <f t="shared" si="66"/>
        <v>31.86</v>
      </c>
      <c r="T69" s="35"/>
      <c r="U69" s="41"/>
      <c r="V69" s="42">
        <v>31.8584009632337</v>
      </c>
      <c r="W69" s="33"/>
      <c r="X69" s="34"/>
      <c r="Y69" s="43"/>
      <c r="Z69" s="44"/>
      <c r="AA69" s="45"/>
      <c r="AB69" s="33"/>
      <c r="AC69" s="34"/>
      <c r="AD69" s="43"/>
    </row>
    <row r="70" ht="12.75" customHeight="1">
      <c r="A70" s="31" t="s">
        <v>52</v>
      </c>
      <c r="B70" s="32" t="str">
        <f t="shared" si="51"/>
        <v>2012</v>
      </c>
      <c r="C70" s="33">
        <v>1.650041883E8</v>
      </c>
      <c r="D70" s="34">
        <v>1.55483965922982E8</v>
      </c>
      <c r="E70" s="49" t="str">
        <f>(D70/C70)-1</f>
        <v>-5.8%</v>
      </c>
      <c r="F70" s="36">
        <v>107.8961769</v>
      </c>
      <c r="G70" s="36">
        <v>109.025157</v>
      </c>
      <c r="H70" s="34">
        <v>1.52928669987009E8</v>
      </c>
      <c r="I70" s="34">
        <v>1.42612925494785E8</v>
      </c>
      <c r="J70" s="49" t="str">
        <f>(I70/H70)-1</f>
        <v>-6.7%</v>
      </c>
      <c r="K70" s="46" t="str">
        <f>(H70/I67)*100</f>
        <v>85.38</v>
      </c>
      <c r="L70" s="47" t="str">
        <f>(I70/I67)*100</f>
        <v>79.62</v>
      </c>
      <c r="M70" s="33">
        <v>4698000.0</v>
      </c>
      <c r="N70" s="34">
        <v>4357569.2246</v>
      </c>
      <c r="O70" s="49" t="str">
        <f t="shared" ref="O70:O71" si="68">(N70/M70)-1</f>
        <v>-7.2%</v>
      </c>
      <c r="P70" s="46" t="str">
        <f>(M70/N67)*100</f>
        <v>113.51</v>
      </c>
      <c r="Q70" s="47" t="str">
        <f>(N70/N67)*100</f>
        <v>105.28</v>
      </c>
      <c r="R70" s="39" t="str">
        <f t="shared" ref="R70:S70" si="67">H70/M70</f>
        <v>32.55</v>
      </c>
      <c r="S70" s="40" t="str">
        <f t="shared" si="67"/>
        <v>32.73</v>
      </c>
      <c r="T70" s="49" t="str">
        <f>(S70/R70)-1</f>
        <v>0.5%</v>
      </c>
      <c r="U70" s="41">
        <v>32.551866749044</v>
      </c>
      <c r="V70" s="42">
        <v>32.727634489502</v>
      </c>
      <c r="W70" s="33">
        <v>2.567417E7</v>
      </c>
      <c r="X70" s="34">
        <v>2.10028097115E7</v>
      </c>
      <c r="Y70" s="50" t="str">
        <f>(X70/W70)-1</f>
        <v>-18.2%</v>
      </c>
      <c r="Z70" s="44">
        <v>107.8961769</v>
      </c>
      <c r="AA70" s="45">
        <v>109.025157</v>
      </c>
      <c r="AB70" s="33">
        <v>2.37952546027606E7</v>
      </c>
      <c r="AC70" s="34">
        <v>1.92641866239184E7</v>
      </c>
      <c r="AD70" s="50" t="str">
        <f>(AC70/AB70)-1</f>
        <v>-19.0%</v>
      </c>
    </row>
    <row r="71" ht="12.75" customHeight="1">
      <c r="A71" s="31" t="s">
        <v>52</v>
      </c>
      <c r="B71" s="32" t="str">
        <f t="shared" si="51"/>
        <v>2013</v>
      </c>
      <c r="C71" s="33">
        <v>1.655418283E8</v>
      </c>
      <c r="D71" s="34"/>
      <c r="E71" s="51"/>
      <c r="F71" s="36">
        <v>108.60829166754</v>
      </c>
      <c r="G71" s="36"/>
      <c r="H71" s="34">
        <v>1.52420985321028E8</v>
      </c>
      <c r="I71" s="34"/>
      <c r="J71" s="51"/>
      <c r="K71" s="46" t="str">
        <f>(H71/I67)*100</f>
        <v>85.10</v>
      </c>
      <c r="L71" s="52"/>
      <c r="M71" s="33">
        <v>4860000.0</v>
      </c>
      <c r="N71" s="34">
        <v>4215705.3061</v>
      </c>
      <c r="O71" s="49" t="str">
        <f t="shared" si="68"/>
        <v>-13.3%</v>
      </c>
      <c r="P71" s="46" t="str">
        <f>(M71/N67)*100</f>
        <v>117.42</v>
      </c>
      <c r="Q71" s="47" t="str">
        <f>(N71/N67)*100</f>
        <v>101.86</v>
      </c>
      <c r="R71" s="39" t="str">
        <f t="shared" ref="R71:R72" si="69">H71/M71</f>
        <v>31.36</v>
      </c>
      <c r="S71" s="40"/>
      <c r="T71" s="51"/>
      <c r="U71" s="41">
        <v>31.3623426586477</v>
      </c>
      <c r="V71" s="42"/>
      <c r="W71" s="33">
        <v>2.558517E7</v>
      </c>
      <c r="X71" s="34"/>
      <c r="Y71" s="52"/>
      <c r="Z71" s="44">
        <v>108.60829166754</v>
      </c>
      <c r="AA71" s="45"/>
      <c r="AB71" s="33">
        <v>2.35572897862334E7</v>
      </c>
      <c r="AC71" s="34"/>
      <c r="AD71" s="52"/>
    </row>
    <row r="72" ht="12.75" customHeight="1">
      <c r="A72" s="53" t="s">
        <v>52</v>
      </c>
      <c r="B72" s="54" t="str">
        <f t="shared" si="51"/>
        <v>2014</v>
      </c>
      <c r="C72" s="55">
        <v>1.659098283E8</v>
      </c>
      <c r="D72" s="56"/>
      <c r="E72" s="57"/>
      <c r="F72" s="58">
        <v>109.640070438382</v>
      </c>
      <c r="G72" s="58"/>
      <c r="H72" s="56">
        <v>1.51322256212196E8</v>
      </c>
      <c r="I72" s="56"/>
      <c r="J72" s="57"/>
      <c r="K72" s="59" t="str">
        <f>(H72/I67)*100</f>
        <v>84.48</v>
      </c>
      <c r="L72" s="60"/>
      <c r="M72" s="55">
        <v>5041000.0</v>
      </c>
      <c r="N72" s="56"/>
      <c r="O72" s="57"/>
      <c r="P72" s="59" t="str">
        <f>(M72/N67)*100</f>
        <v>121.80</v>
      </c>
      <c r="Q72" s="60"/>
      <c r="R72" s="61" t="str">
        <f t="shared" si="69"/>
        <v>30.02</v>
      </c>
      <c r="S72" s="62"/>
      <c r="T72" s="57"/>
      <c r="U72" s="63">
        <v>30.0183011728221</v>
      </c>
      <c r="V72" s="64"/>
      <c r="W72" s="55">
        <v>2.558517E7</v>
      </c>
      <c r="X72" s="56"/>
      <c r="Y72" s="60"/>
      <c r="Z72" s="65">
        <v>109.640070438382</v>
      </c>
      <c r="AA72" s="66"/>
      <c r="AB72" s="55">
        <v>2.3335601571306E7</v>
      </c>
      <c r="AC72" s="56"/>
      <c r="AD72" s="60"/>
    </row>
    <row r="73" ht="12.75" customHeight="1">
      <c r="A73" s="31" t="s">
        <v>53</v>
      </c>
      <c r="B73" s="32" t="str">
        <f t="shared" si="51"/>
        <v>2009</v>
      </c>
      <c r="C73" s="33"/>
      <c r="D73" s="34">
        <v>1.82700909110378E10</v>
      </c>
      <c r="E73" s="35"/>
      <c r="F73" s="36"/>
      <c r="G73" s="36"/>
      <c r="H73" s="34"/>
      <c r="I73" s="34">
        <v>1.82700909110378E10</v>
      </c>
      <c r="J73" s="35"/>
      <c r="K73" s="37" t="str">
        <f t="shared" ref="K73:K75" si="70">L73</f>
        <v>100.00</v>
      </c>
      <c r="L73" s="38">
        <v>100.0</v>
      </c>
      <c r="M73" s="33"/>
      <c r="N73" s="34">
        <v>2038443.0</v>
      </c>
      <c r="O73" s="35"/>
      <c r="P73" s="37" t="str">
        <f t="shared" ref="P73:P75" si="71">Q73</f>
        <v>100.00</v>
      </c>
      <c r="Q73" s="38">
        <v>100.0</v>
      </c>
      <c r="R73" s="39"/>
      <c r="S73" s="40" t="str">
        <f t="shared" ref="S73:S75" si="72">I73/N73</f>
        <v>8,962.77</v>
      </c>
      <c r="T73" s="35"/>
      <c r="U73" s="41"/>
      <c r="V73" s="42">
        <v>32.0443320060287</v>
      </c>
      <c r="W73" s="33"/>
      <c r="X73" s="34"/>
      <c r="Y73" s="43"/>
      <c r="Z73" s="44"/>
      <c r="AA73" s="45"/>
      <c r="AB73" s="33"/>
      <c r="AC73" s="34"/>
      <c r="AD73" s="43"/>
    </row>
    <row r="74" ht="12.75" customHeight="1">
      <c r="A74" s="31" t="s">
        <v>53</v>
      </c>
      <c r="B74" s="32" t="str">
        <f t="shared" si="51"/>
        <v>2010</v>
      </c>
      <c r="C74" s="33"/>
      <c r="D74" s="34">
        <v>2.28474910914936E10</v>
      </c>
      <c r="E74" s="35"/>
      <c r="F74" s="36"/>
      <c r="G74" s="36"/>
      <c r="H74" s="34"/>
      <c r="I74" s="34">
        <v>2.17802584284972E10</v>
      </c>
      <c r="J74" s="35"/>
      <c r="K74" s="46" t="str">
        <f t="shared" si="70"/>
        <v>119.21</v>
      </c>
      <c r="L74" s="47" t="str">
        <f>(I74/I73)*100</f>
        <v>119.21</v>
      </c>
      <c r="M74" s="33"/>
      <c r="N74" s="34">
        <v>2091322.0</v>
      </c>
      <c r="O74" s="35"/>
      <c r="P74" s="46" t="str">
        <f t="shared" si="71"/>
        <v>102.59</v>
      </c>
      <c r="Q74" s="47" t="str">
        <f>(N74/N73)*100</f>
        <v>102.59</v>
      </c>
      <c r="R74" s="39"/>
      <c r="S74" s="40" t="str">
        <f t="shared" si="72"/>
        <v>10,414.59</v>
      </c>
      <c r="T74" s="35"/>
      <c r="U74" s="41"/>
      <c r="V74" s="42">
        <v>37.234987184466</v>
      </c>
      <c r="W74" s="33"/>
      <c r="X74" s="34"/>
      <c r="Y74" s="43"/>
      <c r="Z74" s="44"/>
      <c r="AA74" s="45"/>
      <c r="AB74" s="33"/>
      <c r="AC74" s="34"/>
      <c r="AD74" s="43"/>
    </row>
    <row r="75" ht="12.75" customHeight="1">
      <c r="A75" s="31" t="s">
        <v>53</v>
      </c>
      <c r="B75" s="32" t="str">
        <f t="shared" si="51"/>
        <v>2011</v>
      </c>
      <c r="C75" s="33"/>
      <c r="D75" s="34">
        <v>2.37365690645105E10</v>
      </c>
      <c r="E75" s="35"/>
      <c r="F75" s="36"/>
      <c r="G75" s="36"/>
      <c r="H75" s="34"/>
      <c r="I75" s="34">
        <v>2.17784471067E10</v>
      </c>
      <c r="J75" s="35"/>
      <c r="K75" s="48" t="str">
        <f t="shared" si="70"/>
        <v>119.20</v>
      </c>
      <c r="L75" s="47" t="str">
        <f>(I75/I73)*100</f>
        <v>119.20</v>
      </c>
      <c r="M75" s="33"/>
      <c r="N75" s="34">
        <v>2066988.0</v>
      </c>
      <c r="O75" s="35"/>
      <c r="P75" s="48" t="str">
        <f t="shared" si="71"/>
        <v>101.40</v>
      </c>
      <c r="Q75" s="47" t="str">
        <f>(N75/N73)*100</f>
        <v>101.40</v>
      </c>
      <c r="R75" s="39"/>
      <c r="S75" s="40" t="str">
        <f t="shared" si="72"/>
        <v>10,536.32</v>
      </c>
      <c r="T75" s="35"/>
      <c r="U75" s="41"/>
      <c r="V75" s="42">
        <v>37.6702099385712</v>
      </c>
      <c r="W75" s="33"/>
      <c r="X75" s="34"/>
      <c r="Y75" s="43"/>
      <c r="Z75" s="44"/>
      <c r="AA75" s="45"/>
      <c r="AB75" s="33"/>
      <c r="AC75" s="34"/>
      <c r="AD75" s="43"/>
    </row>
    <row r="76" ht="12.75" customHeight="1">
      <c r="A76" s="31" t="s">
        <v>53</v>
      </c>
      <c r="B76" s="32" t="str">
        <f t="shared" si="51"/>
        <v>2012</v>
      </c>
      <c r="C76" s="33">
        <v>2.59899584266648E10</v>
      </c>
      <c r="D76" s="34">
        <v>2.46366277173564E10</v>
      </c>
      <c r="E76" s="49" t="str">
        <f>(D76/C76)-1</f>
        <v>-5.2%</v>
      </c>
      <c r="F76" s="36">
        <v>113.008817205</v>
      </c>
      <c r="G76" s="36">
        <v>115.2035927</v>
      </c>
      <c r="H76" s="34">
        <v>2.29981686999861E10</v>
      </c>
      <c r="I76" s="34">
        <v>2.13852946248927E10</v>
      </c>
      <c r="J76" s="49" t="str">
        <f>(I76/H76)-1</f>
        <v>-7.0%</v>
      </c>
      <c r="K76" s="46" t="str">
        <f>(H76/I73)*100</f>
        <v>125.88</v>
      </c>
      <c r="L76" s="47" t="str">
        <f>(I76/I73)*100</f>
        <v>117.05</v>
      </c>
      <c r="M76" s="33">
        <v>2122691.83</v>
      </c>
      <c r="N76" s="34">
        <v>2023433.8624</v>
      </c>
      <c r="O76" s="49" t="str">
        <f t="shared" ref="O76:O77" si="74">(N76/M76)-1</f>
        <v>-4.7%</v>
      </c>
      <c r="P76" s="46" t="str">
        <f>(M76/N73)*100</f>
        <v>104.13</v>
      </c>
      <c r="Q76" s="47" t="str">
        <f>(N76/N73)*100</f>
        <v>99.26</v>
      </c>
      <c r="R76" s="39" t="str">
        <f t="shared" ref="R76:S76" si="73">H76/M76</f>
        <v>10,834.44</v>
      </c>
      <c r="S76" s="40" t="str">
        <f t="shared" si="73"/>
        <v>10,568.81</v>
      </c>
      <c r="T76" s="49" t="str">
        <f>(S76/R76)-1</f>
        <v>-2.5%</v>
      </c>
      <c r="U76" s="41">
        <v>38.7360554108968</v>
      </c>
      <c r="V76" s="42">
        <v>37.7823706371524</v>
      </c>
      <c r="W76" s="33">
        <v>5.09382126816072E9</v>
      </c>
      <c r="X76" s="34">
        <v>4.70846509587859E9</v>
      </c>
      <c r="Y76" s="50" t="str">
        <f>(X76/W76)-1</f>
        <v>-7.6%</v>
      </c>
      <c r="Z76" s="44">
        <v>113.008817205</v>
      </c>
      <c r="AA76" s="45">
        <v>115.2035927</v>
      </c>
      <c r="AB76" s="33">
        <v>4.50745472268809E9</v>
      </c>
      <c r="AC76" s="34">
        <v>4.08708182230031E9</v>
      </c>
      <c r="AD76" s="50" t="str">
        <f>(AC76/AB76)-1</f>
        <v>-9.3%</v>
      </c>
    </row>
    <row r="77" ht="12.75" customHeight="1">
      <c r="A77" s="31" t="s">
        <v>53</v>
      </c>
      <c r="B77" s="32" t="str">
        <f t="shared" si="51"/>
        <v>2013</v>
      </c>
      <c r="C77" s="33">
        <v>2.76657853663234E10</v>
      </c>
      <c r="D77" s="34"/>
      <c r="E77" s="51"/>
      <c r="F77" s="36">
        <v>116.39908172115</v>
      </c>
      <c r="G77" s="36"/>
      <c r="H77" s="34">
        <v>2.37680443498692E10</v>
      </c>
      <c r="I77" s="34"/>
      <c r="J77" s="51"/>
      <c r="K77" s="46" t="str">
        <f>(H77/I73)*100</f>
        <v>130.09</v>
      </c>
      <c r="L77" s="52"/>
      <c r="M77" s="33">
        <v>2154532.20745</v>
      </c>
      <c r="N77" s="34">
        <v>2100927.3125</v>
      </c>
      <c r="O77" s="49" t="str">
        <f t="shared" si="74"/>
        <v>-2.5%</v>
      </c>
      <c r="P77" s="46" t="str">
        <f>(M77/N73)*100</f>
        <v>105.69</v>
      </c>
      <c r="Q77" s="47" t="str">
        <f>(N77/N73)*100</f>
        <v>103.07</v>
      </c>
      <c r="R77" s="39" t="str">
        <f t="shared" ref="R77:R78" si="75">H77/M77</f>
        <v>11,031.65</v>
      </c>
      <c r="S77" s="40"/>
      <c r="T77" s="51"/>
      <c r="U77" s="41">
        <v>39.4411477810358</v>
      </c>
      <c r="V77" s="42"/>
      <c r="W77" s="33">
        <v>5.52864468359278E9</v>
      </c>
      <c r="X77" s="34"/>
      <c r="Y77" s="52"/>
      <c r="Z77" s="44">
        <v>116.39908172115</v>
      </c>
      <c r="AA77" s="45"/>
      <c r="AB77" s="33">
        <v>4.74973221596147E9</v>
      </c>
      <c r="AC77" s="34"/>
      <c r="AD77" s="52"/>
    </row>
    <row r="78" ht="12.75" customHeight="1">
      <c r="A78" s="53" t="s">
        <v>53</v>
      </c>
      <c r="B78" s="54" t="str">
        <f t="shared" si="51"/>
        <v>2014</v>
      </c>
      <c r="C78" s="55">
        <v>2.81574201596418E10</v>
      </c>
      <c r="D78" s="56"/>
      <c r="E78" s="57"/>
      <c r="F78" s="58">
        <v>119.891054172784</v>
      </c>
      <c r="G78" s="58"/>
      <c r="H78" s="56">
        <v>2.34858391678348E10</v>
      </c>
      <c r="I78" s="56"/>
      <c r="J78" s="57"/>
      <c r="K78" s="59" t="str">
        <f>(H78/I73)*100</f>
        <v>128.55</v>
      </c>
      <c r="L78" s="60"/>
      <c r="M78" s="55">
        <v>2186850.19056175</v>
      </c>
      <c r="N78" s="56"/>
      <c r="O78" s="57"/>
      <c r="P78" s="59" t="str">
        <f>(M78/N73)*100</f>
        <v>107.28</v>
      </c>
      <c r="Q78" s="60"/>
      <c r="R78" s="61" t="str">
        <f t="shared" si="75"/>
        <v>10,739.57</v>
      </c>
      <c r="S78" s="62"/>
      <c r="T78" s="57"/>
      <c r="U78" s="63">
        <v>38.3968976352426</v>
      </c>
      <c r="V78" s="64"/>
      <c r="W78" s="55">
        <v>5.78853736951746E9</v>
      </c>
      <c r="X78" s="56"/>
      <c r="Y78" s="60"/>
      <c r="Z78" s="65">
        <v>119.891054172784</v>
      </c>
      <c r="AA78" s="66"/>
      <c r="AB78" s="55">
        <v>4.8281645444331E9</v>
      </c>
      <c r="AC78" s="56"/>
      <c r="AD78" s="60"/>
    </row>
    <row r="79" ht="12.75" customHeight="1">
      <c r="A79" s="31" t="s">
        <v>54</v>
      </c>
      <c r="B79" s="32" t="str">
        <f t="shared" si="51"/>
        <v>2009</v>
      </c>
      <c r="C79" s="33"/>
      <c r="D79" s="34">
        <v>1.052E8</v>
      </c>
      <c r="E79" s="35"/>
      <c r="F79" s="36"/>
      <c r="G79" s="36"/>
      <c r="H79" s="34"/>
      <c r="I79" s="34">
        <v>1.052E8</v>
      </c>
      <c r="J79" s="35"/>
      <c r="K79" s="37" t="str">
        <f t="shared" ref="K79:K81" si="76">L79</f>
        <v>100.00</v>
      </c>
      <c r="L79" s="38">
        <v>100.0</v>
      </c>
      <c r="M79" s="33"/>
      <c r="N79" s="34">
        <v>3560633.0</v>
      </c>
      <c r="O79" s="35"/>
      <c r="P79" s="37" t="str">
        <f t="shared" ref="P79:P81" si="77">Q79</f>
        <v>100.00</v>
      </c>
      <c r="Q79" s="38">
        <v>100.0</v>
      </c>
      <c r="R79" s="39"/>
      <c r="S79" s="40" t="str">
        <f t="shared" ref="S79:S81" si="78">I79/N79</f>
        <v>29.55</v>
      </c>
      <c r="T79" s="35"/>
      <c r="U79" s="41"/>
      <c r="V79" s="42">
        <v>29.5453083763477</v>
      </c>
      <c r="W79" s="33"/>
      <c r="X79" s="34"/>
      <c r="Y79" s="43"/>
      <c r="Z79" s="44"/>
      <c r="AA79" s="45"/>
      <c r="AB79" s="33"/>
      <c r="AC79" s="34"/>
      <c r="AD79" s="43"/>
    </row>
    <row r="80" ht="12.75" customHeight="1">
      <c r="A80" s="31" t="s">
        <v>54</v>
      </c>
      <c r="B80" s="32" t="str">
        <f t="shared" si="51"/>
        <v>2010</v>
      </c>
      <c r="C80" s="33"/>
      <c r="D80" s="34">
        <v>1.09931E8</v>
      </c>
      <c r="E80" s="35"/>
      <c r="F80" s="36"/>
      <c r="G80" s="36"/>
      <c r="H80" s="34"/>
      <c r="I80" s="34">
        <v>1.11718495934959E8</v>
      </c>
      <c r="J80" s="35"/>
      <c r="K80" s="46" t="str">
        <f t="shared" si="76"/>
        <v>106.20</v>
      </c>
      <c r="L80" s="47" t="str">
        <f>(I80/I79)*100</f>
        <v>106.20</v>
      </c>
      <c r="M80" s="33"/>
      <c r="N80" s="34">
        <v>3615036.0</v>
      </c>
      <c r="O80" s="35"/>
      <c r="P80" s="46" t="str">
        <f t="shared" si="77"/>
        <v>101.53</v>
      </c>
      <c r="Q80" s="47" t="str">
        <f>(N80/N79)*100</f>
        <v>101.53</v>
      </c>
      <c r="R80" s="39"/>
      <c r="S80" s="40" t="str">
        <f t="shared" si="78"/>
        <v>30.90</v>
      </c>
      <c r="T80" s="35"/>
      <c r="U80" s="41"/>
      <c r="V80" s="42">
        <v>30.9038404970128</v>
      </c>
      <c r="W80" s="33"/>
      <c r="X80" s="34"/>
      <c r="Y80" s="43"/>
      <c r="Z80" s="44"/>
      <c r="AA80" s="45"/>
      <c r="AB80" s="33"/>
      <c r="AC80" s="34"/>
      <c r="AD80" s="43"/>
    </row>
    <row r="81" ht="12.75" customHeight="1">
      <c r="A81" s="31" t="s">
        <v>54</v>
      </c>
      <c r="B81" s="32" t="str">
        <f t="shared" si="51"/>
        <v>2011</v>
      </c>
      <c r="C81" s="33"/>
      <c r="D81" s="34">
        <v>1.15774E8</v>
      </c>
      <c r="E81" s="35"/>
      <c r="F81" s="36"/>
      <c r="G81" s="36"/>
      <c r="H81" s="34"/>
      <c r="I81" s="34">
        <v>1.16261367653202E8</v>
      </c>
      <c r="J81" s="35"/>
      <c r="K81" s="48" t="str">
        <f t="shared" si="76"/>
        <v>110.51</v>
      </c>
      <c r="L81" s="47" t="str">
        <f>(I81/I79)*100</f>
        <v>110.51</v>
      </c>
      <c r="M81" s="33"/>
      <c r="N81" s="34">
        <v>3771478.0</v>
      </c>
      <c r="O81" s="35"/>
      <c r="P81" s="48" t="str">
        <f t="shared" si="77"/>
        <v>105.92</v>
      </c>
      <c r="Q81" s="47" t="str">
        <f>(N81/N79)*100</f>
        <v>105.92</v>
      </c>
      <c r="R81" s="39"/>
      <c r="S81" s="40" t="str">
        <f t="shared" si="78"/>
        <v>30.83</v>
      </c>
      <c r="T81" s="35"/>
      <c r="U81" s="41"/>
      <c r="V81" s="42">
        <v>30.8264737732004</v>
      </c>
      <c r="W81" s="33"/>
      <c r="X81" s="34"/>
      <c r="Y81" s="43"/>
      <c r="Z81" s="44"/>
      <c r="AA81" s="45"/>
      <c r="AB81" s="33"/>
      <c r="AC81" s="34"/>
      <c r="AD81" s="43"/>
    </row>
    <row r="82" ht="12.75" customHeight="1">
      <c r="A82" s="31" t="s">
        <v>54</v>
      </c>
      <c r="B82" s="32" t="str">
        <f t="shared" si="51"/>
        <v>2012</v>
      </c>
      <c r="C82" s="33">
        <v>1.18505E8</v>
      </c>
      <c r="D82" s="34">
        <v>1.09977E8</v>
      </c>
      <c r="E82" s="49" t="str">
        <f>(D82/C82)-1</f>
        <v>-7.2%</v>
      </c>
      <c r="F82" s="36">
        <v>100.675992</v>
      </c>
      <c r="G82" s="36">
        <v>101.4728352</v>
      </c>
      <c r="H82" s="34">
        <v>1.17709294585347E8</v>
      </c>
      <c r="I82" s="34">
        <v>1.08380730451887E8</v>
      </c>
      <c r="J82" s="49" t="str">
        <f>(I82/H82)-1</f>
        <v>-7.9%</v>
      </c>
      <c r="K82" s="46" t="str">
        <f>(H82/I79)*100</f>
        <v>111.89</v>
      </c>
      <c r="L82" s="47" t="str">
        <f>(I82/I79)*100</f>
        <v>103.02</v>
      </c>
      <c r="M82" s="33">
        <v>3826000.0</v>
      </c>
      <c r="N82" s="34">
        <v>3805985.0476</v>
      </c>
      <c r="O82" s="49" t="str">
        <f t="shared" ref="O82:O83" si="80">(N82/M82)-1</f>
        <v>-0.5%</v>
      </c>
      <c r="P82" s="46" t="str">
        <f>(M82/N79)*100</f>
        <v>107.45</v>
      </c>
      <c r="Q82" s="47" t="str">
        <f>(N82/N79)*100</f>
        <v>106.89</v>
      </c>
      <c r="R82" s="39" t="str">
        <f t="shared" ref="R82:S82" si="79">H82/M82</f>
        <v>30.77</v>
      </c>
      <c r="S82" s="40" t="str">
        <f t="shared" si="79"/>
        <v>28.48</v>
      </c>
      <c r="T82" s="49" t="str">
        <f>(S82/R82)-1</f>
        <v>-7.4%</v>
      </c>
      <c r="U82" s="41">
        <v>30.7656284854539</v>
      </c>
      <c r="V82" s="42">
        <v>28.4763945343682</v>
      </c>
      <c r="W82" s="33">
        <v>2.4959E7</v>
      </c>
      <c r="X82" s="34">
        <v>2.3163E7</v>
      </c>
      <c r="Y82" s="50" t="str">
        <f>(X82/W82)-1</f>
        <v>-7.2%</v>
      </c>
      <c r="Z82" s="44">
        <v>100.675992</v>
      </c>
      <c r="AA82" s="45">
        <v>101.4728352</v>
      </c>
      <c r="AB82" s="33">
        <v>2.47914120379365E7</v>
      </c>
      <c r="AC82" s="34">
        <v>2.28267988711919E7</v>
      </c>
      <c r="AD82" s="50" t="str">
        <f>(AC82/AB82)-1</f>
        <v>-7.9%</v>
      </c>
    </row>
    <row r="83" ht="12.75" customHeight="1">
      <c r="A83" s="31" t="s">
        <v>54</v>
      </c>
      <c r="B83" s="32" t="str">
        <f t="shared" si="51"/>
        <v>2013</v>
      </c>
      <c r="C83" s="33">
        <v>1.19609E8</v>
      </c>
      <c r="D83" s="34"/>
      <c r="E83" s="51"/>
      <c r="F83" s="36">
        <v>102.085455888</v>
      </c>
      <c r="G83" s="36"/>
      <c r="H83" s="34">
        <v>1.17165563849982E8</v>
      </c>
      <c r="I83" s="34"/>
      <c r="J83" s="51"/>
      <c r="K83" s="46" t="str">
        <f>(H83/I79)*100</f>
        <v>111.37</v>
      </c>
      <c r="L83" s="52"/>
      <c r="M83" s="33">
        <v>3906000.0</v>
      </c>
      <c r="N83" s="34">
        <v>3812939.7393</v>
      </c>
      <c r="O83" s="49" t="str">
        <f t="shared" si="80"/>
        <v>-2.4%</v>
      </c>
      <c r="P83" s="46" t="str">
        <f>(M83/N79)*100</f>
        <v>109.70</v>
      </c>
      <c r="Q83" s="47" t="str">
        <f>(N83/N79)*100</f>
        <v>107.09</v>
      </c>
      <c r="R83" s="39" t="str">
        <f t="shared" ref="R83:R84" si="81">H83/M83</f>
        <v>30.00</v>
      </c>
      <c r="S83" s="40"/>
      <c r="T83" s="51"/>
      <c r="U83" s="41">
        <v>29.9963041090584</v>
      </c>
      <c r="V83" s="42"/>
      <c r="W83" s="33">
        <v>2.5101E7</v>
      </c>
      <c r="X83" s="34"/>
      <c r="Y83" s="52"/>
      <c r="Z83" s="44">
        <v>102.085455888</v>
      </c>
      <c r="AA83" s="45"/>
      <c r="AB83" s="33">
        <v>2.45882234463828E7</v>
      </c>
      <c r="AC83" s="34"/>
      <c r="AD83" s="52"/>
    </row>
    <row r="84" ht="12.75" customHeight="1">
      <c r="A84" s="53" t="s">
        <v>54</v>
      </c>
      <c r="B84" s="54" t="str">
        <f t="shared" si="51"/>
        <v>2014</v>
      </c>
      <c r="C84" s="55">
        <v>1.21704E8</v>
      </c>
      <c r="D84" s="56"/>
      <c r="E84" s="57"/>
      <c r="F84" s="58">
        <v>103.718823182208</v>
      </c>
      <c r="G84" s="58"/>
      <c r="H84" s="56">
        <v>1.17340320942705E8</v>
      </c>
      <c r="I84" s="56"/>
      <c r="J84" s="57"/>
      <c r="K84" s="59" t="str">
        <f>(H84/I79)*100</f>
        <v>111.54</v>
      </c>
      <c r="L84" s="60"/>
      <c r="M84" s="55">
        <v>4004000.0</v>
      </c>
      <c r="N84" s="56"/>
      <c r="O84" s="57"/>
      <c r="P84" s="59" t="str">
        <f>(M84/N79)*100</f>
        <v>112.45</v>
      </c>
      <c r="Q84" s="60"/>
      <c r="R84" s="61" t="str">
        <f t="shared" si="81"/>
        <v>29.31</v>
      </c>
      <c r="S84" s="62"/>
      <c r="T84" s="57"/>
      <c r="U84" s="63">
        <v>29.3057744612151</v>
      </c>
      <c r="V84" s="64"/>
      <c r="W84" s="55">
        <v>2.5819E7</v>
      </c>
      <c r="X84" s="56"/>
      <c r="Y84" s="60"/>
      <c r="Z84" s="65">
        <v>103.718823182208</v>
      </c>
      <c r="AA84" s="66"/>
      <c r="AB84" s="55">
        <v>2.4893263544499E7</v>
      </c>
      <c r="AC84" s="56"/>
      <c r="AD84" s="60"/>
    </row>
    <row r="85" ht="12.75" customHeight="1">
      <c r="A85" s="31" t="s">
        <v>55</v>
      </c>
      <c r="B85" s="32" t="str">
        <f t="shared" si="51"/>
        <v>2009</v>
      </c>
      <c r="C85" s="33"/>
      <c r="D85" s="34">
        <v>6.02560560614014E8</v>
      </c>
      <c r="E85" s="35"/>
      <c r="F85" s="36"/>
      <c r="G85" s="36"/>
      <c r="H85" s="34"/>
      <c r="I85" s="34">
        <v>6.02560560614014E8</v>
      </c>
      <c r="J85" s="35"/>
      <c r="K85" s="37" t="str">
        <f t="shared" ref="K85:K87" si="82">L85</f>
        <v>100.00</v>
      </c>
      <c r="L85" s="38">
        <v>100.0</v>
      </c>
      <c r="M85" s="33"/>
      <c r="N85" s="34">
        <v>8154586.0</v>
      </c>
      <c r="O85" s="35"/>
      <c r="P85" s="37" t="str">
        <f t="shared" ref="P85:P87" si="83">Q85</f>
        <v>100.00</v>
      </c>
      <c r="Q85" s="38">
        <v>100.0</v>
      </c>
      <c r="R85" s="39"/>
      <c r="S85" s="40" t="str">
        <f t="shared" ref="S85:S87" si="84">I85/N85</f>
        <v>73.89</v>
      </c>
      <c r="T85" s="35"/>
      <c r="U85" s="41"/>
      <c r="V85" s="42">
        <v>73.8922320046676</v>
      </c>
      <c r="W85" s="33"/>
      <c r="X85" s="34"/>
      <c r="Y85" s="43"/>
      <c r="Z85" s="44"/>
      <c r="AA85" s="45"/>
      <c r="AB85" s="33"/>
      <c r="AC85" s="34"/>
      <c r="AD85" s="43"/>
    </row>
    <row r="86" ht="12.75" customHeight="1">
      <c r="A86" s="31" t="s">
        <v>55</v>
      </c>
      <c r="B86" s="32" t="str">
        <f t="shared" si="51"/>
        <v>2010</v>
      </c>
      <c r="C86" s="33"/>
      <c r="D86" s="34">
        <v>6.09025448099471E8</v>
      </c>
      <c r="E86" s="35"/>
      <c r="F86" s="36"/>
      <c r="G86" s="36"/>
      <c r="H86" s="34"/>
      <c r="I86" s="34">
        <v>5.99204486564676E8</v>
      </c>
      <c r="J86" s="35"/>
      <c r="K86" s="46" t="str">
        <f t="shared" si="82"/>
        <v>99.44</v>
      </c>
      <c r="L86" s="47" t="str">
        <f>(I86/I85)*100</f>
        <v>99.44</v>
      </c>
      <c r="M86" s="33"/>
      <c r="N86" s="34">
        <v>8628649.0</v>
      </c>
      <c r="O86" s="35"/>
      <c r="P86" s="46" t="str">
        <f t="shared" si="83"/>
        <v>105.81</v>
      </c>
      <c r="Q86" s="47" t="str">
        <f>(N86/N85)*100</f>
        <v>105.81</v>
      </c>
      <c r="R86" s="39"/>
      <c r="S86" s="40" t="str">
        <f t="shared" si="84"/>
        <v>69.44</v>
      </c>
      <c r="T86" s="35"/>
      <c r="U86" s="41"/>
      <c r="V86" s="42">
        <v>69.443604272775</v>
      </c>
      <c r="W86" s="33"/>
      <c r="X86" s="34"/>
      <c r="Y86" s="43"/>
      <c r="Z86" s="44"/>
      <c r="AA86" s="45"/>
      <c r="AB86" s="33"/>
      <c r="AC86" s="34"/>
      <c r="AD86" s="43"/>
    </row>
    <row r="87" ht="12.75" customHeight="1">
      <c r="A87" s="31" t="s">
        <v>55</v>
      </c>
      <c r="B87" s="32" t="str">
        <f t="shared" si="51"/>
        <v>2011</v>
      </c>
      <c r="C87" s="33"/>
      <c r="D87" s="34">
        <v>6.25199629075572E8</v>
      </c>
      <c r="E87" s="35"/>
      <c r="F87" s="36"/>
      <c r="G87" s="36"/>
      <c r="H87" s="34"/>
      <c r="I87" s="34">
        <v>5.97782164775665E8</v>
      </c>
      <c r="J87" s="35"/>
      <c r="K87" s="48" t="str">
        <f t="shared" si="82"/>
        <v>99.21</v>
      </c>
      <c r="L87" s="47" t="str">
        <f>(I87/I85)*100</f>
        <v>99.21</v>
      </c>
      <c r="M87" s="33"/>
      <c r="N87" s="34">
        <v>8369860.0</v>
      </c>
      <c r="O87" s="35"/>
      <c r="P87" s="48" t="str">
        <f t="shared" si="83"/>
        <v>102.64</v>
      </c>
      <c r="Q87" s="47" t="str">
        <f>(N87/N85)*100</f>
        <v>102.64</v>
      </c>
      <c r="R87" s="39"/>
      <c r="S87" s="40" t="str">
        <f t="shared" si="84"/>
        <v>71.42</v>
      </c>
      <c r="T87" s="35"/>
      <c r="U87" s="41"/>
      <c r="V87" s="42">
        <v>71.4208080870725</v>
      </c>
      <c r="W87" s="33"/>
      <c r="X87" s="34"/>
      <c r="Y87" s="43"/>
      <c r="Z87" s="44"/>
      <c r="AA87" s="45"/>
      <c r="AB87" s="33"/>
      <c r="AC87" s="34"/>
      <c r="AD87" s="43"/>
    </row>
    <row r="88" ht="12.75" customHeight="1">
      <c r="A88" s="31" t="s">
        <v>55</v>
      </c>
      <c r="B88" s="32" t="str">
        <f t="shared" si="51"/>
        <v>2012</v>
      </c>
      <c r="C88" s="33">
        <v>6.44020777920712E8</v>
      </c>
      <c r="D88" s="34">
        <v>6.25275874676332E8</v>
      </c>
      <c r="E88" s="49" t="str">
        <f>(D88/C88)-1</f>
        <v>-2.9%</v>
      </c>
      <c r="F88" s="36">
        <v>105.832239115078</v>
      </c>
      <c r="G88" s="36">
        <v>108.037886523</v>
      </c>
      <c r="H88" s="34">
        <v>6.08529861321774E8</v>
      </c>
      <c r="I88" s="34">
        <v>5.78756114914575E8</v>
      </c>
      <c r="J88" s="49" t="str">
        <f>(I88/H88)-1</f>
        <v>-4.9%</v>
      </c>
      <c r="K88" s="46" t="str">
        <f>(H88/I85)*100</f>
        <v>100.99</v>
      </c>
      <c r="L88" s="47" t="str">
        <f>(I88/I85)*100</f>
        <v>96.05</v>
      </c>
      <c r="M88" s="33">
        <v>8525114.0</v>
      </c>
      <c r="N88" s="34">
        <v>8139130.3578</v>
      </c>
      <c r="O88" s="49" t="str">
        <f t="shared" ref="O88:O89" si="86">(N88/M88)-1</f>
        <v>-4.5%</v>
      </c>
      <c r="P88" s="46" t="str">
        <f>(M88/N85)*100</f>
        <v>104.54</v>
      </c>
      <c r="Q88" s="47" t="str">
        <f>(N88/N85)*100</f>
        <v>99.81</v>
      </c>
      <c r="R88" s="39" t="str">
        <f t="shared" ref="R88:S88" si="85">H88/M88</f>
        <v>71.38</v>
      </c>
      <c r="S88" s="40" t="str">
        <f t="shared" si="85"/>
        <v>71.11</v>
      </c>
      <c r="T88" s="49" t="str">
        <f>(S88/R88)-1</f>
        <v>-0.4%</v>
      </c>
      <c r="U88" s="41">
        <v>71.3808473789059</v>
      </c>
      <c r="V88" s="42">
        <v>71.1078566132588</v>
      </c>
      <c r="W88" s="33">
        <v>2.35190617441881E8</v>
      </c>
      <c r="X88" s="34">
        <v>2.27483201348233E8</v>
      </c>
      <c r="Y88" s="50" t="str">
        <f>(X88/W88)-1</f>
        <v>-3.3%</v>
      </c>
      <c r="Z88" s="44">
        <v>105.832239115078</v>
      </c>
      <c r="AA88" s="45">
        <v>108.037886523</v>
      </c>
      <c r="AB88" s="33">
        <v>2.22229652711159E8</v>
      </c>
      <c r="AC88" s="34">
        <v>2.1055872959881E8</v>
      </c>
      <c r="AD88" s="50" t="str">
        <f>(AC88/AB88)-1</f>
        <v>-5.3%</v>
      </c>
    </row>
    <row r="89" ht="12.75" customHeight="1">
      <c r="A89" s="31" t="s">
        <v>55</v>
      </c>
      <c r="B89" s="32" t="str">
        <f t="shared" si="51"/>
        <v>2013</v>
      </c>
      <c r="C89" s="33">
        <v>6.55301569959087E8</v>
      </c>
      <c r="D89" s="34"/>
      <c r="E89" s="51"/>
      <c r="F89" s="36">
        <v>107.94888389738</v>
      </c>
      <c r="G89" s="36"/>
      <c r="H89" s="34">
        <v>6.07048027084785E8</v>
      </c>
      <c r="I89" s="34"/>
      <c r="J89" s="51"/>
      <c r="K89" s="46" t="str">
        <f>(H89/I85)*100</f>
        <v>100.74</v>
      </c>
      <c r="L89" s="52"/>
      <c r="M89" s="33">
        <v>8780867.0</v>
      </c>
      <c r="N89" s="34">
        <v>8117393.2871</v>
      </c>
      <c r="O89" s="49" t="str">
        <f t="shared" si="86"/>
        <v>-7.6%</v>
      </c>
      <c r="P89" s="46" t="str">
        <f>(M89/N85)*100</f>
        <v>107.68</v>
      </c>
      <c r="Q89" s="47" t="str">
        <f>(N89/N85)*100</f>
        <v>99.54</v>
      </c>
      <c r="R89" s="39" t="str">
        <f t="shared" ref="R89:R90" si="87">H89/M89</f>
        <v>69.13</v>
      </c>
      <c r="S89" s="40"/>
      <c r="T89" s="51"/>
      <c r="U89" s="41">
        <v>69.1330397197435</v>
      </c>
      <c r="V89" s="42"/>
      <c r="W89" s="33">
        <v>2.48312872140448E8</v>
      </c>
      <c r="X89" s="34"/>
      <c r="Y89" s="52"/>
      <c r="Z89" s="44">
        <v>107.94888389738</v>
      </c>
      <c r="AA89" s="45"/>
      <c r="AB89" s="33">
        <v>2.30028197768588E8</v>
      </c>
      <c r="AC89" s="34"/>
      <c r="AD89" s="52"/>
    </row>
    <row r="90" ht="12.75" customHeight="1">
      <c r="A90" s="53" t="s">
        <v>55</v>
      </c>
      <c r="B90" s="54" t="str">
        <f t="shared" si="51"/>
        <v>2014</v>
      </c>
      <c r="C90" s="55">
        <v>6.66974089162651E8</v>
      </c>
      <c r="D90" s="56"/>
      <c r="E90" s="57"/>
      <c r="F90" s="58">
        <v>110.107861575327</v>
      </c>
      <c r="G90" s="58"/>
      <c r="H90" s="56">
        <v>6.05746110786431E8</v>
      </c>
      <c r="I90" s="56"/>
      <c r="J90" s="57"/>
      <c r="K90" s="59" t="str">
        <f>(H90/I85)*100</f>
        <v>100.53</v>
      </c>
      <c r="L90" s="60"/>
      <c r="M90" s="55">
        <v>9070636.0</v>
      </c>
      <c r="N90" s="56"/>
      <c r="O90" s="57"/>
      <c r="P90" s="59" t="str">
        <f>(M90/N85)*100</f>
        <v>111.23</v>
      </c>
      <c r="Q90" s="60"/>
      <c r="R90" s="61" t="str">
        <f t="shared" si="87"/>
        <v>66.78</v>
      </c>
      <c r="S90" s="62"/>
      <c r="T90" s="57"/>
      <c r="U90" s="63">
        <v>66.7809964798974</v>
      </c>
      <c r="V90" s="64"/>
      <c r="W90" s="55">
        <v>2.55821981469872E8</v>
      </c>
      <c r="X90" s="56"/>
      <c r="Y90" s="60"/>
      <c r="Z90" s="65">
        <v>110.107861575327</v>
      </c>
      <c r="AA90" s="66"/>
      <c r="AB90" s="55">
        <v>2.32337616778488E8</v>
      </c>
      <c r="AC90" s="56"/>
      <c r="AD90" s="60"/>
    </row>
    <row r="91" ht="12.75" customHeight="1">
      <c r="A91" s="31" t="s">
        <v>56</v>
      </c>
      <c r="B91" s="32" t="str">
        <f t="shared" si="51"/>
        <v>2009</v>
      </c>
      <c r="C91" s="33"/>
      <c r="D91" s="34">
        <v>1.0696E7</v>
      </c>
      <c r="E91" s="35"/>
      <c r="F91" s="36"/>
      <c r="G91" s="36"/>
      <c r="H91" s="34"/>
      <c r="I91" s="34">
        <v>1.0696E7</v>
      </c>
      <c r="J91" s="35"/>
      <c r="K91" s="37" t="str">
        <f t="shared" ref="K91:K93" si="88">L91</f>
        <v>100.00</v>
      </c>
      <c r="L91" s="38">
        <v>100.0</v>
      </c>
      <c r="M91" s="33"/>
      <c r="N91" s="34">
        <v>595873.0</v>
      </c>
      <c r="O91" s="35"/>
      <c r="P91" s="37" t="str">
        <f t="shared" ref="P91:P93" si="89">Q91</f>
        <v>100.00</v>
      </c>
      <c r="Q91" s="38">
        <v>100.0</v>
      </c>
      <c r="R91" s="39"/>
      <c r="S91" s="40" t="str">
        <f t="shared" ref="S91:S93" si="90">I91/N91</f>
        <v>17.95</v>
      </c>
      <c r="T91" s="35"/>
      <c r="U91" s="41"/>
      <c r="V91" s="42">
        <v>25.5407391953131</v>
      </c>
      <c r="W91" s="33"/>
      <c r="X91" s="34"/>
      <c r="Y91" s="43"/>
      <c r="Z91" s="44"/>
      <c r="AA91" s="45"/>
      <c r="AB91" s="33"/>
      <c r="AC91" s="34"/>
      <c r="AD91" s="43"/>
    </row>
    <row r="92" ht="12.75" customHeight="1">
      <c r="A92" s="31" t="s">
        <v>56</v>
      </c>
      <c r="B92" s="32" t="str">
        <f t="shared" si="51"/>
        <v>2010</v>
      </c>
      <c r="C92" s="33"/>
      <c r="D92" s="34">
        <v>1.162E7</v>
      </c>
      <c r="E92" s="35"/>
      <c r="F92" s="36"/>
      <c r="G92" s="36"/>
      <c r="H92" s="34"/>
      <c r="I92" s="34">
        <v>1.17492416582406E7</v>
      </c>
      <c r="J92" s="35"/>
      <c r="K92" s="46" t="str">
        <f t="shared" si="88"/>
        <v>109.85</v>
      </c>
      <c r="L92" s="47" t="str">
        <f>(I92/I91)*100</f>
        <v>109.85</v>
      </c>
      <c r="M92" s="33"/>
      <c r="N92" s="34">
        <v>634000.0</v>
      </c>
      <c r="O92" s="35"/>
      <c r="P92" s="46" t="str">
        <f t="shared" si="89"/>
        <v>106.40</v>
      </c>
      <c r="Q92" s="47" t="str">
        <f>(N92/N91)*100</f>
        <v>106.40</v>
      </c>
      <c r="R92" s="39"/>
      <c r="S92" s="40" t="str">
        <f t="shared" si="90"/>
        <v>18.53</v>
      </c>
      <c r="T92" s="35"/>
      <c r="U92" s="41"/>
      <c r="V92" s="42">
        <v>26.368556390889</v>
      </c>
      <c r="W92" s="33"/>
      <c r="X92" s="34"/>
      <c r="Y92" s="43"/>
      <c r="Z92" s="44"/>
      <c r="AA92" s="45"/>
      <c r="AB92" s="33"/>
      <c r="AC92" s="34"/>
      <c r="AD92" s="43"/>
    </row>
    <row r="93" ht="12.75" customHeight="1">
      <c r="A93" s="31" t="s">
        <v>56</v>
      </c>
      <c r="B93" s="32" t="str">
        <f t="shared" si="51"/>
        <v>2011</v>
      </c>
      <c r="C93" s="33"/>
      <c r="D93" s="34">
        <v>1.4514869E7</v>
      </c>
      <c r="E93" s="35"/>
      <c r="F93" s="36"/>
      <c r="G93" s="36"/>
      <c r="H93" s="34"/>
      <c r="I93" s="34">
        <v>1.4084748936963E7</v>
      </c>
      <c r="J93" s="35"/>
      <c r="K93" s="48" t="str">
        <f t="shared" si="88"/>
        <v>131.68</v>
      </c>
      <c r="L93" s="47" t="str">
        <f>(I93/I91)*100</f>
        <v>131.68</v>
      </c>
      <c r="M93" s="33"/>
      <c r="N93" s="34">
        <v>702400.0</v>
      </c>
      <c r="O93" s="35"/>
      <c r="P93" s="48" t="str">
        <f t="shared" si="89"/>
        <v>117.88</v>
      </c>
      <c r="Q93" s="47" t="str">
        <f>(N93/N91)*100</f>
        <v>117.88</v>
      </c>
      <c r="R93" s="39"/>
      <c r="S93" s="40" t="str">
        <f t="shared" si="90"/>
        <v>20.05</v>
      </c>
      <c r="T93" s="35"/>
      <c r="U93" s="41"/>
      <c r="V93" s="42">
        <v>28.5318795874793</v>
      </c>
      <c r="W93" s="33"/>
      <c r="X93" s="34"/>
      <c r="Y93" s="43"/>
      <c r="Z93" s="44"/>
      <c r="AA93" s="45"/>
      <c r="AB93" s="33"/>
      <c r="AC93" s="34"/>
      <c r="AD93" s="43"/>
    </row>
    <row r="94" ht="12.75" customHeight="1">
      <c r="A94" s="31" t="s">
        <v>56</v>
      </c>
      <c r="B94" s="32" t="str">
        <f t="shared" si="51"/>
        <v>2012</v>
      </c>
      <c r="C94" s="33">
        <v>1.4768182E7</v>
      </c>
      <c r="D94" s="34">
        <v>1.4739101548416E7</v>
      </c>
      <c r="E94" s="49" t="str">
        <f>(D94/C94)-1</f>
        <v>-0.2%</v>
      </c>
      <c r="F94" s="36">
        <v>105.4240374</v>
      </c>
      <c r="G94" s="36">
        <v>105.4240374</v>
      </c>
      <c r="H94" s="34">
        <v>1.40083631439446E7</v>
      </c>
      <c r="I94" s="34">
        <v>1.39807788735058E7</v>
      </c>
      <c r="J94" s="49" t="str">
        <f>(I94/H94)-1</f>
        <v>-0.2%</v>
      </c>
      <c r="K94" s="46" t="str">
        <f>(H94/I91)*100</f>
        <v>130.97</v>
      </c>
      <c r="L94" s="47" t="str">
        <f>(I94/I91)*100</f>
        <v>130.71</v>
      </c>
      <c r="M94" s="33">
        <v>701000.0</v>
      </c>
      <c r="N94" s="34">
        <v>707108.8904</v>
      </c>
      <c r="O94" s="49" t="str">
        <f t="shared" ref="O94:O95" si="92">(N94/M94)-1</f>
        <v>0.9%</v>
      </c>
      <c r="P94" s="46" t="str">
        <f>(M94/N91)*100</f>
        <v>117.64</v>
      </c>
      <c r="Q94" s="47" t="str">
        <f>(N94/N91)*100</f>
        <v>118.67</v>
      </c>
      <c r="R94" s="39" t="str">
        <f t="shared" ref="R94:S94" si="91">H94/M94</f>
        <v>19.98</v>
      </c>
      <c r="S94" s="40" t="str">
        <f t="shared" si="91"/>
        <v>19.77</v>
      </c>
      <c r="T94" s="49" t="str">
        <f>(S94/R94)-1</f>
        <v>-1.1%</v>
      </c>
      <c r="U94" s="41">
        <v>28.4338160208656</v>
      </c>
      <c r="V94" s="42">
        <v>28.132658684591</v>
      </c>
      <c r="W94" s="33">
        <v>5873961.0</v>
      </c>
      <c r="X94" s="34">
        <v>4656000.0</v>
      </c>
      <c r="Y94" s="50" t="str">
        <f>(X94/W94)-1</f>
        <v>-20.7%</v>
      </c>
      <c r="Z94" s="44">
        <v>105.4240374</v>
      </c>
      <c r="AA94" s="45">
        <v>105.4240374</v>
      </c>
      <c r="AB94" s="33">
        <v>5571747.340422</v>
      </c>
      <c r="AC94" s="34">
        <v>4416450.09508998</v>
      </c>
      <c r="AD94" s="50" t="str">
        <f>(AC94/AB94)-1</f>
        <v>-20.7%</v>
      </c>
    </row>
    <row r="95" ht="12.75" customHeight="1">
      <c r="A95" s="31" t="s">
        <v>56</v>
      </c>
      <c r="B95" s="32" t="str">
        <f t="shared" si="51"/>
        <v>2013</v>
      </c>
      <c r="C95" s="33">
        <v>1.5057719E7</v>
      </c>
      <c r="D95" s="34"/>
      <c r="E95" s="51"/>
      <c r="F95" s="36">
        <v>107.2162460358</v>
      </c>
      <c r="G95" s="36"/>
      <c r="H95" s="34">
        <v>1.40442512741699E7</v>
      </c>
      <c r="I95" s="34"/>
      <c r="J95" s="51"/>
      <c r="K95" s="46" t="str">
        <f>(H95/I91)*100</f>
        <v>131.30</v>
      </c>
      <c r="L95" s="52"/>
      <c r="M95" s="33">
        <v>731000.0</v>
      </c>
      <c r="N95" s="34">
        <v>733632.8931</v>
      </c>
      <c r="O95" s="49" t="str">
        <f t="shared" si="92"/>
        <v>0.4%</v>
      </c>
      <c r="P95" s="46" t="str">
        <f>(M95/N91)*100</f>
        <v>122.68</v>
      </c>
      <c r="Q95" s="47" t="str">
        <f>(N95/N91)*100</f>
        <v>123.12</v>
      </c>
      <c r="R95" s="39" t="str">
        <f t="shared" ref="R95:R96" si="93">H95/M95</f>
        <v>19.21</v>
      </c>
      <c r="S95" s="40"/>
      <c r="T95" s="51"/>
      <c r="U95" s="41">
        <v>27.3367568255276</v>
      </c>
      <c r="V95" s="42"/>
      <c r="W95" s="33">
        <v>5977274.0</v>
      </c>
      <c r="X95" s="34"/>
      <c r="Y95" s="52"/>
      <c r="Z95" s="44">
        <v>107.2162460358</v>
      </c>
      <c r="AA95" s="45"/>
      <c r="AB95" s="33">
        <v>5574970.41819965</v>
      </c>
      <c r="AC95" s="34"/>
      <c r="AD95" s="52"/>
    </row>
    <row r="96" ht="12.75" customHeight="1">
      <c r="A96" s="53" t="s">
        <v>56</v>
      </c>
      <c r="B96" s="54" t="str">
        <f t="shared" si="51"/>
        <v>2014</v>
      </c>
      <c r="C96" s="55">
        <v>1.5618921E7</v>
      </c>
      <c r="D96" s="56"/>
      <c r="E96" s="57"/>
      <c r="F96" s="58">
        <v>109.038922218409</v>
      </c>
      <c r="G96" s="58"/>
      <c r="H96" s="56">
        <v>1.43241703808433E7</v>
      </c>
      <c r="I96" s="56"/>
      <c r="J96" s="57"/>
      <c r="K96" s="59" t="str">
        <f>(H96/I91)*100</f>
        <v>133.92</v>
      </c>
      <c r="L96" s="60"/>
      <c r="M96" s="55">
        <v>765000.0</v>
      </c>
      <c r="N96" s="56"/>
      <c r="O96" s="57"/>
      <c r="P96" s="59" t="str">
        <f>(M96/N91)*100</f>
        <v>128.38</v>
      </c>
      <c r="Q96" s="60"/>
      <c r="R96" s="61" t="str">
        <f t="shared" si="93"/>
        <v>18.72</v>
      </c>
      <c r="S96" s="62"/>
      <c r="T96" s="57"/>
      <c r="U96" s="63">
        <v>26.6424290792205</v>
      </c>
      <c r="V96" s="64"/>
      <c r="W96" s="55">
        <v>6358719.0</v>
      </c>
      <c r="X96" s="56"/>
      <c r="Y96" s="60"/>
      <c r="Z96" s="65">
        <v>109.038922218409</v>
      </c>
      <c r="AA96" s="66"/>
      <c r="AB96" s="55">
        <v>5831604.77986317</v>
      </c>
      <c r="AC96" s="56"/>
      <c r="AD96" s="60"/>
    </row>
    <row r="97" ht="12.75" customHeight="1">
      <c r="A97" s="31" t="s">
        <v>57</v>
      </c>
      <c r="B97" s="32" t="str">
        <f t="shared" si="51"/>
        <v>2009</v>
      </c>
      <c r="C97" s="33"/>
      <c r="D97" s="34">
        <v>5.863392405E7</v>
      </c>
      <c r="E97" s="35"/>
      <c r="F97" s="36"/>
      <c r="G97" s="36"/>
      <c r="H97" s="34"/>
      <c r="I97" s="34">
        <v>5.863392405E7</v>
      </c>
      <c r="J97" s="35"/>
      <c r="K97" s="37" t="str">
        <f t="shared" ref="K97:K99" si="94">L97</f>
        <v>100.00</v>
      </c>
      <c r="L97" s="38">
        <v>100.0</v>
      </c>
      <c r="M97" s="33"/>
      <c r="N97" s="34">
        <v>341247.0</v>
      </c>
      <c r="O97" s="35"/>
      <c r="P97" s="37" t="str">
        <f t="shared" ref="P97:P99" si="95">Q97</f>
        <v>100.00</v>
      </c>
      <c r="Q97" s="38">
        <v>100.0</v>
      </c>
      <c r="R97" s="39"/>
      <c r="S97" s="40" t="str">
        <f t="shared" ref="S97:S99" si="96">I97/N97</f>
        <v>171.82</v>
      </c>
      <c r="T97" s="35"/>
      <c r="U97" s="41"/>
      <c r="V97" s="42">
        <v>49.7948285621698</v>
      </c>
      <c r="W97" s="33"/>
      <c r="X97" s="34"/>
      <c r="Y97" s="43"/>
      <c r="Z97" s="44"/>
      <c r="AA97" s="45"/>
      <c r="AB97" s="33"/>
      <c r="AC97" s="34"/>
      <c r="AD97" s="43"/>
    </row>
    <row r="98" ht="12.75" customHeight="1">
      <c r="A98" s="31" t="s">
        <v>57</v>
      </c>
      <c r="B98" s="32" t="str">
        <f t="shared" si="51"/>
        <v>2010</v>
      </c>
      <c r="C98" s="33"/>
      <c r="D98" s="34">
        <v>6.2118E7</v>
      </c>
      <c r="E98" s="35"/>
      <c r="F98" s="36"/>
      <c r="G98" s="36"/>
      <c r="H98" s="34"/>
      <c r="I98" s="34">
        <v>6.13814229249012E7</v>
      </c>
      <c r="J98" s="35"/>
      <c r="K98" s="46" t="str">
        <f t="shared" si="94"/>
        <v>104.69</v>
      </c>
      <c r="L98" s="47" t="str">
        <f>(I98/I97)*100</f>
        <v>104.69</v>
      </c>
      <c r="M98" s="33"/>
      <c r="N98" s="34">
        <v>370823.0</v>
      </c>
      <c r="O98" s="35"/>
      <c r="P98" s="46" t="str">
        <f t="shared" si="95"/>
        <v>108.67</v>
      </c>
      <c r="Q98" s="47" t="str">
        <f>(N98/N97)*100</f>
        <v>108.67</v>
      </c>
      <c r="R98" s="39"/>
      <c r="S98" s="40" t="str">
        <f t="shared" si="96"/>
        <v>165.53</v>
      </c>
      <c r="T98" s="35"/>
      <c r="U98" s="41"/>
      <c r="V98" s="42">
        <v>47.970518452549</v>
      </c>
      <c r="W98" s="33"/>
      <c r="X98" s="34"/>
      <c r="Y98" s="43"/>
      <c r="Z98" s="44"/>
      <c r="AA98" s="45"/>
      <c r="AB98" s="33"/>
      <c r="AC98" s="34"/>
      <c r="AD98" s="43"/>
    </row>
    <row r="99" ht="12.75" customHeight="1">
      <c r="A99" s="31" t="s">
        <v>57</v>
      </c>
      <c r="B99" s="32" t="str">
        <f t="shared" si="51"/>
        <v>2011</v>
      </c>
      <c r="C99" s="33"/>
      <c r="D99" s="34">
        <v>7.105368651E7</v>
      </c>
      <c r="E99" s="35"/>
      <c r="F99" s="36"/>
      <c r="G99" s="36"/>
      <c r="H99" s="34"/>
      <c r="I99" s="34">
        <v>6.74458719287854E7</v>
      </c>
      <c r="J99" s="35"/>
      <c r="K99" s="48" t="str">
        <f t="shared" si="94"/>
        <v>115.03</v>
      </c>
      <c r="L99" s="47" t="str">
        <f>(I99/I97)*100</f>
        <v>115.03</v>
      </c>
      <c r="M99" s="33"/>
      <c r="N99" s="34">
        <v>419921.0</v>
      </c>
      <c r="O99" s="35"/>
      <c r="P99" s="48" t="str">
        <f t="shared" si="95"/>
        <v>123.05</v>
      </c>
      <c r="Q99" s="47" t="str">
        <f>(N99/N97)*100</f>
        <v>123.05</v>
      </c>
      <c r="R99" s="39"/>
      <c r="S99" s="40" t="str">
        <f t="shared" si="96"/>
        <v>160.62</v>
      </c>
      <c r="T99" s="35"/>
      <c r="U99" s="41"/>
      <c r="V99" s="42">
        <v>46.5470222330572</v>
      </c>
      <c r="W99" s="33"/>
      <c r="X99" s="34"/>
      <c r="Y99" s="43"/>
      <c r="Z99" s="44"/>
      <c r="AA99" s="45"/>
      <c r="AB99" s="33"/>
      <c r="AC99" s="34"/>
      <c r="AD99" s="43"/>
    </row>
    <row r="100" ht="12.75" customHeight="1">
      <c r="A100" s="31" t="s">
        <v>57</v>
      </c>
      <c r="B100" s="32" t="str">
        <f t="shared" si="51"/>
        <v>2012</v>
      </c>
      <c r="C100" s="33">
        <v>7.4222874E7</v>
      </c>
      <c r="D100" s="34">
        <v>7.388858983E7</v>
      </c>
      <c r="E100" s="49" t="str">
        <f>(D100/C100)-1</f>
        <v>-0.5%</v>
      </c>
      <c r="F100" s="36">
        <v>105.9852517152</v>
      </c>
      <c r="G100" s="36">
        <v>108.7203744</v>
      </c>
      <c r="H100" s="34">
        <v>7.00313230367648E7</v>
      </c>
      <c r="I100" s="34">
        <v>6.79620450516035E7</v>
      </c>
      <c r="J100" s="49" t="str">
        <f>(I100/H100)-1</f>
        <v>-3.0%</v>
      </c>
      <c r="K100" s="46" t="str">
        <f>(H100/I97)*100</f>
        <v>119.44</v>
      </c>
      <c r="L100" s="47" t="str">
        <f>(I100/I97)*100</f>
        <v>115.91</v>
      </c>
      <c r="M100" s="33">
        <v>431858.0</v>
      </c>
      <c r="N100" s="34">
        <v>429630.9029</v>
      </c>
      <c r="O100" s="49" t="str">
        <f t="shared" ref="O100:O101" si="98">(N100/M100)-1</f>
        <v>-0.5%</v>
      </c>
      <c r="P100" s="46" t="str">
        <f>(M100/N97)*100</f>
        <v>126.55</v>
      </c>
      <c r="Q100" s="47" t="str">
        <f>(N100/N97)*100</f>
        <v>125.90</v>
      </c>
      <c r="R100" s="39" t="str">
        <f t="shared" ref="R100:S100" si="97">H100/M100</f>
        <v>162.16</v>
      </c>
      <c r="S100" s="40" t="str">
        <f t="shared" si="97"/>
        <v>158.19</v>
      </c>
      <c r="T100" s="49" t="str">
        <f>(S100/R100)-1</f>
        <v>-2.5%</v>
      </c>
      <c r="U100" s="41">
        <v>46.9954146064588</v>
      </c>
      <c r="V100" s="42">
        <v>45.8432028228535</v>
      </c>
      <c r="W100" s="33">
        <v>1.3252E7</v>
      </c>
      <c r="X100" s="34">
        <v>1.384667173E7</v>
      </c>
      <c r="Y100" s="50" t="str">
        <f>(X100/W100)-1</f>
        <v>4.5%</v>
      </c>
      <c r="Z100" s="44">
        <v>105.9852517152</v>
      </c>
      <c r="AA100" s="45">
        <v>108.7203744</v>
      </c>
      <c r="AB100" s="33">
        <v>1.25036264815508E7</v>
      </c>
      <c r="AC100" s="34">
        <v>1.27360412493208E7</v>
      </c>
      <c r="AD100" s="50" t="str">
        <f>(AC100/AB100)-1</f>
        <v>1.9%</v>
      </c>
    </row>
    <row r="101" ht="12.75" customHeight="1">
      <c r="A101" s="31" t="s">
        <v>57</v>
      </c>
      <c r="B101" s="32" t="str">
        <f t="shared" si="51"/>
        <v>2013</v>
      </c>
      <c r="C101" s="33">
        <v>7.6109996E7</v>
      </c>
      <c r="D101" s="34"/>
      <c r="E101" s="51"/>
      <c r="F101" s="36">
        <v>108.358261501103</v>
      </c>
      <c r="G101" s="36"/>
      <c r="H101" s="34">
        <v>7.02392184459558E7</v>
      </c>
      <c r="I101" s="34"/>
      <c r="J101" s="51"/>
      <c r="K101" s="46" t="str">
        <f>(H101/I97)*100</f>
        <v>119.79</v>
      </c>
      <c r="L101" s="52"/>
      <c r="M101" s="33">
        <v>448700.462</v>
      </c>
      <c r="N101" s="34">
        <v>450550.6897</v>
      </c>
      <c r="O101" s="49" t="str">
        <f t="shared" si="98"/>
        <v>0.4%</v>
      </c>
      <c r="P101" s="46" t="str">
        <f>(M101/N97)*100</f>
        <v>131.49</v>
      </c>
      <c r="Q101" s="47" t="str">
        <f>(N101/N97)*100</f>
        <v>132.03</v>
      </c>
      <c r="R101" s="39" t="str">
        <f t="shared" ref="R101:R102" si="99">H101/M101</f>
        <v>156.54</v>
      </c>
      <c r="S101" s="40"/>
      <c r="T101" s="51"/>
      <c r="U101" s="41">
        <v>45.3656645606717</v>
      </c>
      <c r="V101" s="42"/>
      <c r="W101" s="33">
        <v>1.3866E7</v>
      </c>
      <c r="X101" s="34"/>
      <c r="Y101" s="52"/>
      <c r="Z101" s="44">
        <v>108.358261501103</v>
      </c>
      <c r="AA101" s="45"/>
      <c r="AB101" s="33">
        <v>1.27964400756456E7</v>
      </c>
      <c r="AC101" s="34"/>
      <c r="AD101" s="52"/>
    </row>
    <row r="102" ht="12.75" customHeight="1">
      <c r="A102" s="53" t="s">
        <v>57</v>
      </c>
      <c r="B102" s="54" t="str">
        <f t="shared" si="51"/>
        <v>2014</v>
      </c>
      <c r="C102" s="55">
        <v>7.9164791E7</v>
      </c>
      <c r="D102" s="56"/>
      <c r="E102" s="57"/>
      <c r="F102" s="58">
        <v>111.046629968946</v>
      </c>
      <c r="G102" s="58"/>
      <c r="H102" s="56">
        <v>7.12896834619281E7</v>
      </c>
      <c r="I102" s="56"/>
      <c r="J102" s="57"/>
      <c r="K102" s="59" t="str">
        <f>(H102/I97)*100</f>
        <v>121.58</v>
      </c>
      <c r="L102" s="60"/>
      <c r="M102" s="55">
        <v>467097.180942</v>
      </c>
      <c r="N102" s="56"/>
      <c r="O102" s="57"/>
      <c r="P102" s="59" t="str">
        <f>(M102/N97)*100</f>
        <v>136.88</v>
      </c>
      <c r="Q102" s="60"/>
      <c r="R102" s="61" t="str">
        <f t="shared" si="99"/>
        <v>152.62</v>
      </c>
      <c r="S102" s="62"/>
      <c r="T102" s="57"/>
      <c r="U102" s="63">
        <v>44.2306746369809</v>
      </c>
      <c r="V102" s="64"/>
      <c r="W102" s="55">
        <v>1.4972E7</v>
      </c>
      <c r="X102" s="56"/>
      <c r="Y102" s="60"/>
      <c r="Z102" s="65">
        <v>111.046629968946</v>
      </c>
      <c r="AA102" s="66"/>
      <c r="AB102" s="55">
        <v>1.34826243751719E7</v>
      </c>
      <c r="AC102" s="56"/>
      <c r="AD102" s="60"/>
    </row>
    <row r="103" ht="12.75" customHeight="1">
      <c r="A103" s="31" t="s">
        <v>58</v>
      </c>
      <c r="B103" s="32" t="str">
        <f t="shared" si="51"/>
        <v>2009</v>
      </c>
      <c r="C103" s="33"/>
      <c r="D103" s="34">
        <v>1.13353189331784E7</v>
      </c>
      <c r="E103" s="35"/>
      <c r="F103" s="36"/>
      <c r="G103" s="36"/>
      <c r="H103" s="34"/>
      <c r="I103" s="34">
        <v>1.13353189331784E7</v>
      </c>
      <c r="J103" s="35"/>
      <c r="K103" s="37" t="str">
        <f t="shared" ref="K103:K105" si="100">L103</f>
        <v>100.00</v>
      </c>
      <c r="L103" s="38">
        <v>100.0</v>
      </c>
      <c r="M103" s="33"/>
      <c r="N103" s="34">
        <v>416028.0</v>
      </c>
      <c r="O103" s="35"/>
      <c r="P103" s="37" t="str">
        <f t="shared" ref="P103:P105" si="101">Q103</f>
        <v>100.00</v>
      </c>
      <c r="Q103" s="38">
        <v>100.0</v>
      </c>
      <c r="R103" s="39"/>
      <c r="S103" s="40" t="str">
        <f t="shared" ref="S103:S105" si="102">I103/N103</f>
        <v>27.25</v>
      </c>
      <c r="T103" s="35"/>
      <c r="U103" s="41"/>
      <c r="V103" s="42">
        <v>27.2465289191554</v>
      </c>
      <c r="W103" s="33"/>
      <c r="X103" s="34"/>
      <c r="Y103" s="43"/>
      <c r="Z103" s="44"/>
      <c r="AA103" s="45"/>
      <c r="AB103" s="33"/>
      <c r="AC103" s="34"/>
      <c r="AD103" s="43"/>
    </row>
    <row r="104" ht="12.75" customHeight="1">
      <c r="A104" s="31" t="s">
        <v>58</v>
      </c>
      <c r="B104" s="32" t="str">
        <f t="shared" si="51"/>
        <v>2010</v>
      </c>
      <c r="C104" s="33"/>
      <c r="D104" s="34">
        <v>1.2506056E7</v>
      </c>
      <c r="E104" s="35"/>
      <c r="F104" s="36"/>
      <c r="G104" s="36"/>
      <c r="H104" s="34"/>
      <c r="I104" s="34">
        <v>1.22608392156863E7</v>
      </c>
      <c r="J104" s="35"/>
      <c r="K104" s="46" t="str">
        <f t="shared" si="100"/>
        <v>108.16</v>
      </c>
      <c r="L104" s="47" t="str">
        <f>(I104/I103)*100</f>
        <v>108.16</v>
      </c>
      <c r="M104" s="33"/>
      <c r="N104" s="34">
        <v>486800.0</v>
      </c>
      <c r="O104" s="35"/>
      <c r="P104" s="46" t="str">
        <f t="shared" si="101"/>
        <v>117.01</v>
      </c>
      <c r="Q104" s="47" t="str">
        <f>(N104/N103)*100</f>
        <v>117.01</v>
      </c>
      <c r="R104" s="39"/>
      <c r="S104" s="40" t="str">
        <f t="shared" si="102"/>
        <v>25.19</v>
      </c>
      <c r="T104" s="35"/>
      <c r="U104" s="41"/>
      <c r="V104" s="42">
        <v>25.1866047980408</v>
      </c>
      <c r="W104" s="33"/>
      <c r="X104" s="34"/>
      <c r="Y104" s="43"/>
      <c r="Z104" s="44"/>
      <c r="AA104" s="45"/>
      <c r="AB104" s="33"/>
      <c r="AC104" s="34"/>
      <c r="AD104" s="43"/>
    </row>
    <row r="105" ht="12.75" customHeight="1">
      <c r="A105" s="31" t="s">
        <v>58</v>
      </c>
      <c r="B105" s="32" t="str">
        <f t="shared" si="51"/>
        <v>2011</v>
      </c>
      <c r="C105" s="33"/>
      <c r="D105" s="34">
        <v>1.4821096E7</v>
      </c>
      <c r="E105" s="35"/>
      <c r="F105" s="36"/>
      <c r="G105" s="36"/>
      <c r="H105" s="34"/>
      <c r="I105" s="34">
        <v>1.41760841702535E7</v>
      </c>
      <c r="J105" s="35"/>
      <c r="K105" s="48" t="str">
        <f t="shared" si="100"/>
        <v>125.06</v>
      </c>
      <c r="L105" s="47" t="str">
        <f>(I105/I103)*100</f>
        <v>125.06</v>
      </c>
      <c r="M105" s="33"/>
      <c r="N105" s="34">
        <v>505867.0</v>
      </c>
      <c r="O105" s="35"/>
      <c r="P105" s="48" t="str">
        <f t="shared" si="101"/>
        <v>121.59</v>
      </c>
      <c r="Q105" s="47" t="str">
        <f>(N105/N103)*100</f>
        <v>121.59</v>
      </c>
      <c r="R105" s="39"/>
      <c r="S105" s="40" t="str">
        <f t="shared" si="102"/>
        <v>28.02</v>
      </c>
      <c r="T105" s="35"/>
      <c r="U105" s="41"/>
      <c r="V105" s="42">
        <v>28.0233424403123</v>
      </c>
      <c r="W105" s="33"/>
      <c r="X105" s="34"/>
      <c r="Y105" s="43"/>
      <c r="Z105" s="44"/>
      <c r="AA105" s="45"/>
      <c r="AB105" s="33"/>
      <c r="AC105" s="34"/>
      <c r="AD105" s="43"/>
    </row>
    <row r="106" ht="12.75" customHeight="1">
      <c r="A106" s="31" t="s">
        <v>58</v>
      </c>
      <c r="B106" s="32" t="str">
        <f t="shared" si="51"/>
        <v>2012</v>
      </c>
      <c r="C106" s="33">
        <v>1.5097776E7</v>
      </c>
      <c r="D106" s="34">
        <v>1.4264142E7</v>
      </c>
      <c r="E106" s="49" t="str">
        <f>(D106/C106)-1</f>
        <v>-5.5%</v>
      </c>
      <c r="F106" s="36">
        <v>107.163342</v>
      </c>
      <c r="G106" s="36">
        <v>107.8956</v>
      </c>
      <c r="H106" s="34">
        <v>1.40885639792757E7</v>
      </c>
      <c r="I106" s="34">
        <v>1.32203185301347E7</v>
      </c>
      <c r="J106" s="49" t="str">
        <f>(I106/H106)-1</f>
        <v>-6.2%</v>
      </c>
      <c r="K106" s="46" t="str">
        <f>(H106/I103)*100</f>
        <v>124.29</v>
      </c>
      <c r="L106" s="47" t="str">
        <f>(I106/I103)*100</f>
        <v>116.63</v>
      </c>
      <c r="M106" s="33">
        <v>544747.0</v>
      </c>
      <c r="N106" s="34">
        <v>641289.4398</v>
      </c>
      <c r="O106" s="49" t="str">
        <f t="shared" ref="O106:O107" si="104">(N106/M106)-1</f>
        <v>17.7%</v>
      </c>
      <c r="P106" s="46" t="str">
        <f>(M106/N103)*100</f>
        <v>130.94</v>
      </c>
      <c r="Q106" s="47" t="str">
        <f>(N106/N103)*100</f>
        <v>154.15</v>
      </c>
      <c r="R106" s="39" t="str">
        <f t="shared" ref="R106:S106" si="103">H106/M106</f>
        <v>25.86</v>
      </c>
      <c r="S106" s="40" t="str">
        <f t="shared" si="103"/>
        <v>20.62</v>
      </c>
      <c r="T106" s="49" t="str">
        <f>(S106/R106)-1</f>
        <v>-20.3%</v>
      </c>
      <c r="U106" s="41">
        <v>25.8625820413434</v>
      </c>
      <c r="V106" s="42">
        <v>20.6152273470069</v>
      </c>
      <c r="W106" s="33">
        <v>3990000.0</v>
      </c>
      <c r="X106" s="34">
        <v>2664435.0</v>
      </c>
      <c r="Y106" s="50" t="str">
        <f>(X106/W106)-1</f>
        <v>-33.2%</v>
      </c>
      <c r="Z106" s="44">
        <v>107.163342</v>
      </c>
      <c r="AA106" s="45">
        <v>107.8956</v>
      </c>
      <c r="AB106" s="33">
        <v>3723288.13709449</v>
      </c>
      <c r="AC106" s="34">
        <v>2469456.58581073</v>
      </c>
      <c r="AD106" s="50" t="str">
        <f>(AC106/AB106)-1</f>
        <v>-33.7%</v>
      </c>
    </row>
    <row r="107" ht="12.75" customHeight="1">
      <c r="A107" s="31" t="s">
        <v>58</v>
      </c>
      <c r="B107" s="32" t="str">
        <f t="shared" si="51"/>
        <v>2013</v>
      </c>
      <c r="C107" s="33">
        <v>1.5417209E7</v>
      </c>
      <c r="D107" s="34"/>
      <c r="E107" s="51"/>
      <c r="F107" s="36">
        <v>109.735262208</v>
      </c>
      <c r="G107" s="36"/>
      <c r="H107" s="34">
        <v>1.40494574759179E7</v>
      </c>
      <c r="I107" s="34"/>
      <c r="J107" s="51"/>
      <c r="K107" s="46" t="str">
        <f>(H107/I103)*100</f>
        <v>123.94</v>
      </c>
      <c r="L107" s="52"/>
      <c r="M107" s="33">
        <v>588338.0</v>
      </c>
      <c r="N107" s="34">
        <v>735327.132</v>
      </c>
      <c r="O107" s="49" t="str">
        <f t="shared" si="104"/>
        <v>25.0%</v>
      </c>
      <c r="P107" s="46" t="str">
        <f>(M107/N103)*100</f>
        <v>141.42</v>
      </c>
      <c r="Q107" s="47" t="str">
        <f>(N107/N103)*100</f>
        <v>176.75</v>
      </c>
      <c r="R107" s="39" t="str">
        <f t="shared" ref="R107:R108" si="105">H107/M107</f>
        <v>23.88</v>
      </c>
      <c r="S107" s="40"/>
      <c r="T107" s="51"/>
      <c r="U107" s="41">
        <v>23.8799082770753</v>
      </c>
      <c r="V107" s="42"/>
      <c r="W107" s="33">
        <v>4340000.0</v>
      </c>
      <c r="X107" s="34"/>
      <c r="Y107" s="52"/>
      <c r="Z107" s="44">
        <v>109.735262208</v>
      </c>
      <c r="AA107" s="45"/>
      <c r="AB107" s="33">
        <v>3954973.00746742</v>
      </c>
      <c r="AC107" s="34"/>
      <c r="AD107" s="52"/>
    </row>
    <row r="108" ht="12.75" customHeight="1">
      <c r="A108" s="53" t="s">
        <v>58</v>
      </c>
      <c r="B108" s="54" t="str">
        <f t="shared" si="51"/>
        <v>2014</v>
      </c>
      <c r="C108" s="55">
        <v>1.563766E7</v>
      </c>
      <c r="D108" s="56"/>
      <c r="E108" s="57"/>
      <c r="F108" s="58">
        <v>112.368908500992</v>
      </c>
      <c r="G108" s="58"/>
      <c r="H108" s="56">
        <v>1.39163583669249E7</v>
      </c>
      <c r="I108" s="56"/>
      <c r="J108" s="57"/>
      <c r="K108" s="59" t="str">
        <f>(H108/I103)*100</f>
        <v>122.77</v>
      </c>
      <c r="L108" s="60"/>
      <c r="M108" s="55">
        <v>607164.0</v>
      </c>
      <c r="N108" s="56"/>
      <c r="O108" s="57"/>
      <c r="P108" s="59" t="str">
        <f>(M108/N103)*100</f>
        <v>145.94</v>
      </c>
      <c r="Q108" s="60"/>
      <c r="R108" s="61" t="str">
        <f t="shared" si="105"/>
        <v>22.92</v>
      </c>
      <c r="S108" s="62"/>
      <c r="T108" s="57"/>
      <c r="U108" s="63">
        <v>22.9202626751996</v>
      </c>
      <c r="V108" s="64"/>
      <c r="W108" s="55">
        <v>4200000.0</v>
      </c>
      <c r="X108" s="56"/>
      <c r="Y108" s="60"/>
      <c r="Z108" s="65">
        <v>112.368908500992</v>
      </c>
      <c r="AA108" s="66"/>
      <c r="AB108" s="55">
        <v>3737688.70413378</v>
      </c>
      <c r="AC108" s="56"/>
      <c r="AD108" s="60"/>
    </row>
    <row r="109" ht="12.75" customHeight="1">
      <c r="A109" s="31" t="s">
        <v>59</v>
      </c>
      <c r="B109" s="32" t="str">
        <f t="shared" si="51"/>
        <v>2009</v>
      </c>
      <c r="C109" s="33"/>
      <c r="D109" s="34">
        <v>8.163436E8</v>
      </c>
      <c r="E109" s="35"/>
      <c r="F109" s="36"/>
      <c r="G109" s="36"/>
      <c r="H109" s="34"/>
      <c r="I109" s="34">
        <v>8.163436E8</v>
      </c>
      <c r="J109" s="35"/>
      <c r="K109" s="37" t="str">
        <f t="shared" ref="K109:K111" si="106">L109</f>
        <v>100.00</v>
      </c>
      <c r="L109" s="38">
        <v>100.0</v>
      </c>
      <c r="M109" s="33"/>
      <c r="N109" s="34">
        <v>1494584.0</v>
      </c>
      <c r="O109" s="35"/>
      <c r="P109" s="37" t="str">
        <f t="shared" ref="P109:P111" si="107">Q109</f>
        <v>100.00</v>
      </c>
      <c r="Q109" s="38">
        <v>100.0</v>
      </c>
      <c r="R109" s="39"/>
      <c r="S109" s="40" t="str">
        <f t="shared" ref="S109:S111" si="108">I109/N109</f>
        <v>546.20</v>
      </c>
      <c r="T109" s="35"/>
      <c r="U109" s="41"/>
      <c r="V109" s="42">
        <v>62.5798392078529</v>
      </c>
      <c r="W109" s="33"/>
      <c r="X109" s="34"/>
      <c r="Y109" s="43"/>
      <c r="Z109" s="44"/>
      <c r="AA109" s="45"/>
      <c r="AB109" s="33"/>
      <c r="AC109" s="34"/>
      <c r="AD109" s="43"/>
    </row>
    <row r="110" ht="12.75" customHeight="1">
      <c r="A110" s="31" t="s">
        <v>59</v>
      </c>
      <c r="B110" s="32" t="str">
        <f t="shared" si="51"/>
        <v>2010</v>
      </c>
      <c r="C110" s="33"/>
      <c r="D110" s="34">
        <v>8.1126460814872E8</v>
      </c>
      <c r="E110" s="35"/>
      <c r="F110" s="36"/>
      <c r="G110" s="36"/>
      <c r="H110" s="34"/>
      <c r="I110" s="34">
        <v>7.97703646163933E8</v>
      </c>
      <c r="J110" s="35"/>
      <c r="K110" s="46" t="str">
        <f t="shared" si="106"/>
        <v>97.72</v>
      </c>
      <c r="L110" s="47" t="str">
        <f>(I110/I109)*100</f>
        <v>97.72</v>
      </c>
      <c r="M110" s="33"/>
      <c r="N110" s="34">
        <v>1582742.0</v>
      </c>
      <c r="O110" s="35"/>
      <c r="P110" s="46" t="str">
        <f t="shared" si="107"/>
        <v>105.90</v>
      </c>
      <c r="Q110" s="47" t="str">
        <f>(N110/N109)*100</f>
        <v>105.90</v>
      </c>
      <c r="R110" s="39"/>
      <c r="S110" s="40" t="str">
        <f t="shared" si="108"/>
        <v>504.00</v>
      </c>
      <c r="T110" s="35"/>
      <c r="U110" s="41"/>
      <c r="V110" s="42">
        <v>57.7448462591387</v>
      </c>
      <c r="W110" s="33"/>
      <c r="X110" s="34"/>
      <c r="Y110" s="43"/>
      <c r="Z110" s="44"/>
      <c r="AA110" s="45"/>
      <c r="AB110" s="33"/>
      <c r="AC110" s="34"/>
      <c r="AD110" s="43"/>
    </row>
    <row r="111" ht="12.75" customHeight="1">
      <c r="A111" s="31" t="s">
        <v>59</v>
      </c>
      <c r="B111" s="32" t="str">
        <f t="shared" si="51"/>
        <v>2011</v>
      </c>
      <c r="C111" s="33"/>
      <c r="D111" s="34">
        <v>8.44132011048693E8</v>
      </c>
      <c r="E111" s="35"/>
      <c r="F111" s="36"/>
      <c r="G111" s="36"/>
      <c r="H111" s="34"/>
      <c r="I111" s="34">
        <v>8.20179489244788E8</v>
      </c>
      <c r="J111" s="35"/>
      <c r="K111" s="48" t="str">
        <f t="shared" si="106"/>
        <v>100.47</v>
      </c>
      <c r="L111" s="47" t="str">
        <f>(I111/I109)*100</f>
        <v>100.47</v>
      </c>
      <c r="M111" s="33"/>
      <c r="N111" s="34">
        <v>1712781.0</v>
      </c>
      <c r="O111" s="35"/>
      <c r="P111" s="48" t="str">
        <f t="shared" si="107"/>
        <v>114.60</v>
      </c>
      <c r="Q111" s="47" t="str">
        <f>(N111/N109)*100</f>
        <v>114.60</v>
      </c>
      <c r="R111" s="39"/>
      <c r="S111" s="40" t="str">
        <f t="shared" si="108"/>
        <v>478.86</v>
      </c>
      <c r="T111" s="35"/>
      <c r="U111" s="41"/>
      <c r="V111" s="42">
        <v>54.8641742461292</v>
      </c>
      <c r="W111" s="33"/>
      <c r="X111" s="34"/>
      <c r="Y111" s="43"/>
      <c r="Z111" s="44"/>
      <c r="AA111" s="45"/>
      <c r="AB111" s="33"/>
      <c r="AC111" s="34"/>
      <c r="AD111" s="43"/>
    </row>
    <row r="112" ht="12.75" customHeight="1">
      <c r="A112" s="31" t="s">
        <v>59</v>
      </c>
      <c r="B112" s="32" t="str">
        <f t="shared" si="51"/>
        <v>2012</v>
      </c>
      <c r="C112" s="33">
        <v>8.8574370978E8</v>
      </c>
      <c r="D112" s="34">
        <v>8.44093366066411E8</v>
      </c>
      <c r="E112" s="49" t="str">
        <f>(D112/C112)-1</f>
        <v>-4.7%</v>
      </c>
      <c r="F112" s="36">
        <v>104.5675332</v>
      </c>
      <c r="G112" s="36">
        <v>103.3320816</v>
      </c>
      <c r="H112" s="34">
        <v>8.47054226751139E8</v>
      </c>
      <c r="I112" s="34">
        <v>8.16874443054297E8</v>
      </c>
      <c r="J112" s="49" t="str">
        <f>(I112/H112)-1</f>
        <v>-3.6%</v>
      </c>
      <c r="K112" s="46" t="str">
        <f>(H112/I109)*100</f>
        <v>103.76</v>
      </c>
      <c r="L112" s="47" t="str">
        <f>(I112/I109)*100</f>
        <v>100.07</v>
      </c>
      <c r="M112" s="33">
        <v>1753798.0</v>
      </c>
      <c r="N112" s="34">
        <v>1845568.1961</v>
      </c>
      <c r="O112" s="49" t="str">
        <f t="shared" ref="O112:O113" si="110">(N112/M112)-1</f>
        <v>5.2%</v>
      </c>
      <c r="P112" s="46" t="str">
        <f>(M112/N109)*100</f>
        <v>117.34</v>
      </c>
      <c r="Q112" s="47" t="str">
        <f>(N112/N109)*100</f>
        <v>123.48</v>
      </c>
      <c r="R112" s="39" t="str">
        <f t="shared" ref="R112:S112" si="109">H112/M112</f>
        <v>482.98</v>
      </c>
      <c r="S112" s="40" t="str">
        <f t="shared" si="109"/>
        <v>442.61</v>
      </c>
      <c r="T112" s="49" t="str">
        <f>(S112/R112)-1</f>
        <v>-8.4%</v>
      </c>
      <c r="U112" s="41">
        <v>55.3367211875855</v>
      </c>
      <c r="V112" s="42">
        <v>50.7115677195791</v>
      </c>
      <c r="W112" s="33">
        <v>4.41644803136685E8</v>
      </c>
      <c r="X112" s="34">
        <v>4.08645292864749E8</v>
      </c>
      <c r="Y112" s="50" t="str">
        <f>(X112/W112)-1</f>
        <v>-7.5%</v>
      </c>
      <c r="Z112" s="44">
        <v>104.5675332</v>
      </c>
      <c r="AA112" s="45">
        <v>103.3320816</v>
      </c>
      <c r="AB112" s="33">
        <v>4.22353659516839E8</v>
      </c>
      <c r="AC112" s="34">
        <v>3.95467977163782E8</v>
      </c>
      <c r="AD112" s="50" t="str">
        <f>(AC112/AB112)-1</f>
        <v>-6.4%</v>
      </c>
    </row>
    <row r="113" ht="12.75" customHeight="1">
      <c r="A113" s="31" t="s">
        <v>59</v>
      </c>
      <c r="B113" s="32" t="str">
        <f t="shared" si="51"/>
        <v>2013</v>
      </c>
      <c r="C113" s="33">
        <v>8.9318402507E8</v>
      </c>
      <c r="D113" s="34"/>
      <c r="E113" s="51"/>
      <c r="F113" s="36">
        <v>106.2406137312</v>
      </c>
      <c r="G113" s="36"/>
      <c r="H113" s="34">
        <v>8.407180584723E8</v>
      </c>
      <c r="I113" s="34"/>
      <c r="J113" s="51"/>
      <c r="K113" s="46" t="str">
        <f>(H113/I109)*100</f>
        <v>102.99</v>
      </c>
      <c r="L113" s="52"/>
      <c r="M113" s="33">
        <v>1797642.0</v>
      </c>
      <c r="N113" s="34">
        <v>2050928.5596</v>
      </c>
      <c r="O113" s="49" t="str">
        <f t="shared" si="110"/>
        <v>14.1%</v>
      </c>
      <c r="P113" s="46" t="str">
        <f>(M113/N109)*100</f>
        <v>120.28</v>
      </c>
      <c r="Q113" s="47" t="str">
        <f>(N113/N109)*100</f>
        <v>137.22</v>
      </c>
      <c r="R113" s="39" t="str">
        <f t="shared" ref="R113:R114" si="111">H113/M113</f>
        <v>467.68</v>
      </c>
      <c r="S113" s="40"/>
      <c r="T113" s="51"/>
      <c r="U113" s="41">
        <v>53.5832373644045</v>
      </c>
      <c r="V113" s="42"/>
      <c r="W113" s="33">
        <v>4.27137944625176E8</v>
      </c>
      <c r="X113" s="34"/>
      <c r="Y113" s="52"/>
      <c r="Z113" s="44">
        <v>106.2406137312</v>
      </c>
      <c r="AA113" s="45"/>
      <c r="AB113" s="33">
        <v>4.02047700614645E8</v>
      </c>
      <c r="AC113" s="34"/>
      <c r="AD113" s="52"/>
    </row>
    <row r="114" ht="12.75" customHeight="1">
      <c r="A114" s="53" t="s">
        <v>59</v>
      </c>
      <c r="B114" s="54" t="str">
        <f t="shared" si="51"/>
        <v>2014</v>
      </c>
      <c r="C114" s="55">
        <v>8.9101743551E8</v>
      </c>
      <c r="D114" s="56"/>
      <c r="E114" s="57"/>
      <c r="F114" s="58">
        <v>108.259185392093</v>
      </c>
      <c r="G114" s="58"/>
      <c r="H114" s="56">
        <v>8.23040957017103E8</v>
      </c>
      <c r="I114" s="56"/>
      <c r="J114" s="57"/>
      <c r="K114" s="59" t="str">
        <f>(H114/I109)*100</f>
        <v>100.82</v>
      </c>
      <c r="L114" s="60"/>
      <c r="M114" s="55">
        <v>1842584.0</v>
      </c>
      <c r="N114" s="56"/>
      <c r="O114" s="57"/>
      <c r="P114" s="59" t="str">
        <f>(M114/N109)*100</f>
        <v>123.28</v>
      </c>
      <c r="Q114" s="60"/>
      <c r="R114" s="61" t="str">
        <f t="shared" si="111"/>
        <v>446.68</v>
      </c>
      <c r="S114" s="62"/>
      <c r="T114" s="57"/>
      <c r="U114" s="63">
        <v>51.1771304835424</v>
      </c>
      <c r="V114" s="64"/>
      <c r="W114" s="55">
        <v>4.33534776181461E8</v>
      </c>
      <c r="X114" s="56"/>
      <c r="Y114" s="60"/>
      <c r="Z114" s="65">
        <v>108.259185392093</v>
      </c>
      <c r="AA114" s="66"/>
      <c r="AB114" s="55">
        <v>4.00460039128584E8</v>
      </c>
      <c r="AC114" s="56"/>
      <c r="AD114" s="60"/>
    </row>
    <row r="115" ht="12.75" customHeight="1">
      <c r="A115" s="31" t="s">
        <v>60</v>
      </c>
      <c r="B115" s="32" t="str">
        <f t="shared" si="51"/>
        <v>2009</v>
      </c>
      <c r="C115" s="33"/>
      <c r="D115" s="34">
        <v>4.59836759740146E8</v>
      </c>
      <c r="E115" s="35"/>
      <c r="F115" s="36"/>
      <c r="G115" s="36"/>
      <c r="H115" s="34"/>
      <c r="I115" s="34">
        <v>4.59836759740146E8</v>
      </c>
      <c r="J115" s="35"/>
      <c r="K115" s="37" t="str">
        <f t="shared" ref="K115:K117" si="112">L115</f>
        <v>100.00</v>
      </c>
      <c r="L115" s="38">
        <v>100.0</v>
      </c>
      <c r="M115" s="33"/>
      <c r="N115" s="34">
        <v>3092271.0</v>
      </c>
      <c r="O115" s="35"/>
      <c r="P115" s="37" t="str">
        <f t="shared" ref="P115:P117" si="113">Q115</f>
        <v>100.00</v>
      </c>
      <c r="Q115" s="38">
        <v>100.0</v>
      </c>
      <c r="R115" s="39"/>
      <c r="S115" s="40" t="str">
        <f t="shared" ref="S115:S117" si="114">I115/N115</f>
        <v>148.71</v>
      </c>
      <c r="T115" s="35"/>
      <c r="U115" s="41"/>
      <c r="V115" s="42">
        <v>34.3920076075425</v>
      </c>
      <c r="W115" s="33"/>
      <c r="X115" s="34"/>
      <c r="Y115" s="43"/>
      <c r="Z115" s="44"/>
      <c r="AA115" s="45"/>
      <c r="AB115" s="33"/>
      <c r="AC115" s="34"/>
      <c r="AD115" s="43"/>
    </row>
    <row r="116" ht="12.75" customHeight="1">
      <c r="A116" s="31" t="s">
        <v>60</v>
      </c>
      <c r="B116" s="32" t="str">
        <f t="shared" si="51"/>
        <v>2010</v>
      </c>
      <c r="C116" s="33"/>
      <c r="D116" s="34">
        <v>4.71159428E8</v>
      </c>
      <c r="E116" s="35"/>
      <c r="F116" s="36"/>
      <c r="G116" s="36"/>
      <c r="H116" s="34"/>
      <c r="I116" s="34">
        <v>4.58772568646543E8</v>
      </c>
      <c r="J116" s="35"/>
      <c r="K116" s="46" t="str">
        <f t="shared" si="112"/>
        <v>99.77</v>
      </c>
      <c r="L116" s="47" t="str">
        <f>(I116/I115)*100</f>
        <v>99.77</v>
      </c>
      <c r="M116" s="33"/>
      <c r="N116" s="34">
        <v>3312823.0</v>
      </c>
      <c r="O116" s="35"/>
      <c r="P116" s="46" t="str">
        <f t="shared" si="113"/>
        <v>107.13</v>
      </c>
      <c r="Q116" s="47" t="str">
        <f>(N116/N115)*100</f>
        <v>107.13</v>
      </c>
      <c r="R116" s="39"/>
      <c r="S116" s="40" t="str">
        <f t="shared" si="114"/>
        <v>138.48</v>
      </c>
      <c r="T116" s="35"/>
      <c r="U116" s="41"/>
      <c r="V116" s="42">
        <v>32.0280574698162</v>
      </c>
      <c r="W116" s="33"/>
      <c r="X116" s="34"/>
      <c r="Y116" s="43"/>
      <c r="Z116" s="44"/>
      <c r="AA116" s="45"/>
      <c r="AB116" s="33"/>
      <c r="AC116" s="34"/>
      <c r="AD116" s="43"/>
    </row>
    <row r="117" ht="12.75" customHeight="1">
      <c r="A117" s="31" t="s">
        <v>60</v>
      </c>
      <c r="B117" s="32" t="str">
        <f t="shared" si="51"/>
        <v>2011</v>
      </c>
      <c r="C117" s="33"/>
      <c r="D117" s="34">
        <v>5.25538741643455E8</v>
      </c>
      <c r="E117" s="35"/>
      <c r="F117" s="36"/>
      <c r="G117" s="36"/>
      <c r="H117" s="34"/>
      <c r="I117" s="34">
        <v>4.92514187808342E8</v>
      </c>
      <c r="J117" s="35"/>
      <c r="K117" s="48" t="str">
        <f t="shared" si="112"/>
        <v>107.11</v>
      </c>
      <c r="L117" s="47" t="str">
        <f>(I117/I115)*100</f>
        <v>107.11</v>
      </c>
      <c r="M117" s="33"/>
      <c r="N117" s="34">
        <v>3676460.0</v>
      </c>
      <c r="O117" s="35"/>
      <c r="P117" s="48" t="str">
        <f t="shared" si="113"/>
        <v>118.89</v>
      </c>
      <c r="Q117" s="47" t="str">
        <f>(N117/N115)*100</f>
        <v>118.89</v>
      </c>
      <c r="R117" s="39"/>
      <c r="S117" s="40" t="str">
        <f t="shared" si="114"/>
        <v>133.96</v>
      </c>
      <c r="T117" s="35"/>
      <c r="U117" s="41"/>
      <c r="V117" s="42">
        <v>30.9827733516106</v>
      </c>
      <c r="W117" s="33"/>
      <c r="X117" s="34"/>
      <c r="Y117" s="43"/>
      <c r="Z117" s="44"/>
      <c r="AA117" s="45"/>
      <c r="AB117" s="33"/>
      <c r="AC117" s="34"/>
      <c r="AD117" s="43"/>
    </row>
    <row r="118" ht="12.75" customHeight="1">
      <c r="A118" s="31" t="s">
        <v>60</v>
      </c>
      <c r="B118" s="32" t="str">
        <f t="shared" si="51"/>
        <v>2012</v>
      </c>
      <c r="C118" s="33">
        <v>6.24280299453139E8</v>
      </c>
      <c r="D118" s="34">
        <v>5.86633207467978E8</v>
      </c>
      <c r="E118" s="49" t="str">
        <f>(D118/C118)-1</f>
        <v>-6.0%</v>
      </c>
      <c r="F118" s="36">
        <v>109.95609837745</v>
      </c>
      <c r="G118" s="36">
        <v>110.6533961</v>
      </c>
      <c r="H118" s="34">
        <v>5.67754138847443E8</v>
      </c>
      <c r="I118" s="34">
        <v>5.30153820979723E8</v>
      </c>
      <c r="J118" s="49" t="str">
        <f>(I118/H118)-1</f>
        <v>-6.6%</v>
      </c>
      <c r="K118" s="46" t="str">
        <f>(H118/I115)*100</f>
        <v>123.47</v>
      </c>
      <c r="L118" s="47" t="str">
        <f>(I118/I115)*100</f>
        <v>115.29</v>
      </c>
      <c r="M118" s="33">
        <v>3898889.0</v>
      </c>
      <c r="N118" s="34">
        <v>3854457.6684</v>
      </c>
      <c r="O118" s="49" t="str">
        <f t="shared" ref="O118:O119" si="116">(N118/M118)-1</f>
        <v>-1.1%</v>
      </c>
      <c r="P118" s="46" t="str">
        <f>(M118/N115)*100</f>
        <v>126.08</v>
      </c>
      <c r="Q118" s="47" t="str">
        <f>(N118/N115)*100</f>
        <v>124.65</v>
      </c>
      <c r="R118" s="39" t="str">
        <f t="shared" ref="R118:S118" si="115">H118/M118</f>
        <v>145.62</v>
      </c>
      <c r="S118" s="40" t="str">
        <f t="shared" si="115"/>
        <v>137.54</v>
      </c>
      <c r="T118" s="49" t="str">
        <f>(S118/R118)-1</f>
        <v>-5.5%</v>
      </c>
      <c r="U118" s="41">
        <v>33.6783516463058</v>
      </c>
      <c r="V118" s="42">
        <v>31.8104613400324</v>
      </c>
      <c r="W118" s="33">
        <v>1.11077280416846E8</v>
      </c>
      <c r="X118" s="34">
        <v>1.0679655270994E8</v>
      </c>
      <c r="Y118" s="50" t="str">
        <f>(X118/W118)-1</f>
        <v>-3.9%</v>
      </c>
      <c r="Z118" s="44">
        <v>109.95609837745</v>
      </c>
      <c r="AA118" s="45">
        <v>110.6533961</v>
      </c>
      <c r="AB118" s="33">
        <v>1.01019663352866E8</v>
      </c>
      <c r="AC118" s="34">
        <v>9.65144825861694E7</v>
      </c>
      <c r="AD118" s="50" t="str">
        <f>(AC118/AB118)-1</f>
        <v>-4.5%</v>
      </c>
    </row>
    <row r="119" ht="12.75" customHeight="1">
      <c r="A119" s="31" t="s">
        <v>60</v>
      </c>
      <c r="B119" s="32" t="str">
        <f t="shared" si="51"/>
        <v>2013</v>
      </c>
      <c r="C119" s="33">
        <v>6.58448533802864E8</v>
      </c>
      <c r="D119" s="34"/>
      <c r="E119" s="51"/>
      <c r="F119" s="36">
        <v>112.841346398874</v>
      </c>
      <c r="G119" s="36"/>
      <c r="H119" s="34">
        <v>5.83517083778285E8</v>
      </c>
      <c r="I119" s="34"/>
      <c r="J119" s="51"/>
      <c r="K119" s="46" t="str">
        <f>(H119/I115)*100</f>
        <v>126.90</v>
      </c>
      <c r="L119" s="52"/>
      <c r="M119" s="33">
        <v>4021000.0</v>
      </c>
      <c r="N119" s="34">
        <v>3983698.2241</v>
      </c>
      <c r="O119" s="49" t="str">
        <f t="shared" si="116"/>
        <v>-0.9%</v>
      </c>
      <c r="P119" s="46" t="str">
        <f>(M119/N115)*100</f>
        <v>130.03</v>
      </c>
      <c r="Q119" s="47" t="str">
        <f>(N119/N115)*100</f>
        <v>128.83</v>
      </c>
      <c r="R119" s="39" t="str">
        <f t="shared" ref="R119:R120" si="117">H119/M119</f>
        <v>145.12</v>
      </c>
      <c r="S119" s="40"/>
      <c r="T119" s="51"/>
      <c r="U119" s="41">
        <v>33.562236390093</v>
      </c>
      <c r="V119" s="42"/>
      <c r="W119" s="33">
        <v>1.13550465E8</v>
      </c>
      <c r="X119" s="34"/>
      <c r="Y119" s="52"/>
      <c r="Z119" s="44">
        <v>112.841346398874</v>
      </c>
      <c r="AA119" s="45"/>
      <c r="AB119" s="33" t="str">
        <f t="shared" ref="AB119:AB120" si="118">W119/(Z119/100)</f>
        <v>100,628,421</v>
      </c>
      <c r="AC119" s="34"/>
      <c r="AD119" s="52"/>
    </row>
    <row r="120" ht="12.75" customHeight="1">
      <c r="A120" s="53" t="s">
        <v>60</v>
      </c>
      <c r="B120" s="54" t="str">
        <f t="shared" si="51"/>
        <v>2014</v>
      </c>
      <c r="C120" s="55">
        <v>6.6070338717414E8</v>
      </c>
      <c r="D120" s="56"/>
      <c r="E120" s="57"/>
      <c r="F120" s="58">
        <v>115.662380058846</v>
      </c>
      <c r="G120" s="58"/>
      <c r="H120" s="56">
        <v>5.71234472987665E8</v>
      </c>
      <c r="I120" s="56"/>
      <c r="J120" s="57"/>
      <c r="K120" s="59" t="str">
        <f>(H120/I115)*100</f>
        <v>124.23</v>
      </c>
      <c r="L120" s="60"/>
      <c r="M120" s="55">
        <v>4161000.0</v>
      </c>
      <c r="N120" s="56"/>
      <c r="O120" s="57"/>
      <c r="P120" s="59" t="str">
        <f>(M120/N115)*100</f>
        <v>134.56</v>
      </c>
      <c r="Q120" s="60"/>
      <c r="R120" s="61" t="str">
        <f t="shared" si="117"/>
        <v>137.28</v>
      </c>
      <c r="S120" s="62"/>
      <c r="T120" s="57"/>
      <c r="U120" s="63">
        <v>31.7503182057619</v>
      </c>
      <c r="V120" s="64"/>
      <c r="W120" s="55">
        <v>1.15911332E8</v>
      </c>
      <c r="X120" s="56"/>
      <c r="Y120" s="60"/>
      <c r="Z120" s="65">
        <v>115.662380058846</v>
      </c>
      <c r="AA120" s="66"/>
      <c r="AB120" s="55" t="str">
        <f t="shared" si="118"/>
        <v>100,215,240</v>
      </c>
      <c r="AC120" s="56"/>
      <c r="AD120" s="60"/>
    </row>
    <row r="121" ht="12.75" customHeight="1">
      <c r="A121" s="31" t="s">
        <v>61</v>
      </c>
      <c r="B121" s="32" t="str">
        <f t="shared" si="51"/>
        <v>2009</v>
      </c>
      <c r="C121" s="33"/>
      <c r="D121" s="34">
        <v>1.23220316904708E8</v>
      </c>
      <c r="E121" s="35"/>
      <c r="F121" s="36"/>
      <c r="G121" s="36"/>
      <c r="H121" s="34"/>
      <c r="I121" s="34">
        <v>1.23220316904708E8</v>
      </c>
      <c r="J121" s="35"/>
      <c r="K121" s="37" t="str">
        <f t="shared" ref="K121:K123" si="119">L121</f>
        <v>100.00</v>
      </c>
      <c r="L121" s="38">
        <v>100.0</v>
      </c>
      <c r="M121" s="33"/>
      <c r="N121" s="34">
        <v>2501219.0</v>
      </c>
      <c r="O121" s="35"/>
      <c r="P121" s="37" t="str">
        <f t="shared" ref="P121:P123" si="120">Q121</f>
        <v>100.00</v>
      </c>
      <c r="Q121" s="38">
        <v>100.0</v>
      </c>
      <c r="R121" s="39"/>
      <c r="S121" s="40" t="str">
        <f t="shared" ref="S121:S123" si="121">I121/N121</f>
        <v>49.26</v>
      </c>
      <c r="T121" s="35"/>
      <c r="U121" s="41"/>
      <c r="V121" s="42">
        <v>49.27</v>
      </c>
      <c r="W121" s="33"/>
      <c r="X121" s="34"/>
      <c r="Y121" s="43"/>
      <c r="Z121" s="44"/>
      <c r="AA121" s="45"/>
      <c r="AB121" s="33"/>
      <c r="AC121" s="34"/>
      <c r="AD121" s="43"/>
    </row>
    <row r="122" ht="12.75" customHeight="1">
      <c r="A122" s="31" t="s">
        <v>61</v>
      </c>
      <c r="B122" s="32" t="str">
        <f t="shared" si="51"/>
        <v>2010</v>
      </c>
      <c r="C122" s="33"/>
      <c r="D122" s="34">
        <v>1.10340648280094E8</v>
      </c>
      <c r="E122" s="35"/>
      <c r="F122" s="36"/>
      <c r="G122" s="36"/>
      <c r="H122" s="34"/>
      <c r="I122" s="34">
        <v>1.08817207376819E8</v>
      </c>
      <c r="J122" s="35"/>
      <c r="K122" s="46" t="str">
        <f t="shared" si="119"/>
        <v>88.31</v>
      </c>
      <c r="L122" s="47" t="str">
        <f>(I122/I121)*100</f>
        <v>88.31</v>
      </c>
      <c r="M122" s="33"/>
      <c r="N122" s="34">
        <v>2628788.0</v>
      </c>
      <c r="O122" s="35"/>
      <c r="P122" s="46" t="str">
        <f t="shared" si="120"/>
        <v>105.10</v>
      </c>
      <c r="Q122" s="47" t="str">
        <f>(N122/N121)*100</f>
        <v>105.10</v>
      </c>
      <c r="R122" s="39"/>
      <c r="S122" s="40" t="str">
        <f t="shared" si="121"/>
        <v>41.39</v>
      </c>
      <c r="T122" s="35"/>
      <c r="U122" s="41"/>
      <c r="V122" s="42">
        <v>41.3944400905736</v>
      </c>
      <c r="W122" s="33"/>
      <c r="X122" s="34"/>
      <c r="Y122" s="43"/>
      <c r="Z122" s="44"/>
      <c r="AA122" s="45"/>
      <c r="AB122" s="33"/>
      <c r="AC122" s="34"/>
      <c r="AD122" s="43"/>
    </row>
    <row r="123" ht="12.75" customHeight="1">
      <c r="A123" s="31" t="s">
        <v>61</v>
      </c>
      <c r="B123" s="32" t="str">
        <f t="shared" si="51"/>
        <v>2011</v>
      </c>
      <c r="C123" s="33"/>
      <c r="D123" s="34">
        <v>1.20421411967226E8</v>
      </c>
      <c r="E123" s="35"/>
      <c r="F123" s="36"/>
      <c r="G123" s="36"/>
      <c r="H123" s="34"/>
      <c r="I123" s="34">
        <v>1.14632035639299E8</v>
      </c>
      <c r="J123" s="35"/>
      <c r="K123" s="48" t="str">
        <f t="shared" si="119"/>
        <v>93.03</v>
      </c>
      <c r="L123" s="47" t="str">
        <f>(I123/I121)*100</f>
        <v>93.03</v>
      </c>
      <c r="M123" s="33"/>
      <c r="N123" s="34">
        <v>2821265.0</v>
      </c>
      <c r="O123" s="35"/>
      <c r="P123" s="48" t="str">
        <f t="shared" si="120"/>
        <v>112.80</v>
      </c>
      <c r="Q123" s="47" t="str">
        <f>(N123/N121)*100</f>
        <v>112.80</v>
      </c>
      <c r="R123" s="39"/>
      <c r="S123" s="40" t="str">
        <f t="shared" si="121"/>
        <v>40.63</v>
      </c>
      <c r="T123" s="35"/>
      <c r="U123" s="41"/>
      <c r="V123" s="42">
        <v>40.6314315171737</v>
      </c>
      <c r="W123" s="33"/>
      <c r="X123" s="34"/>
      <c r="Y123" s="43"/>
      <c r="Z123" s="44"/>
      <c r="AA123" s="45"/>
      <c r="AB123" s="33"/>
      <c r="AC123" s="34"/>
      <c r="AD123" s="43"/>
    </row>
    <row r="124" ht="12.75" customHeight="1">
      <c r="A124" s="31" t="s">
        <v>61</v>
      </c>
      <c r="B124" s="32" t="str">
        <f t="shared" si="51"/>
        <v>2012</v>
      </c>
      <c r="C124" s="33">
        <v>1.0661626163034E8</v>
      </c>
      <c r="D124" s="34">
        <v>1.18060985902362E8</v>
      </c>
      <c r="E124" s="49" t="str">
        <f>(D124/C124)-1</f>
        <v>10.7%</v>
      </c>
      <c r="F124" s="36">
        <v>104.7731724</v>
      </c>
      <c r="G124" s="36">
        <v>107.9918112</v>
      </c>
      <c r="H124" s="34">
        <v>1.01759123245121E8</v>
      </c>
      <c r="I124" s="34">
        <v>1.09324016877275E8</v>
      </c>
      <c r="J124" s="49" t="str">
        <f>(I124/H124)-1</f>
        <v>7.4%</v>
      </c>
      <c r="K124" s="46" t="str">
        <f>(H124/I121)*100</f>
        <v>82.58</v>
      </c>
      <c r="L124" s="47" t="str">
        <f>(I124/I121)*100</f>
        <v>88.72</v>
      </c>
      <c r="M124" s="33">
        <v>2950581.0</v>
      </c>
      <c r="N124" s="34">
        <v>2782280.0087</v>
      </c>
      <c r="O124" s="49" t="str">
        <f t="shared" ref="O124:O125" si="123">(N124/M124)-1</f>
        <v>-5.7%</v>
      </c>
      <c r="P124" s="46" t="str">
        <f>(M124/N121)*100</f>
        <v>117.97</v>
      </c>
      <c r="Q124" s="47" t="str">
        <f>(N124/N121)*100</f>
        <v>111.24</v>
      </c>
      <c r="R124" s="39" t="str">
        <f t="shared" ref="R124:S124" si="122">H124/M124</f>
        <v>34.49</v>
      </c>
      <c r="S124" s="40" t="str">
        <f t="shared" si="122"/>
        <v>39.29</v>
      </c>
      <c r="T124" s="49" t="str">
        <f>(S124/R124)-1</f>
        <v>13.9%</v>
      </c>
      <c r="U124" s="41">
        <v>34.4878257011488</v>
      </c>
      <c r="V124" s="42">
        <v>39.292960046176</v>
      </c>
      <c r="W124" s="33">
        <v>2.59683370724125E7</v>
      </c>
      <c r="X124" s="34">
        <v>2.95780064463452E7</v>
      </c>
      <c r="Y124" s="50" t="str">
        <f>(X124/W124)-1</f>
        <v>13.9%</v>
      </c>
      <c r="Z124" s="44">
        <v>104.7731724</v>
      </c>
      <c r="AA124" s="45">
        <v>107.9918112</v>
      </c>
      <c r="AB124" s="33">
        <v>2.47852923392177E7</v>
      </c>
      <c r="AC124" s="34">
        <v>2.73891197097963E7</v>
      </c>
      <c r="AD124" s="50" t="str">
        <f>(AC124/AB124)-1</f>
        <v>10.5%</v>
      </c>
    </row>
    <row r="125" ht="12.75" customHeight="1">
      <c r="A125" s="31" t="s">
        <v>61</v>
      </c>
      <c r="B125" s="32" t="str">
        <f t="shared" si="51"/>
        <v>2013</v>
      </c>
      <c r="C125" s="33">
        <v>1.09366876878803E8</v>
      </c>
      <c r="D125" s="34"/>
      <c r="E125" s="51"/>
      <c r="F125" s="36">
        <v>106.2399968136</v>
      </c>
      <c r="G125" s="36"/>
      <c r="H125" s="34">
        <v>1.02943223041214E8</v>
      </c>
      <c r="I125" s="34"/>
      <c r="J125" s="51"/>
      <c r="K125" s="46" t="str">
        <f>(H125/I121)*100</f>
        <v>83.54</v>
      </c>
      <c r="L125" s="52"/>
      <c r="M125" s="33">
        <v>2984807.7396</v>
      </c>
      <c r="N125" s="34">
        <v>2876752.5623</v>
      </c>
      <c r="O125" s="49" t="str">
        <f t="shared" si="123"/>
        <v>-3.6%</v>
      </c>
      <c r="P125" s="46" t="str">
        <f>(M125/N121)*100</f>
        <v>119.33</v>
      </c>
      <c r="Q125" s="47" t="str">
        <f>(N125/N121)*100</f>
        <v>115.01</v>
      </c>
      <c r="R125" s="39" t="str">
        <f t="shared" ref="R125:R126" si="124">H125/M125</f>
        <v>34.49</v>
      </c>
      <c r="S125" s="40"/>
      <c r="T125" s="51"/>
      <c r="U125" s="41">
        <v>34.4890632905587</v>
      </c>
      <c r="V125" s="42"/>
      <c r="W125" s="33">
        <v>2.61328470852567E7</v>
      </c>
      <c r="X125" s="34"/>
      <c r="Y125" s="52"/>
      <c r="Z125" s="44">
        <v>106.2399968136</v>
      </c>
      <c r="AA125" s="45"/>
      <c r="AB125" s="33">
        <v>2.45979366237249E7</v>
      </c>
      <c r="AC125" s="34"/>
      <c r="AD125" s="52"/>
    </row>
    <row r="126" ht="12.75" customHeight="1">
      <c r="A126" s="53" t="s">
        <v>61</v>
      </c>
      <c r="B126" s="54" t="str">
        <f t="shared" si="51"/>
        <v>2014</v>
      </c>
      <c r="C126" s="55">
        <v>1.11001401572811E8</v>
      </c>
      <c r="D126" s="56"/>
      <c r="E126" s="57"/>
      <c r="F126" s="58">
        <v>107.72735676899</v>
      </c>
      <c r="G126" s="58"/>
      <c r="H126" s="56">
        <v>1.03039195337208E8</v>
      </c>
      <c r="I126" s="56"/>
      <c r="J126" s="57"/>
      <c r="K126" s="59" t="str">
        <f>(H126/I121)*100</f>
        <v>83.62</v>
      </c>
      <c r="L126" s="60"/>
      <c r="M126" s="55">
        <v>3018536.06705748</v>
      </c>
      <c r="N126" s="56"/>
      <c r="O126" s="57"/>
      <c r="P126" s="59" t="str">
        <f>(M126/N121)*100</f>
        <v>120.68</v>
      </c>
      <c r="Q126" s="60"/>
      <c r="R126" s="61" t="str">
        <f t="shared" si="124"/>
        <v>34.14</v>
      </c>
      <c r="S126" s="62"/>
      <c r="T126" s="57"/>
      <c r="U126" s="63">
        <v>34.1354858938796</v>
      </c>
      <c r="V126" s="64"/>
      <c r="W126" s="55">
        <v>2.66517107129724E7</v>
      </c>
      <c r="X126" s="56"/>
      <c r="Y126" s="60"/>
      <c r="Z126" s="65">
        <v>107.72735676899</v>
      </c>
      <c r="AA126" s="66"/>
      <c r="AB126" s="55">
        <v>2.47399653275853E7</v>
      </c>
      <c r="AC126" s="56"/>
      <c r="AD126" s="60"/>
    </row>
    <row r="127" ht="12.75" customHeight="1">
      <c r="A127" s="31" t="s">
        <v>62</v>
      </c>
      <c r="B127" s="32" t="str">
        <f t="shared" si="51"/>
        <v>2009</v>
      </c>
      <c r="C127" s="33"/>
      <c r="D127" s="34">
        <v>5.6374506481451E8</v>
      </c>
      <c r="E127" s="35"/>
      <c r="F127" s="36"/>
      <c r="G127" s="36"/>
      <c r="H127" s="34"/>
      <c r="I127" s="34">
        <v>5.6374506481451E8</v>
      </c>
      <c r="J127" s="35"/>
      <c r="K127" s="37" t="str">
        <f t="shared" ref="K127:K129" si="125">L127</f>
        <v>100.00</v>
      </c>
      <c r="L127" s="38">
        <v>100.0</v>
      </c>
      <c r="M127" s="33"/>
      <c r="N127" s="34">
        <v>3132895.0</v>
      </c>
      <c r="O127" s="35"/>
      <c r="P127" s="37" t="str">
        <f t="shared" ref="P127:P129" si="126">Q127</f>
        <v>100.00</v>
      </c>
      <c r="Q127" s="38">
        <v>100.0</v>
      </c>
      <c r="R127" s="39"/>
      <c r="S127" s="40" t="str">
        <f t="shared" ref="S127:S129" si="127">I127/N127</f>
        <v>179.94</v>
      </c>
      <c r="T127" s="35"/>
      <c r="U127" s="41"/>
      <c r="V127" s="42">
        <v>42.5094579290242</v>
      </c>
      <c r="W127" s="33"/>
      <c r="X127" s="34"/>
      <c r="Y127" s="43"/>
      <c r="Z127" s="44"/>
      <c r="AA127" s="45"/>
      <c r="AB127" s="33"/>
      <c r="AC127" s="34"/>
      <c r="AD127" s="43"/>
    </row>
    <row r="128" ht="12.75" customHeight="1">
      <c r="A128" s="31" t="s">
        <v>62</v>
      </c>
      <c r="B128" s="32" t="str">
        <f t="shared" si="51"/>
        <v>2010</v>
      </c>
      <c r="C128" s="33"/>
      <c r="D128" s="34">
        <v>5.9767462859E8</v>
      </c>
      <c r="E128" s="35"/>
      <c r="F128" s="36"/>
      <c r="G128" s="36"/>
      <c r="H128" s="34"/>
      <c r="I128" s="34">
        <v>5.63312562290292E8</v>
      </c>
      <c r="J128" s="35"/>
      <c r="K128" s="46" t="str">
        <f t="shared" si="125"/>
        <v>99.92</v>
      </c>
      <c r="L128" s="47" t="str">
        <f>(I128/I127)*100</f>
        <v>99.92</v>
      </c>
      <c r="M128" s="33"/>
      <c r="N128" s="34">
        <v>3414282.0</v>
      </c>
      <c r="O128" s="35"/>
      <c r="P128" s="46" t="str">
        <f t="shared" si="126"/>
        <v>108.98</v>
      </c>
      <c r="Q128" s="47" t="str">
        <f>(N128/N127)*100</f>
        <v>108.98</v>
      </c>
      <c r="R128" s="39"/>
      <c r="S128" s="40" t="str">
        <f t="shared" si="127"/>
        <v>164.99</v>
      </c>
      <c r="T128" s="35"/>
      <c r="U128" s="41"/>
      <c r="V128" s="42">
        <v>38.9761287810646</v>
      </c>
      <c r="W128" s="33"/>
      <c r="X128" s="34"/>
      <c r="Y128" s="43"/>
      <c r="Z128" s="44"/>
      <c r="AA128" s="45"/>
      <c r="AB128" s="33"/>
      <c r="AC128" s="34"/>
      <c r="AD128" s="43"/>
    </row>
    <row r="129" ht="12.75" customHeight="1">
      <c r="A129" s="31" t="s">
        <v>62</v>
      </c>
      <c r="B129" s="32" t="str">
        <f t="shared" si="51"/>
        <v>2011</v>
      </c>
      <c r="C129" s="33"/>
      <c r="D129" s="34">
        <v>5.71676524172391E8</v>
      </c>
      <c r="E129" s="35"/>
      <c r="F129" s="36"/>
      <c r="G129" s="36"/>
      <c r="H129" s="34"/>
      <c r="I129" s="34">
        <v>5.09271422590942E8</v>
      </c>
      <c r="J129" s="35"/>
      <c r="K129" s="48" t="str">
        <f t="shared" si="125"/>
        <v>90.34</v>
      </c>
      <c r="L129" s="47" t="str">
        <f>(I129/I127)*100</f>
        <v>90.34</v>
      </c>
      <c r="M129" s="33"/>
      <c r="N129" s="34">
        <v>3532683.0</v>
      </c>
      <c r="O129" s="35"/>
      <c r="P129" s="48" t="str">
        <f t="shared" si="126"/>
        <v>112.76</v>
      </c>
      <c r="Q129" s="47" t="str">
        <f>(N129/N127)*100</f>
        <v>112.76</v>
      </c>
      <c r="R129" s="39"/>
      <c r="S129" s="40" t="str">
        <f t="shared" si="127"/>
        <v>144.16</v>
      </c>
      <c r="T129" s="35"/>
      <c r="U129" s="41"/>
      <c r="V129" s="42">
        <v>34.0559729271313</v>
      </c>
      <c r="W129" s="33"/>
      <c r="X129" s="34"/>
      <c r="Y129" s="43"/>
      <c r="Z129" s="44"/>
      <c r="AA129" s="45"/>
      <c r="AB129" s="33"/>
      <c r="AC129" s="34"/>
      <c r="AD129" s="43"/>
    </row>
    <row r="130" ht="12.75" customHeight="1">
      <c r="A130" s="31" t="s">
        <v>62</v>
      </c>
      <c r="B130" s="32" t="str">
        <f t="shared" si="51"/>
        <v>2012</v>
      </c>
      <c r="C130" s="33">
        <v>6.46508471575E8</v>
      </c>
      <c r="D130" s="34">
        <v>7.10305485392731E8</v>
      </c>
      <c r="E130" s="49" t="str">
        <f>(D130/C130)-1</f>
        <v>9.9%</v>
      </c>
      <c r="F130" s="36">
        <v>118.192217</v>
      </c>
      <c r="G130" s="36">
        <v>116.0704292</v>
      </c>
      <c r="H130" s="34">
        <v>5.46997499484251E8</v>
      </c>
      <c r="I130" s="34">
        <v>6.11960764070932E8</v>
      </c>
      <c r="J130" s="49" t="str">
        <f>(I130/H130)-1</f>
        <v>11.9%</v>
      </c>
      <c r="K130" s="46" t="str">
        <f>(H130/I127)*100</f>
        <v>97.03</v>
      </c>
      <c r="L130" s="47" t="str">
        <f>(I130/I127)*100</f>
        <v>108.55</v>
      </c>
      <c r="M130" s="33">
        <v>3612000.0</v>
      </c>
      <c r="N130" s="34">
        <v>3575194.6651</v>
      </c>
      <c r="O130" s="49" t="str">
        <f t="shared" ref="O130:O131" si="129">(N130/M130)-1</f>
        <v>-1.0%</v>
      </c>
      <c r="P130" s="46" t="str">
        <f>(M130/N127)*100</f>
        <v>115.29</v>
      </c>
      <c r="Q130" s="47" t="str">
        <f>(N130/N127)*100</f>
        <v>114.12</v>
      </c>
      <c r="R130" s="39" t="str">
        <f t="shared" ref="R130:S130" si="128">H130/M130</f>
        <v>151.44</v>
      </c>
      <c r="S130" s="40" t="str">
        <f t="shared" si="128"/>
        <v>171.17</v>
      </c>
      <c r="T130" s="49" t="str">
        <f>(S130/R130)-1</f>
        <v>13.0%</v>
      </c>
      <c r="U130" s="41">
        <v>35.7755445497869</v>
      </c>
      <c r="V130" s="42">
        <v>40.4364012634308</v>
      </c>
      <c r="W130" s="33">
        <v>3.84651375009307E7</v>
      </c>
      <c r="X130" s="34">
        <v>4.16113020487722E7</v>
      </c>
      <c r="Y130" s="50" t="str">
        <f>(X130/W130)-1</f>
        <v>8.2%</v>
      </c>
      <c r="Z130" s="44">
        <v>118.192217</v>
      </c>
      <c r="AA130" s="45">
        <v>116.0704292</v>
      </c>
      <c r="AB130" s="33">
        <v>3.25445604433757E7</v>
      </c>
      <c r="AC130" s="34">
        <v>3.58500458175029E7</v>
      </c>
      <c r="AD130" s="50" t="str">
        <f>(AC130/AB130)-1</f>
        <v>10.2%</v>
      </c>
    </row>
    <row r="131" ht="12.75" customHeight="1">
      <c r="A131" s="31" t="s">
        <v>62</v>
      </c>
      <c r="B131" s="32" t="str">
        <f t="shared" si="51"/>
        <v>2013</v>
      </c>
      <c r="C131" s="33">
        <v>6.7670109351079E8</v>
      </c>
      <c r="D131" s="34"/>
      <c r="E131" s="51"/>
      <c r="F131" s="36">
        <v>121.856175727</v>
      </c>
      <c r="G131" s="36"/>
      <c r="H131" s="34">
        <v>5.55327696338374E8</v>
      </c>
      <c r="I131" s="34"/>
      <c r="J131" s="51"/>
      <c r="K131" s="46" t="str">
        <f>(H131/I127)*100</f>
        <v>98.51</v>
      </c>
      <c r="L131" s="52"/>
      <c r="M131" s="33">
        <v>3802000.0</v>
      </c>
      <c r="N131" s="34">
        <v>3751523.4236</v>
      </c>
      <c r="O131" s="49" t="str">
        <f t="shared" si="129"/>
        <v>-1.3%</v>
      </c>
      <c r="P131" s="46" t="str">
        <f>(M131/N127)*100</f>
        <v>121.36</v>
      </c>
      <c r="Q131" s="47" t="str">
        <f>(N131/N127)*100</f>
        <v>119.75</v>
      </c>
      <c r="R131" s="39" t="str">
        <f t="shared" ref="R131:R132" si="130">H131/M131</f>
        <v>146.06</v>
      </c>
      <c r="S131" s="40"/>
      <c r="T131" s="51"/>
      <c r="U131" s="41">
        <v>34.5053053544279</v>
      </c>
      <c r="V131" s="42"/>
      <c r="W131" s="33">
        <v>4.11392494892637E7</v>
      </c>
      <c r="X131" s="34"/>
      <c r="Y131" s="52"/>
      <c r="Z131" s="44">
        <v>121.856175727</v>
      </c>
      <c r="AA131" s="45"/>
      <c r="AB131" s="33">
        <v>3.3760496129002E7</v>
      </c>
      <c r="AC131" s="34"/>
      <c r="AD131" s="52"/>
    </row>
    <row r="132" ht="12.75" customHeight="1">
      <c r="A132" s="53" t="s">
        <v>62</v>
      </c>
      <c r="B132" s="54" t="str">
        <f t="shared" si="51"/>
        <v>2014</v>
      </c>
      <c r="C132" s="55">
        <v>7.0695009553462E8</v>
      </c>
      <c r="D132" s="56"/>
      <c r="E132" s="57"/>
      <c r="F132" s="58">
        <v>125.268148647356</v>
      </c>
      <c r="G132" s="58"/>
      <c r="H132" s="56">
        <v>5.64349440115671E8</v>
      </c>
      <c r="I132" s="56"/>
      <c r="J132" s="57"/>
      <c r="K132" s="59" t="str">
        <f>(H132/I127)*100</f>
        <v>100.11</v>
      </c>
      <c r="L132" s="60"/>
      <c r="M132" s="55">
        <v>4008000.0</v>
      </c>
      <c r="N132" s="56"/>
      <c r="O132" s="57"/>
      <c r="P132" s="59" t="str">
        <f>(M132/N127)*100</f>
        <v>127.93</v>
      </c>
      <c r="Q132" s="60"/>
      <c r="R132" s="61" t="str">
        <f t="shared" si="130"/>
        <v>140.81</v>
      </c>
      <c r="S132" s="62"/>
      <c r="T132" s="57"/>
      <c r="U132" s="63">
        <v>33.2635838942446</v>
      </c>
      <c r="V132" s="64"/>
      <c r="W132" s="55">
        <v>4.2637910102329E7</v>
      </c>
      <c r="X132" s="56"/>
      <c r="Y132" s="60"/>
      <c r="Z132" s="65">
        <v>125.268148647356</v>
      </c>
      <c r="AA132" s="66"/>
      <c r="AB132" s="55">
        <v>3.40373116093218E7</v>
      </c>
      <c r="AC132" s="56"/>
      <c r="AD132" s="60"/>
    </row>
    <row r="133" ht="12.75" customHeight="1">
      <c r="A133" s="31" t="s">
        <v>63</v>
      </c>
      <c r="B133" s="32" t="str">
        <f t="shared" si="51"/>
        <v>2009</v>
      </c>
      <c r="C133" s="33"/>
      <c r="D133" s="34">
        <v>4.3454247E7</v>
      </c>
      <c r="E133" s="35"/>
      <c r="F133" s="36"/>
      <c r="G133" s="36"/>
      <c r="H133" s="34"/>
      <c r="I133" s="34">
        <v>4.3454247E7</v>
      </c>
      <c r="J133" s="35"/>
      <c r="K133" s="37" t="str">
        <f t="shared" ref="K133:K135" si="131">L133</f>
        <v>100.00</v>
      </c>
      <c r="L133" s="38">
        <v>100.0</v>
      </c>
      <c r="M133" s="33"/>
      <c r="N133" s="34">
        <v>767550.0</v>
      </c>
      <c r="O133" s="35"/>
      <c r="P133" s="37" t="str">
        <f t="shared" ref="P133:P135" si="132">Q133</f>
        <v>100.00</v>
      </c>
      <c r="Q133" s="38">
        <v>100.0</v>
      </c>
      <c r="R133" s="39"/>
      <c r="S133" s="40" t="str">
        <f t="shared" ref="S133:S135" si="133">I133/N133</f>
        <v>56.61</v>
      </c>
      <c r="T133" s="35"/>
      <c r="U133" s="41"/>
      <c r="V133" s="42">
        <v>56.6142231776432</v>
      </c>
      <c r="W133" s="33"/>
      <c r="X133" s="34"/>
      <c r="Y133" s="43"/>
      <c r="Z133" s="44"/>
      <c r="AA133" s="45"/>
      <c r="AB133" s="33"/>
      <c r="AC133" s="34"/>
      <c r="AD133" s="43"/>
    </row>
    <row r="134" ht="12.75" customHeight="1">
      <c r="A134" s="31" t="s">
        <v>63</v>
      </c>
      <c r="B134" s="32" t="str">
        <f t="shared" si="51"/>
        <v>2010</v>
      </c>
      <c r="C134" s="33"/>
      <c r="D134" s="34">
        <v>4.882E7</v>
      </c>
      <c r="E134" s="35"/>
      <c r="F134" s="36"/>
      <c r="G134" s="36"/>
      <c r="H134" s="34"/>
      <c r="I134" s="34">
        <v>4.8480635551142E7</v>
      </c>
      <c r="J134" s="35"/>
      <c r="K134" s="46" t="str">
        <f t="shared" si="131"/>
        <v>111.57</v>
      </c>
      <c r="L134" s="47" t="str">
        <f>(I134/I133)*100</f>
        <v>111.57</v>
      </c>
      <c r="M134" s="33"/>
      <c r="N134" s="34">
        <v>855572.0</v>
      </c>
      <c r="O134" s="35"/>
      <c r="P134" s="46" t="str">
        <f t="shared" si="132"/>
        <v>111.47</v>
      </c>
      <c r="Q134" s="47" t="str">
        <f>(N134/N133)*100</f>
        <v>111.47</v>
      </c>
      <c r="R134" s="39"/>
      <c r="S134" s="40" t="str">
        <f t="shared" si="133"/>
        <v>56.66</v>
      </c>
      <c r="T134" s="35"/>
      <c r="U134" s="41"/>
      <c r="V134" s="42">
        <v>56.6645887793687</v>
      </c>
      <c r="W134" s="33"/>
      <c r="X134" s="34"/>
      <c r="Y134" s="43"/>
      <c r="Z134" s="44"/>
      <c r="AA134" s="45"/>
      <c r="AB134" s="33"/>
      <c r="AC134" s="34"/>
      <c r="AD134" s="43"/>
    </row>
    <row r="135" ht="12.75" customHeight="1">
      <c r="A135" s="31" t="s">
        <v>63</v>
      </c>
      <c r="B135" s="32" t="str">
        <f t="shared" si="51"/>
        <v>2011</v>
      </c>
      <c r="C135" s="33"/>
      <c r="D135" s="34">
        <v>5.1087E7</v>
      </c>
      <c r="E135" s="35"/>
      <c r="F135" s="36"/>
      <c r="G135" s="36"/>
      <c r="H135" s="34"/>
      <c r="I135" s="34">
        <v>4.87337914139926E7</v>
      </c>
      <c r="J135" s="35"/>
      <c r="K135" s="48" t="str">
        <f t="shared" si="131"/>
        <v>112.15</v>
      </c>
      <c r="L135" s="47" t="str">
        <f>(I135/I133)*100</f>
        <v>112.15</v>
      </c>
      <c r="M135" s="33"/>
      <c r="N135" s="34">
        <v>899810.0</v>
      </c>
      <c r="O135" s="35"/>
      <c r="P135" s="48" t="str">
        <f t="shared" si="132"/>
        <v>117.23</v>
      </c>
      <c r="Q135" s="47" t="str">
        <f>(N135/N133)*100</f>
        <v>117.23</v>
      </c>
      <c r="R135" s="39"/>
      <c r="S135" s="40" t="str">
        <f t="shared" si="133"/>
        <v>54.16</v>
      </c>
      <c r="T135" s="35"/>
      <c r="U135" s="41"/>
      <c r="V135" s="42">
        <v>54.1600909236312</v>
      </c>
      <c r="W135" s="33"/>
      <c r="X135" s="34"/>
      <c r="Y135" s="43"/>
      <c r="Z135" s="44"/>
      <c r="AA135" s="45"/>
      <c r="AB135" s="33"/>
      <c r="AC135" s="34"/>
      <c r="AD135" s="43"/>
    </row>
    <row r="136" ht="12.75" customHeight="1">
      <c r="A136" s="31" t="s">
        <v>63</v>
      </c>
      <c r="B136" s="32" t="str">
        <f t="shared" si="51"/>
        <v>2012</v>
      </c>
      <c r="C136" s="33">
        <v>5.6840978E7</v>
      </c>
      <c r="D136" s="34">
        <v>5.635526343E7</v>
      </c>
      <c r="E136" s="49" t="str">
        <f>(D136/C136)-1</f>
        <v>-0.9%</v>
      </c>
      <c r="F136" s="36">
        <v>106.914389337</v>
      </c>
      <c r="G136" s="36">
        <v>108.7073619</v>
      </c>
      <c r="H136" s="34">
        <v>5.31649466011859E7</v>
      </c>
      <c r="I136" s="34">
        <v>5.18412575238844E7</v>
      </c>
      <c r="J136" s="49" t="str">
        <f>(I136/H136)-1</f>
        <v>-2.5%</v>
      </c>
      <c r="K136" s="46" t="str">
        <f>(H136/I133)*100</f>
        <v>122.35</v>
      </c>
      <c r="L136" s="47" t="str">
        <f>(I136/I133)*100</f>
        <v>119.30</v>
      </c>
      <c r="M136" s="33">
        <v>940852.0</v>
      </c>
      <c r="N136" s="34">
        <v>921643.0651</v>
      </c>
      <c r="O136" s="49" t="str">
        <f t="shared" ref="O136:O137" si="135">(N136/M136)-1</f>
        <v>-2.0%</v>
      </c>
      <c r="P136" s="46" t="str">
        <f>(M136/N133)*100</f>
        <v>122.58</v>
      </c>
      <c r="Q136" s="47" t="str">
        <f>(N136/N133)*100</f>
        <v>120.08</v>
      </c>
      <c r="R136" s="39" t="str">
        <f t="shared" ref="R136:S136" si="134">H136/M136</f>
        <v>56.51</v>
      </c>
      <c r="S136" s="40" t="str">
        <f t="shared" si="134"/>
        <v>56.25</v>
      </c>
      <c r="T136" s="49" t="str">
        <f>(S136/R136)-1</f>
        <v>-0.5%</v>
      </c>
      <c r="U136" s="41">
        <v>56.5072366335894</v>
      </c>
      <c r="V136" s="42">
        <v>56.2487400478107</v>
      </c>
      <c r="W136" s="33">
        <v>6145312.0</v>
      </c>
      <c r="X136" s="34">
        <v>5878566.89</v>
      </c>
      <c r="Y136" s="50" t="str">
        <f>(X136/W136)-1</f>
        <v>-4.3%</v>
      </c>
      <c r="Z136" s="44">
        <v>106.914389337</v>
      </c>
      <c r="AA136" s="45">
        <v>108.7073619</v>
      </c>
      <c r="AB136" s="33">
        <v>5747881.12068773</v>
      </c>
      <c r="AC136" s="34">
        <v>5407698.97020194</v>
      </c>
      <c r="AD136" s="50" t="str">
        <f>(AC136/AB136)-1</f>
        <v>-5.9%</v>
      </c>
    </row>
    <row r="137" ht="12.75" customHeight="1">
      <c r="A137" s="31" t="s">
        <v>63</v>
      </c>
      <c r="B137" s="32" t="str">
        <f t="shared" si="51"/>
        <v>2013</v>
      </c>
      <c r="C137" s="33">
        <v>5.9611E7</v>
      </c>
      <c r="D137" s="34"/>
      <c r="E137" s="51"/>
      <c r="F137" s="36">
        <v>109.972140872038</v>
      </c>
      <c r="G137" s="36"/>
      <c r="H137" s="34">
        <v>5.42055465387024E7</v>
      </c>
      <c r="I137" s="34"/>
      <c r="J137" s="51"/>
      <c r="K137" s="46" t="str">
        <f>(H137/I133)*100</f>
        <v>124.74</v>
      </c>
      <c r="L137" s="52"/>
      <c r="M137" s="33">
        <v>977545.0</v>
      </c>
      <c r="N137" s="34">
        <v>984989.0872</v>
      </c>
      <c r="O137" s="49" t="str">
        <f t="shared" si="135"/>
        <v>0.8%</v>
      </c>
      <c r="P137" s="46" t="str">
        <f>(M137/N133)*100</f>
        <v>127.36</v>
      </c>
      <c r="Q137" s="47" t="str">
        <f>(N137/N133)*100</f>
        <v>128.33</v>
      </c>
      <c r="R137" s="39" t="str">
        <f t="shared" ref="R137:R138" si="136">H137/M137</f>
        <v>55.45</v>
      </c>
      <c r="S137" s="40"/>
      <c r="T137" s="51"/>
      <c r="U137" s="41">
        <v>55.4506918236013</v>
      </c>
      <c r="V137" s="42"/>
      <c r="W137" s="33">
        <v>6390300.0</v>
      </c>
      <c r="X137" s="34"/>
      <c r="Y137" s="52"/>
      <c r="Z137" s="44">
        <v>109.972140872038</v>
      </c>
      <c r="AA137" s="45"/>
      <c r="AB137" s="33">
        <v>5810835.31640586</v>
      </c>
      <c r="AC137" s="34"/>
      <c r="AD137" s="52"/>
    </row>
    <row r="138" ht="12.75" customHeight="1">
      <c r="A138" s="53" t="s">
        <v>63</v>
      </c>
      <c r="B138" s="54" t="str">
        <f t="shared" si="51"/>
        <v>2014</v>
      </c>
      <c r="C138" s="55">
        <v>6.1113092E7</v>
      </c>
      <c r="D138" s="56"/>
      <c r="E138" s="57"/>
      <c r="F138" s="58">
        <v>113.051360816455</v>
      </c>
      <c r="G138" s="58"/>
      <c r="H138" s="56">
        <v>5.40578119172048E7</v>
      </c>
      <c r="I138" s="56"/>
      <c r="J138" s="57"/>
      <c r="K138" s="59" t="str">
        <f>(H138/I133)*100</f>
        <v>124.40</v>
      </c>
      <c r="L138" s="60"/>
      <c r="M138" s="55">
        <v>1017625.0</v>
      </c>
      <c r="N138" s="56"/>
      <c r="O138" s="57"/>
      <c r="P138" s="59" t="str">
        <f>(M138/N133)*100</f>
        <v>132.58</v>
      </c>
      <c r="Q138" s="60"/>
      <c r="R138" s="61" t="str">
        <f t="shared" si="136"/>
        <v>53.12</v>
      </c>
      <c r="S138" s="62"/>
      <c r="T138" s="57"/>
      <c r="U138" s="63">
        <v>53.1215446920082</v>
      </c>
      <c r="V138" s="64"/>
      <c r="W138" s="55">
        <v>6579897.0</v>
      </c>
      <c r="X138" s="56"/>
      <c r="Y138" s="60"/>
      <c r="Z138" s="65">
        <v>113.051360816455</v>
      </c>
      <c r="AA138" s="66"/>
      <c r="AB138" s="55">
        <v>5820272.26605684</v>
      </c>
      <c r="AC138" s="56"/>
      <c r="AD138" s="60"/>
    </row>
    <row r="139" ht="12.75" customHeight="1">
      <c r="A139" s="31" t="s">
        <v>64</v>
      </c>
      <c r="B139" s="32" t="str">
        <f t="shared" si="51"/>
        <v>2009</v>
      </c>
      <c r="C139" s="33"/>
      <c r="D139" s="34">
        <v>2.34937722383763E7</v>
      </c>
      <c r="E139" s="35"/>
      <c r="F139" s="36"/>
      <c r="G139" s="36"/>
      <c r="H139" s="34"/>
      <c r="I139" s="34">
        <v>2.34937722383763E7</v>
      </c>
      <c r="J139" s="35"/>
      <c r="K139" s="37" t="str">
        <f t="shared" ref="K139:K141" si="137">L139</f>
        <v>100.00</v>
      </c>
      <c r="L139" s="38">
        <v>100.0</v>
      </c>
      <c r="M139" s="33"/>
      <c r="N139" s="34">
        <v>330983.0</v>
      </c>
      <c r="O139" s="35"/>
      <c r="P139" s="37" t="str">
        <f t="shared" ref="P139:P141" si="138">Q139</f>
        <v>100.00</v>
      </c>
      <c r="Q139" s="38">
        <v>100.0</v>
      </c>
      <c r="R139" s="39"/>
      <c r="S139" s="40" t="str">
        <f t="shared" ref="S139:S141" si="139">I139/N139</f>
        <v>70.98</v>
      </c>
      <c r="T139" s="35"/>
      <c r="U139" s="41"/>
      <c r="V139" s="42">
        <v>70.9818094535862</v>
      </c>
      <c r="W139" s="33"/>
      <c r="X139" s="34"/>
      <c r="Y139" s="43"/>
      <c r="Z139" s="44"/>
      <c r="AA139" s="45"/>
      <c r="AB139" s="33"/>
      <c r="AC139" s="34"/>
      <c r="AD139" s="43"/>
    </row>
    <row r="140" ht="12.75" customHeight="1">
      <c r="A140" s="31" t="s">
        <v>64</v>
      </c>
      <c r="B140" s="32" t="str">
        <f t="shared" si="51"/>
        <v>2010</v>
      </c>
      <c r="C140" s="33"/>
      <c r="D140" s="34">
        <v>2.62117083102161E7</v>
      </c>
      <c r="E140" s="35"/>
      <c r="F140" s="36"/>
      <c r="G140" s="36"/>
      <c r="H140" s="34"/>
      <c r="I140" s="34">
        <v>2.57482399903891E7</v>
      </c>
      <c r="J140" s="35"/>
      <c r="K140" s="46" t="str">
        <f t="shared" si="137"/>
        <v>109.60</v>
      </c>
      <c r="L140" s="47" t="str">
        <f>(I140/I139)*100</f>
        <v>109.60</v>
      </c>
      <c r="M140" s="33"/>
      <c r="N140" s="34">
        <v>365201.0</v>
      </c>
      <c r="O140" s="35"/>
      <c r="P140" s="46" t="str">
        <f t="shared" si="138"/>
        <v>110.34</v>
      </c>
      <c r="Q140" s="47" t="str">
        <f>(N140/N139)*100</f>
        <v>110.34</v>
      </c>
      <c r="R140" s="39"/>
      <c r="S140" s="40" t="str">
        <f t="shared" si="139"/>
        <v>70.50</v>
      </c>
      <c r="T140" s="35"/>
      <c r="U140" s="41"/>
      <c r="V140" s="42">
        <v>70.5042976070414</v>
      </c>
      <c r="W140" s="33"/>
      <c r="X140" s="34"/>
      <c r="Y140" s="43"/>
      <c r="Z140" s="44"/>
      <c r="AA140" s="45"/>
      <c r="AB140" s="33"/>
      <c r="AC140" s="34"/>
      <c r="AD140" s="43"/>
    </row>
    <row r="141" ht="12.75" customHeight="1">
      <c r="A141" s="31" t="s">
        <v>64</v>
      </c>
      <c r="B141" s="32" t="str">
        <f t="shared" si="51"/>
        <v>2011</v>
      </c>
      <c r="C141" s="33"/>
      <c r="D141" s="34">
        <v>2.89294203509119E7</v>
      </c>
      <c r="E141" s="35"/>
      <c r="F141" s="36"/>
      <c r="G141" s="36"/>
      <c r="H141" s="34"/>
      <c r="I141" s="34">
        <v>2.7833396849762E7</v>
      </c>
      <c r="J141" s="35"/>
      <c r="K141" s="48" t="str">
        <f t="shared" si="137"/>
        <v>118.47</v>
      </c>
      <c r="L141" s="47" t="str">
        <f>(I141/I139)*100</f>
        <v>118.47</v>
      </c>
      <c r="M141" s="33"/>
      <c r="N141" s="34">
        <v>424670.0</v>
      </c>
      <c r="O141" s="35"/>
      <c r="P141" s="48" t="str">
        <f t="shared" si="138"/>
        <v>128.31</v>
      </c>
      <c r="Q141" s="47" t="str">
        <f>(N141/N139)*100</f>
        <v>128.31</v>
      </c>
      <c r="R141" s="39"/>
      <c r="S141" s="40" t="str">
        <f t="shared" si="139"/>
        <v>65.54</v>
      </c>
      <c r="T141" s="35"/>
      <c r="U141" s="41"/>
      <c r="V141" s="42">
        <v>65.5412363712106</v>
      </c>
      <c r="W141" s="33"/>
      <c r="X141" s="34"/>
      <c r="Y141" s="43"/>
      <c r="Z141" s="44"/>
      <c r="AA141" s="45"/>
      <c r="AB141" s="33"/>
      <c r="AC141" s="34"/>
      <c r="AD141" s="43"/>
    </row>
    <row r="142" ht="12.75" customHeight="1">
      <c r="A142" s="31" t="s">
        <v>64</v>
      </c>
      <c r="B142" s="32" t="str">
        <f t="shared" si="51"/>
        <v>2012</v>
      </c>
      <c r="C142" s="33">
        <v>3.07905028248765E7</v>
      </c>
      <c r="D142" s="34">
        <v>2.7878188077922E7</v>
      </c>
      <c r="E142" s="49" t="str">
        <f>(D142/C142)-1</f>
        <v>-9.5%</v>
      </c>
      <c r="F142" s="36">
        <v>107.2648276</v>
      </c>
      <c r="G142" s="36">
        <v>106.8480584</v>
      </c>
      <c r="H142" s="34">
        <v>2.87051249825311E7</v>
      </c>
      <c r="I142" s="34">
        <v>2.60914316042658E7</v>
      </c>
      <c r="J142" s="49" t="str">
        <f>(I142/H142)-1</f>
        <v>-9.1%</v>
      </c>
      <c r="K142" s="46" t="str">
        <f>(H142/I139)*100</f>
        <v>122.18</v>
      </c>
      <c r="L142" s="47" t="str">
        <f>(I142/I139)*100</f>
        <v>111.06</v>
      </c>
      <c r="M142" s="33">
        <v>426792.14865</v>
      </c>
      <c r="N142" s="34">
        <v>425205.0755</v>
      </c>
      <c r="O142" s="49" t="str">
        <f t="shared" ref="O142:O143" si="141">(N142/M142)-1</f>
        <v>-0.4%</v>
      </c>
      <c r="P142" s="46" t="str">
        <f>(M142/N139)*100</f>
        <v>128.95</v>
      </c>
      <c r="Q142" s="47" t="str">
        <f>(N142/N139)*100</f>
        <v>128.47</v>
      </c>
      <c r="R142" s="39" t="str">
        <f t="shared" ref="R142:S142" si="140">H142/M142</f>
        <v>67.26</v>
      </c>
      <c r="S142" s="40" t="str">
        <f t="shared" si="140"/>
        <v>61.36</v>
      </c>
      <c r="T142" s="49" t="str">
        <f>(S142/R142)-1</f>
        <v>-8.8%</v>
      </c>
      <c r="U142" s="41">
        <v>67.2578562500018</v>
      </c>
      <c r="V142" s="42">
        <v>61.3620056308505</v>
      </c>
      <c r="W142" s="33">
        <v>3272000.0</v>
      </c>
      <c r="X142" s="34">
        <v>3686145.25492803</v>
      </c>
      <c r="Y142" s="50" t="str">
        <f>(X142/W142)-1</f>
        <v>12.7%</v>
      </c>
      <c r="Z142" s="44">
        <v>107.2648276</v>
      </c>
      <c r="AA142" s="45">
        <v>106.8480584</v>
      </c>
      <c r="AB142" s="33">
        <v>3050394.12565093</v>
      </c>
      <c r="AC142" s="34">
        <v>3449894.46708377</v>
      </c>
      <c r="AD142" s="50" t="str">
        <f>(AC142/AB142)-1</f>
        <v>13.1%</v>
      </c>
    </row>
    <row r="143" ht="12.75" customHeight="1">
      <c r="A143" s="31" t="s">
        <v>64</v>
      </c>
      <c r="B143" s="32" t="str">
        <f t="shared" si="51"/>
        <v>2013</v>
      </c>
      <c r="C143" s="33">
        <v>3.1687889879874E7</v>
      </c>
      <c r="D143" s="34"/>
      <c r="E143" s="51"/>
      <c r="F143" s="36">
        <v>109.7319186348</v>
      </c>
      <c r="G143" s="36"/>
      <c r="H143" s="34">
        <v>2.88775501915125E7</v>
      </c>
      <c r="I143" s="34"/>
      <c r="J143" s="51"/>
      <c r="K143" s="46" t="str">
        <f>(H143/I139)*100</f>
        <v>122.92</v>
      </c>
      <c r="L143" s="52"/>
      <c r="M143" s="33">
        <v>441729.87385275</v>
      </c>
      <c r="N143" s="34">
        <v>411103.1538</v>
      </c>
      <c r="O143" s="49" t="str">
        <f t="shared" si="141"/>
        <v>-6.9%</v>
      </c>
      <c r="P143" s="46" t="str">
        <f>(M143/N139)*100</f>
        <v>133.46</v>
      </c>
      <c r="Q143" s="47" t="str">
        <f>(N143/N139)*100</f>
        <v>124.21</v>
      </c>
      <c r="R143" s="39" t="str">
        <f t="shared" ref="R143:R144" si="142">H143/M143</f>
        <v>65.37</v>
      </c>
      <c r="S143" s="40"/>
      <c r="T143" s="51"/>
      <c r="U143" s="41">
        <v>65.373776828005</v>
      </c>
      <c r="V143" s="42"/>
      <c r="W143" s="33">
        <v>3496000.0</v>
      </c>
      <c r="X143" s="34"/>
      <c r="Y143" s="52"/>
      <c r="Z143" s="44">
        <v>109.7319186348</v>
      </c>
      <c r="AA143" s="45"/>
      <c r="AB143" s="33">
        <v>3185946.29848319</v>
      </c>
      <c r="AC143" s="34"/>
      <c r="AD143" s="52"/>
    </row>
    <row r="144" ht="12.75" customHeight="1">
      <c r="A144" s="53" t="s">
        <v>64</v>
      </c>
      <c r="B144" s="54" t="str">
        <f t="shared" si="51"/>
        <v>2014</v>
      </c>
      <c r="C144" s="55">
        <v>3.208446E7</v>
      </c>
      <c r="D144" s="56"/>
      <c r="E144" s="57"/>
      <c r="F144" s="58">
        <v>112.2557527634</v>
      </c>
      <c r="G144" s="58"/>
      <c r="H144" s="56">
        <v>2.85815730687976E7</v>
      </c>
      <c r="I144" s="56"/>
      <c r="J144" s="57"/>
      <c r="K144" s="59" t="str">
        <f>(H144/I139)*100</f>
        <v>121.66</v>
      </c>
      <c r="L144" s="60"/>
      <c r="M144" s="55">
        <v>473976.0</v>
      </c>
      <c r="N144" s="56"/>
      <c r="O144" s="57"/>
      <c r="P144" s="59" t="str">
        <f>(M144/N139)*100</f>
        <v>143.20</v>
      </c>
      <c r="Q144" s="60"/>
      <c r="R144" s="61" t="str">
        <f t="shared" si="142"/>
        <v>60.30</v>
      </c>
      <c r="S144" s="62"/>
      <c r="T144" s="57"/>
      <c r="U144" s="63">
        <v>60.3017306125153</v>
      </c>
      <c r="V144" s="64"/>
      <c r="W144" s="55">
        <v>3620000.0</v>
      </c>
      <c r="X144" s="56"/>
      <c r="Y144" s="60"/>
      <c r="Z144" s="65">
        <v>112.2557527634</v>
      </c>
      <c r="AA144" s="66"/>
      <c r="AB144" s="55">
        <v>3224779.05219683</v>
      </c>
      <c r="AC144" s="56"/>
      <c r="AD144" s="60"/>
    </row>
    <row r="145" ht="12.75" customHeight="1">
      <c r="A145" s="31" t="s">
        <v>65</v>
      </c>
      <c r="B145" s="32" t="str">
        <f t="shared" si="51"/>
        <v>2009</v>
      </c>
      <c r="C145" s="33"/>
      <c r="D145" s="34"/>
      <c r="E145" s="35"/>
      <c r="F145" s="36"/>
      <c r="G145" s="36"/>
      <c r="H145" s="34"/>
      <c r="I145" s="34" t="str">
        <f t="shared" ref="I145:I147" si="143">I151+I157</f>
        <v>909,773,184</v>
      </c>
      <c r="J145" s="35"/>
      <c r="K145" s="37" t="str">
        <f t="shared" ref="K145:K147" si="144">L145</f>
        <v>100.00</v>
      </c>
      <c r="L145" s="38">
        <v>100.0</v>
      </c>
      <c r="M145" s="33"/>
      <c r="N145" s="34" t="str">
        <f t="shared" ref="N145:N147" si="145">N151+N157</f>
        <v>9,850,671</v>
      </c>
      <c r="O145" s="35"/>
      <c r="P145" s="37" t="str">
        <f t="shared" ref="P145:P147" si="146">Q145</f>
        <v>100.00</v>
      </c>
      <c r="Q145" s="38">
        <v>100.0</v>
      </c>
      <c r="R145" s="67"/>
      <c r="S145" s="41"/>
      <c r="T145" s="34"/>
      <c r="U145" s="41"/>
      <c r="V145" s="42"/>
      <c r="W145" s="33"/>
      <c r="X145" s="34"/>
      <c r="Y145" s="43"/>
      <c r="Z145" s="44"/>
      <c r="AA145" s="45"/>
      <c r="AB145" s="33"/>
      <c r="AC145" s="34"/>
      <c r="AD145" s="43"/>
    </row>
    <row r="146" ht="12.75" customHeight="1">
      <c r="A146" s="31" t="s">
        <v>65</v>
      </c>
      <c r="B146" s="32" t="str">
        <f t="shared" si="51"/>
        <v>2010</v>
      </c>
      <c r="C146" s="33"/>
      <c r="D146" s="34"/>
      <c r="E146" s="35"/>
      <c r="F146" s="36"/>
      <c r="G146" s="36"/>
      <c r="H146" s="34"/>
      <c r="I146" s="34" t="str">
        <f t="shared" si="143"/>
        <v>759,153,481</v>
      </c>
      <c r="J146" s="35"/>
      <c r="K146" s="46" t="str">
        <f t="shared" si="144"/>
        <v>83.44</v>
      </c>
      <c r="L146" s="47" t="str">
        <f>(I146/I145)*100</f>
        <v>83.44</v>
      </c>
      <c r="M146" s="33"/>
      <c r="N146" s="34" t="str">
        <f t="shared" si="145"/>
        <v>10,181,716</v>
      </c>
      <c r="O146" s="35"/>
      <c r="P146" s="46" t="str">
        <f t="shared" si="146"/>
        <v>103.36</v>
      </c>
      <c r="Q146" s="47" t="str">
        <f>(N146/N145)*100</f>
        <v>103.36</v>
      </c>
      <c r="R146" s="67"/>
      <c r="S146" s="41"/>
      <c r="T146" s="34"/>
      <c r="U146" s="41"/>
      <c r="V146" s="42"/>
      <c r="W146" s="33"/>
      <c r="X146" s="34"/>
      <c r="Y146" s="43"/>
      <c r="Z146" s="44"/>
      <c r="AA146" s="45"/>
      <c r="AB146" s="33"/>
      <c r="AC146" s="34"/>
      <c r="AD146" s="43"/>
    </row>
    <row r="147" ht="12.75" customHeight="1">
      <c r="A147" s="31" t="s">
        <v>65</v>
      </c>
      <c r="B147" s="32" t="str">
        <f t="shared" si="51"/>
        <v>2011</v>
      </c>
      <c r="C147" s="33"/>
      <c r="D147" s="34"/>
      <c r="E147" s="35"/>
      <c r="F147" s="36"/>
      <c r="G147" s="36"/>
      <c r="H147" s="34"/>
      <c r="I147" s="34" t="str">
        <f t="shared" si="143"/>
        <v>715,394,068</v>
      </c>
      <c r="J147" s="35"/>
      <c r="K147" s="48" t="str">
        <f t="shared" si="144"/>
        <v>78.63</v>
      </c>
      <c r="L147" s="47" t="str">
        <f>(I147/I145)*100</f>
        <v>78.63</v>
      </c>
      <c r="M147" s="33"/>
      <c r="N147" s="34" t="str">
        <f t="shared" si="145"/>
        <v>10,764,926</v>
      </c>
      <c r="O147" s="35"/>
      <c r="P147" s="48" t="str">
        <f t="shared" si="146"/>
        <v>109.28</v>
      </c>
      <c r="Q147" s="47" t="str">
        <f>(N147/N145)*100</f>
        <v>109.28</v>
      </c>
      <c r="R147" s="67"/>
      <c r="S147" s="41"/>
      <c r="T147" s="34"/>
      <c r="U147" s="41"/>
      <c r="V147" s="42"/>
      <c r="W147" s="33"/>
      <c r="X147" s="34"/>
      <c r="Y147" s="43"/>
      <c r="Z147" s="44"/>
      <c r="AA147" s="45"/>
      <c r="AB147" s="33"/>
      <c r="AC147" s="34"/>
      <c r="AD147" s="43"/>
    </row>
    <row r="148" ht="12.75" customHeight="1">
      <c r="A148" s="31" t="s">
        <v>65</v>
      </c>
      <c r="B148" s="32" t="str">
        <f t="shared" si="51"/>
        <v>2012</v>
      </c>
      <c r="C148" s="33"/>
      <c r="D148" s="34"/>
      <c r="E148" s="49"/>
      <c r="F148" s="36"/>
      <c r="G148" s="36"/>
      <c r="H148" s="34" t="str">
        <f t="shared" ref="H148:I148" si="147">H154+H160</f>
        <v>763,666,574</v>
      </c>
      <c r="I148" s="34" t="str">
        <f t="shared" si="147"/>
        <v>720,327,727</v>
      </c>
      <c r="J148" s="49"/>
      <c r="K148" s="46" t="str">
        <f>(H148/I145)*100</f>
        <v>83.94</v>
      </c>
      <c r="L148" s="47" t="str">
        <f>(I148/I145)*100</f>
        <v>79.18</v>
      </c>
      <c r="M148" s="34" t="str">
        <f t="shared" ref="M148:N148" si="148">M154+M160</f>
        <v>11,106,036</v>
      </c>
      <c r="N148" s="34" t="str">
        <f t="shared" si="148"/>
        <v>10,043,176</v>
      </c>
      <c r="O148" s="49" t="str">
        <f t="shared" ref="O148:O149" si="150">(N148/M148)-1</f>
        <v>-9.6%</v>
      </c>
      <c r="P148" s="46" t="str">
        <f>(M148/N145)*100</f>
        <v>112.74</v>
      </c>
      <c r="Q148" s="47" t="str">
        <f>(N148/N145)*100</f>
        <v>101.95</v>
      </c>
      <c r="R148" s="67"/>
      <c r="S148" s="41"/>
      <c r="T148" s="68"/>
      <c r="U148" s="41"/>
      <c r="V148" s="42"/>
      <c r="W148" s="33">
        <v>1.82534898197629E8</v>
      </c>
      <c r="X148" s="34">
        <v>1.71334876923306E8</v>
      </c>
      <c r="Y148" s="50" t="str">
        <f>(X148/W148)-1</f>
        <v>-6.1%</v>
      </c>
      <c r="Z148" s="44">
        <v>106.296611941179</v>
      </c>
      <c r="AA148" s="45">
        <v>107.730926970354</v>
      </c>
      <c r="AB148" s="33">
        <v>1.71722216601446E8</v>
      </c>
      <c r="AC148" s="34">
        <v>1.59039638608563E8</v>
      </c>
      <c r="AD148" s="50" t="str">
        <f>(AC148/AB148)-1</f>
        <v>-7.4%</v>
      </c>
    </row>
    <row r="149" ht="12.75" customHeight="1">
      <c r="A149" s="31" t="s">
        <v>65</v>
      </c>
      <c r="B149" s="32" t="str">
        <f t="shared" si="51"/>
        <v>2013</v>
      </c>
      <c r="C149" s="33"/>
      <c r="D149" s="34"/>
      <c r="E149" s="51"/>
      <c r="F149" s="36"/>
      <c r="G149" s="36"/>
      <c r="H149" s="34" t="str">
        <f t="shared" ref="H149:H150" si="151">H155+H161</f>
        <v>772,399,629</v>
      </c>
      <c r="I149" s="34"/>
      <c r="J149" s="51"/>
      <c r="K149" s="46" t="str">
        <f>(H149/I145)*100</f>
        <v>84.90</v>
      </c>
      <c r="L149" s="52"/>
      <c r="M149" s="34" t="str">
        <f t="shared" ref="M149:N149" si="149">M155+M161</f>
        <v>11,372,581</v>
      </c>
      <c r="N149" s="34" t="str">
        <f t="shared" si="149"/>
        <v>9,962,855</v>
      </c>
      <c r="O149" s="49" t="str">
        <f t="shared" si="150"/>
        <v>-12.4%</v>
      </c>
      <c r="P149" s="46" t="str">
        <f>(M149/N145)*100</f>
        <v>115.45</v>
      </c>
      <c r="Q149" s="47" t="str">
        <f>(N149/N145)*100</f>
        <v>101.14</v>
      </c>
      <c r="R149" s="67"/>
      <c r="S149" s="41"/>
      <c r="T149" s="69"/>
      <c r="U149" s="41"/>
      <c r="V149" s="42"/>
      <c r="W149" s="33">
        <v>1.70362749240688E8</v>
      </c>
      <c r="X149" s="34"/>
      <c r="Y149" s="52"/>
      <c r="Z149" s="44">
        <v>107.751812558653</v>
      </c>
      <c r="AA149" s="45"/>
      <c r="AB149" s="33">
        <v>1.58106620385576E8</v>
      </c>
      <c r="AC149" s="34"/>
      <c r="AD149" s="52"/>
    </row>
    <row r="150" ht="12.75" customHeight="1">
      <c r="A150" s="53" t="s">
        <v>65</v>
      </c>
      <c r="B150" s="54" t="str">
        <f t="shared" si="51"/>
        <v>2014</v>
      </c>
      <c r="C150" s="55"/>
      <c r="D150" s="56"/>
      <c r="E150" s="57"/>
      <c r="F150" s="58"/>
      <c r="G150" s="58"/>
      <c r="H150" s="56" t="str">
        <f t="shared" si="151"/>
        <v>761,700,489</v>
      </c>
      <c r="I150" s="56"/>
      <c r="J150" s="57"/>
      <c r="K150" s="59" t="str">
        <f>(H150/I145)*100</f>
        <v>83.72</v>
      </c>
      <c r="L150" s="60"/>
      <c r="M150" s="55" t="str">
        <f>M156+M162</f>
        <v>11,652,508</v>
      </c>
      <c r="N150" s="56"/>
      <c r="O150" s="57"/>
      <c r="P150" s="59" t="str">
        <f>(M150/N145)*100</f>
        <v>118.29</v>
      </c>
      <c r="Q150" s="60"/>
      <c r="R150" s="70"/>
      <c r="S150" s="63"/>
      <c r="T150" s="71"/>
      <c r="U150" s="63"/>
      <c r="V150" s="64"/>
      <c r="W150" s="55">
        <v>1.69074168000457E8</v>
      </c>
      <c r="X150" s="56"/>
      <c r="Y150" s="60"/>
      <c r="Z150" s="65">
        <v>109.387485073294</v>
      </c>
      <c r="AA150" s="66"/>
      <c r="AB150" s="55">
        <v>1.54564453042476E8</v>
      </c>
      <c r="AC150" s="56"/>
      <c r="AD150" s="60"/>
    </row>
    <row r="151" ht="12.75" customHeight="1">
      <c r="A151" s="31" t="s">
        <v>66</v>
      </c>
      <c r="B151" s="32" t="str">
        <f t="shared" si="51"/>
        <v>2009</v>
      </c>
      <c r="C151" s="33"/>
      <c r="D151" s="34">
        <v>1.20326751790296E8</v>
      </c>
      <c r="E151" s="35"/>
      <c r="F151" s="36"/>
      <c r="G151" s="36"/>
      <c r="H151" s="34"/>
      <c r="I151" s="34">
        <v>1.20326751790296E8</v>
      </c>
      <c r="J151" s="35"/>
      <c r="K151" s="37" t="str">
        <f t="shared" ref="K151:K153" si="152">L151</f>
        <v>100.00</v>
      </c>
      <c r="L151" s="38">
        <v>100.0</v>
      </c>
      <c r="M151" s="33"/>
      <c r="N151" s="34">
        <v>1492498.0</v>
      </c>
      <c r="O151" s="35"/>
      <c r="P151" s="37" t="str">
        <f t="shared" ref="P151:P153" si="153">Q151</f>
        <v>100.00</v>
      </c>
      <c r="Q151" s="38">
        <v>100.0</v>
      </c>
      <c r="R151" s="39"/>
      <c r="S151" s="40" t="str">
        <f t="shared" ref="S151:S153" si="154">I151/N151</f>
        <v>80.62</v>
      </c>
      <c r="T151" s="35"/>
      <c r="U151" s="41"/>
      <c r="V151" s="42">
        <v>80.6210472578833</v>
      </c>
      <c r="W151" s="33"/>
      <c r="X151" s="34"/>
      <c r="Y151" s="43"/>
      <c r="Z151" s="44"/>
      <c r="AA151" s="45"/>
      <c r="AB151" s="33"/>
      <c r="AC151" s="34"/>
      <c r="AD151" s="72"/>
    </row>
    <row r="152" ht="12.75" customHeight="1">
      <c r="A152" s="31" t="s">
        <v>66</v>
      </c>
      <c r="B152" s="32" t="str">
        <f t="shared" si="51"/>
        <v>2010</v>
      </c>
      <c r="C152" s="33"/>
      <c r="D152" s="34">
        <v>1.09449713789752E8</v>
      </c>
      <c r="E152" s="35"/>
      <c r="F152" s="36"/>
      <c r="G152" s="36"/>
      <c r="H152" s="34"/>
      <c r="I152" s="34">
        <v>1.07258780635059E8</v>
      </c>
      <c r="J152" s="35"/>
      <c r="K152" s="46" t="str">
        <f t="shared" si="152"/>
        <v>89.14</v>
      </c>
      <c r="L152" s="47" t="str">
        <f>(I152/I151)*100</f>
        <v>89.14</v>
      </c>
      <c r="M152" s="33"/>
      <c r="N152" s="34">
        <v>1539855.0</v>
      </c>
      <c r="O152" s="35"/>
      <c r="P152" s="46" t="str">
        <f t="shared" si="153"/>
        <v>103.17</v>
      </c>
      <c r="Q152" s="47" t="str">
        <f>(N152/N151)*100</f>
        <v>103.17</v>
      </c>
      <c r="R152" s="39"/>
      <c r="S152" s="40" t="str">
        <f t="shared" si="154"/>
        <v>69.66</v>
      </c>
      <c r="T152" s="35"/>
      <c r="U152" s="41"/>
      <c r="V152" s="42">
        <v>69.6551172903027</v>
      </c>
      <c r="W152" s="33"/>
      <c r="X152" s="34"/>
      <c r="Y152" s="43"/>
      <c r="Z152" s="44"/>
      <c r="AA152" s="45"/>
      <c r="AB152" s="33"/>
      <c r="AC152" s="34"/>
      <c r="AD152" s="72"/>
    </row>
    <row r="153" ht="12.75" customHeight="1">
      <c r="A153" s="31" t="s">
        <v>66</v>
      </c>
      <c r="B153" s="32" t="str">
        <f t="shared" si="51"/>
        <v>2011</v>
      </c>
      <c r="C153" s="33"/>
      <c r="D153" s="34">
        <v>1.05288074214682E8</v>
      </c>
      <c r="E153" s="35"/>
      <c r="F153" s="36"/>
      <c r="G153" s="36"/>
      <c r="H153" s="34"/>
      <c r="I153" s="34">
        <v>1.00078028684839E8</v>
      </c>
      <c r="J153" s="35"/>
      <c r="K153" s="48" t="str">
        <f t="shared" si="152"/>
        <v>83.17</v>
      </c>
      <c r="L153" s="47" t="str">
        <f>(I153/I151)*100</f>
        <v>83.17</v>
      </c>
      <c r="M153" s="33"/>
      <c r="N153" s="34">
        <v>1665737.0</v>
      </c>
      <c r="O153" s="35"/>
      <c r="P153" s="48" t="str">
        <f t="shared" si="153"/>
        <v>111.61</v>
      </c>
      <c r="Q153" s="47" t="str">
        <f>(N153/N151)*100</f>
        <v>111.61</v>
      </c>
      <c r="R153" s="39"/>
      <c r="S153" s="40" t="str">
        <f t="shared" si="154"/>
        <v>60.08</v>
      </c>
      <c r="T153" s="35"/>
      <c r="U153" s="41"/>
      <c r="V153" s="42">
        <v>60.0803300189881</v>
      </c>
      <c r="W153" s="33"/>
      <c r="X153" s="34"/>
      <c r="Y153" s="43"/>
      <c r="Z153" s="44"/>
      <c r="AA153" s="45"/>
      <c r="AB153" s="33"/>
      <c r="AC153" s="34"/>
      <c r="AD153" s="72"/>
    </row>
    <row r="154" ht="12.75" customHeight="1">
      <c r="A154" s="31" t="s">
        <v>66</v>
      </c>
      <c r="B154" s="32" t="str">
        <f t="shared" si="51"/>
        <v>2012</v>
      </c>
      <c r="C154" s="33">
        <v>1.11451532E8</v>
      </c>
      <c r="D154" s="34">
        <v>1.11197097528009E8</v>
      </c>
      <c r="E154" s="49" t="str">
        <f>(D154/C154)-1</f>
        <v>-0.2%</v>
      </c>
      <c r="F154" s="36">
        <v>106.296611941179</v>
      </c>
      <c r="G154" s="36">
        <v>107.730926970354</v>
      </c>
      <c r="H154" s="34">
        <v>1.04849561961273E8</v>
      </c>
      <c r="I154" s="34">
        <v>1.03217433150472E8</v>
      </c>
      <c r="J154" s="49" t="str">
        <f>(I154/H154)-1</f>
        <v>-1.6%</v>
      </c>
      <c r="K154" s="46" t="str">
        <f>(H154/I151)*100</f>
        <v>87.14</v>
      </c>
      <c r="L154" s="47" t="str">
        <f>(I154/I151)*100</f>
        <v>85.78</v>
      </c>
      <c r="M154" s="33">
        <v>1705419.81873</v>
      </c>
      <c r="N154" s="34">
        <v>1599206.685</v>
      </c>
      <c r="O154" s="49" t="str">
        <f t="shared" ref="O154:O155" si="156">(N154/M154)-1</f>
        <v>-6.2%</v>
      </c>
      <c r="P154" s="46" t="str">
        <f>(M154/N151)*100</f>
        <v>114.27</v>
      </c>
      <c r="Q154" s="47" t="str">
        <f>(N154/N151)*100</f>
        <v>107.15</v>
      </c>
      <c r="R154" s="39" t="str">
        <f t="shared" ref="R154:S154" si="155">H154/M154</f>
        <v>61.48</v>
      </c>
      <c r="S154" s="40" t="str">
        <f t="shared" si="155"/>
        <v>64.54</v>
      </c>
      <c r="T154" s="49" t="str">
        <f>(S154/R154)-1</f>
        <v>5.0%</v>
      </c>
      <c r="U154" s="41">
        <v>61.4802061109814</v>
      </c>
      <c r="V154" s="42">
        <v>64.542897499501</v>
      </c>
      <c r="W154" s="33"/>
      <c r="X154" s="34"/>
      <c r="Y154" s="50"/>
      <c r="Z154" s="44"/>
      <c r="AA154" s="45"/>
      <c r="AB154" s="33"/>
      <c r="AC154" s="34"/>
      <c r="AD154" s="73"/>
    </row>
    <row r="155" ht="12.75" customHeight="1">
      <c r="A155" s="31" t="s">
        <v>66</v>
      </c>
      <c r="B155" s="32" t="str">
        <f t="shared" si="51"/>
        <v>2013</v>
      </c>
      <c r="C155" s="33">
        <v>1.12037851E8</v>
      </c>
      <c r="D155" s="34"/>
      <c r="E155" s="51"/>
      <c r="F155" s="36">
        <v>107.751812558653</v>
      </c>
      <c r="G155" s="36"/>
      <c r="H155" s="34">
        <v>1.03977694982174E8</v>
      </c>
      <c r="I155" s="34"/>
      <c r="J155" s="51"/>
      <c r="K155" s="46" t="str">
        <f>(H155/I151)*100</f>
        <v>86.41</v>
      </c>
      <c r="L155" s="52"/>
      <c r="M155" s="33">
        <v>1746349.61846753</v>
      </c>
      <c r="N155" s="34">
        <v>1515811.759</v>
      </c>
      <c r="O155" s="49" t="str">
        <f t="shared" si="156"/>
        <v>-13.2%</v>
      </c>
      <c r="P155" s="46" t="str">
        <f>(M155/N151)*100</f>
        <v>117.01</v>
      </c>
      <c r="Q155" s="47" t="str">
        <f>(N155/N151)*100</f>
        <v>101.56</v>
      </c>
      <c r="R155" s="39" t="str">
        <f t="shared" ref="R155:R156" si="157">H155/M155</f>
        <v>59.54</v>
      </c>
      <c r="S155" s="40"/>
      <c r="T155" s="51"/>
      <c r="U155" s="41">
        <v>59.540022159719</v>
      </c>
      <c r="V155" s="42"/>
      <c r="W155" s="33"/>
      <c r="X155" s="34"/>
      <c r="Y155" s="52"/>
      <c r="Z155" s="44"/>
      <c r="AA155" s="45"/>
      <c r="AB155" s="33"/>
      <c r="AC155" s="34"/>
      <c r="AD155" s="74"/>
    </row>
    <row r="156" ht="12.75" customHeight="1">
      <c r="A156" s="53" t="s">
        <v>66</v>
      </c>
      <c r="B156" s="54" t="str">
        <f t="shared" si="51"/>
        <v>2014</v>
      </c>
      <c r="C156" s="55">
        <v>1.11614238E8</v>
      </c>
      <c r="D156" s="56"/>
      <c r="E156" s="57"/>
      <c r="F156" s="58">
        <v>109.387485073294</v>
      </c>
      <c r="G156" s="58"/>
      <c r="H156" s="56">
        <v>1.02035656021541E8</v>
      </c>
      <c r="I156" s="56"/>
      <c r="J156" s="57"/>
      <c r="K156" s="59" t="str">
        <f>(H156/I151)*100</f>
        <v>84.80</v>
      </c>
      <c r="L156" s="60"/>
      <c r="M156" s="55">
        <v>1795247.51328038</v>
      </c>
      <c r="N156" s="56"/>
      <c r="O156" s="57"/>
      <c r="P156" s="59" t="str">
        <f>(M156/N151)*100</f>
        <v>120.28</v>
      </c>
      <c r="Q156" s="60"/>
      <c r="R156" s="61" t="str">
        <f t="shared" si="157"/>
        <v>56.84</v>
      </c>
      <c r="S156" s="62"/>
      <c r="T156" s="57"/>
      <c r="U156" s="63">
        <v>56.836539400127</v>
      </c>
      <c r="V156" s="64"/>
      <c r="W156" s="55"/>
      <c r="X156" s="56"/>
      <c r="Y156" s="60"/>
      <c r="Z156" s="65"/>
      <c r="AA156" s="66"/>
      <c r="AB156" s="55"/>
      <c r="AC156" s="56"/>
      <c r="AD156" s="75"/>
    </row>
    <row r="157" ht="12.75" customHeight="1">
      <c r="A157" s="31" t="s">
        <v>67</v>
      </c>
      <c r="B157" s="32" t="str">
        <f t="shared" si="51"/>
        <v>2009</v>
      </c>
      <c r="C157" s="33"/>
      <c r="D157" s="34">
        <v>7.89446432646809E8</v>
      </c>
      <c r="E157" s="35"/>
      <c r="F157" s="36"/>
      <c r="G157" s="36"/>
      <c r="H157" s="34"/>
      <c r="I157" s="34">
        <v>7.89446432646809E8</v>
      </c>
      <c r="J157" s="35"/>
      <c r="K157" s="37" t="str">
        <f t="shared" ref="K157:K159" si="158">L157</f>
        <v>100.00</v>
      </c>
      <c r="L157" s="38">
        <v>100.0</v>
      </c>
      <c r="M157" s="33"/>
      <c r="N157" s="34">
        <v>8358173.0</v>
      </c>
      <c r="O157" s="35"/>
      <c r="P157" s="37" t="str">
        <f t="shared" ref="P157:P159" si="159">Q157</f>
        <v>100.00</v>
      </c>
      <c r="Q157" s="38">
        <v>100.0</v>
      </c>
      <c r="R157" s="39"/>
      <c r="S157" s="40" t="str">
        <f t="shared" ref="S157:S159" si="160">I157/N157</f>
        <v>94.45</v>
      </c>
      <c r="T157" s="35"/>
      <c r="U157" s="41"/>
      <c r="V157" s="42">
        <v>94.4520330755069</v>
      </c>
      <c r="W157" s="33"/>
      <c r="X157" s="34"/>
      <c r="Y157" s="43"/>
      <c r="Z157" s="44"/>
      <c r="AA157" s="45"/>
      <c r="AB157" s="33"/>
      <c r="AC157" s="34"/>
      <c r="AD157" s="72"/>
    </row>
    <row r="158" ht="12.75" customHeight="1">
      <c r="A158" s="31" t="s">
        <v>67</v>
      </c>
      <c r="B158" s="32" t="str">
        <f t="shared" si="51"/>
        <v>2010</v>
      </c>
      <c r="C158" s="33"/>
      <c r="D158" s="34">
        <v>6.65210698042175E8</v>
      </c>
      <c r="E158" s="35"/>
      <c r="F158" s="36"/>
      <c r="G158" s="36"/>
      <c r="H158" s="34"/>
      <c r="I158" s="34">
        <v>6.51894700012278E8</v>
      </c>
      <c r="J158" s="35"/>
      <c r="K158" s="46" t="str">
        <f t="shared" si="158"/>
        <v>82.58</v>
      </c>
      <c r="L158" s="47" t="str">
        <f>(I158/I157)*100</f>
        <v>82.58</v>
      </c>
      <c r="M158" s="33"/>
      <c r="N158" s="34">
        <v>8641861.0</v>
      </c>
      <c r="O158" s="35"/>
      <c r="P158" s="46" t="str">
        <f t="shared" si="159"/>
        <v>103.39</v>
      </c>
      <c r="Q158" s="47" t="str">
        <f>(N158/N157)*100</f>
        <v>103.39</v>
      </c>
      <c r="R158" s="39"/>
      <c r="S158" s="40" t="str">
        <f t="shared" si="160"/>
        <v>75.43</v>
      </c>
      <c r="T158" s="35"/>
      <c r="U158" s="41"/>
      <c r="V158" s="42">
        <v>75.434527356119</v>
      </c>
      <c r="W158" s="33"/>
      <c r="X158" s="34"/>
      <c r="Y158" s="43"/>
      <c r="Z158" s="44"/>
      <c r="AA158" s="45"/>
      <c r="AB158" s="33"/>
      <c r="AC158" s="34"/>
      <c r="AD158" s="72"/>
    </row>
    <row r="159" ht="12.75" customHeight="1">
      <c r="A159" s="31" t="s">
        <v>67</v>
      </c>
      <c r="B159" s="32" t="str">
        <f t="shared" si="51"/>
        <v>2011</v>
      </c>
      <c r="C159" s="33"/>
      <c r="D159" s="34">
        <v>6.47349289786966E8</v>
      </c>
      <c r="E159" s="35"/>
      <c r="F159" s="36"/>
      <c r="G159" s="36"/>
      <c r="H159" s="34"/>
      <c r="I159" s="34">
        <v>6.15316039120565E8</v>
      </c>
      <c r="J159" s="35"/>
      <c r="K159" s="48" t="str">
        <f t="shared" si="158"/>
        <v>77.94</v>
      </c>
      <c r="L159" s="47" t="str">
        <f>(I159/I157)*100</f>
        <v>77.94</v>
      </c>
      <c r="M159" s="33"/>
      <c r="N159" s="34">
        <v>9099189.0</v>
      </c>
      <c r="O159" s="35"/>
      <c r="P159" s="48" t="str">
        <f t="shared" si="159"/>
        <v>108.87</v>
      </c>
      <c r="Q159" s="47" t="str">
        <f>(N159/N157)*100</f>
        <v>108.87</v>
      </c>
      <c r="R159" s="39"/>
      <c r="S159" s="40" t="str">
        <f t="shared" si="160"/>
        <v>67.62</v>
      </c>
      <c r="T159" s="35"/>
      <c r="U159" s="41"/>
      <c r="V159" s="42">
        <v>67.6231737928034</v>
      </c>
      <c r="W159" s="33"/>
      <c r="X159" s="34"/>
      <c r="Y159" s="43"/>
      <c r="Z159" s="44"/>
      <c r="AA159" s="45"/>
      <c r="AB159" s="33"/>
      <c r="AC159" s="34"/>
      <c r="AD159" s="72"/>
    </row>
    <row r="160" ht="12.75" customHeight="1">
      <c r="A160" s="31" t="s">
        <v>67</v>
      </c>
      <c r="B160" s="32" t="str">
        <f t="shared" si="51"/>
        <v>2012</v>
      </c>
      <c r="C160" s="33">
        <v>7.00300162243005E8</v>
      </c>
      <c r="D160" s="34">
        <v>6.64818639525277E8</v>
      </c>
      <c r="E160" s="49" t="str">
        <f>(D160/C160)-1</f>
        <v>-5.1%</v>
      </c>
      <c r="F160" s="36">
        <v>106.296611941179</v>
      </c>
      <c r="G160" s="36">
        <v>107.730926970354</v>
      </c>
      <c r="H160" s="34">
        <v>6.58817011618894E8</v>
      </c>
      <c r="I160" s="34">
        <v>6.17110293414837E8</v>
      </c>
      <c r="J160" s="49" t="str">
        <f>(I160/H160)-1</f>
        <v>-6.3%</v>
      </c>
      <c r="K160" s="46" t="str">
        <f>(H160/I157)*100</f>
        <v>83.45</v>
      </c>
      <c r="L160" s="47" t="str">
        <f>(I160/I157)*100</f>
        <v>78.17</v>
      </c>
      <c r="M160" s="33">
        <v>9400616.29</v>
      </c>
      <c r="N160" s="34">
        <v>8443969.3683</v>
      </c>
      <c r="O160" s="49" t="str">
        <f t="shared" ref="O160:O161" si="162">(N160/M160)-1</f>
        <v>-10.2%</v>
      </c>
      <c r="P160" s="46" t="str">
        <f>(M160/N157)*100</f>
        <v>112.47</v>
      </c>
      <c r="Q160" s="47" t="str">
        <f>(N160/N157)*100</f>
        <v>101.03</v>
      </c>
      <c r="R160" s="39" t="str">
        <f t="shared" ref="R160:S160" si="161">H160/M160</f>
        <v>70.08</v>
      </c>
      <c r="S160" s="40" t="str">
        <f t="shared" si="161"/>
        <v>73.08</v>
      </c>
      <c r="T160" s="49" t="str">
        <f>(S160/R160)-1</f>
        <v>4.3%</v>
      </c>
      <c r="U160" s="41">
        <v>70.0823213388378</v>
      </c>
      <c r="V160" s="42">
        <v>73.0829621115831</v>
      </c>
      <c r="W160" s="33"/>
      <c r="X160" s="34"/>
      <c r="Y160" s="50"/>
      <c r="Z160" s="44"/>
      <c r="AA160" s="45"/>
      <c r="AB160" s="33"/>
      <c r="AC160" s="34"/>
      <c r="AD160" s="73"/>
    </row>
    <row r="161" ht="12.75" customHeight="1">
      <c r="A161" s="31" t="s">
        <v>67</v>
      </c>
      <c r="B161" s="32" t="str">
        <f t="shared" si="51"/>
        <v>2013</v>
      </c>
      <c r="C161" s="33">
        <v>7.20236749579513E8</v>
      </c>
      <c r="D161" s="34"/>
      <c r="E161" s="51"/>
      <c r="F161" s="36">
        <v>107.751812558653</v>
      </c>
      <c r="G161" s="36"/>
      <c r="H161" s="34">
        <v>6.68421934143763E8</v>
      </c>
      <c r="I161" s="34"/>
      <c r="J161" s="51"/>
      <c r="K161" s="46" t="str">
        <f>(H161/I157)*100</f>
        <v>84.67</v>
      </c>
      <c r="L161" s="52"/>
      <c r="M161" s="33">
        <v>9626231.51296</v>
      </c>
      <c r="N161" s="34">
        <v>8447043.7234</v>
      </c>
      <c r="O161" s="49" t="str">
        <f t="shared" si="162"/>
        <v>-12.2%</v>
      </c>
      <c r="P161" s="46" t="str">
        <f>(M161/N157)*100</f>
        <v>115.17</v>
      </c>
      <c r="Q161" s="47" t="str">
        <f>(N161/N157)*100</f>
        <v>101.06</v>
      </c>
      <c r="R161" s="39" t="str">
        <f t="shared" ref="R161:R162" si="163">H161/M161</f>
        <v>69.44</v>
      </c>
      <c r="S161" s="40"/>
      <c r="T161" s="51"/>
      <c r="U161" s="41">
        <v>69.4375502234548</v>
      </c>
      <c r="V161" s="42"/>
      <c r="W161" s="33"/>
      <c r="X161" s="34"/>
      <c r="Y161" s="52"/>
      <c r="Z161" s="44"/>
      <c r="AA161" s="45"/>
      <c r="AB161" s="33"/>
      <c r="AC161" s="34"/>
      <c r="AD161" s="74"/>
    </row>
    <row r="162" ht="12.75" customHeight="1">
      <c r="A162" s="53" t="s">
        <v>67</v>
      </c>
      <c r="B162" s="54" t="str">
        <f t="shared" si="51"/>
        <v>2014</v>
      </c>
      <c r="C162" s="55">
        <v>7.21590771063012E8</v>
      </c>
      <c r="D162" s="56"/>
      <c r="E162" s="57"/>
      <c r="F162" s="58">
        <v>109.387485073294</v>
      </c>
      <c r="G162" s="58"/>
      <c r="H162" s="56">
        <v>6.59664833302932E8</v>
      </c>
      <c r="I162" s="56"/>
      <c r="J162" s="57"/>
      <c r="K162" s="59" t="str">
        <f>(H162/I157)*100</f>
        <v>83.56</v>
      </c>
      <c r="L162" s="60"/>
      <c r="M162" s="55">
        <v>9857260.26927104</v>
      </c>
      <c r="N162" s="56"/>
      <c r="O162" s="57"/>
      <c r="P162" s="59" t="str">
        <f>(M162/N157)*100</f>
        <v>117.94</v>
      </c>
      <c r="Q162" s="60"/>
      <c r="R162" s="61" t="str">
        <f t="shared" si="163"/>
        <v>66.92</v>
      </c>
      <c r="S162" s="62"/>
      <c r="T162" s="57"/>
      <c r="U162" s="63">
        <v>66.921722190837</v>
      </c>
      <c r="V162" s="64"/>
      <c r="W162" s="55"/>
      <c r="X162" s="56"/>
      <c r="Y162" s="60"/>
      <c r="Z162" s="65"/>
      <c r="AA162" s="66"/>
      <c r="AB162" s="55"/>
      <c r="AC162" s="56"/>
      <c r="AD162" s="75"/>
    </row>
    <row r="163" ht="12.75" customHeight="1">
      <c r="A163" s="31" t="s">
        <v>68</v>
      </c>
      <c r="B163" s="32" t="str">
        <f t="shared" si="51"/>
        <v>2009</v>
      </c>
      <c r="C163" s="33"/>
      <c r="D163" s="34">
        <v>1.73591657427373E9</v>
      </c>
      <c r="E163" s="35"/>
      <c r="F163" s="36"/>
      <c r="G163" s="36"/>
      <c r="H163" s="34"/>
      <c r="I163" s="34">
        <v>1.73591657427373E9</v>
      </c>
      <c r="J163" s="35"/>
      <c r="K163" s="37" t="str">
        <f t="shared" ref="K163:K165" si="164">L163</f>
        <v>100.00</v>
      </c>
      <c r="L163" s="38">
        <v>100.0</v>
      </c>
      <c r="M163" s="33"/>
      <c r="N163" s="34">
        <v>2906484.0</v>
      </c>
      <c r="O163" s="35"/>
      <c r="P163" s="37" t="str">
        <f t="shared" ref="P163:P165" si="165">Q163</f>
        <v>100.00</v>
      </c>
      <c r="Q163" s="38">
        <v>100.0</v>
      </c>
      <c r="R163" s="39"/>
      <c r="S163" s="40" t="str">
        <f t="shared" ref="S163:S165" si="166">I163/N163</f>
        <v>597.26</v>
      </c>
      <c r="T163" s="35"/>
      <c r="U163" s="41"/>
      <c r="V163" s="42">
        <v>56.2907898929837</v>
      </c>
      <c r="W163" s="33"/>
      <c r="X163" s="34"/>
      <c r="Y163" s="43"/>
      <c r="Z163" s="44"/>
      <c r="AA163" s="45"/>
      <c r="AB163" s="33"/>
      <c r="AC163" s="34"/>
      <c r="AD163" s="43"/>
    </row>
    <row r="164" ht="12.75" customHeight="1">
      <c r="A164" s="31" t="s">
        <v>68</v>
      </c>
      <c r="B164" s="32" t="str">
        <f t="shared" si="51"/>
        <v>2010</v>
      </c>
      <c r="C164" s="33"/>
      <c r="D164" s="34">
        <v>2.03337595013607E9</v>
      </c>
      <c r="E164" s="35"/>
      <c r="F164" s="36"/>
      <c r="G164" s="36"/>
      <c r="H164" s="34"/>
      <c r="I164" s="34">
        <v>2.00926477286173E9</v>
      </c>
      <c r="J164" s="35"/>
      <c r="K164" s="46" t="str">
        <f t="shared" si="164"/>
        <v>115.75</v>
      </c>
      <c r="L164" s="47" t="str">
        <f>(I164/I163)*100</f>
        <v>115.75</v>
      </c>
      <c r="M164" s="33"/>
      <c r="N164" s="34">
        <v>2950000.0</v>
      </c>
      <c r="O164" s="35"/>
      <c r="P164" s="46" t="str">
        <f t="shared" si="165"/>
        <v>101.50</v>
      </c>
      <c r="Q164" s="47" t="str">
        <f>(N164/N163)*100</f>
        <v>101.50</v>
      </c>
      <c r="R164" s="39"/>
      <c r="S164" s="40" t="str">
        <f t="shared" si="166"/>
        <v>681.11</v>
      </c>
      <c r="T164" s="35"/>
      <c r="U164" s="41"/>
      <c r="V164" s="42">
        <v>64.1935781290638</v>
      </c>
      <c r="W164" s="33"/>
      <c r="X164" s="34"/>
      <c r="Y164" s="43"/>
      <c r="Z164" s="44"/>
      <c r="AA164" s="45"/>
      <c r="AB164" s="33"/>
      <c r="AC164" s="34"/>
      <c r="AD164" s="43"/>
    </row>
    <row r="165" ht="12.75" customHeight="1">
      <c r="A165" s="31" t="s">
        <v>68</v>
      </c>
      <c r="B165" s="32" t="str">
        <f t="shared" si="51"/>
        <v>2011</v>
      </c>
      <c r="C165" s="33"/>
      <c r="D165" s="34">
        <v>1.9937922757028E9</v>
      </c>
      <c r="E165" s="35"/>
      <c r="F165" s="36"/>
      <c r="G165" s="36"/>
      <c r="H165" s="34"/>
      <c r="I165" s="34">
        <v>1.94294918152076E9</v>
      </c>
      <c r="J165" s="35"/>
      <c r="K165" s="48" t="str">
        <f t="shared" si="164"/>
        <v>111.93</v>
      </c>
      <c r="L165" s="47" t="str">
        <f>(I165/I163)*100</f>
        <v>111.93</v>
      </c>
      <c r="M165" s="33"/>
      <c r="N165" s="34">
        <v>3184522.0</v>
      </c>
      <c r="O165" s="35"/>
      <c r="P165" s="48" t="str">
        <f t="shared" si="165"/>
        <v>109.57</v>
      </c>
      <c r="Q165" s="47" t="str">
        <f>(N165/N163)*100</f>
        <v>109.57</v>
      </c>
      <c r="R165" s="39"/>
      <c r="S165" s="40" t="str">
        <f t="shared" si="166"/>
        <v>610.12</v>
      </c>
      <c r="T165" s="35"/>
      <c r="U165" s="41"/>
      <c r="V165" s="42">
        <v>57.5034124230644</v>
      </c>
      <c r="W165" s="33"/>
      <c r="X165" s="34"/>
      <c r="Y165" s="43"/>
      <c r="Z165" s="44"/>
      <c r="AA165" s="45"/>
      <c r="AB165" s="33"/>
      <c r="AC165" s="34"/>
      <c r="AD165" s="43"/>
    </row>
    <row r="166" ht="12.75" customHeight="1">
      <c r="A166" s="31" t="s">
        <v>68</v>
      </c>
      <c r="B166" s="32" t="str">
        <f t="shared" si="51"/>
        <v>2012</v>
      </c>
      <c r="C166" s="33">
        <v>2.04249248292622E9</v>
      </c>
      <c r="D166" s="34">
        <v>2.25026362713388E9</v>
      </c>
      <c r="E166" s="49" t="str">
        <f>(D166/C166)-1</f>
        <v>10.2%</v>
      </c>
      <c r="F166" s="36">
        <v>106.7360448</v>
      </c>
      <c r="G166" s="36">
        <v>103.5403512</v>
      </c>
      <c r="H166" s="34">
        <v>1.91359206419294E9</v>
      </c>
      <c r="I166" s="34">
        <v>2.17332045048528E9</v>
      </c>
      <c r="J166" s="49" t="str">
        <f>(I166/H166)-1</f>
        <v>13.6%</v>
      </c>
      <c r="K166" s="46" t="str">
        <f>(H166/I163)*100</f>
        <v>110.24</v>
      </c>
      <c r="L166" s="47" t="str">
        <f>(I166/I163)*100</f>
        <v>125.20</v>
      </c>
      <c r="M166" s="33">
        <v>3209000.0</v>
      </c>
      <c r="N166" s="34">
        <v>3126196.6456</v>
      </c>
      <c r="O166" s="49" t="str">
        <f t="shared" ref="O166:O167" si="168">(N166/M166)-1</f>
        <v>-2.6%</v>
      </c>
      <c r="P166" s="46" t="str">
        <f>(M166/N163)*100</f>
        <v>110.41</v>
      </c>
      <c r="Q166" s="47" t="str">
        <f>(N166/N163)*100</f>
        <v>107.56</v>
      </c>
      <c r="R166" s="39" t="str">
        <f t="shared" ref="R166:S166" si="167">H166/M166</f>
        <v>596.32</v>
      </c>
      <c r="S166" s="40" t="str">
        <f t="shared" si="167"/>
        <v>695.20</v>
      </c>
      <c r="T166" s="49" t="str">
        <f>(S166/R166)-1</f>
        <v>16.6%</v>
      </c>
      <c r="U166" s="41">
        <v>56.2025568813423</v>
      </c>
      <c r="V166" s="42">
        <v>65.5215034760251</v>
      </c>
      <c r="W166" s="33">
        <v>2.19860656066106E8</v>
      </c>
      <c r="X166" s="34">
        <v>2.34971052418143E8</v>
      </c>
      <c r="Y166" s="50" t="str">
        <f>(X166/W166)-1</f>
        <v>6.9%</v>
      </c>
      <c r="Z166" s="44">
        <v>106.7360448</v>
      </c>
      <c r="AA166" s="45">
        <v>103.5403512</v>
      </c>
      <c r="AB166" s="33">
        <v>2.05985388045882E8</v>
      </c>
      <c r="AC166" s="34">
        <v>2.2693669636514E8</v>
      </c>
      <c r="AD166" s="50" t="str">
        <f>(AC166/AB166)-1</f>
        <v>10.2%</v>
      </c>
    </row>
    <row r="167" ht="12.75" customHeight="1">
      <c r="A167" s="31" t="s">
        <v>68</v>
      </c>
      <c r="B167" s="32" t="str">
        <f t="shared" si="51"/>
        <v>2013</v>
      </c>
      <c r="C167" s="33">
        <v>2.08186733950993E9</v>
      </c>
      <c r="D167" s="34"/>
      <c r="E167" s="51"/>
      <c r="F167" s="36">
        <v>109.5111819648</v>
      </c>
      <c r="G167" s="36"/>
      <c r="H167" s="34">
        <v>1.90105457922927E9</v>
      </c>
      <c r="I167" s="34"/>
      <c r="J167" s="51"/>
      <c r="K167" s="46" t="str">
        <f>(H167/I163)*100</f>
        <v>109.51</v>
      </c>
      <c r="L167" s="52"/>
      <c r="M167" s="33">
        <v>3302000.0</v>
      </c>
      <c r="N167" s="34">
        <v>3208683.5163</v>
      </c>
      <c r="O167" s="49" t="str">
        <f t="shared" si="168"/>
        <v>-2.8%</v>
      </c>
      <c r="P167" s="46" t="str">
        <f>(M167/N163)*100</f>
        <v>113.61</v>
      </c>
      <c r="Q167" s="47" t="str">
        <f>(N167/N163)*100</f>
        <v>110.40</v>
      </c>
      <c r="R167" s="39" t="str">
        <f t="shared" ref="R167:R168" si="169">H167/M167</f>
        <v>575.73</v>
      </c>
      <c r="S167" s="40"/>
      <c r="T167" s="51"/>
      <c r="U167" s="41">
        <v>54.2617687722796</v>
      </c>
      <c r="V167" s="42"/>
      <c r="W167" s="33">
        <v>2.26192945139587E8</v>
      </c>
      <c r="X167" s="34"/>
      <c r="Y167" s="52"/>
      <c r="Z167" s="44">
        <v>109.5111819648</v>
      </c>
      <c r="AA167" s="45"/>
      <c r="AB167" s="33">
        <v>2.06547807339246E8</v>
      </c>
      <c r="AC167" s="34"/>
      <c r="AD167" s="52"/>
    </row>
    <row r="168" ht="12.75" customHeight="1">
      <c r="A168" s="53" t="s">
        <v>68</v>
      </c>
      <c r="B168" s="54" t="str">
        <f t="shared" si="51"/>
        <v>2014</v>
      </c>
      <c r="C168" s="55">
        <v>2.10044507982544E9</v>
      </c>
      <c r="D168" s="56"/>
      <c r="E168" s="57"/>
      <c r="F168" s="58">
        <v>112.24896151392</v>
      </c>
      <c r="G168" s="58"/>
      <c r="H168" s="56">
        <v>1.87123787293566E9</v>
      </c>
      <c r="I168" s="56"/>
      <c r="J168" s="57"/>
      <c r="K168" s="59" t="str">
        <f>(H168/I163)*100</f>
        <v>107.80</v>
      </c>
      <c r="L168" s="60"/>
      <c r="M168" s="55">
        <v>3393000.0</v>
      </c>
      <c r="N168" s="56"/>
      <c r="O168" s="57"/>
      <c r="P168" s="59" t="str">
        <f>(M168/N163)*100</f>
        <v>116.74</v>
      </c>
      <c r="Q168" s="60"/>
      <c r="R168" s="61" t="str">
        <f t="shared" si="169"/>
        <v>551.50</v>
      </c>
      <c r="S168" s="62"/>
      <c r="T168" s="57"/>
      <c r="U168" s="63">
        <v>51.9782398507459</v>
      </c>
      <c r="V168" s="64"/>
      <c r="W168" s="55">
        <v>2.31619469785344E8</v>
      </c>
      <c r="X168" s="56"/>
      <c r="Y168" s="60"/>
      <c r="Z168" s="65">
        <v>112.24896151392</v>
      </c>
      <c r="AA168" s="66"/>
      <c r="AB168" s="55">
        <v>2.06344421063193E8</v>
      </c>
      <c r="AC168" s="56"/>
      <c r="AD168" s="60"/>
    </row>
    <row r="169" ht="12.75" customHeight="1">
      <c r="A169" s="31" t="s">
        <v>69</v>
      </c>
      <c r="B169" s="32" t="str">
        <f t="shared" si="51"/>
        <v>2009</v>
      </c>
      <c r="C169" s="33"/>
      <c r="D169" s="34">
        <v>1.88135299316452E8</v>
      </c>
      <c r="E169" s="35"/>
      <c r="F169" s="36"/>
      <c r="G169" s="36"/>
      <c r="H169" s="34"/>
      <c r="I169" s="34">
        <v>1.88135299316452E8</v>
      </c>
      <c r="J169" s="35"/>
      <c r="K169" s="37" t="str">
        <f t="shared" ref="K169:K171" si="170">L169</f>
        <v>100.00</v>
      </c>
      <c r="L169" s="38">
        <v>100.0</v>
      </c>
      <c r="M169" s="33"/>
      <c r="N169" s="34">
        <v>1396243.0</v>
      </c>
      <c r="O169" s="35"/>
      <c r="P169" s="37" t="str">
        <f t="shared" ref="P169:P171" si="171">Q169</f>
        <v>100.00</v>
      </c>
      <c r="Q169" s="38">
        <v>100.0</v>
      </c>
      <c r="R169" s="39"/>
      <c r="S169" s="40" t="str">
        <f t="shared" ref="S169:S171" si="172">I169/N169</f>
        <v>134.74</v>
      </c>
      <c r="T169" s="35"/>
      <c r="U169" s="41"/>
      <c r="V169" s="42">
        <v>89.2947233717426</v>
      </c>
      <c r="W169" s="33"/>
      <c r="X169" s="34"/>
      <c r="Y169" s="43"/>
      <c r="Z169" s="44"/>
      <c r="AA169" s="45"/>
      <c r="AB169" s="33"/>
      <c r="AC169" s="34"/>
      <c r="AD169" s="43"/>
    </row>
    <row r="170" ht="12.75" customHeight="1">
      <c r="A170" s="31" t="s">
        <v>69</v>
      </c>
      <c r="B170" s="32" t="str">
        <f t="shared" si="51"/>
        <v>2010</v>
      </c>
      <c r="C170" s="33"/>
      <c r="D170" s="34">
        <v>1.987867319991E8</v>
      </c>
      <c r="E170" s="35"/>
      <c r="F170" s="36"/>
      <c r="G170" s="36"/>
      <c r="H170" s="34"/>
      <c r="I170" s="34">
        <v>1.97981306668944E8</v>
      </c>
      <c r="J170" s="35"/>
      <c r="K170" s="46" t="str">
        <f t="shared" si="170"/>
        <v>105.23</v>
      </c>
      <c r="L170" s="47" t="str">
        <f>(I170/I169)*100</f>
        <v>105.23</v>
      </c>
      <c r="M170" s="33"/>
      <c r="N170" s="34">
        <v>1409355.90856186</v>
      </c>
      <c r="O170" s="35"/>
      <c r="P170" s="46" t="str">
        <f t="shared" si="171"/>
        <v>100.94</v>
      </c>
      <c r="Q170" s="47" t="str">
        <f>(N170/N169)*100</f>
        <v>100.94</v>
      </c>
      <c r="R170" s="39"/>
      <c r="S170" s="40" t="str">
        <f t="shared" si="172"/>
        <v>140.48</v>
      </c>
      <c r="T170" s="35"/>
      <c r="U170" s="41"/>
      <c r="V170" s="42">
        <v>93.0936422056945</v>
      </c>
      <c r="W170" s="33"/>
      <c r="X170" s="34"/>
      <c r="Y170" s="43"/>
      <c r="Z170" s="44"/>
      <c r="AA170" s="45"/>
      <c r="AB170" s="33"/>
      <c r="AC170" s="34"/>
      <c r="AD170" s="43"/>
    </row>
    <row r="171" ht="12.75" customHeight="1">
      <c r="A171" s="31" t="s">
        <v>69</v>
      </c>
      <c r="B171" s="32" t="str">
        <f t="shared" si="51"/>
        <v>2011</v>
      </c>
      <c r="C171" s="33"/>
      <c r="D171" s="34">
        <v>1.60444633E8</v>
      </c>
      <c r="E171" s="35"/>
      <c r="F171" s="36"/>
      <c r="G171" s="36"/>
      <c r="H171" s="34"/>
      <c r="I171" s="34">
        <v>1.59634923646304E8</v>
      </c>
      <c r="J171" s="35"/>
      <c r="K171" s="48" t="str">
        <f t="shared" si="170"/>
        <v>84.85</v>
      </c>
      <c r="L171" s="47" t="str">
        <f>(I171/I169)*100</f>
        <v>84.85</v>
      </c>
      <c r="M171" s="33"/>
      <c r="N171" s="34">
        <v>1431092.0</v>
      </c>
      <c r="O171" s="35"/>
      <c r="P171" s="48" t="str">
        <f t="shared" si="171"/>
        <v>102.50</v>
      </c>
      <c r="Q171" s="47" t="str">
        <f>(N171/N169)*100</f>
        <v>102.50</v>
      </c>
      <c r="R171" s="39"/>
      <c r="S171" s="40" t="str">
        <f t="shared" si="172"/>
        <v>111.55</v>
      </c>
      <c r="T171" s="35"/>
      <c r="U171" s="41"/>
      <c r="V171" s="42">
        <v>73.9225383442256</v>
      </c>
      <c r="W171" s="33"/>
      <c r="X171" s="34"/>
      <c r="Y171" s="43"/>
      <c r="Z171" s="44"/>
      <c r="AA171" s="45"/>
      <c r="AB171" s="33"/>
      <c r="AC171" s="34"/>
      <c r="AD171" s="43"/>
    </row>
    <row r="172" ht="12.75" customHeight="1">
      <c r="A172" s="31" t="s">
        <v>69</v>
      </c>
      <c r="B172" s="32" t="str">
        <f t="shared" si="51"/>
        <v>2012</v>
      </c>
      <c r="C172" s="33">
        <v>1.64351664155374E8</v>
      </c>
      <c r="D172" s="34">
        <v>1.6037289E8</v>
      </c>
      <c r="E172" s="49" t="str">
        <f>(D172/C172)-1</f>
        <v>-2.4%</v>
      </c>
      <c r="F172" s="36">
        <v>101.821145484894</v>
      </c>
      <c r="G172" s="36">
        <v>99.8036751168572</v>
      </c>
      <c r="H172" s="34">
        <v>1.6141211471615E8</v>
      </c>
      <c r="I172" s="34">
        <v>1.60688361237424E8</v>
      </c>
      <c r="J172" s="49" t="str">
        <f>(I172/H172)-1</f>
        <v>-0.4%</v>
      </c>
      <c r="K172" s="46" t="str">
        <f>(H172/I169)*100</f>
        <v>85.80</v>
      </c>
      <c r="L172" s="47" t="str">
        <f>(I172/I169)*100</f>
        <v>85.41</v>
      </c>
      <c r="M172" s="33">
        <v>1492274.136</v>
      </c>
      <c r="N172" s="34">
        <v>1398573.9925</v>
      </c>
      <c r="O172" s="49" t="str">
        <f t="shared" ref="O172:O173" si="174">(N172/M172)-1</f>
        <v>-6.3%</v>
      </c>
      <c r="P172" s="46" t="str">
        <f>(M172/N169)*100</f>
        <v>106.88</v>
      </c>
      <c r="Q172" s="47" t="str">
        <f>(N172/N169)*100</f>
        <v>100.17</v>
      </c>
      <c r="R172" s="39" t="str">
        <f t="shared" ref="R172:S172" si="173">H172/M172</f>
        <v>108.17</v>
      </c>
      <c r="S172" s="40" t="str">
        <f t="shared" si="173"/>
        <v>114.89</v>
      </c>
      <c r="T172" s="49" t="str">
        <f>(S172/R172)-1</f>
        <v>6.2%</v>
      </c>
      <c r="U172" s="41">
        <v>71.6809961076627</v>
      </c>
      <c r="V172" s="42">
        <v>76.1404584995317</v>
      </c>
      <c r="W172" s="33">
        <v>9.56113212476731E7</v>
      </c>
      <c r="X172" s="34">
        <v>9.1940956E7</v>
      </c>
      <c r="Y172" s="50" t="str">
        <f>(X172/W172)-1</f>
        <v>-3.8%</v>
      </c>
      <c r="Z172" s="44">
        <v>101.821145484894</v>
      </c>
      <c r="AA172" s="45">
        <v>99.8036751168572</v>
      </c>
      <c r="AB172" s="33">
        <v>9.39012430005102E7</v>
      </c>
      <c r="AC172" s="34">
        <v>9.21218140437704E7</v>
      </c>
      <c r="AD172" s="50" t="str">
        <f>(AC172/AB172)-1</f>
        <v>-1.9%</v>
      </c>
    </row>
    <row r="173" ht="12.75" customHeight="1">
      <c r="A173" s="31" t="s">
        <v>69</v>
      </c>
      <c r="B173" s="32" t="str">
        <f t="shared" si="51"/>
        <v>2013</v>
      </c>
      <c r="C173" s="33">
        <v>1.68083853416106E8</v>
      </c>
      <c r="D173" s="34"/>
      <c r="E173" s="51"/>
      <c r="F173" s="36">
        <v>102.535817541558</v>
      </c>
      <c r="G173" s="36"/>
      <c r="H173" s="34">
        <v>1.63926964690149E8</v>
      </c>
      <c r="I173" s="34"/>
      <c r="J173" s="51"/>
      <c r="K173" s="46" t="str">
        <f>(H173/I169)*100</f>
        <v>87.13</v>
      </c>
      <c r="L173" s="52"/>
      <c r="M173" s="33">
        <v>1527979.107264</v>
      </c>
      <c r="N173" s="34">
        <v>1384957.4782</v>
      </c>
      <c r="O173" s="49" t="str">
        <f t="shared" si="174"/>
        <v>-9.4%</v>
      </c>
      <c r="P173" s="46" t="str">
        <f>(M173/N169)*100</f>
        <v>109.44</v>
      </c>
      <c r="Q173" s="47" t="str">
        <f>(N173/N169)*100</f>
        <v>99.19</v>
      </c>
      <c r="R173" s="39" t="str">
        <f t="shared" ref="R173:R174" si="175">H173/M173</f>
        <v>107.28</v>
      </c>
      <c r="S173" s="40"/>
      <c r="T173" s="51"/>
      <c r="U173" s="41">
        <v>71.0967089486056</v>
      </c>
      <c r="V173" s="42"/>
      <c r="W173" s="33">
        <v>9.75136573366265E7</v>
      </c>
      <c r="X173" s="34"/>
      <c r="Y173" s="52"/>
      <c r="Z173" s="44">
        <v>102.535817541558</v>
      </c>
      <c r="AA173" s="45"/>
      <c r="AB173" s="33">
        <v>9.51020430466689E7</v>
      </c>
      <c r="AC173" s="34"/>
      <c r="AD173" s="52"/>
    </row>
    <row r="174" ht="12.75" customHeight="1">
      <c r="A174" s="53" t="s">
        <v>69</v>
      </c>
      <c r="B174" s="54" t="str">
        <f t="shared" si="51"/>
        <v>2014</v>
      </c>
      <c r="C174" s="55">
        <v>1.73182957273831E8</v>
      </c>
      <c r="D174" s="56"/>
      <c r="E174" s="57"/>
      <c r="F174" s="58">
        <v>103.258970591681</v>
      </c>
      <c r="G174" s="58"/>
      <c r="H174" s="56">
        <v>1.67717106108536E8</v>
      </c>
      <c r="I174" s="56"/>
      <c r="J174" s="57"/>
      <c r="K174" s="59" t="str">
        <f>(H174/I169)*100</f>
        <v>89.15</v>
      </c>
      <c r="L174" s="60"/>
      <c r="M174" s="55">
        <v>1564540.99783834</v>
      </c>
      <c r="N174" s="56"/>
      <c r="O174" s="57"/>
      <c r="P174" s="59" t="str">
        <f>(M174/N169)*100</f>
        <v>112.05</v>
      </c>
      <c r="Q174" s="60"/>
      <c r="R174" s="61" t="str">
        <f t="shared" si="175"/>
        <v>107.20</v>
      </c>
      <c r="S174" s="62"/>
      <c r="T174" s="57"/>
      <c r="U174" s="63">
        <v>71.0406503332074</v>
      </c>
      <c r="V174" s="64"/>
      <c r="W174" s="55">
        <v>9.91227988973591E7</v>
      </c>
      <c r="X174" s="56"/>
      <c r="Y174" s="60"/>
      <c r="Z174" s="65">
        <v>103.258970591681</v>
      </c>
      <c r="AA174" s="66"/>
      <c r="AB174" s="55">
        <v>9.59943705901569E7</v>
      </c>
      <c r="AC174" s="56"/>
      <c r="AD174" s="60"/>
    </row>
    <row r="175" ht="12.75" customHeight="1">
      <c r="A175" s="31" t="s">
        <v>70</v>
      </c>
      <c r="B175" s="32" t="str">
        <f t="shared" si="51"/>
        <v>2009</v>
      </c>
      <c r="C175" s="33"/>
      <c r="D175" s="34">
        <v>1.79626E8</v>
      </c>
      <c r="E175" s="35"/>
      <c r="F175" s="36"/>
      <c r="G175" s="36"/>
      <c r="H175" s="34"/>
      <c r="I175" s="34">
        <v>1.79626E8</v>
      </c>
      <c r="J175" s="35"/>
      <c r="K175" s="37" t="str">
        <f t="shared" ref="K175:K177" si="176">L175</f>
        <v>100.00</v>
      </c>
      <c r="L175" s="38">
        <v>100.0</v>
      </c>
      <c r="M175" s="33"/>
      <c r="N175" s="34">
        <v>2425841.0</v>
      </c>
      <c r="O175" s="35"/>
      <c r="P175" s="37" t="str">
        <f t="shared" ref="P175:P177" si="177">Q175</f>
        <v>100.00</v>
      </c>
      <c r="Q175" s="38">
        <v>100.0</v>
      </c>
      <c r="R175" s="39"/>
      <c r="S175" s="40" t="str">
        <f t="shared" ref="S175:S177" si="178">I175/N175</f>
        <v>74.05</v>
      </c>
      <c r="T175" s="35"/>
      <c r="U175" s="41"/>
      <c r="V175" s="42">
        <v>74.04</v>
      </c>
      <c r="W175" s="33"/>
      <c r="X175" s="34"/>
      <c r="Y175" s="43"/>
      <c r="Z175" s="44"/>
      <c r="AA175" s="45"/>
      <c r="AB175" s="33"/>
      <c r="AC175" s="34"/>
      <c r="AD175" s="43"/>
    </row>
    <row r="176" ht="12.75" customHeight="1">
      <c r="A176" s="31" t="s">
        <v>70</v>
      </c>
      <c r="B176" s="32" t="str">
        <f t="shared" si="51"/>
        <v>2010</v>
      </c>
      <c r="C176" s="33"/>
      <c r="D176" s="34">
        <v>1.69174E8</v>
      </c>
      <c r="E176" s="35"/>
      <c r="F176" s="36"/>
      <c r="G176" s="36"/>
      <c r="H176" s="34"/>
      <c r="I176" s="34">
        <v>1.6749900990099E8</v>
      </c>
      <c r="J176" s="35"/>
      <c r="K176" s="46" t="str">
        <f t="shared" si="176"/>
        <v>93.25</v>
      </c>
      <c r="L176" s="47" t="str">
        <f>(I176/I175)*100</f>
        <v>93.25</v>
      </c>
      <c r="M176" s="33"/>
      <c r="N176" s="34">
        <v>2476000.0</v>
      </c>
      <c r="O176" s="35"/>
      <c r="P176" s="46" t="str">
        <f t="shared" si="177"/>
        <v>102.07</v>
      </c>
      <c r="Q176" s="47" t="str">
        <f>(N176/N175)*100</f>
        <v>102.07</v>
      </c>
      <c r="R176" s="39"/>
      <c r="S176" s="40" t="str">
        <f t="shared" si="178"/>
        <v>67.65</v>
      </c>
      <c r="T176" s="35"/>
      <c r="U176" s="41"/>
      <c r="V176" s="42">
        <v>67.6490346934532</v>
      </c>
      <c r="W176" s="33"/>
      <c r="X176" s="34"/>
      <c r="Y176" s="43"/>
      <c r="Z176" s="44"/>
      <c r="AA176" s="45"/>
      <c r="AB176" s="33"/>
      <c r="AC176" s="34"/>
      <c r="AD176" s="43"/>
    </row>
    <row r="177" ht="12.75" customHeight="1">
      <c r="A177" s="31" t="s">
        <v>70</v>
      </c>
      <c r="B177" s="32" t="str">
        <f t="shared" si="51"/>
        <v>2011</v>
      </c>
      <c r="C177" s="33"/>
      <c r="D177" s="34">
        <v>1.5998344132E8</v>
      </c>
      <c r="E177" s="35"/>
      <c r="F177" s="36"/>
      <c r="G177" s="36"/>
      <c r="H177" s="34"/>
      <c r="I177" s="34">
        <v>1.54536045708766E8</v>
      </c>
      <c r="J177" s="35"/>
      <c r="K177" s="48" t="str">
        <f t="shared" si="176"/>
        <v>86.03</v>
      </c>
      <c r="L177" s="47" t="str">
        <f>(I177/I175)*100</f>
        <v>86.03</v>
      </c>
      <c r="M177" s="33"/>
      <c r="N177" s="34">
        <v>2595143.0</v>
      </c>
      <c r="O177" s="35"/>
      <c r="P177" s="48" t="str">
        <f t="shared" si="177"/>
        <v>106.98</v>
      </c>
      <c r="Q177" s="47" t="str">
        <f>(N177/N175)*100</f>
        <v>106.98</v>
      </c>
      <c r="R177" s="39"/>
      <c r="S177" s="40" t="str">
        <f t="shared" si="178"/>
        <v>59.55</v>
      </c>
      <c r="T177" s="35"/>
      <c r="U177" s="41"/>
      <c r="V177" s="42">
        <v>59.5481812404041</v>
      </c>
      <c r="W177" s="33"/>
      <c r="X177" s="34"/>
      <c r="Y177" s="43"/>
      <c r="Z177" s="44"/>
      <c r="AA177" s="45"/>
      <c r="AB177" s="33"/>
      <c r="AC177" s="34"/>
      <c r="AD177" s="43"/>
    </row>
    <row r="178" ht="12.75" customHeight="1">
      <c r="A178" s="31" t="s">
        <v>70</v>
      </c>
      <c r="B178" s="32" t="str">
        <f t="shared" si="51"/>
        <v>2012</v>
      </c>
      <c r="C178" s="33">
        <v>1.65826E8</v>
      </c>
      <c r="D178" s="34">
        <v>1.70513898773798E8</v>
      </c>
      <c r="E178" s="49" t="str">
        <f>(D178/C178)-1</f>
        <v>2.8%</v>
      </c>
      <c r="F178" s="36">
        <v>105.0804</v>
      </c>
      <c r="G178" s="36">
        <v>106.4237</v>
      </c>
      <c r="H178" s="34">
        <v>1.57808687443139E8</v>
      </c>
      <c r="I178" s="34">
        <v>1.60221735171581E8</v>
      </c>
      <c r="J178" s="49" t="str">
        <f>(I178/H178)-1</f>
        <v>1.5%</v>
      </c>
      <c r="K178" s="46" t="str">
        <f>(H178/I175)*100</f>
        <v>87.85</v>
      </c>
      <c r="L178" s="47" t="str">
        <f>(I178/I175)*100</f>
        <v>89.20</v>
      </c>
      <c r="M178" s="33">
        <v>2681000.0</v>
      </c>
      <c r="N178" s="34">
        <v>2587397.938</v>
      </c>
      <c r="O178" s="49" t="str">
        <f t="shared" ref="O178:O179" si="180">(N178/M178)-1</f>
        <v>-3.5%</v>
      </c>
      <c r="P178" s="46" t="str">
        <f>(M178/N175)*100</f>
        <v>110.52</v>
      </c>
      <c r="Q178" s="47" t="str">
        <f>(N178/N175)*100</f>
        <v>106.66</v>
      </c>
      <c r="R178" s="39" t="str">
        <f t="shared" ref="R178:S178" si="179">H178/M178</f>
        <v>58.86</v>
      </c>
      <c r="S178" s="40" t="str">
        <f t="shared" si="179"/>
        <v>61.92</v>
      </c>
      <c r="T178" s="49" t="str">
        <f>(S178/R178)-1</f>
        <v>5.2%</v>
      </c>
      <c r="U178" s="41">
        <v>58.861875211913</v>
      </c>
      <c r="V178" s="42">
        <v>61.9238846020525</v>
      </c>
      <c r="W178" s="33">
        <v>5.6195E7</v>
      </c>
      <c r="X178" s="34">
        <v>5.1423E7</v>
      </c>
      <c r="Y178" s="50" t="str">
        <f>(X178/W178)-1</f>
        <v>-8.5%</v>
      </c>
      <c r="Z178" s="44">
        <v>105.0804</v>
      </c>
      <c r="AA178" s="45">
        <v>106.4237</v>
      </c>
      <c r="AB178" s="33">
        <v>5.34780986749194E7</v>
      </c>
      <c r="AC178" s="34">
        <v>4.831912440556E7</v>
      </c>
      <c r="AD178" s="50" t="str">
        <f>(AC178/AB178)-1</f>
        <v>-9.6%</v>
      </c>
    </row>
    <row r="179" ht="12.75" customHeight="1">
      <c r="A179" s="31" t="s">
        <v>70</v>
      </c>
      <c r="B179" s="32" t="str">
        <f t="shared" si="51"/>
        <v>2013</v>
      </c>
      <c r="C179" s="33">
        <v>1.68337E8</v>
      </c>
      <c r="D179" s="34"/>
      <c r="E179" s="51"/>
      <c r="F179" s="36">
        <v>107.182008</v>
      </c>
      <c r="G179" s="36"/>
      <c r="H179" s="34">
        <v>1.57057143396679E8</v>
      </c>
      <c r="I179" s="34"/>
      <c r="J179" s="51"/>
      <c r="K179" s="46" t="str">
        <f>(H179/I175)*100</f>
        <v>87.44</v>
      </c>
      <c r="L179" s="52"/>
      <c r="M179" s="33">
        <v>2733000.0</v>
      </c>
      <c r="N179" s="34">
        <v>2701734.6113</v>
      </c>
      <c r="O179" s="49" t="str">
        <f t="shared" si="180"/>
        <v>-1.1%</v>
      </c>
      <c r="P179" s="46" t="str">
        <f>(M179/N175)*100</f>
        <v>112.66</v>
      </c>
      <c r="Q179" s="47" t="str">
        <f>(N179/N175)*100</f>
        <v>111.37</v>
      </c>
      <c r="R179" s="39" t="str">
        <f t="shared" ref="R179:R180" si="181">H179/M179</f>
        <v>57.47</v>
      </c>
      <c r="S179" s="40"/>
      <c r="T179" s="51"/>
      <c r="U179" s="41">
        <v>57.4669386742331</v>
      </c>
      <c r="V179" s="42"/>
      <c r="W179" s="33">
        <v>5.6532E7</v>
      </c>
      <c r="X179" s="34"/>
      <c r="Y179" s="52"/>
      <c r="Z179" s="44">
        <v>107.182008</v>
      </c>
      <c r="AA179" s="45"/>
      <c r="AB179" s="33">
        <v>5.27439269471421E7</v>
      </c>
      <c r="AC179" s="34"/>
      <c r="AD179" s="52"/>
    </row>
    <row r="180" ht="12.75" customHeight="1">
      <c r="A180" s="53" t="s">
        <v>70</v>
      </c>
      <c r="B180" s="54" t="str">
        <f t="shared" si="51"/>
        <v>2014</v>
      </c>
      <c r="C180" s="55">
        <v>1.73633E8</v>
      </c>
      <c r="D180" s="56"/>
      <c r="E180" s="57"/>
      <c r="F180" s="58">
        <v>109.32564816</v>
      </c>
      <c r="G180" s="58"/>
      <c r="H180" s="56">
        <v>1.5882183451214E8</v>
      </c>
      <c r="I180" s="56"/>
      <c r="J180" s="57"/>
      <c r="K180" s="59" t="str">
        <f>(H180/I175)*100</f>
        <v>88.42</v>
      </c>
      <c r="L180" s="60"/>
      <c r="M180" s="55">
        <v>2794000.0</v>
      </c>
      <c r="N180" s="56"/>
      <c r="O180" s="57"/>
      <c r="P180" s="59" t="str">
        <f>(M180/N175)*100</f>
        <v>115.18</v>
      </c>
      <c r="Q180" s="60"/>
      <c r="R180" s="61" t="str">
        <f t="shared" si="181"/>
        <v>56.84</v>
      </c>
      <c r="S180" s="62"/>
      <c r="T180" s="57"/>
      <c r="U180" s="63">
        <v>56.8438920945384</v>
      </c>
      <c r="V180" s="64"/>
      <c r="W180" s="55">
        <v>5.8165E7</v>
      </c>
      <c r="X180" s="56"/>
      <c r="Y180" s="60"/>
      <c r="Z180" s="65">
        <v>109.32564816</v>
      </c>
      <c r="AA180" s="66"/>
      <c r="AB180" s="55">
        <v>5.32034348562695E7</v>
      </c>
      <c r="AC180" s="56"/>
      <c r="AD180" s="60"/>
    </row>
    <row r="181" ht="12.75" customHeight="1">
      <c r="A181" s="31" t="s">
        <v>71</v>
      </c>
      <c r="B181" s="32" t="str">
        <f t="shared" si="51"/>
        <v>2009</v>
      </c>
      <c r="C181" s="33"/>
      <c r="D181" s="34">
        <v>6.14961026731938E8</v>
      </c>
      <c r="E181" s="35"/>
      <c r="F181" s="36"/>
      <c r="G181" s="36"/>
      <c r="H181" s="34"/>
      <c r="I181" s="34">
        <v>6.14961026731938E8</v>
      </c>
      <c r="J181" s="35"/>
      <c r="K181" s="37" t="str">
        <f t="shared" ref="K181:K183" si="182">L181</f>
        <v>100.00</v>
      </c>
      <c r="L181" s="38">
        <v>100.0</v>
      </c>
      <c r="M181" s="33"/>
      <c r="N181" s="34">
        <v>9914403.0</v>
      </c>
      <c r="O181" s="35"/>
      <c r="P181" s="37" t="str">
        <f t="shared" ref="P181:P183" si="183">Q181</f>
        <v>100.00</v>
      </c>
      <c r="Q181" s="38">
        <v>100.0</v>
      </c>
      <c r="R181" s="39"/>
      <c r="S181" s="40" t="str">
        <f t="shared" ref="S181:S183" si="184">I181/N181</f>
        <v>62.03</v>
      </c>
      <c r="T181" s="35"/>
      <c r="U181" s="41"/>
      <c r="V181" s="42">
        <v>69.6426704282032</v>
      </c>
      <c r="W181" s="33"/>
      <c r="X181" s="34"/>
      <c r="Y181" s="43"/>
      <c r="Z181" s="44"/>
      <c r="AA181" s="45"/>
      <c r="AB181" s="33"/>
      <c r="AC181" s="34"/>
      <c r="AD181" s="43"/>
    </row>
    <row r="182" ht="12.75" customHeight="1">
      <c r="A182" s="31" t="s">
        <v>71</v>
      </c>
      <c r="B182" s="32" t="str">
        <f t="shared" si="51"/>
        <v>2010</v>
      </c>
      <c r="C182" s="33"/>
      <c r="D182" s="34">
        <v>6.35819E8</v>
      </c>
      <c r="E182" s="35"/>
      <c r="F182" s="36"/>
      <c r="G182" s="36"/>
      <c r="H182" s="34"/>
      <c r="I182" s="34">
        <v>6.15272883842795E8</v>
      </c>
      <c r="J182" s="35"/>
      <c r="K182" s="46" t="str">
        <f t="shared" si="182"/>
        <v>100.05</v>
      </c>
      <c r="L182" s="47" t="str">
        <f>(I182/I181)*100</f>
        <v>100.05</v>
      </c>
      <c r="M182" s="33"/>
      <c r="N182" s="34">
        <v>9480262.0</v>
      </c>
      <c r="O182" s="35"/>
      <c r="P182" s="46" t="str">
        <f t="shared" si="183"/>
        <v>95.62</v>
      </c>
      <c r="Q182" s="47" t="str">
        <f>(N182/N181)*100</f>
        <v>95.62</v>
      </c>
      <c r="R182" s="39"/>
      <c r="S182" s="40" t="str">
        <f t="shared" si="184"/>
        <v>64.90</v>
      </c>
      <c r="T182" s="35"/>
      <c r="U182" s="41"/>
      <c r="V182" s="42">
        <v>72.8688349883887</v>
      </c>
      <c r="W182" s="33"/>
      <c r="X182" s="34"/>
      <c r="Y182" s="43"/>
      <c r="Z182" s="44"/>
      <c r="AA182" s="45"/>
      <c r="AB182" s="33"/>
      <c r="AC182" s="34"/>
      <c r="AD182" s="43"/>
    </row>
    <row r="183" ht="12.75" customHeight="1">
      <c r="A183" s="31" t="s">
        <v>71</v>
      </c>
      <c r="B183" s="32" t="str">
        <f t="shared" si="51"/>
        <v>2011</v>
      </c>
      <c r="C183" s="33"/>
      <c r="D183" s="34">
        <v>6.41790915433858E8</v>
      </c>
      <c r="E183" s="35"/>
      <c r="F183" s="36"/>
      <c r="G183" s="36"/>
      <c r="H183" s="34"/>
      <c r="I183" s="34">
        <v>5.94307962057386E8</v>
      </c>
      <c r="J183" s="35"/>
      <c r="K183" s="48" t="str">
        <f t="shared" si="182"/>
        <v>96.64</v>
      </c>
      <c r="L183" s="47" t="str">
        <f>(I183/I181)*100</f>
        <v>96.64</v>
      </c>
      <c r="M183" s="33"/>
      <c r="N183" s="34">
        <v>9860212.0</v>
      </c>
      <c r="O183" s="35"/>
      <c r="P183" s="48" t="str">
        <f t="shared" si="183"/>
        <v>99.45</v>
      </c>
      <c r="Q183" s="47" t="str">
        <f>(N183/N181)*100</f>
        <v>99.45</v>
      </c>
      <c r="R183" s="39"/>
      <c r="S183" s="40" t="str">
        <f t="shared" si="184"/>
        <v>60.27</v>
      </c>
      <c r="T183" s="35"/>
      <c r="U183" s="41"/>
      <c r="V183" s="42">
        <v>67.6736633528646</v>
      </c>
      <c r="W183" s="33"/>
      <c r="X183" s="34"/>
      <c r="Y183" s="43"/>
      <c r="Z183" s="44"/>
      <c r="AA183" s="45"/>
      <c r="AB183" s="33"/>
      <c r="AC183" s="34"/>
      <c r="AD183" s="43"/>
    </row>
    <row r="184" ht="12.75" customHeight="1">
      <c r="A184" s="31" t="s">
        <v>71</v>
      </c>
      <c r="B184" s="32" t="str">
        <f t="shared" si="51"/>
        <v>2012</v>
      </c>
      <c r="C184" s="33">
        <v>6.83622575698448E8</v>
      </c>
      <c r="D184" s="34">
        <v>6.58740665454976E8</v>
      </c>
      <c r="E184" s="49" t="str">
        <f>(D184/C184)-1</f>
        <v>-3.6%</v>
      </c>
      <c r="F184" s="36">
        <v>107.761732851986</v>
      </c>
      <c r="G184" s="36">
        <v>111.01333032491</v>
      </c>
      <c r="H184" s="34">
        <v>6.34383428705093E8</v>
      </c>
      <c r="I184" s="34">
        <v>5.93388797117426E8</v>
      </c>
      <c r="J184" s="49" t="str">
        <f>(I184/H184)-1</f>
        <v>-6.5%</v>
      </c>
      <c r="K184" s="46" t="str">
        <f>(H184/I181)*100</f>
        <v>103.16</v>
      </c>
      <c r="L184" s="47" t="str">
        <f>(I184/I181)*100</f>
        <v>96.49</v>
      </c>
      <c r="M184" s="33">
        <v>1.0324932E7</v>
      </c>
      <c r="N184" s="34">
        <v>9607736.3634</v>
      </c>
      <c r="O184" s="49" t="str">
        <f t="shared" ref="O184:O185" si="186">(N184/M184)-1</f>
        <v>-6.9%</v>
      </c>
      <c r="P184" s="46" t="str">
        <f>(M184/N181)*100</f>
        <v>104.14</v>
      </c>
      <c r="Q184" s="47" t="str">
        <f>(N184/N181)*100</f>
        <v>96.91</v>
      </c>
      <c r="R184" s="39" t="str">
        <f t="shared" ref="R184:S184" si="185">H184/M184</f>
        <v>61.44</v>
      </c>
      <c r="S184" s="40" t="str">
        <f t="shared" si="185"/>
        <v>61.76</v>
      </c>
      <c r="T184" s="49" t="str">
        <f>(S184/R184)-1</f>
        <v>0.5%</v>
      </c>
      <c r="U184" s="41">
        <v>68.9856912550614</v>
      </c>
      <c r="V184" s="42">
        <v>69.3435791049487</v>
      </c>
      <c r="W184" s="33">
        <v>1.4395959276045E8</v>
      </c>
      <c r="X184" s="34">
        <v>1.29685562205555E8</v>
      </c>
      <c r="Y184" s="50" t="str">
        <f>(X184/W184)-1</f>
        <v>-9.9%</v>
      </c>
      <c r="Z184" s="44">
        <v>107.761732851986</v>
      </c>
      <c r="AA184" s="45">
        <v>111.01333032491</v>
      </c>
      <c r="AB184" s="33">
        <v>1.33590643868156E8</v>
      </c>
      <c r="AC184" s="34">
        <v>1.16819810581303E8</v>
      </c>
      <c r="AD184" s="50" t="str">
        <f>(AC184/AB184)-1</f>
        <v>-12.6%</v>
      </c>
    </row>
    <row r="185" ht="12.75" customHeight="1">
      <c r="A185" s="31" t="s">
        <v>71</v>
      </c>
      <c r="B185" s="32" t="str">
        <f t="shared" si="51"/>
        <v>2013</v>
      </c>
      <c r="C185" s="33">
        <v>7.20979536235818E8</v>
      </c>
      <c r="D185" s="34"/>
      <c r="E185" s="51"/>
      <c r="F185" s="36">
        <v>109.657039711191</v>
      </c>
      <c r="G185" s="36"/>
      <c r="H185" s="34">
        <v>6.57485865143445E8</v>
      </c>
      <c r="I185" s="34"/>
      <c r="J185" s="51"/>
      <c r="K185" s="46" t="str">
        <f>(H185/I181)*100</f>
        <v>106.92</v>
      </c>
      <c r="L185" s="52"/>
      <c r="M185" s="33">
        <v>1.0667227E7</v>
      </c>
      <c r="N185" s="34">
        <v>9754933.3453</v>
      </c>
      <c r="O185" s="49" t="str">
        <f t="shared" si="186"/>
        <v>-8.6%</v>
      </c>
      <c r="P185" s="46" t="str">
        <f>(M185/N181)*100</f>
        <v>107.59</v>
      </c>
      <c r="Q185" s="47" t="str">
        <f>(N185/N181)*100</f>
        <v>98.39</v>
      </c>
      <c r="R185" s="39" t="str">
        <f t="shared" ref="R185:R186" si="187">H185/M185</f>
        <v>61.64</v>
      </c>
      <c r="S185" s="40"/>
      <c r="T185" s="51"/>
      <c r="U185" s="41">
        <v>69.203693537186</v>
      </c>
      <c r="V185" s="42"/>
      <c r="W185" s="33">
        <v>1.48462679427778E8</v>
      </c>
      <c r="X185" s="34"/>
      <c r="Y185" s="52"/>
      <c r="Z185" s="44">
        <v>109.657039711191</v>
      </c>
      <c r="AA185" s="45"/>
      <c r="AB185" s="33">
        <v>1.35388188317677E8</v>
      </c>
      <c r="AC185" s="34"/>
      <c r="AD185" s="52"/>
    </row>
    <row r="186" ht="12.75" customHeight="1">
      <c r="A186" s="53" t="s">
        <v>71</v>
      </c>
      <c r="B186" s="54" t="str">
        <f t="shared" si="51"/>
        <v>2014</v>
      </c>
      <c r="C186" s="55">
        <v>7.30178295182035E8</v>
      </c>
      <c r="D186" s="56"/>
      <c r="E186" s="57"/>
      <c r="F186" s="58">
        <v>111.73285198556</v>
      </c>
      <c r="G186" s="58"/>
      <c r="H186" s="56">
        <v>6.53503676140302E8</v>
      </c>
      <c r="I186" s="56"/>
      <c r="J186" s="57"/>
      <c r="K186" s="59" t="str">
        <f>(H186/I181)*100</f>
        <v>106.27</v>
      </c>
      <c r="L186" s="60"/>
      <c r="M186" s="55">
        <v>1.1034647E7</v>
      </c>
      <c r="N186" s="56"/>
      <c r="O186" s="57"/>
      <c r="P186" s="59" t="str">
        <f>(M186/N181)*100</f>
        <v>111.30</v>
      </c>
      <c r="Q186" s="60"/>
      <c r="R186" s="61" t="str">
        <f t="shared" si="187"/>
        <v>59.22</v>
      </c>
      <c r="S186" s="62"/>
      <c r="T186" s="57"/>
      <c r="U186" s="63">
        <v>66.4942330177098</v>
      </c>
      <c r="V186" s="64"/>
      <c r="W186" s="55">
        <v>1.53777405323775E8</v>
      </c>
      <c r="X186" s="56"/>
      <c r="Y186" s="60"/>
      <c r="Z186" s="65">
        <v>111.73285198556</v>
      </c>
      <c r="AA186" s="66"/>
      <c r="AB186" s="55">
        <v>1.37629535620956E8</v>
      </c>
      <c r="AC186" s="56"/>
      <c r="AD186" s="60"/>
    </row>
    <row r="187" ht="12.75" customHeight="1">
      <c r="A187" s="31" t="s">
        <v>72</v>
      </c>
      <c r="B187" s="32" t="str">
        <f t="shared" si="51"/>
        <v>2009</v>
      </c>
      <c r="C187" s="33"/>
      <c r="D187" s="34"/>
      <c r="E187" s="34"/>
      <c r="F187" s="36"/>
      <c r="G187" s="36"/>
      <c r="H187" s="34"/>
      <c r="I187" s="34"/>
      <c r="J187" s="35"/>
      <c r="K187" s="37"/>
      <c r="L187" s="38"/>
      <c r="M187" s="33"/>
      <c r="N187" s="34">
        <v>3433518.0</v>
      </c>
      <c r="O187" s="35"/>
      <c r="P187" s="37" t="str">
        <f t="shared" ref="P187:P189" si="188">Q187</f>
        <v>100.00</v>
      </c>
      <c r="Q187" s="38">
        <v>100.0</v>
      </c>
      <c r="R187" s="67"/>
      <c r="S187" s="41"/>
      <c r="T187" s="34"/>
      <c r="U187" s="41"/>
      <c r="V187" s="42"/>
      <c r="W187" s="33"/>
      <c r="X187" s="34"/>
      <c r="Y187" s="72"/>
      <c r="Z187" s="44"/>
      <c r="AA187" s="45"/>
      <c r="AB187" s="33"/>
      <c r="AC187" s="34"/>
      <c r="AD187" s="72"/>
    </row>
    <row r="188" ht="12.75" customHeight="1">
      <c r="A188" s="31" t="s">
        <v>72</v>
      </c>
      <c r="B188" s="32" t="str">
        <f t="shared" si="51"/>
        <v>2010</v>
      </c>
      <c r="C188" s="33"/>
      <c r="D188" s="34"/>
      <c r="E188" s="34"/>
      <c r="F188" s="36"/>
      <c r="G188" s="36"/>
      <c r="H188" s="34"/>
      <c r="I188" s="34"/>
      <c r="J188" s="35"/>
      <c r="K188" s="46"/>
      <c r="L188" s="47"/>
      <c r="M188" s="33"/>
      <c r="N188" s="34">
        <v>3683646.0</v>
      </c>
      <c r="O188" s="35"/>
      <c r="P188" s="46" t="str">
        <f t="shared" si="188"/>
        <v>107.28</v>
      </c>
      <c r="Q188" s="47" t="str">
        <f>(N188/N187)*100</f>
        <v>107.28</v>
      </c>
      <c r="R188" s="67"/>
      <c r="S188" s="41"/>
      <c r="T188" s="34"/>
      <c r="U188" s="41"/>
      <c r="V188" s="42"/>
      <c r="W188" s="33"/>
      <c r="X188" s="34"/>
      <c r="Y188" s="72"/>
      <c r="Z188" s="44"/>
      <c r="AA188" s="45"/>
      <c r="AB188" s="33"/>
      <c r="AC188" s="34"/>
      <c r="AD188" s="72"/>
    </row>
    <row r="189" ht="12.75" customHeight="1">
      <c r="A189" s="31" t="s">
        <v>72</v>
      </c>
      <c r="B189" s="32" t="str">
        <f t="shared" si="51"/>
        <v>2011</v>
      </c>
      <c r="C189" s="33"/>
      <c r="D189" s="34"/>
      <c r="E189" s="34"/>
      <c r="F189" s="36"/>
      <c r="G189" s="36"/>
      <c r="H189" s="34"/>
      <c r="I189" s="34"/>
      <c r="J189" s="35"/>
      <c r="K189" s="48"/>
      <c r="L189" s="47"/>
      <c r="M189" s="33"/>
      <c r="N189" s="34">
        <v>4096381.0</v>
      </c>
      <c r="O189" s="35"/>
      <c r="P189" s="48" t="str">
        <f t="shared" si="188"/>
        <v>119.31</v>
      </c>
      <c r="Q189" s="47" t="str">
        <f>(N189/N187)*100</f>
        <v>119.31</v>
      </c>
      <c r="R189" s="67"/>
      <c r="S189" s="41"/>
      <c r="T189" s="34"/>
      <c r="U189" s="41"/>
      <c r="V189" s="42"/>
      <c r="W189" s="33"/>
      <c r="X189" s="34"/>
      <c r="Y189" s="72"/>
      <c r="Z189" s="44"/>
      <c r="AA189" s="45"/>
      <c r="AB189" s="33"/>
      <c r="AC189" s="34"/>
      <c r="AD189" s="72"/>
    </row>
    <row r="190" ht="12.75" customHeight="1">
      <c r="A190" s="31" t="s">
        <v>72</v>
      </c>
      <c r="B190" s="32" t="str">
        <f t="shared" si="51"/>
        <v>2012</v>
      </c>
      <c r="C190" s="33"/>
      <c r="D190" s="34"/>
      <c r="E190" s="68"/>
      <c r="F190" s="36"/>
      <c r="G190" s="36"/>
      <c r="H190" s="34"/>
      <c r="I190" s="34"/>
      <c r="J190" s="49"/>
      <c r="K190" s="46"/>
      <c r="L190" s="50"/>
      <c r="M190" s="33" t="str">
        <f t="shared" ref="M190:M192" si="189">M100+M118</f>
        <v>4,330,747</v>
      </c>
      <c r="N190" s="34">
        <v>4284088.5713</v>
      </c>
      <c r="O190" s="49" t="str">
        <f t="shared" ref="O190:O191" si="190">(N190/M190)-1</f>
        <v>-1.1%</v>
      </c>
      <c r="P190" s="46" t="str">
        <f>(M190/N187)*100</f>
        <v>126.13</v>
      </c>
      <c r="Q190" s="47" t="str">
        <f>(N190/N187)*100</f>
        <v>124.77</v>
      </c>
      <c r="R190" s="67"/>
      <c r="S190" s="41"/>
      <c r="T190" s="68"/>
      <c r="U190" s="41"/>
      <c r="V190" s="42"/>
      <c r="W190" s="33"/>
      <c r="X190" s="34"/>
      <c r="Y190" s="73"/>
      <c r="Z190" s="44"/>
      <c r="AA190" s="45"/>
      <c r="AB190" s="33"/>
      <c r="AC190" s="34"/>
      <c r="AD190" s="73"/>
    </row>
    <row r="191" ht="12.75" customHeight="1">
      <c r="A191" s="31" t="s">
        <v>72</v>
      </c>
      <c r="B191" s="32" t="str">
        <f t="shared" si="51"/>
        <v>2013</v>
      </c>
      <c r="C191" s="33"/>
      <c r="D191" s="34"/>
      <c r="E191" s="69"/>
      <c r="F191" s="36"/>
      <c r="G191" s="36"/>
      <c r="H191" s="34"/>
      <c r="I191" s="34"/>
      <c r="J191" s="51"/>
      <c r="K191" s="46"/>
      <c r="L191" s="52"/>
      <c r="M191" s="33" t="str">
        <f t="shared" si="189"/>
        <v>4,469,700</v>
      </c>
      <c r="N191" s="34">
        <v>4434248.9138</v>
      </c>
      <c r="O191" s="49" t="str">
        <f t="shared" si="190"/>
        <v>-0.8%</v>
      </c>
      <c r="P191" s="46" t="str">
        <f>(M191/N187)*100</f>
        <v>130.18</v>
      </c>
      <c r="Q191" s="47" t="str">
        <f>(N191/N187)*100</f>
        <v>129.15</v>
      </c>
      <c r="R191" s="67"/>
      <c r="S191" s="41"/>
      <c r="T191" s="69"/>
      <c r="U191" s="41"/>
      <c r="V191" s="42"/>
      <c r="W191" s="33"/>
      <c r="X191" s="34"/>
      <c r="Y191" s="74"/>
      <c r="Z191" s="44"/>
      <c r="AA191" s="45"/>
      <c r="AB191" s="33"/>
      <c r="AC191" s="34"/>
      <c r="AD191" s="74"/>
    </row>
    <row r="192" ht="12.75" customHeight="1">
      <c r="A192" s="53" t="s">
        <v>72</v>
      </c>
      <c r="B192" s="54" t="str">
        <f t="shared" si="51"/>
        <v>2014</v>
      </c>
      <c r="C192" s="55"/>
      <c r="D192" s="56"/>
      <c r="E192" s="71"/>
      <c r="F192" s="58"/>
      <c r="G192" s="58"/>
      <c r="H192" s="56"/>
      <c r="I192" s="56"/>
      <c r="J192" s="57"/>
      <c r="K192" s="59"/>
      <c r="L192" s="60"/>
      <c r="M192" s="55" t="str">
        <f t="shared" si="189"/>
        <v>4,628,097</v>
      </c>
      <c r="N192" s="56"/>
      <c r="O192" s="57"/>
      <c r="P192" s="59" t="str">
        <f>(M192/N187)*100</f>
        <v>134.79</v>
      </c>
      <c r="Q192" s="60"/>
      <c r="R192" s="70"/>
      <c r="S192" s="63"/>
      <c r="T192" s="71"/>
      <c r="U192" s="63"/>
      <c r="V192" s="64"/>
      <c r="W192" s="55"/>
      <c r="X192" s="56"/>
      <c r="Y192" s="75"/>
      <c r="Z192" s="65"/>
      <c r="AA192" s="66"/>
      <c r="AB192" s="55"/>
      <c r="AC192" s="56"/>
      <c r="AD192" s="75"/>
    </row>
    <row r="193" ht="12.75" customHeight="1">
      <c r="A193" s="31" t="s">
        <v>73</v>
      </c>
      <c r="B193" s="32" t="str">
        <f t="shared" si="51"/>
        <v>2009</v>
      </c>
      <c r="C193" s="33"/>
      <c r="D193" s="34"/>
      <c r="E193" s="34"/>
      <c r="F193" s="36"/>
      <c r="G193" s="36"/>
      <c r="H193" s="34"/>
      <c r="I193" s="34"/>
      <c r="J193" s="35"/>
      <c r="K193" s="37"/>
      <c r="L193" s="38"/>
      <c r="M193" s="33"/>
      <c r="N193" s="34">
        <v>1.3982922E7</v>
      </c>
      <c r="O193" s="35"/>
      <c r="P193" s="37" t="str">
        <f t="shared" ref="P193:P195" si="191">Q193</f>
        <v>100.00</v>
      </c>
      <c r="Q193" s="38">
        <v>100.0</v>
      </c>
      <c r="R193" s="67"/>
      <c r="S193" s="41"/>
      <c r="T193" s="34"/>
      <c r="U193" s="41"/>
      <c r="V193" s="42"/>
      <c r="W193" s="33"/>
      <c r="X193" s="34"/>
      <c r="Y193" s="72"/>
      <c r="Z193" s="44"/>
      <c r="AA193" s="45"/>
      <c r="AB193" s="33"/>
      <c r="AC193" s="34"/>
      <c r="AD193" s="72"/>
    </row>
    <row r="194" ht="12.75" customHeight="1">
      <c r="A194" s="31" t="s">
        <v>73</v>
      </c>
      <c r="B194" s="32" t="str">
        <f t="shared" si="51"/>
        <v>2010</v>
      </c>
      <c r="C194" s="33"/>
      <c r="D194" s="34"/>
      <c r="E194" s="34"/>
      <c r="F194" s="36"/>
      <c r="G194" s="36"/>
      <c r="H194" s="34"/>
      <c r="I194" s="34"/>
      <c r="J194" s="35"/>
      <c r="K194" s="46"/>
      <c r="L194" s="47"/>
      <c r="M194" s="33"/>
      <c r="N194" s="34">
        <v>1.492149E7</v>
      </c>
      <c r="O194" s="35"/>
      <c r="P194" s="46" t="str">
        <f t="shared" si="191"/>
        <v>106.71</v>
      </c>
      <c r="Q194" s="47" t="str">
        <f>(N194/N193)*100</f>
        <v>106.71</v>
      </c>
      <c r="R194" s="67"/>
      <c r="S194" s="41"/>
      <c r="T194" s="34"/>
      <c r="U194" s="41"/>
      <c r="V194" s="42"/>
      <c r="W194" s="33"/>
      <c r="X194" s="34"/>
      <c r="Y194" s="72"/>
      <c r="Z194" s="44"/>
      <c r="AA194" s="45"/>
      <c r="AB194" s="33"/>
      <c r="AC194" s="34"/>
      <c r="AD194" s="72"/>
    </row>
    <row r="195" ht="12.75" customHeight="1">
      <c r="A195" s="31" t="s">
        <v>73</v>
      </c>
      <c r="B195" s="32" t="str">
        <f t="shared" si="51"/>
        <v>2011</v>
      </c>
      <c r="C195" s="33"/>
      <c r="D195" s="34"/>
      <c r="E195" s="34"/>
      <c r="F195" s="36"/>
      <c r="G195" s="36"/>
      <c r="H195" s="34"/>
      <c r="I195" s="34"/>
      <c r="J195" s="35"/>
      <c r="K195" s="48"/>
      <c r="L195" s="47"/>
      <c r="M195" s="33"/>
      <c r="N195" s="34">
        <v>1.4769509E7</v>
      </c>
      <c r="O195" s="35"/>
      <c r="P195" s="48" t="str">
        <f t="shared" si="191"/>
        <v>105.63</v>
      </c>
      <c r="Q195" s="47" t="str">
        <f>(N195/N193)*100</f>
        <v>105.63</v>
      </c>
      <c r="R195" s="67"/>
      <c r="S195" s="41"/>
      <c r="T195" s="34"/>
      <c r="U195" s="41"/>
      <c r="V195" s="42"/>
      <c r="W195" s="33"/>
      <c r="X195" s="34"/>
      <c r="Y195" s="72"/>
      <c r="Z195" s="44"/>
      <c r="AA195" s="45"/>
      <c r="AB195" s="33"/>
      <c r="AC195" s="34"/>
      <c r="AD195" s="72"/>
    </row>
    <row r="196" ht="12.75" customHeight="1">
      <c r="A196" s="31" t="s">
        <v>73</v>
      </c>
      <c r="B196" s="32" t="str">
        <f t="shared" si="51"/>
        <v>2012</v>
      </c>
      <c r="C196" s="33"/>
      <c r="D196" s="34"/>
      <c r="E196" s="68"/>
      <c r="F196" s="36"/>
      <c r="G196" s="36"/>
      <c r="H196" s="34"/>
      <c r="I196" s="34"/>
      <c r="J196" s="49"/>
      <c r="K196" s="46"/>
      <c r="L196" s="50"/>
      <c r="M196" s="33" t="str">
        <f t="shared" ref="M196:M198" si="192">((M28+M88)+M70)+M106</f>
        <v>15,072,861</v>
      </c>
      <c r="N196" s="34">
        <v>1.44412505596E7</v>
      </c>
      <c r="O196" s="49" t="str">
        <f t="shared" ref="O196:O197" si="193">(N196/M196)-1</f>
        <v>-4.2%</v>
      </c>
      <c r="P196" s="46" t="str">
        <f>(M196/N193)*100</f>
        <v>107.79</v>
      </c>
      <c r="Q196" s="47" t="str">
        <f>(N196/N193)*100</f>
        <v>103.28</v>
      </c>
      <c r="R196" s="67"/>
      <c r="S196" s="41"/>
      <c r="T196" s="68"/>
      <c r="U196" s="41"/>
      <c r="V196" s="42"/>
      <c r="W196" s="33"/>
      <c r="X196" s="34"/>
      <c r="Y196" s="73"/>
      <c r="Z196" s="44"/>
      <c r="AA196" s="45"/>
      <c r="AB196" s="33"/>
      <c r="AC196" s="34"/>
      <c r="AD196" s="73"/>
    </row>
    <row r="197" ht="12.75" customHeight="1">
      <c r="A197" s="31" t="s">
        <v>73</v>
      </c>
      <c r="B197" s="32" t="str">
        <f t="shared" si="51"/>
        <v>2013</v>
      </c>
      <c r="C197" s="33"/>
      <c r="D197" s="34"/>
      <c r="E197" s="69"/>
      <c r="F197" s="36"/>
      <c r="G197" s="36"/>
      <c r="H197" s="34"/>
      <c r="I197" s="34"/>
      <c r="J197" s="51"/>
      <c r="K197" s="46"/>
      <c r="L197" s="52"/>
      <c r="M197" s="33" t="str">
        <f t="shared" si="192"/>
        <v>15,549,205</v>
      </c>
      <c r="N197" s="34">
        <v>1.43950049099E7</v>
      </c>
      <c r="O197" s="49" t="str">
        <f t="shared" si="193"/>
        <v>-7.4%</v>
      </c>
      <c r="P197" s="46" t="str">
        <f>(M197/N193)*100</f>
        <v>111.20</v>
      </c>
      <c r="Q197" s="47" t="str">
        <f>(N197/N193)*100</f>
        <v>102.95</v>
      </c>
      <c r="R197" s="67"/>
      <c r="S197" s="41"/>
      <c r="T197" s="69"/>
      <c r="U197" s="41"/>
      <c r="V197" s="42"/>
      <c r="W197" s="33"/>
      <c r="X197" s="34"/>
      <c r="Y197" s="74"/>
      <c r="Z197" s="44"/>
      <c r="AA197" s="45"/>
      <c r="AB197" s="33"/>
      <c r="AC197" s="34"/>
      <c r="AD197" s="74"/>
    </row>
    <row r="198" ht="12.75" customHeight="1">
      <c r="A198" s="53" t="s">
        <v>73</v>
      </c>
      <c r="B198" s="54" t="str">
        <f t="shared" si="51"/>
        <v>2014</v>
      </c>
      <c r="C198" s="55"/>
      <c r="D198" s="56"/>
      <c r="E198" s="71"/>
      <c r="F198" s="58"/>
      <c r="G198" s="58"/>
      <c r="H198" s="56"/>
      <c r="I198" s="56"/>
      <c r="J198" s="57"/>
      <c r="K198" s="59"/>
      <c r="L198" s="60"/>
      <c r="M198" s="55" t="str">
        <f t="shared" si="192"/>
        <v>16,058,800</v>
      </c>
      <c r="N198" s="56"/>
      <c r="O198" s="57"/>
      <c r="P198" s="59" t="str">
        <f>(M198/N193)*100</f>
        <v>114.85</v>
      </c>
      <c r="Q198" s="60"/>
      <c r="R198" s="70"/>
      <c r="S198" s="63"/>
      <c r="T198" s="71"/>
      <c r="U198" s="63"/>
      <c r="V198" s="64"/>
      <c r="W198" s="55"/>
      <c r="X198" s="56"/>
      <c r="Y198" s="75"/>
      <c r="Z198" s="65"/>
      <c r="AA198" s="66"/>
      <c r="AB198" s="55"/>
      <c r="AC198" s="56"/>
      <c r="AD198" s="75"/>
    </row>
    <row r="199" ht="12.75" customHeight="1">
      <c r="A199" s="31" t="s">
        <v>74</v>
      </c>
      <c r="B199" s="32" t="str">
        <f t="shared" si="51"/>
        <v>2009</v>
      </c>
      <c r="C199" s="33"/>
      <c r="D199" s="34"/>
      <c r="E199" s="34"/>
      <c r="F199" s="36"/>
      <c r="G199" s="36"/>
      <c r="H199" s="34"/>
      <c r="I199" s="34"/>
      <c r="J199" s="35"/>
      <c r="K199" s="37"/>
      <c r="L199" s="38"/>
      <c r="M199" s="33"/>
      <c r="N199" s="34">
        <v>7583328.0</v>
      </c>
      <c r="O199" s="35"/>
      <c r="P199" s="37" t="str">
        <f t="shared" ref="P199:P201" si="194">Q199</f>
        <v>100.00</v>
      </c>
      <c r="Q199" s="38">
        <v>100.0</v>
      </c>
      <c r="R199" s="67"/>
      <c r="S199" s="41"/>
      <c r="T199" s="34"/>
      <c r="U199" s="41"/>
      <c r="V199" s="42"/>
      <c r="W199" s="33"/>
      <c r="X199" s="34"/>
      <c r="Y199" s="72"/>
      <c r="Z199" s="44"/>
      <c r="AA199" s="45"/>
      <c r="AB199" s="33"/>
      <c r="AC199" s="34"/>
      <c r="AD199" s="72"/>
    </row>
    <row r="200" ht="12.75" customHeight="1">
      <c r="A200" s="31" t="s">
        <v>74</v>
      </c>
      <c r="B200" s="32" t="str">
        <f t="shared" si="51"/>
        <v>2010</v>
      </c>
      <c r="C200" s="33"/>
      <c r="D200" s="34"/>
      <c r="E200" s="34"/>
      <c r="F200" s="36"/>
      <c r="G200" s="36"/>
      <c r="H200" s="34"/>
      <c r="I200" s="34"/>
      <c r="J200" s="35"/>
      <c r="K200" s="46"/>
      <c r="L200" s="47"/>
      <c r="M200" s="33"/>
      <c r="N200" s="34">
        <v>7950902.0</v>
      </c>
      <c r="O200" s="35"/>
      <c r="P200" s="46" t="str">
        <f t="shared" si="194"/>
        <v>104.85</v>
      </c>
      <c r="Q200" s="47" t="str">
        <f>(N200/N199)*100</f>
        <v>104.85</v>
      </c>
      <c r="R200" s="67"/>
      <c r="S200" s="41"/>
      <c r="T200" s="34"/>
      <c r="U200" s="41"/>
      <c r="V200" s="42"/>
      <c r="W200" s="33"/>
      <c r="X200" s="34"/>
      <c r="Y200" s="72"/>
      <c r="Z200" s="44"/>
      <c r="AA200" s="45"/>
      <c r="AB200" s="33"/>
      <c r="AC200" s="34"/>
      <c r="AD200" s="72"/>
    </row>
    <row r="201" ht="12.75" customHeight="1">
      <c r="A201" s="31" t="s">
        <v>74</v>
      </c>
      <c r="B201" s="32" t="str">
        <f t="shared" si="51"/>
        <v>2011</v>
      </c>
      <c r="C201" s="33"/>
      <c r="D201" s="34"/>
      <c r="E201" s="34"/>
      <c r="F201" s="36"/>
      <c r="G201" s="36"/>
      <c r="H201" s="34"/>
      <c r="I201" s="34"/>
      <c r="J201" s="35"/>
      <c r="K201" s="48"/>
      <c r="L201" s="47"/>
      <c r="M201" s="33"/>
      <c r="N201" s="34">
        <v>8215536.0</v>
      </c>
      <c r="O201" s="35"/>
      <c r="P201" s="48" t="str">
        <f t="shared" si="194"/>
        <v>108.34</v>
      </c>
      <c r="Q201" s="47" t="str">
        <f>(N201/N199)*100</f>
        <v>108.34</v>
      </c>
      <c r="R201" s="67"/>
      <c r="S201" s="41"/>
      <c r="T201" s="34"/>
      <c r="U201" s="41"/>
      <c r="V201" s="42"/>
      <c r="W201" s="33"/>
      <c r="X201" s="34"/>
      <c r="Y201" s="72"/>
      <c r="Z201" s="44"/>
      <c r="AA201" s="45"/>
      <c r="AB201" s="33"/>
      <c r="AC201" s="34"/>
      <c r="AD201" s="72"/>
    </row>
    <row r="202" ht="12.75" customHeight="1">
      <c r="A202" s="31" t="s">
        <v>74</v>
      </c>
      <c r="B202" s="32" t="str">
        <f t="shared" si="51"/>
        <v>2012</v>
      </c>
      <c r="C202" s="33"/>
      <c r="D202" s="34"/>
      <c r="E202" s="68"/>
      <c r="F202" s="36"/>
      <c r="G202" s="36"/>
      <c r="H202" s="34"/>
      <c r="I202" s="34"/>
      <c r="J202" s="49"/>
      <c r="K202" s="46"/>
      <c r="L202" s="50"/>
      <c r="M202" s="33" t="str">
        <f t="shared" ref="M202:M204" si="195">(((M10+M34)+M136)+M142)+M76</f>
        <v>8,562,096</v>
      </c>
      <c r="N202" s="34">
        <v>8144079.0072</v>
      </c>
      <c r="O202" s="49" t="str">
        <f t="shared" ref="O202:O203" si="196">(N202/M202)-1</f>
        <v>-4.9%</v>
      </c>
      <c r="P202" s="46" t="str">
        <f>(M202/N199)*100</f>
        <v>112.91</v>
      </c>
      <c r="Q202" s="47" t="str">
        <f>(N202/N199)*100</f>
        <v>107.39</v>
      </c>
      <c r="R202" s="67"/>
      <c r="S202" s="41"/>
      <c r="T202" s="68"/>
      <c r="U202" s="41"/>
      <c r="V202" s="42"/>
      <c r="W202" s="33"/>
      <c r="X202" s="34"/>
      <c r="Y202" s="73"/>
      <c r="Z202" s="44"/>
      <c r="AA202" s="45"/>
      <c r="AB202" s="33"/>
      <c r="AC202" s="34"/>
      <c r="AD202" s="73"/>
    </row>
    <row r="203" ht="12.75" customHeight="1">
      <c r="A203" s="31" t="s">
        <v>74</v>
      </c>
      <c r="B203" s="32" t="str">
        <f t="shared" si="51"/>
        <v>2013</v>
      </c>
      <c r="C203" s="33"/>
      <c r="D203" s="34"/>
      <c r="E203" s="69"/>
      <c r="F203" s="36"/>
      <c r="G203" s="36"/>
      <c r="H203" s="34"/>
      <c r="I203" s="34"/>
      <c r="J203" s="51"/>
      <c r="K203" s="46"/>
      <c r="L203" s="52"/>
      <c r="M203" s="33" t="str">
        <f t="shared" si="195"/>
        <v>8,807,767</v>
      </c>
      <c r="N203" s="34">
        <v>8327052.0187</v>
      </c>
      <c r="O203" s="49" t="str">
        <f t="shared" si="196"/>
        <v>-5.5%</v>
      </c>
      <c r="P203" s="46" t="str">
        <f>(M203/N199)*100</f>
        <v>116.15</v>
      </c>
      <c r="Q203" s="47" t="str">
        <f>(N203/N199)*100</f>
        <v>109.81</v>
      </c>
      <c r="R203" s="67"/>
      <c r="S203" s="41"/>
      <c r="T203" s="69"/>
      <c r="U203" s="41"/>
      <c r="V203" s="42"/>
      <c r="W203" s="33"/>
      <c r="X203" s="34"/>
      <c r="Y203" s="74"/>
      <c r="Z203" s="44"/>
      <c r="AA203" s="45"/>
      <c r="AB203" s="33"/>
      <c r="AC203" s="34"/>
      <c r="AD203" s="74"/>
    </row>
    <row r="204" ht="12.75" customHeight="1">
      <c r="A204" s="53" t="s">
        <v>74</v>
      </c>
      <c r="B204" s="54" t="str">
        <f t="shared" si="51"/>
        <v>2014</v>
      </c>
      <c r="C204" s="55"/>
      <c r="D204" s="56"/>
      <c r="E204" s="71"/>
      <c r="F204" s="58"/>
      <c r="G204" s="58"/>
      <c r="H204" s="56"/>
      <c r="I204" s="56"/>
      <c r="J204" s="57"/>
      <c r="K204" s="59"/>
      <c r="L204" s="60"/>
      <c r="M204" s="55" t="str">
        <f t="shared" si="195"/>
        <v>9,125,271</v>
      </c>
      <c r="N204" s="56"/>
      <c r="O204" s="57"/>
      <c r="P204" s="59" t="str">
        <f>(M204/N199)*100</f>
        <v>120.33</v>
      </c>
      <c r="Q204" s="60"/>
      <c r="R204" s="70"/>
      <c r="S204" s="63"/>
      <c r="T204" s="71"/>
      <c r="U204" s="63"/>
      <c r="V204" s="64"/>
      <c r="W204" s="55"/>
      <c r="X204" s="56"/>
      <c r="Y204" s="75"/>
      <c r="Z204" s="65"/>
      <c r="AA204" s="66"/>
      <c r="AB204" s="55"/>
      <c r="AC204" s="56"/>
      <c r="AD204" s="75"/>
    </row>
    <row r="205" ht="12.75" customHeight="1">
      <c r="A205" s="31" t="s">
        <v>75</v>
      </c>
      <c r="B205" s="32" t="str">
        <f t="shared" si="51"/>
        <v>2009</v>
      </c>
      <c r="C205" s="33"/>
      <c r="D205" s="34"/>
      <c r="E205" s="34"/>
      <c r="F205" s="36"/>
      <c r="G205" s="36"/>
      <c r="H205" s="34"/>
      <c r="I205" s="34"/>
      <c r="J205" s="35"/>
      <c r="K205" s="37"/>
      <c r="L205" s="38"/>
      <c r="M205" s="33"/>
      <c r="N205" s="34">
        <v>4931187.0</v>
      </c>
      <c r="O205" s="35"/>
      <c r="P205" s="37" t="str">
        <f t="shared" ref="P205:P207" si="197">Q205</f>
        <v>100.00</v>
      </c>
      <c r="Q205" s="38">
        <v>100.0</v>
      </c>
      <c r="R205" s="67"/>
      <c r="S205" s="41"/>
      <c r="T205" s="34"/>
      <c r="U205" s="41"/>
      <c r="V205" s="42"/>
      <c r="W205" s="33"/>
      <c r="X205" s="34"/>
      <c r="Y205" s="72"/>
      <c r="Z205" s="44"/>
      <c r="AA205" s="45"/>
      <c r="AB205" s="33"/>
      <c r="AC205" s="34"/>
      <c r="AD205" s="72"/>
    </row>
    <row r="206" ht="12.75" customHeight="1">
      <c r="A206" s="31" t="s">
        <v>75</v>
      </c>
      <c r="B206" s="32" t="str">
        <f t="shared" si="51"/>
        <v>2010</v>
      </c>
      <c r="C206" s="33"/>
      <c r="D206" s="34"/>
      <c r="E206" s="34"/>
      <c r="F206" s="36"/>
      <c r="G206" s="36"/>
      <c r="H206" s="34"/>
      <c r="I206" s="34"/>
      <c r="J206" s="35"/>
      <c r="K206" s="46"/>
      <c r="L206" s="47"/>
      <c r="M206" s="33"/>
      <c r="N206" s="34">
        <v>5254039.0</v>
      </c>
      <c r="O206" s="35"/>
      <c r="P206" s="46" t="str">
        <f t="shared" si="197"/>
        <v>106.55</v>
      </c>
      <c r="Q206" s="47" t="str">
        <f>(N206/N205)*100</f>
        <v>106.55</v>
      </c>
      <c r="R206" s="67"/>
      <c r="S206" s="41"/>
      <c r="T206" s="34"/>
      <c r="U206" s="41"/>
      <c r="V206" s="42"/>
      <c r="W206" s="33"/>
      <c r="X206" s="34"/>
      <c r="Y206" s="72"/>
      <c r="Z206" s="44"/>
      <c r="AA206" s="45"/>
      <c r="AB206" s="33"/>
      <c r="AC206" s="34"/>
      <c r="AD206" s="72"/>
    </row>
    <row r="207" ht="12.75" customHeight="1">
      <c r="A207" s="31" t="s">
        <v>75</v>
      </c>
      <c r="B207" s="32" t="str">
        <f t="shared" si="51"/>
        <v>2011</v>
      </c>
      <c r="C207" s="33"/>
      <c r="D207" s="34"/>
      <c r="E207" s="34"/>
      <c r="F207" s="36"/>
      <c r="G207" s="36"/>
      <c r="H207" s="34"/>
      <c r="I207" s="34"/>
      <c r="J207" s="35"/>
      <c r="K207" s="48"/>
      <c r="L207" s="47"/>
      <c r="M207" s="33"/>
      <c r="N207" s="34">
        <v>5551466.0</v>
      </c>
      <c r="O207" s="35"/>
      <c r="P207" s="48" t="str">
        <f t="shared" si="197"/>
        <v>112.58</v>
      </c>
      <c r="Q207" s="47" t="str">
        <f>(N207/N205)*100</f>
        <v>112.58</v>
      </c>
      <c r="R207" s="67"/>
      <c r="S207" s="41"/>
      <c r="T207" s="34"/>
      <c r="U207" s="41"/>
      <c r="V207" s="42"/>
      <c r="W207" s="33"/>
      <c r="X207" s="34"/>
      <c r="Y207" s="72"/>
      <c r="Z207" s="44"/>
      <c r="AA207" s="45"/>
      <c r="AB207" s="33"/>
      <c r="AC207" s="34"/>
      <c r="AD207" s="72"/>
    </row>
    <row r="208" ht="12.75" customHeight="1">
      <c r="A208" s="31" t="s">
        <v>75</v>
      </c>
      <c r="B208" s="32" t="str">
        <f t="shared" si="51"/>
        <v>2012</v>
      </c>
      <c r="C208" s="33"/>
      <c r="D208" s="34"/>
      <c r="E208" s="68"/>
      <c r="F208" s="36"/>
      <c r="G208" s="36"/>
      <c r="H208" s="34"/>
      <c r="I208" s="34"/>
      <c r="J208" s="49"/>
      <c r="K208" s="46"/>
      <c r="L208" s="50"/>
      <c r="M208" s="33" t="str">
        <f t="shared" ref="M208:M210" si="198">M22+M130</f>
        <v>5,578,102</v>
      </c>
      <c r="N208" s="34">
        <v>5595343.3137</v>
      </c>
      <c r="O208" s="49" t="str">
        <f t="shared" ref="O208:O209" si="199">(N208/M208)-1</f>
        <v>0.3%</v>
      </c>
      <c r="P208" s="46" t="str">
        <f>(M208/N205)*100</f>
        <v>113.12</v>
      </c>
      <c r="Q208" s="47" t="str">
        <f>(N208/N205)*100</f>
        <v>113.47</v>
      </c>
      <c r="R208" s="67"/>
      <c r="S208" s="41"/>
      <c r="T208" s="68"/>
      <c r="U208" s="41"/>
      <c r="V208" s="42"/>
      <c r="W208" s="33"/>
      <c r="X208" s="34"/>
      <c r="Y208" s="73"/>
      <c r="Z208" s="44"/>
      <c r="AA208" s="45"/>
      <c r="AB208" s="33"/>
      <c r="AC208" s="34"/>
      <c r="AD208" s="73"/>
    </row>
    <row r="209" ht="12.75" customHeight="1">
      <c r="A209" s="31" t="s">
        <v>75</v>
      </c>
      <c r="B209" s="32" t="str">
        <f t="shared" si="51"/>
        <v>2013</v>
      </c>
      <c r="C209" s="33"/>
      <c r="D209" s="34"/>
      <c r="E209" s="69"/>
      <c r="F209" s="36"/>
      <c r="G209" s="36"/>
      <c r="H209" s="34"/>
      <c r="I209" s="34"/>
      <c r="J209" s="51"/>
      <c r="K209" s="46"/>
      <c r="L209" s="52"/>
      <c r="M209" s="33" t="str">
        <f t="shared" si="198"/>
        <v>5,845,942</v>
      </c>
      <c r="N209" s="34">
        <v>5809502.8817</v>
      </c>
      <c r="O209" s="49" t="str">
        <f t="shared" si="199"/>
        <v>-0.6%</v>
      </c>
      <c r="P209" s="46" t="str">
        <f>(M209/N205)*100</f>
        <v>118.55</v>
      </c>
      <c r="Q209" s="47" t="str">
        <f>(N209/N205)*100</f>
        <v>117.81</v>
      </c>
      <c r="R209" s="67"/>
      <c r="S209" s="41"/>
      <c r="T209" s="69"/>
      <c r="U209" s="41"/>
      <c r="V209" s="42"/>
      <c r="W209" s="33"/>
      <c r="X209" s="34"/>
      <c r="Y209" s="74"/>
      <c r="Z209" s="44"/>
      <c r="AA209" s="45"/>
      <c r="AB209" s="33"/>
      <c r="AC209" s="34"/>
      <c r="AD209" s="74"/>
    </row>
    <row r="210" ht="12.75" customHeight="1">
      <c r="A210" s="53" t="s">
        <v>75</v>
      </c>
      <c r="B210" s="54" t="str">
        <f t="shared" si="51"/>
        <v>2014</v>
      </c>
      <c r="C210" s="55"/>
      <c r="D210" s="56"/>
      <c r="E210" s="71"/>
      <c r="F210" s="58"/>
      <c r="G210" s="58"/>
      <c r="H210" s="56"/>
      <c r="I210" s="56"/>
      <c r="J210" s="57"/>
      <c r="K210" s="59"/>
      <c r="L210" s="60"/>
      <c r="M210" s="55" t="str">
        <f t="shared" si="198"/>
        <v>6,125,995</v>
      </c>
      <c r="N210" s="56"/>
      <c r="O210" s="57"/>
      <c r="P210" s="59" t="str">
        <f>(M210/N205)*100</f>
        <v>124.23</v>
      </c>
      <c r="Q210" s="60"/>
      <c r="R210" s="70"/>
      <c r="S210" s="63"/>
      <c r="T210" s="71"/>
      <c r="U210" s="63"/>
      <c r="V210" s="64"/>
      <c r="W210" s="55"/>
      <c r="X210" s="56"/>
      <c r="Y210" s="75"/>
      <c r="Z210" s="65"/>
      <c r="AA210" s="66"/>
      <c r="AB210" s="55"/>
      <c r="AC210" s="56"/>
      <c r="AD210" s="75"/>
    </row>
    <row r="211" ht="12.75" customHeight="1">
      <c r="A211" s="31" t="s">
        <v>76</v>
      </c>
      <c r="B211" s="32" t="str">
        <f t="shared" ref="B211:B222" si="200">B37</f>
        <v>2009</v>
      </c>
      <c r="C211" s="33"/>
      <c r="D211" s="34"/>
      <c r="E211" s="34"/>
      <c r="F211" s="36"/>
      <c r="G211" s="36"/>
      <c r="H211" s="34"/>
      <c r="I211" s="34"/>
      <c r="J211" s="35"/>
      <c r="K211" s="37"/>
      <c r="L211" s="38"/>
      <c r="M211" s="33"/>
      <c r="N211" s="34">
        <v>4265288.0</v>
      </c>
      <c r="O211" s="35"/>
      <c r="P211" s="37" t="str">
        <f t="shared" ref="P211:P213" si="201">Q211</f>
        <v>100.00</v>
      </c>
      <c r="Q211" s="38">
        <v>100.0</v>
      </c>
      <c r="R211" s="67"/>
      <c r="S211" s="41"/>
      <c r="T211" s="34"/>
      <c r="U211" s="41"/>
      <c r="V211" s="42"/>
      <c r="W211" s="33"/>
      <c r="X211" s="34"/>
      <c r="Y211" s="72"/>
      <c r="Z211" s="44"/>
      <c r="AA211" s="45"/>
      <c r="AB211" s="33"/>
      <c r="AC211" s="34"/>
      <c r="AD211" s="72"/>
    </row>
    <row r="212" ht="12.75" customHeight="1">
      <c r="A212" s="31" t="s">
        <v>76</v>
      </c>
      <c r="B212" s="32" t="str">
        <f t="shared" si="200"/>
        <v>2010</v>
      </c>
      <c r="C212" s="33"/>
      <c r="D212" s="34"/>
      <c r="E212" s="34"/>
      <c r="F212" s="36"/>
      <c r="G212" s="36"/>
      <c r="H212" s="34"/>
      <c r="I212" s="34"/>
      <c r="J212" s="35"/>
      <c r="K212" s="46"/>
      <c r="L212" s="47"/>
      <c r="M212" s="33"/>
      <c r="N212" s="34">
        <v>4360791.0</v>
      </c>
      <c r="O212" s="35"/>
      <c r="P212" s="46" t="str">
        <f t="shared" si="201"/>
        <v>102.24</v>
      </c>
      <c r="Q212" s="47" t="str">
        <f>(N212/N211)*100</f>
        <v>102.24</v>
      </c>
      <c r="R212" s="67"/>
      <c r="S212" s="41"/>
      <c r="T212" s="34"/>
      <c r="U212" s="41"/>
      <c r="V212" s="42"/>
      <c r="W212" s="33"/>
      <c r="X212" s="34"/>
      <c r="Y212" s="72"/>
      <c r="Z212" s="44"/>
      <c r="AA212" s="45"/>
      <c r="AB212" s="33"/>
      <c r="AC212" s="34"/>
      <c r="AD212" s="72"/>
    </row>
    <row r="213" ht="12.75" customHeight="1">
      <c r="A213" s="31" t="s">
        <v>76</v>
      </c>
      <c r="B213" s="32" t="str">
        <f t="shared" si="200"/>
        <v>2011</v>
      </c>
      <c r="C213" s="33"/>
      <c r="D213" s="34"/>
      <c r="E213" s="34"/>
      <c r="F213" s="36"/>
      <c r="G213" s="36"/>
      <c r="H213" s="34"/>
      <c r="I213" s="34"/>
      <c r="J213" s="35"/>
      <c r="K213" s="48"/>
      <c r="L213" s="47"/>
      <c r="M213" s="33"/>
      <c r="N213" s="34">
        <v>4654534.0</v>
      </c>
      <c r="O213" s="35"/>
      <c r="P213" s="48" t="str">
        <f t="shared" si="201"/>
        <v>109.13</v>
      </c>
      <c r="Q213" s="47" t="str">
        <f>(N213/N211)*100</f>
        <v>109.13</v>
      </c>
      <c r="R213" s="67"/>
      <c r="S213" s="41"/>
      <c r="T213" s="34"/>
      <c r="U213" s="41"/>
      <c r="V213" s="42"/>
      <c r="W213" s="33"/>
      <c r="X213" s="34"/>
      <c r="Y213" s="72"/>
      <c r="Z213" s="44"/>
      <c r="AA213" s="45"/>
      <c r="AB213" s="33"/>
      <c r="AC213" s="34"/>
      <c r="AD213" s="72"/>
    </row>
    <row r="214" ht="12.75" customHeight="1">
      <c r="A214" s="31" t="s">
        <v>76</v>
      </c>
      <c r="B214" s="32" t="str">
        <f t="shared" si="200"/>
        <v>2012</v>
      </c>
      <c r="C214" s="33"/>
      <c r="D214" s="34"/>
      <c r="E214" s="68"/>
      <c r="F214" s="36"/>
      <c r="G214" s="36"/>
      <c r="H214" s="34"/>
      <c r="I214" s="34"/>
      <c r="J214" s="49"/>
      <c r="K214" s="46"/>
      <c r="L214" s="50"/>
      <c r="M214" s="33" t="str">
        <f t="shared" ref="M214:M216" si="202">M40+M166</f>
        <v>4,762,042</v>
      </c>
      <c r="N214" s="34">
        <v>4554931.8308</v>
      </c>
      <c r="O214" s="49" t="str">
        <f t="shared" ref="O214:O215" si="203">(N214/M214)-1</f>
        <v>-4.3%</v>
      </c>
      <c r="P214" s="46" t="str">
        <f>(M214/N211)*100</f>
        <v>111.65</v>
      </c>
      <c r="Q214" s="47" t="str">
        <f>(N214/N211)*100</f>
        <v>106.79</v>
      </c>
      <c r="R214" s="67"/>
      <c r="S214" s="41"/>
      <c r="T214" s="68"/>
      <c r="U214" s="41"/>
      <c r="V214" s="42"/>
      <c r="W214" s="33"/>
      <c r="X214" s="34"/>
      <c r="Y214" s="73"/>
      <c r="Z214" s="44"/>
      <c r="AA214" s="45"/>
      <c r="AB214" s="33"/>
      <c r="AC214" s="34"/>
      <c r="AD214" s="73"/>
    </row>
    <row r="215" ht="12.75" customHeight="1">
      <c r="A215" s="31" t="s">
        <v>76</v>
      </c>
      <c r="B215" s="32" t="str">
        <f t="shared" si="200"/>
        <v>2013</v>
      </c>
      <c r="C215" s="33"/>
      <c r="D215" s="34"/>
      <c r="E215" s="69"/>
      <c r="F215" s="36"/>
      <c r="G215" s="36"/>
      <c r="H215" s="34"/>
      <c r="I215" s="34"/>
      <c r="J215" s="51"/>
      <c r="K215" s="46"/>
      <c r="L215" s="52"/>
      <c r="M215" s="33" t="str">
        <f t="shared" si="202"/>
        <v>4,874,317</v>
      </c>
      <c r="N215" s="34">
        <v>4732407.1797</v>
      </c>
      <c r="O215" s="49" t="str">
        <f t="shared" si="203"/>
        <v>-2.9%</v>
      </c>
      <c r="P215" s="46" t="str">
        <f>(M215/N211)*100</f>
        <v>114.28</v>
      </c>
      <c r="Q215" s="47" t="str">
        <f>(N215/N211)*100</f>
        <v>110.95</v>
      </c>
      <c r="R215" s="67"/>
      <c r="S215" s="41"/>
      <c r="T215" s="69"/>
      <c r="U215" s="41"/>
      <c r="V215" s="42"/>
      <c r="W215" s="33"/>
      <c r="X215" s="34"/>
      <c r="Y215" s="74"/>
      <c r="Z215" s="44"/>
      <c r="AA215" s="45"/>
      <c r="AB215" s="33"/>
      <c r="AC215" s="34"/>
      <c r="AD215" s="74"/>
    </row>
    <row r="216" ht="12.75" customHeight="1">
      <c r="A216" s="53" t="s">
        <v>76</v>
      </c>
      <c r="B216" s="54" t="str">
        <f t="shared" si="200"/>
        <v>2014</v>
      </c>
      <c r="C216" s="55"/>
      <c r="D216" s="56"/>
      <c r="E216" s="71"/>
      <c r="F216" s="58"/>
      <c r="G216" s="58"/>
      <c r="H216" s="56"/>
      <c r="I216" s="56"/>
      <c r="J216" s="57"/>
      <c r="K216" s="59"/>
      <c r="L216" s="60"/>
      <c r="M216" s="55" t="str">
        <f t="shared" si="202"/>
        <v>4,998,336</v>
      </c>
      <c r="N216" s="56"/>
      <c r="O216" s="57"/>
      <c r="P216" s="59" t="str">
        <f>(M216/N211)*100</f>
        <v>117.19</v>
      </c>
      <c r="Q216" s="60"/>
      <c r="R216" s="70"/>
      <c r="S216" s="63"/>
      <c r="T216" s="71"/>
      <c r="U216" s="63"/>
      <c r="V216" s="64"/>
      <c r="W216" s="55"/>
      <c r="X216" s="56"/>
      <c r="Y216" s="75"/>
      <c r="Z216" s="65"/>
      <c r="AA216" s="66"/>
      <c r="AB216" s="55"/>
      <c r="AC216" s="56"/>
      <c r="AD216" s="75"/>
    </row>
    <row r="217" ht="12.75" customHeight="1">
      <c r="A217" s="31" t="s">
        <v>77</v>
      </c>
      <c r="B217" s="32" t="str">
        <f t="shared" si="200"/>
        <v>2009</v>
      </c>
      <c r="C217" s="33"/>
      <c r="D217" s="34"/>
      <c r="E217" s="34"/>
      <c r="F217" s="36"/>
      <c r="G217" s="36"/>
      <c r="H217" s="34"/>
      <c r="I217" s="34"/>
      <c r="J217" s="35"/>
      <c r="K217" s="37"/>
      <c r="L217" s="38"/>
      <c r="M217" s="33"/>
      <c r="N217" s="34">
        <v>3.45937276473E7</v>
      </c>
      <c r="O217" s="35"/>
      <c r="P217" s="37" t="str">
        <f t="shared" ref="P217:P219" si="204">Q217</f>
        <v>100.00</v>
      </c>
      <c r="Q217" s="38">
        <v>100.0</v>
      </c>
      <c r="R217" s="67"/>
      <c r="S217" s="41"/>
      <c r="T217" s="34"/>
      <c r="U217" s="41"/>
      <c r="V217" s="42"/>
      <c r="W217" s="33"/>
      <c r="X217" s="34"/>
      <c r="Y217" s="72"/>
      <c r="Z217" s="44"/>
      <c r="AA217" s="45"/>
      <c r="AB217" s="33"/>
      <c r="AC217" s="34"/>
      <c r="AD217" s="72"/>
    </row>
    <row r="218" ht="12.75" customHeight="1">
      <c r="A218" s="31" t="s">
        <v>77</v>
      </c>
      <c r="B218" s="32" t="str">
        <f t="shared" si="200"/>
        <v>2010</v>
      </c>
      <c r="C218" s="33"/>
      <c r="D218" s="34"/>
      <c r="E218" s="34"/>
      <c r="F218" s="36"/>
      <c r="G218" s="36"/>
      <c r="H218" s="34"/>
      <c r="I218" s="34"/>
      <c r="J218" s="35"/>
      <c r="K218" s="46"/>
      <c r="L218" s="47"/>
      <c r="M218" s="33"/>
      <c r="N218" s="34">
        <v>3.49310340905E7</v>
      </c>
      <c r="O218" s="35"/>
      <c r="P218" s="46" t="str">
        <f t="shared" si="204"/>
        <v>100.98</v>
      </c>
      <c r="Q218" s="47" t="str">
        <f>(N218/N217)*100</f>
        <v>100.98</v>
      </c>
      <c r="R218" s="67"/>
      <c r="S218" s="41"/>
      <c r="T218" s="34"/>
      <c r="U218" s="41"/>
      <c r="V218" s="42"/>
      <c r="W218" s="33"/>
      <c r="X218" s="34"/>
      <c r="Y218" s="72"/>
      <c r="Z218" s="44"/>
      <c r="AA218" s="45"/>
      <c r="AB218" s="33"/>
      <c r="AC218" s="34"/>
      <c r="AD218" s="72"/>
    </row>
    <row r="219" ht="12.75" customHeight="1">
      <c r="A219" s="31" t="s">
        <v>77</v>
      </c>
      <c r="B219" s="32" t="str">
        <f t="shared" si="200"/>
        <v>2011</v>
      </c>
      <c r="C219" s="33"/>
      <c r="D219" s="34"/>
      <c r="E219" s="34"/>
      <c r="F219" s="36"/>
      <c r="G219" s="36"/>
      <c r="H219" s="34"/>
      <c r="I219" s="34"/>
      <c r="J219" s="35"/>
      <c r="K219" s="48"/>
      <c r="L219" s="47"/>
      <c r="M219" s="33"/>
      <c r="N219" s="34">
        <v>3.66690646952E7</v>
      </c>
      <c r="O219" s="35"/>
      <c r="P219" s="48" t="str">
        <f t="shared" si="204"/>
        <v>106.00</v>
      </c>
      <c r="Q219" s="47" t="str">
        <f>(N219/N217)*100</f>
        <v>106.00</v>
      </c>
      <c r="R219" s="67"/>
      <c r="S219" s="41"/>
      <c r="T219" s="34"/>
      <c r="U219" s="41"/>
      <c r="V219" s="42"/>
      <c r="W219" s="33"/>
      <c r="X219" s="34"/>
      <c r="Y219" s="72"/>
      <c r="Z219" s="44"/>
      <c r="AA219" s="45"/>
      <c r="AB219" s="33"/>
      <c r="AC219" s="34"/>
      <c r="AD219" s="72"/>
    </row>
    <row r="220" ht="12.75" customHeight="1">
      <c r="A220" s="31" t="s">
        <v>77</v>
      </c>
      <c r="B220" s="32" t="str">
        <f t="shared" si="200"/>
        <v>2012</v>
      </c>
      <c r="C220" s="33"/>
      <c r="D220" s="34"/>
      <c r="E220" s="68"/>
      <c r="F220" s="36"/>
      <c r="G220" s="36"/>
      <c r="H220" s="34"/>
      <c r="I220" s="34"/>
      <c r="J220" s="49"/>
      <c r="K220" s="46"/>
      <c r="L220" s="50"/>
      <c r="M220" s="33" t="str">
        <f t="shared" ref="M220:M222" si="205">(((M16+M58)+M64)+M172)+M178</f>
        <v>37,752,743</v>
      </c>
      <c r="N220" s="34">
        <v>3.61750258932E7</v>
      </c>
      <c r="O220" s="49" t="str">
        <f t="shared" ref="O220:O221" si="206">(N220/M220)-1</f>
        <v>-4.2%</v>
      </c>
      <c r="P220" s="46" t="str">
        <f>(M220/N217)*100</f>
        <v>109.13</v>
      </c>
      <c r="Q220" s="47" t="str">
        <f>(N220/N217)*100</f>
        <v>104.57</v>
      </c>
      <c r="R220" s="67"/>
      <c r="S220" s="41"/>
      <c r="T220" s="68"/>
      <c r="U220" s="41"/>
      <c r="V220" s="42"/>
      <c r="W220" s="33"/>
      <c r="X220" s="34"/>
      <c r="Y220" s="73"/>
      <c r="Z220" s="44"/>
      <c r="AA220" s="45"/>
      <c r="AB220" s="33"/>
      <c r="AC220" s="34"/>
      <c r="AD220" s="73"/>
    </row>
    <row r="221" ht="12.75" customHeight="1">
      <c r="A221" s="31" t="s">
        <v>77</v>
      </c>
      <c r="B221" s="32" t="str">
        <f t="shared" si="200"/>
        <v>2013</v>
      </c>
      <c r="C221" s="33"/>
      <c r="D221" s="34"/>
      <c r="E221" s="69"/>
      <c r="F221" s="36"/>
      <c r="G221" s="36"/>
      <c r="H221" s="34"/>
      <c r="I221" s="34"/>
      <c r="J221" s="51"/>
      <c r="K221" s="46"/>
      <c r="L221" s="52"/>
      <c r="M221" s="33" t="str">
        <f t="shared" si="205"/>
        <v>38,755,608</v>
      </c>
      <c r="N221" s="34">
        <v>3.67697136554E7</v>
      </c>
      <c r="O221" s="49" t="str">
        <f t="shared" si="206"/>
        <v>-5.1%</v>
      </c>
      <c r="P221" s="46" t="str">
        <f>(M221/N217)*100</f>
        <v>112.03</v>
      </c>
      <c r="Q221" s="47" t="str">
        <f>(N221/N217)*100</f>
        <v>106.29</v>
      </c>
      <c r="R221" s="67"/>
      <c r="S221" s="41"/>
      <c r="T221" s="69"/>
      <c r="U221" s="41"/>
      <c r="V221" s="42"/>
      <c r="W221" s="33"/>
      <c r="X221" s="34"/>
      <c r="Y221" s="74"/>
      <c r="Z221" s="44"/>
      <c r="AA221" s="45"/>
      <c r="AB221" s="33"/>
      <c r="AC221" s="34"/>
      <c r="AD221" s="74"/>
    </row>
    <row r="222" ht="12.75" customHeight="1">
      <c r="A222" s="53" t="s">
        <v>77</v>
      </c>
      <c r="B222" s="54" t="str">
        <f t="shared" si="200"/>
        <v>2014</v>
      </c>
      <c r="C222" s="55"/>
      <c r="D222" s="56"/>
      <c r="E222" s="71"/>
      <c r="F222" s="58"/>
      <c r="G222" s="58"/>
      <c r="H222" s="56"/>
      <c r="I222" s="56"/>
      <c r="J222" s="57"/>
      <c r="K222" s="59"/>
      <c r="L222" s="60"/>
      <c r="M222" s="55" t="str">
        <f t="shared" si="205"/>
        <v>39,945,666</v>
      </c>
      <c r="N222" s="56"/>
      <c r="O222" s="57"/>
      <c r="P222" s="59" t="str">
        <f>(M222/N217)*100</f>
        <v>115.47</v>
      </c>
      <c r="Q222" s="60"/>
      <c r="R222" s="70"/>
      <c r="S222" s="63"/>
      <c r="T222" s="71"/>
      <c r="U222" s="63"/>
      <c r="V222" s="64"/>
      <c r="W222" s="55"/>
      <c r="X222" s="56"/>
      <c r="Y222" s="75"/>
      <c r="Z222" s="65"/>
      <c r="AA222" s="66"/>
      <c r="AB222" s="55"/>
      <c r="AC222" s="56"/>
      <c r="AD222" s="75"/>
    </row>
    <row r="223" ht="12.75" customHeight="1">
      <c r="A223" s="31" t="s">
        <v>78</v>
      </c>
      <c r="B223" s="32" t="str">
        <f t="shared" ref="B223:B240" si="207">B217</f>
        <v>2009</v>
      </c>
      <c r="C223" s="33"/>
      <c r="D223" s="34"/>
      <c r="E223" s="34"/>
      <c r="F223" s="36"/>
      <c r="G223" s="36"/>
      <c r="H223" s="34"/>
      <c r="I223" s="34"/>
      <c r="J223" s="35"/>
      <c r="K223" s="37"/>
      <c r="L223" s="38"/>
      <c r="M223" s="33"/>
      <c r="N223" s="34">
        <v>3449636.0</v>
      </c>
      <c r="O223" s="35"/>
      <c r="P223" s="37" t="str">
        <f t="shared" ref="P223:P225" si="208">Q223</f>
        <v>100.00</v>
      </c>
      <c r="Q223" s="38">
        <v>100.0</v>
      </c>
      <c r="R223" s="67"/>
      <c r="S223" s="41"/>
      <c r="T223" s="34"/>
      <c r="U223" s="41"/>
      <c r="V223" s="42"/>
      <c r="W223" s="33"/>
      <c r="X223" s="34"/>
      <c r="Y223" s="72"/>
      <c r="Z223" s="44"/>
      <c r="AA223" s="45"/>
      <c r="AB223" s="33"/>
      <c r="AC223" s="34"/>
      <c r="AD223" s="72"/>
    </row>
    <row r="224" ht="12.75" customHeight="1">
      <c r="A224" s="31" t="s">
        <v>78</v>
      </c>
      <c r="B224" s="32" t="str">
        <f t="shared" si="207"/>
        <v>2010</v>
      </c>
      <c r="C224" s="33"/>
      <c r="D224" s="34"/>
      <c r="E224" s="34"/>
      <c r="F224" s="36"/>
      <c r="G224" s="36"/>
      <c r="H224" s="34"/>
      <c r="I224" s="34"/>
      <c r="J224" s="35"/>
      <c r="K224" s="46"/>
      <c r="L224" s="47"/>
      <c r="M224" s="33"/>
      <c r="N224" s="34">
        <v>3583119.0</v>
      </c>
      <c r="O224" s="35"/>
      <c r="P224" s="46" t="str">
        <f t="shared" si="208"/>
        <v>103.87</v>
      </c>
      <c r="Q224" s="47" t="str">
        <f>(N224/N223)*100</f>
        <v>103.87</v>
      </c>
      <c r="R224" s="67"/>
      <c r="S224" s="41"/>
      <c r="T224" s="34"/>
      <c r="U224" s="41"/>
      <c r="V224" s="42"/>
      <c r="W224" s="33"/>
      <c r="X224" s="34"/>
      <c r="Y224" s="72"/>
      <c r="Z224" s="44"/>
      <c r="AA224" s="45"/>
      <c r="AB224" s="33"/>
      <c r="AC224" s="34"/>
      <c r="AD224" s="72"/>
    </row>
    <row r="225" ht="12.75" customHeight="1">
      <c r="A225" s="31" t="s">
        <v>78</v>
      </c>
      <c r="B225" s="32" t="str">
        <f t="shared" si="207"/>
        <v>2011</v>
      </c>
      <c r="C225" s="33"/>
      <c r="D225" s="34"/>
      <c r="E225" s="34"/>
      <c r="F225" s="36"/>
      <c r="G225" s="36"/>
      <c r="H225" s="34"/>
      <c r="I225" s="34"/>
      <c r="J225" s="35"/>
      <c r="K225" s="48"/>
      <c r="L225" s="47"/>
      <c r="M225" s="33"/>
      <c r="N225" s="34">
        <v>3951769.0</v>
      </c>
      <c r="O225" s="35"/>
      <c r="P225" s="48" t="str">
        <f t="shared" si="208"/>
        <v>114.56</v>
      </c>
      <c r="Q225" s="47" t="str">
        <f>(N225/N223)*100</f>
        <v>114.56</v>
      </c>
      <c r="R225" s="67"/>
      <c r="S225" s="41"/>
      <c r="T225" s="34"/>
      <c r="U225" s="41"/>
      <c r="V225" s="42"/>
      <c r="W225" s="33"/>
      <c r="X225" s="34"/>
      <c r="Y225" s="72"/>
      <c r="Z225" s="44"/>
      <c r="AA225" s="45"/>
      <c r="AB225" s="33"/>
      <c r="AC225" s="34"/>
      <c r="AD225" s="72"/>
    </row>
    <row r="226" ht="12.75" customHeight="1">
      <c r="A226" s="31" t="s">
        <v>78</v>
      </c>
      <c r="B226" s="32" t="str">
        <f t="shared" si="207"/>
        <v>2012</v>
      </c>
      <c r="C226" s="33"/>
      <c r="D226" s="34"/>
      <c r="E226" s="68"/>
      <c r="F226" s="36"/>
      <c r="G226" s="36"/>
      <c r="H226" s="34"/>
      <c r="I226" s="34"/>
      <c r="J226" s="49"/>
      <c r="K226" s="46"/>
      <c r="L226" s="50"/>
      <c r="M226" s="33" t="str">
        <f t="shared" ref="M226:M228" si="209">((M94+M52)+M46)+M112</f>
        <v>4,093,598</v>
      </c>
      <c r="N226" s="34">
        <v>4067585.8166</v>
      </c>
      <c r="O226" s="49" t="str">
        <f t="shared" ref="O226:O227" si="210">(N226/M226)-1</f>
        <v>-0.6%</v>
      </c>
      <c r="P226" s="46" t="str">
        <f>(M226/N223)*100</f>
        <v>118.67</v>
      </c>
      <c r="Q226" s="47" t="str">
        <f>(N226/N223)*100</f>
        <v>117.91</v>
      </c>
      <c r="R226" s="67"/>
      <c r="S226" s="41"/>
      <c r="T226" s="68"/>
      <c r="U226" s="41"/>
      <c r="V226" s="42"/>
      <c r="W226" s="33"/>
      <c r="X226" s="34"/>
      <c r="Y226" s="73"/>
      <c r="Z226" s="44"/>
      <c r="AA226" s="45"/>
      <c r="AB226" s="33"/>
      <c r="AC226" s="34"/>
      <c r="AD226" s="73"/>
    </row>
    <row r="227" ht="12.75" customHeight="1">
      <c r="A227" s="31" t="s">
        <v>78</v>
      </c>
      <c r="B227" s="32" t="str">
        <f t="shared" si="207"/>
        <v>2013</v>
      </c>
      <c r="C227" s="33"/>
      <c r="D227" s="34"/>
      <c r="E227" s="69"/>
      <c r="F227" s="36"/>
      <c r="G227" s="36"/>
      <c r="H227" s="34"/>
      <c r="I227" s="34"/>
      <c r="J227" s="51"/>
      <c r="K227" s="46"/>
      <c r="L227" s="52"/>
      <c r="M227" s="33" t="str">
        <f t="shared" si="209"/>
        <v>4,227,874</v>
      </c>
      <c r="N227" s="34">
        <v>4295999.6964</v>
      </c>
      <c r="O227" s="49" t="str">
        <f t="shared" si="210"/>
        <v>1.6%</v>
      </c>
      <c r="P227" s="46" t="str">
        <f>(M227/N223)*100</f>
        <v>122.56</v>
      </c>
      <c r="Q227" s="47" t="str">
        <f>(N227/N223)*100</f>
        <v>124.53</v>
      </c>
      <c r="R227" s="67"/>
      <c r="S227" s="41"/>
      <c r="T227" s="69"/>
      <c r="U227" s="41"/>
      <c r="V227" s="42"/>
      <c r="W227" s="33"/>
      <c r="X227" s="34"/>
      <c r="Y227" s="74"/>
      <c r="Z227" s="44"/>
      <c r="AA227" s="45"/>
      <c r="AB227" s="33"/>
      <c r="AC227" s="34"/>
      <c r="AD227" s="74"/>
    </row>
    <row r="228" ht="12.75" customHeight="1">
      <c r="A228" s="53" t="s">
        <v>78</v>
      </c>
      <c r="B228" s="54" t="str">
        <f t="shared" si="207"/>
        <v>2014</v>
      </c>
      <c r="C228" s="55"/>
      <c r="D228" s="56"/>
      <c r="E228" s="71"/>
      <c r="F228" s="58"/>
      <c r="G228" s="58"/>
      <c r="H228" s="56"/>
      <c r="I228" s="56"/>
      <c r="J228" s="57"/>
      <c r="K228" s="59"/>
      <c r="L228" s="60"/>
      <c r="M228" s="55" t="str">
        <f t="shared" si="209"/>
        <v>4,372,839</v>
      </c>
      <c r="N228" s="56"/>
      <c r="O228" s="57"/>
      <c r="P228" s="59" t="str">
        <f>(M228/N223)*100</f>
        <v>126.76</v>
      </c>
      <c r="Q228" s="60"/>
      <c r="R228" s="70"/>
      <c r="S228" s="63"/>
      <c r="T228" s="71"/>
      <c r="U228" s="63"/>
      <c r="V228" s="64"/>
      <c r="W228" s="55"/>
      <c r="X228" s="56"/>
      <c r="Y228" s="75"/>
      <c r="Z228" s="65"/>
      <c r="AA228" s="66"/>
      <c r="AB228" s="55"/>
      <c r="AC228" s="56"/>
      <c r="AD228" s="75"/>
    </row>
    <row r="229" ht="12.75" customHeight="1">
      <c r="A229" s="31" t="s">
        <v>79</v>
      </c>
      <c r="B229" s="32" t="str">
        <f t="shared" si="207"/>
        <v>2009</v>
      </c>
      <c r="C229" s="33"/>
      <c r="D229" s="34"/>
      <c r="E229" s="34"/>
      <c r="F229" s="36"/>
      <c r="G229" s="36"/>
      <c r="H229" s="34"/>
      <c r="I229" s="34"/>
      <c r="J229" s="35"/>
      <c r="K229" s="37"/>
      <c r="L229" s="38"/>
      <c r="M229" s="33"/>
      <c r="N229" s="34">
        <v>1.235189E7</v>
      </c>
      <c r="O229" s="35"/>
      <c r="P229" s="37" t="str">
        <f t="shared" ref="P229:P231" si="211">Q229</f>
        <v>100.00</v>
      </c>
      <c r="Q229" s="38">
        <v>100.0</v>
      </c>
      <c r="R229" s="67"/>
      <c r="S229" s="41"/>
      <c r="T229" s="34"/>
      <c r="U229" s="41"/>
      <c r="V229" s="42"/>
      <c r="W229" s="33"/>
      <c r="X229" s="34"/>
      <c r="Y229" s="72"/>
      <c r="Z229" s="44"/>
      <c r="AA229" s="45"/>
      <c r="AB229" s="33"/>
      <c r="AC229" s="34"/>
      <c r="AD229" s="72"/>
    </row>
    <row r="230" ht="12.75" customHeight="1">
      <c r="A230" s="31" t="s">
        <v>79</v>
      </c>
      <c r="B230" s="32" t="str">
        <f t="shared" si="207"/>
        <v>2010</v>
      </c>
      <c r="C230" s="33"/>
      <c r="D230" s="34"/>
      <c r="E230" s="34"/>
      <c r="F230" s="36"/>
      <c r="G230" s="36"/>
      <c r="H230" s="34"/>
      <c r="I230" s="34"/>
      <c r="J230" s="35"/>
      <c r="K230" s="46"/>
      <c r="L230" s="47"/>
      <c r="M230" s="33"/>
      <c r="N230" s="34">
        <v>1.2810504E7</v>
      </c>
      <c r="O230" s="35"/>
      <c r="P230" s="46" t="str">
        <f t="shared" si="211"/>
        <v>103.71</v>
      </c>
      <c r="Q230" s="47" t="str">
        <f>(N230/N229)*100</f>
        <v>103.71</v>
      </c>
      <c r="R230" s="67"/>
      <c r="S230" s="41"/>
      <c r="T230" s="34"/>
      <c r="U230" s="41"/>
      <c r="V230" s="42"/>
      <c r="W230" s="33"/>
      <c r="X230" s="34"/>
      <c r="Y230" s="72"/>
      <c r="Z230" s="44"/>
      <c r="AA230" s="45"/>
      <c r="AB230" s="33"/>
      <c r="AC230" s="34"/>
      <c r="AD230" s="72"/>
    </row>
    <row r="231" ht="12.75" customHeight="1">
      <c r="A231" s="31" t="s">
        <v>79</v>
      </c>
      <c r="B231" s="32" t="str">
        <f t="shared" si="207"/>
        <v>2011</v>
      </c>
      <c r="C231" s="33"/>
      <c r="D231" s="34"/>
      <c r="E231" s="34"/>
      <c r="F231" s="36"/>
      <c r="G231" s="36"/>
      <c r="H231" s="34"/>
      <c r="I231" s="34"/>
      <c r="J231" s="35"/>
      <c r="K231" s="48"/>
      <c r="L231" s="47"/>
      <c r="M231" s="33"/>
      <c r="N231" s="34">
        <v>1.3586191E7</v>
      </c>
      <c r="O231" s="35"/>
      <c r="P231" s="48" t="str">
        <f t="shared" si="211"/>
        <v>109.99</v>
      </c>
      <c r="Q231" s="47" t="str">
        <f>(N231/N229)*100</f>
        <v>109.99</v>
      </c>
      <c r="R231" s="67"/>
      <c r="S231" s="41"/>
      <c r="T231" s="34"/>
      <c r="U231" s="41"/>
      <c r="V231" s="42"/>
      <c r="W231" s="33"/>
      <c r="X231" s="34"/>
      <c r="Y231" s="72"/>
      <c r="Z231" s="44"/>
      <c r="AA231" s="45"/>
      <c r="AB231" s="33"/>
      <c r="AC231" s="34"/>
      <c r="AD231" s="72"/>
    </row>
    <row r="232" ht="12.75" customHeight="1">
      <c r="A232" s="31" t="s">
        <v>79</v>
      </c>
      <c r="B232" s="32" t="str">
        <f t="shared" si="207"/>
        <v>2012</v>
      </c>
      <c r="C232" s="33"/>
      <c r="D232" s="34"/>
      <c r="E232" s="68"/>
      <c r="F232" s="36"/>
      <c r="G232" s="36"/>
      <c r="H232" s="34"/>
      <c r="I232" s="34"/>
      <c r="J232" s="49"/>
      <c r="K232" s="46"/>
      <c r="L232" s="50"/>
      <c r="M232" s="33" t="str">
        <f t="shared" ref="M232:M234" si="212">(M124+M154)+M160</f>
        <v>14,056,617</v>
      </c>
      <c r="N232" s="34">
        <v>1.2825456062E7</v>
      </c>
      <c r="O232" s="49" t="str">
        <f t="shared" ref="O232:O233" si="213">(N232/M232)-1</f>
        <v>-8.8%</v>
      </c>
      <c r="P232" s="46" t="str">
        <f>(M232/N229)*100</f>
        <v>113.80</v>
      </c>
      <c r="Q232" s="47" t="str">
        <f>(N232/N229)*100</f>
        <v>103.83</v>
      </c>
      <c r="R232" s="67"/>
      <c r="S232" s="41"/>
      <c r="T232" s="68"/>
      <c r="U232" s="41"/>
      <c r="V232" s="42"/>
      <c r="W232" s="33"/>
      <c r="X232" s="34"/>
      <c r="Y232" s="73"/>
      <c r="Z232" s="44"/>
      <c r="AA232" s="45"/>
      <c r="AB232" s="33"/>
      <c r="AC232" s="34"/>
      <c r="AD232" s="73"/>
    </row>
    <row r="233" ht="12.75" customHeight="1">
      <c r="A233" s="31" t="s">
        <v>79</v>
      </c>
      <c r="B233" s="32" t="str">
        <f t="shared" si="207"/>
        <v>2013</v>
      </c>
      <c r="C233" s="33"/>
      <c r="D233" s="34"/>
      <c r="E233" s="69"/>
      <c r="F233" s="36"/>
      <c r="G233" s="36"/>
      <c r="H233" s="34"/>
      <c r="I233" s="34"/>
      <c r="J233" s="51"/>
      <c r="K233" s="46"/>
      <c r="L233" s="52"/>
      <c r="M233" s="33" t="str">
        <f t="shared" si="212"/>
        <v>14,357,389</v>
      </c>
      <c r="N233" s="34">
        <v>1.28396080447E7</v>
      </c>
      <c r="O233" s="49" t="str">
        <f t="shared" si="213"/>
        <v>-10.6%</v>
      </c>
      <c r="P233" s="46" t="str">
        <f>(M233/N229)*100</f>
        <v>116.24</v>
      </c>
      <c r="Q233" s="47" t="str">
        <f>(N233/N229)*100</f>
        <v>103.95</v>
      </c>
      <c r="R233" s="67"/>
      <c r="S233" s="41"/>
      <c r="T233" s="69"/>
      <c r="U233" s="41"/>
      <c r="V233" s="42"/>
      <c r="W233" s="33"/>
      <c r="X233" s="34"/>
      <c r="Y233" s="74"/>
      <c r="Z233" s="44"/>
      <c r="AA233" s="45"/>
      <c r="AB233" s="33"/>
      <c r="AC233" s="34"/>
      <c r="AD233" s="74"/>
    </row>
    <row r="234" ht="12.75" customHeight="1">
      <c r="A234" s="53" t="s">
        <v>79</v>
      </c>
      <c r="B234" s="54" t="str">
        <f t="shared" si="207"/>
        <v>2014</v>
      </c>
      <c r="C234" s="55"/>
      <c r="D234" s="56"/>
      <c r="E234" s="71"/>
      <c r="F234" s="58"/>
      <c r="G234" s="58"/>
      <c r="H234" s="56"/>
      <c r="I234" s="56"/>
      <c r="J234" s="57"/>
      <c r="K234" s="59"/>
      <c r="L234" s="60"/>
      <c r="M234" s="55" t="str">
        <f t="shared" si="212"/>
        <v>14,671,044</v>
      </c>
      <c r="N234" s="56"/>
      <c r="O234" s="57"/>
      <c r="P234" s="59" t="str">
        <f>(M234/N229)*100</f>
        <v>118.78</v>
      </c>
      <c r="Q234" s="60"/>
      <c r="R234" s="70"/>
      <c r="S234" s="63"/>
      <c r="T234" s="71"/>
      <c r="U234" s="63"/>
      <c r="V234" s="64"/>
      <c r="W234" s="55"/>
      <c r="X234" s="56"/>
      <c r="Y234" s="75"/>
      <c r="Z234" s="65"/>
      <c r="AA234" s="66"/>
      <c r="AB234" s="55"/>
      <c r="AC234" s="56"/>
      <c r="AD234" s="75"/>
    </row>
    <row r="235" ht="12.75" customHeight="1">
      <c r="A235" s="31" t="s">
        <v>80</v>
      </c>
      <c r="B235" s="32" t="str">
        <f t="shared" si="207"/>
        <v>2009</v>
      </c>
      <c r="C235" s="33"/>
      <c r="D235" s="34"/>
      <c r="E235" s="34"/>
      <c r="F235" s="36"/>
      <c r="G235" s="36"/>
      <c r="H235" s="34"/>
      <c r="I235" s="34"/>
      <c r="J235" s="35"/>
      <c r="K235" s="37"/>
      <c r="L235" s="38"/>
      <c r="M235" s="33"/>
      <c r="N235" s="34">
        <v>1.3475036E7</v>
      </c>
      <c r="O235" s="35"/>
      <c r="P235" s="37" t="str">
        <f t="shared" ref="P235:P237" si="214">Q235</f>
        <v>100.00</v>
      </c>
      <c r="Q235" s="38">
        <v>100.0</v>
      </c>
      <c r="R235" s="67"/>
      <c r="S235" s="41"/>
      <c r="T235" s="34"/>
      <c r="U235" s="41"/>
      <c r="V235" s="42"/>
      <c r="W235" s="33"/>
      <c r="X235" s="34"/>
      <c r="Y235" s="72"/>
      <c r="Z235" s="44"/>
      <c r="AA235" s="45"/>
      <c r="AB235" s="33"/>
      <c r="AC235" s="34"/>
      <c r="AD235" s="72"/>
    </row>
    <row r="236" ht="12.75" customHeight="1">
      <c r="A236" s="31" t="s">
        <v>80</v>
      </c>
      <c r="B236" s="32" t="str">
        <f t="shared" si="207"/>
        <v>2010</v>
      </c>
      <c r="C236" s="33"/>
      <c r="D236" s="34"/>
      <c r="E236" s="34"/>
      <c r="F236" s="36"/>
      <c r="G236" s="36"/>
      <c r="H236" s="34"/>
      <c r="I236" s="34"/>
      <c r="J236" s="35"/>
      <c r="K236" s="46"/>
      <c r="L236" s="47"/>
      <c r="M236" s="33"/>
      <c r="N236" s="34">
        <v>1.3095298E7</v>
      </c>
      <c r="O236" s="35"/>
      <c r="P236" s="46" t="str">
        <f t="shared" si="214"/>
        <v>97.18</v>
      </c>
      <c r="Q236" s="47" t="str">
        <f>(N236/N235)*100</f>
        <v>97.18</v>
      </c>
      <c r="R236" s="67"/>
      <c r="S236" s="41"/>
      <c r="T236" s="34"/>
      <c r="U236" s="41"/>
      <c r="V236" s="42"/>
      <c r="W236" s="33"/>
      <c r="X236" s="34"/>
      <c r="Y236" s="72"/>
      <c r="Z236" s="44"/>
      <c r="AA236" s="45"/>
      <c r="AB236" s="33"/>
      <c r="AC236" s="34"/>
      <c r="AD236" s="72"/>
    </row>
    <row r="237" ht="12.75" customHeight="1">
      <c r="A237" s="31" t="s">
        <v>80</v>
      </c>
      <c r="B237" s="32" t="str">
        <f t="shared" si="207"/>
        <v>2011</v>
      </c>
      <c r="C237" s="33"/>
      <c r="D237" s="34"/>
      <c r="E237" s="34"/>
      <c r="F237" s="36"/>
      <c r="G237" s="36"/>
      <c r="H237" s="34"/>
      <c r="I237" s="34"/>
      <c r="J237" s="35"/>
      <c r="K237" s="48"/>
      <c r="L237" s="47"/>
      <c r="M237" s="33"/>
      <c r="N237" s="34">
        <v>1.363169E7</v>
      </c>
      <c r="O237" s="35"/>
      <c r="P237" s="48" t="str">
        <f t="shared" si="214"/>
        <v>101.16</v>
      </c>
      <c r="Q237" s="47" t="str">
        <f>(N237/N235)*100</f>
        <v>101.16</v>
      </c>
      <c r="R237" s="67"/>
      <c r="S237" s="41"/>
      <c r="T237" s="34"/>
      <c r="U237" s="41"/>
      <c r="V237" s="42"/>
      <c r="W237" s="33"/>
      <c r="X237" s="34"/>
      <c r="Y237" s="72"/>
      <c r="Z237" s="44"/>
      <c r="AA237" s="45"/>
      <c r="AB237" s="33"/>
      <c r="AC237" s="34"/>
      <c r="AD237" s="72"/>
    </row>
    <row r="238" ht="12.75" customHeight="1">
      <c r="A238" s="31" t="s">
        <v>80</v>
      </c>
      <c r="B238" s="32" t="str">
        <f t="shared" si="207"/>
        <v>2012</v>
      </c>
      <c r="C238" s="33"/>
      <c r="D238" s="34"/>
      <c r="E238" s="68"/>
      <c r="F238" s="36"/>
      <c r="G238" s="36"/>
      <c r="H238" s="34"/>
      <c r="I238" s="34"/>
      <c r="J238" s="49"/>
      <c r="K238" s="46"/>
      <c r="L238" s="50"/>
      <c r="M238" s="33" t="str">
        <f t="shared" ref="M238:M240" si="215">M184+M82</f>
        <v>14,150,932</v>
      </c>
      <c r="N238" s="34">
        <v>1.3413721411E7</v>
      </c>
      <c r="O238" s="49" t="str">
        <f t="shared" ref="O238:O239" si="216">(N238/M238)-1</f>
        <v>-5.2%</v>
      </c>
      <c r="P238" s="46" t="str">
        <f>(M238/N235)*100</f>
        <v>105.02</v>
      </c>
      <c r="Q238" s="47" t="str">
        <f>(N238/N235)*100</f>
        <v>99.54</v>
      </c>
      <c r="R238" s="67"/>
      <c r="S238" s="41"/>
      <c r="T238" s="68"/>
      <c r="U238" s="41"/>
      <c r="V238" s="42"/>
      <c r="W238" s="33"/>
      <c r="X238" s="34"/>
      <c r="Y238" s="73"/>
      <c r="Z238" s="44"/>
      <c r="AA238" s="45"/>
      <c r="AB238" s="33"/>
      <c r="AC238" s="34"/>
      <c r="AD238" s="73"/>
    </row>
    <row r="239" ht="12.75" customHeight="1">
      <c r="A239" s="31" t="s">
        <v>80</v>
      </c>
      <c r="B239" s="32" t="str">
        <f t="shared" si="207"/>
        <v>2013</v>
      </c>
      <c r="C239" s="33"/>
      <c r="D239" s="34"/>
      <c r="E239" s="69"/>
      <c r="F239" s="36"/>
      <c r="G239" s="36"/>
      <c r="H239" s="34"/>
      <c r="I239" s="34"/>
      <c r="J239" s="51"/>
      <c r="K239" s="46"/>
      <c r="L239" s="52"/>
      <c r="M239" s="33" t="str">
        <f t="shared" si="215"/>
        <v>14,573,227</v>
      </c>
      <c r="N239" s="34">
        <v>1.35678730846E7</v>
      </c>
      <c r="O239" s="49" t="str">
        <f t="shared" si="216"/>
        <v>-6.9%</v>
      </c>
      <c r="P239" s="46" t="str">
        <f>(M239/N235)*100</f>
        <v>108.15</v>
      </c>
      <c r="Q239" s="47" t="str">
        <f>(N239/N235)*100</f>
        <v>100.69</v>
      </c>
      <c r="R239" s="67"/>
      <c r="S239" s="41"/>
      <c r="T239" s="69"/>
      <c r="U239" s="41"/>
      <c r="V239" s="42"/>
      <c r="W239" s="33"/>
      <c r="X239" s="34"/>
      <c r="Y239" s="74"/>
      <c r="Z239" s="44"/>
      <c r="AA239" s="45"/>
      <c r="AB239" s="33"/>
      <c r="AC239" s="34"/>
      <c r="AD239" s="74"/>
    </row>
    <row r="240" ht="12.75" customHeight="1">
      <c r="A240" s="53" t="s">
        <v>80</v>
      </c>
      <c r="B240" s="54" t="str">
        <f t="shared" si="207"/>
        <v>2014</v>
      </c>
      <c r="C240" s="55"/>
      <c r="D240" s="56"/>
      <c r="E240" s="71"/>
      <c r="F240" s="58"/>
      <c r="G240" s="58"/>
      <c r="H240" s="56"/>
      <c r="I240" s="56"/>
      <c r="J240" s="57"/>
      <c r="K240" s="59"/>
      <c r="L240" s="60"/>
      <c r="M240" s="55" t="str">
        <f t="shared" si="215"/>
        <v>15,038,647</v>
      </c>
      <c r="N240" s="56"/>
      <c r="O240" s="57"/>
      <c r="P240" s="59" t="str">
        <f>(M240/N235)*100</f>
        <v>111.60</v>
      </c>
      <c r="Q240" s="60"/>
      <c r="R240" s="70"/>
      <c r="S240" s="63"/>
      <c r="T240" s="71"/>
      <c r="U240" s="63"/>
      <c r="V240" s="64"/>
      <c r="W240" s="55"/>
      <c r="X240" s="56"/>
      <c r="Y240" s="75"/>
      <c r="Z240" s="65"/>
      <c r="AA240" s="66"/>
      <c r="AB240" s="55"/>
      <c r="AC240" s="56"/>
      <c r="AD240" s="75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8.0"/>
    <col customWidth="1" min="4" max="4" width="119.86"/>
  </cols>
  <sheetData>
    <row r="1" ht="12.75" customHeight="1">
      <c r="A1" s="27" t="s">
        <v>81</v>
      </c>
      <c r="B1" s="27" t="s">
        <v>13</v>
      </c>
      <c r="C1" s="27" t="s">
        <v>14</v>
      </c>
      <c r="D1" s="27" t="s">
        <v>82</v>
      </c>
    </row>
    <row r="2" ht="12.75" customHeight="1">
      <c r="A2" s="76"/>
      <c r="B2" s="77"/>
      <c r="C2" s="78"/>
      <c r="D2" s="79"/>
    </row>
    <row r="3" ht="12.75" customHeight="1">
      <c r="A3" s="76"/>
      <c r="B3" s="77"/>
      <c r="C3" s="78"/>
      <c r="D3" s="79"/>
    </row>
    <row r="4" ht="12.75" customHeight="1">
      <c r="A4" s="76"/>
      <c r="B4" s="77"/>
      <c r="C4" s="78"/>
      <c r="D4" s="79"/>
    </row>
    <row r="5" ht="12.75" customHeight="1">
      <c r="A5" s="76"/>
      <c r="B5" s="77"/>
      <c r="C5" s="78"/>
      <c r="D5" s="79"/>
    </row>
  </sheetData>
  <drawing r:id="rId1"/>
</worksheet>
</file>