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<sst xmlns="http://schemas.openxmlformats.org/spreadsheetml/2006/main" count="212" uniqueCount="157">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</sst>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44453.0</v>
      </c>
      <c r="C2" s="11" t="s">
        <v>5</v>
      </c>
      <c r="D2" s="12">
        <v>44439.0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2" si="1">E6/D6</f>
        <v>0.8450735239</v>
      </c>
      <c r="D6" s="32">
        <v>5926437.0</v>
      </c>
      <c r="E6" s="33">
        <v>5008275.0</v>
      </c>
      <c r="F6" s="34"/>
      <c r="G6" s="35">
        <f t="shared" ref="G6:G12" si="2">C6-F6</f>
        <v>0.8450735239</v>
      </c>
      <c r="H6" s="36">
        <v>0.021</v>
      </c>
    </row>
    <row r="7" ht="12.0" customHeight="1">
      <c r="A7" s="29" t="s">
        <v>19</v>
      </c>
      <c r="B7" s="37" t="s">
        <v>21</v>
      </c>
      <c r="C7" s="31">
        <f t="shared" si="1"/>
        <v>1.060162974</v>
      </c>
      <c r="D7" s="38">
        <v>6095809.0</v>
      </c>
      <c r="E7" s="39">
        <v>6462551.0</v>
      </c>
      <c r="F7" s="40"/>
      <c r="G7" s="41">
        <f t="shared" si="2"/>
        <v>1.060162974</v>
      </c>
      <c r="H7" s="36">
        <v>0.025</v>
      </c>
    </row>
    <row r="8" ht="12.0" customHeight="1">
      <c r="A8" s="29" t="s">
        <v>19</v>
      </c>
      <c r="B8" s="37" t="s">
        <v>22</v>
      </c>
      <c r="C8" s="31">
        <f t="shared" si="1"/>
        <v>1.030620092</v>
      </c>
      <c r="D8" s="38">
        <v>6330484.0</v>
      </c>
      <c r="E8" s="39">
        <v>6524324.0</v>
      </c>
      <c r="F8" s="34"/>
      <c r="G8" s="41">
        <f t="shared" si="2"/>
        <v>1.030620092</v>
      </c>
      <c r="H8" s="36">
        <v>0.0243</v>
      </c>
    </row>
    <row r="9" ht="12.0" customHeight="1">
      <c r="A9" s="29" t="s">
        <v>19</v>
      </c>
      <c r="B9" s="37" t="s">
        <v>23</v>
      </c>
      <c r="C9" s="31">
        <f t="shared" si="1"/>
        <v>2.138996808</v>
      </c>
      <c r="D9" s="38">
        <v>6559460.0</v>
      </c>
      <c r="E9" s="39">
        <v>1.4030664E7</v>
      </c>
      <c r="F9" s="34"/>
      <c r="G9" s="41">
        <f t="shared" si="2"/>
        <v>2.138996808</v>
      </c>
      <c r="H9" s="36">
        <v>0.051</v>
      </c>
    </row>
    <row r="10" ht="12.0" customHeight="1">
      <c r="A10" s="29" t="s">
        <v>19</v>
      </c>
      <c r="B10" s="37" t="s">
        <v>24</v>
      </c>
      <c r="C10" s="31">
        <f t="shared" si="1"/>
        <v>1.914735051</v>
      </c>
      <c r="D10" s="38">
        <v>6698579.0</v>
      </c>
      <c r="E10" s="39">
        <v>1.2826004E7</v>
      </c>
      <c r="F10" s="34"/>
      <c r="G10" s="41">
        <f t="shared" si="2"/>
        <v>1.914735051</v>
      </c>
      <c r="H10" s="36">
        <v>0.0458</v>
      </c>
    </row>
    <row r="11" ht="12.0" customHeight="1">
      <c r="A11" s="29" t="s">
        <v>19</v>
      </c>
      <c r="B11" s="37" t="s">
        <v>25</v>
      </c>
      <c r="C11" s="31">
        <f t="shared" si="1"/>
        <v>0.5061781259</v>
      </c>
      <c r="D11" s="38">
        <v>3092038.0</v>
      </c>
      <c r="E11" s="39">
        <v>1565122.0</v>
      </c>
      <c r="F11" s="42">
        <v>0.9</v>
      </c>
      <c r="G11" s="41">
        <f t="shared" si="2"/>
        <v>-0.3938218741</v>
      </c>
      <c r="H11" s="36">
        <v>0.0102</v>
      </c>
    </row>
    <row r="12" ht="12.0" customHeight="1">
      <c r="A12" s="29" t="s">
        <v>19</v>
      </c>
      <c r="B12" s="37" t="s">
        <v>26</v>
      </c>
      <c r="C12" s="31">
        <f t="shared" si="1"/>
        <v>0.3357885514</v>
      </c>
      <c r="D12" s="38">
        <v>3093140.0</v>
      </c>
      <c r="E12" s="39">
        <v>1038641.0</v>
      </c>
      <c r="F12" s="42">
        <v>0.9</v>
      </c>
      <c r="G12" s="41">
        <f t="shared" si="2"/>
        <v>-0.5642114486</v>
      </c>
      <c r="H12" s="36">
        <v>0.0076</v>
      </c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f>ERT_ATFM_YY!B2</f>
        <v>44453</v>
      </c>
      <c r="C2" s="11" t="s">
        <v>5</v>
      </c>
      <c r="D2" s="12">
        <f>ERT_ATFM_YY!D2</f>
        <v>44439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37" si="1">D6/C6</f>
        <v>0.4041344334</v>
      </c>
      <c r="C6" s="63">
        <v>699975.0</v>
      </c>
      <c r="D6" s="64">
        <v>282884.0</v>
      </c>
      <c r="E6" s="65"/>
      <c r="F6" s="66">
        <v>1.0</v>
      </c>
    </row>
    <row r="7" ht="12.0" customHeight="1">
      <c r="A7" s="61" t="s">
        <v>34</v>
      </c>
      <c r="B7" s="67">
        <f t="shared" si="1"/>
        <v>0.4933644225</v>
      </c>
      <c r="C7" s="68">
        <v>657893.0</v>
      </c>
      <c r="D7" s="69">
        <v>324581.0</v>
      </c>
      <c r="E7" s="65"/>
      <c r="F7" s="66">
        <v>1.0</v>
      </c>
    </row>
    <row r="8" ht="12.0" customHeight="1">
      <c r="A8" s="61" t="s">
        <v>35</v>
      </c>
      <c r="B8" s="67">
        <f t="shared" si="1"/>
        <v>1.012783337</v>
      </c>
      <c r="C8" s="68">
        <v>753872.0</v>
      </c>
      <c r="D8" s="69">
        <v>763509.0</v>
      </c>
      <c r="E8" s="65"/>
      <c r="F8" s="66">
        <v>1.0</v>
      </c>
    </row>
    <row r="9" ht="12.0" customHeight="1">
      <c r="A9" s="61" t="s">
        <v>36</v>
      </c>
      <c r="B9" s="67">
        <f t="shared" si="1"/>
        <v>1.148831511</v>
      </c>
      <c r="C9" s="69">
        <v>815412.0</v>
      </c>
      <c r="D9" s="69">
        <v>936771.0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1.914318462</v>
      </c>
      <c r="C10" s="69">
        <v>886422.0</v>
      </c>
      <c r="D10" s="69">
        <v>1696894.0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2.988936024</v>
      </c>
      <c r="C11" s="69">
        <v>932305.0</v>
      </c>
      <c r="D11" s="69">
        <v>2786600.0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3.369078543</v>
      </c>
      <c r="C12" s="69">
        <v>982444.0</v>
      </c>
      <c r="D12" s="69">
        <v>3309931.0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2.808366039</v>
      </c>
      <c r="C13" s="69">
        <v>970256.0</v>
      </c>
      <c r="D13" s="69">
        <v>2724834.0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1.895806678</v>
      </c>
      <c r="C14" s="69">
        <v>932411.0</v>
      </c>
      <c r="D14" s="69">
        <v>1767671.0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1.049598995</v>
      </c>
      <c r="C15" s="69">
        <v>880038.0</v>
      </c>
      <c r="D15" s="69">
        <v>923687.0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0.3515899995</v>
      </c>
      <c r="C16" s="69">
        <v>713365.0</v>
      </c>
      <c r="D16" s="69">
        <v>250812.0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1.297685975</v>
      </c>
      <c r="C17" s="72">
        <v>709543.0</v>
      </c>
      <c r="D17" s="72">
        <v>920764.0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0.5179546649</v>
      </c>
      <c r="C18" s="64">
        <v>700208.0</v>
      </c>
      <c r="D18" s="64">
        <v>362676.0</v>
      </c>
      <c r="E18" s="74">
        <f>D18/C18</f>
        <v>0.5179546649</v>
      </c>
      <c r="F18" s="75">
        <v>1.0</v>
      </c>
    </row>
    <row r="19" ht="12.0" customHeight="1">
      <c r="A19" s="61" t="s">
        <v>46</v>
      </c>
      <c r="B19" s="67">
        <f t="shared" si="1"/>
        <v>0.8578355891</v>
      </c>
      <c r="C19" s="69">
        <v>666306.0</v>
      </c>
      <c r="D19" s="69">
        <v>571581.0</v>
      </c>
      <c r="E19" s="67">
        <f t="shared" ref="E19:E29" si="2">sum(D$18:D19)/sum(C$18:C19)</f>
        <v>0.6836790549</v>
      </c>
      <c r="F19" s="76">
        <v>1.0</v>
      </c>
    </row>
    <row r="20" ht="12.0" customHeight="1">
      <c r="A20" s="61" t="s">
        <v>47</v>
      </c>
      <c r="B20" s="67">
        <f t="shared" si="1"/>
        <v>1.374425536</v>
      </c>
      <c r="C20" s="69">
        <v>443239.0</v>
      </c>
      <c r="D20" s="69">
        <v>609199.0</v>
      </c>
      <c r="E20" s="67">
        <f t="shared" si="2"/>
        <v>0.8528545056</v>
      </c>
      <c r="F20" s="76">
        <v>1.0</v>
      </c>
    </row>
    <row r="21" ht="12.0" customHeight="1">
      <c r="A21" s="61" t="s">
        <v>48</v>
      </c>
      <c r="B21" s="67">
        <f t="shared" si="1"/>
        <v>0.001553583396</v>
      </c>
      <c r="C21" s="69">
        <v>98482.0</v>
      </c>
      <c r="D21" s="69">
        <v>153.0</v>
      </c>
      <c r="E21" s="67">
        <f t="shared" si="2"/>
        <v>0.8089197609</v>
      </c>
      <c r="F21" s="76">
        <v>1.0</v>
      </c>
    </row>
    <row r="22" ht="12.0" customHeight="1">
      <c r="A22" s="61" t="s">
        <v>49</v>
      </c>
      <c r="B22" s="67">
        <f t="shared" si="1"/>
        <v>0.02419386359</v>
      </c>
      <c r="C22" s="69">
        <v>127925.0</v>
      </c>
      <c r="D22" s="69">
        <v>3095.0</v>
      </c>
      <c r="E22" s="67">
        <f t="shared" si="2"/>
        <v>0.7596181047</v>
      </c>
      <c r="F22" s="76">
        <v>1.0</v>
      </c>
    </row>
    <row r="23" ht="12.0" customHeight="1">
      <c r="A23" s="61" t="s">
        <v>50</v>
      </c>
      <c r="B23" s="67">
        <f t="shared" si="1"/>
        <v>0.01580281065</v>
      </c>
      <c r="C23" s="69">
        <v>193763.0</v>
      </c>
      <c r="D23" s="69">
        <v>3062.0</v>
      </c>
      <c r="E23" s="67">
        <f t="shared" si="2"/>
        <v>0.6949863291</v>
      </c>
      <c r="F23" s="76">
        <v>1.0</v>
      </c>
    </row>
    <row r="24" ht="12.0" customHeight="1">
      <c r="A24" s="61" t="s">
        <v>51</v>
      </c>
      <c r="B24" s="67">
        <f t="shared" si="1"/>
        <v>0.01835972393</v>
      </c>
      <c r="C24" s="69">
        <v>388459.0</v>
      </c>
      <c r="D24" s="69">
        <v>7132.0</v>
      </c>
      <c r="E24" s="67">
        <f t="shared" si="2"/>
        <v>0.5946030793</v>
      </c>
      <c r="F24" s="76">
        <v>1.0</v>
      </c>
    </row>
    <row r="25" ht="12.0" customHeight="1">
      <c r="A25" s="61" t="s">
        <v>52</v>
      </c>
      <c r="B25" s="67">
        <f t="shared" si="1"/>
        <v>0.01736281183</v>
      </c>
      <c r="C25" s="69">
        <v>473656.0</v>
      </c>
      <c r="D25" s="69">
        <v>8224.0</v>
      </c>
      <c r="E25" s="67">
        <f t="shared" si="2"/>
        <v>0.5061781259</v>
      </c>
      <c r="F25" s="76">
        <v>1.0</v>
      </c>
    </row>
    <row r="26" ht="12.0" customHeight="1">
      <c r="A26" s="61" t="s">
        <v>53</v>
      </c>
      <c r="B26" s="67">
        <f t="shared" si="1"/>
        <v>0.007348057912</v>
      </c>
      <c r="C26" s="69">
        <v>421608.0</v>
      </c>
      <c r="D26" s="69">
        <v>3098.0</v>
      </c>
      <c r="E26" s="67">
        <f t="shared" si="2"/>
        <v>0.4463227087</v>
      </c>
      <c r="F26" s="76">
        <v>1.0</v>
      </c>
    </row>
    <row r="27" ht="12.0" customHeight="1">
      <c r="A27" s="61" t="s">
        <v>54</v>
      </c>
      <c r="B27" s="67">
        <f t="shared" si="1"/>
        <v>0.0254128384</v>
      </c>
      <c r="C27" s="69">
        <v>374299.0</v>
      </c>
      <c r="D27" s="69">
        <v>9512.0</v>
      </c>
      <c r="E27" s="67">
        <f t="shared" si="2"/>
        <v>0.405801008</v>
      </c>
      <c r="F27" s="76">
        <v>1.0</v>
      </c>
    </row>
    <row r="28" ht="12.0" customHeight="1">
      <c r="A28" s="61" t="s">
        <v>55</v>
      </c>
      <c r="B28" s="67">
        <f t="shared" si="1"/>
        <v>0.01331426098</v>
      </c>
      <c r="C28" s="69">
        <v>265655.0</v>
      </c>
      <c r="D28" s="69">
        <v>3537.0</v>
      </c>
      <c r="E28" s="67">
        <f t="shared" si="2"/>
        <v>0.3806984303</v>
      </c>
      <c r="F28" s="76">
        <v>1.0</v>
      </c>
    </row>
    <row r="29" ht="12.0" customHeight="1">
      <c r="A29" s="61" t="s">
        <v>56</v>
      </c>
      <c r="B29" s="71">
        <f t="shared" si="1"/>
        <v>0.005765633256</v>
      </c>
      <c r="C29" s="72">
        <v>280108.0</v>
      </c>
      <c r="D29" s="72">
        <v>1615.0</v>
      </c>
      <c r="E29" s="71">
        <f t="shared" si="2"/>
        <v>0.3570113323</v>
      </c>
      <c r="F29" s="77">
        <v>1.0</v>
      </c>
    </row>
    <row r="30" ht="12.0" customHeight="1">
      <c r="A30" s="61" t="s">
        <v>57</v>
      </c>
      <c r="B30" s="62">
        <f t="shared" si="1"/>
        <v>0.02086406998</v>
      </c>
      <c r="C30" s="64">
        <v>248753.0</v>
      </c>
      <c r="D30" s="64">
        <v>5190.0</v>
      </c>
      <c r="E30" s="74">
        <f>D30/C30</f>
        <v>0.02086406998</v>
      </c>
      <c r="F30" s="78">
        <v>1.0</v>
      </c>
    </row>
    <row r="31" ht="12.0" customHeight="1">
      <c r="A31" s="61" t="s">
        <v>58</v>
      </c>
      <c r="B31" s="67">
        <f t="shared" si="1"/>
        <v>0.03576514533</v>
      </c>
      <c r="C31" s="69">
        <v>214175.0</v>
      </c>
      <c r="D31" s="69">
        <v>7660.0</v>
      </c>
      <c r="E31" s="67">
        <f t="shared" ref="E31:E37" si="3">sum(D$30:D31)/sum(C$30:C31)</f>
        <v>0.02775809629</v>
      </c>
      <c r="F31" s="76">
        <v>1.0</v>
      </c>
    </row>
    <row r="32" ht="12.0" customHeight="1">
      <c r="A32" s="61" t="s">
        <v>59</v>
      </c>
      <c r="B32" s="62">
        <f t="shared" si="1"/>
        <v>0.02954633341</v>
      </c>
      <c r="C32" s="69">
        <v>261183.0</v>
      </c>
      <c r="D32" s="69">
        <v>7717.0</v>
      </c>
      <c r="E32" s="67">
        <f t="shared" si="3"/>
        <v>0.02840310394</v>
      </c>
      <c r="F32" s="76">
        <v>1.0</v>
      </c>
    </row>
    <row r="33" ht="12.0" customHeight="1">
      <c r="A33" s="61" t="s">
        <v>60</v>
      </c>
      <c r="B33" s="62">
        <f t="shared" si="1"/>
        <v>0.01548864461</v>
      </c>
      <c r="C33" s="69">
        <v>282465.0</v>
      </c>
      <c r="D33" s="69">
        <v>4375.0</v>
      </c>
      <c r="E33" s="67">
        <f t="shared" si="3"/>
        <v>0.02477905295</v>
      </c>
      <c r="F33" s="76">
        <v>1.0</v>
      </c>
    </row>
    <row r="34" ht="12.0" customHeight="1">
      <c r="A34" s="61" t="s">
        <v>61</v>
      </c>
      <c r="B34" s="62">
        <f t="shared" si="1"/>
        <v>0.02489684698</v>
      </c>
      <c r="C34" s="69">
        <v>335424.0</v>
      </c>
      <c r="D34" s="69">
        <v>8351.0</v>
      </c>
      <c r="E34" s="67">
        <f t="shared" si="3"/>
        <v>0.02480849478</v>
      </c>
      <c r="F34" s="76">
        <v>1.0</v>
      </c>
    </row>
    <row r="35" ht="12.0" customHeight="1">
      <c r="A35" s="61" t="s">
        <v>62</v>
      </c>
      <c r="B35" s="62">
        <f t="shared" si="1"/>
        <v>0.0698667918</v>
      </c>
      <c r="C35" s="69">
        <v>451774.0</v>
      </c>
      <c r="D35" s="69">
        <v>31564.0</v>
      </c>
      <c r="E35" s="67">
        <f t="shared" si="3"/>
        <v>0.03615672877</v>
      </c>
      <c r="F35" s="76">
        <v>1.0</v>
      </c>
    </row>
    <row r="36" ht="12.0" customHeight="1">
      <c r="A36" s="61" t="s">
        <v>63</v>
      </c>
      <c r="B36" s="62">
        <f t="shared" si="1"/>
        <v>0.7470127697</v>
      </c>
      <c r="C36" s="69">
        <v>626249.0</v>
      </c>
      <c r="D36" s="69">
        <v>467816.0</v>
      </c>
      <c r="E36" s="67">
        <f t="shared" si="3"/>
        <v>0.220110718</v>
      </c>
      <c r="F36" s="76">
        <v>1.0</v>
      </c>
    </row>
    <row r="37" ht="12.0" customHeight="1">
      <c r="A37" s="61" t="s">
        <v>64</v>
      </c>
      <c r="B37" s="62">
        <f t="shared" si="1"/>
        <v>0.7516791286</v>
      </c>
      <c r="C37" s="69">
        <v>673117.0</v>
      </c>
      <c r="D37" s="69">
        <v>505968.0</v>
      </c>
      <c r="E37" s="67">
        <f t="shared" si="3"/>
        <v>0.3357885514</v>
      </c>
      <c r="F37" s="76">
        <v>1.0</v>
      </c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44453</v>
      </c>
      <c r="C2" s="11" t="s">
        <v>5</v>
      </c>
      <c r="D2" s="12">
        <f>ERT_ATFM_YY!D2</f>
        <v>44439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tr">
        <f>ERT_ATFM_YY!A4</f>
        <v>Period: JAN-AUG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10</v>
      </c>
      <c r="B6" s="94">
        <v>0.9</v>
      </c>
      <c r="C6" s="95">
        <v>3093140.0</v>
      </c>
      <c r="D6" s="95">
        <v>1038641.0</v>
      </c>
      <c r="E6" s="94">
        <f t="shared" ref="E6:E15" si="1">D6/C6</f>
        <v>0.3357885514</v>
      </c>
      <c r="F6" s="94">
        <f>E6-B6</f>
        <v>-0.5642114486</v>
      </c>
    </row>
    <row r="7" ht="12.75" customHeight="1">
      <c r="A7" s="93" t="s">
        <v>113</v>
      </c>
      <c r="B7" s="94"/>
      <c r="C7" s="95">
        <v>289531.0</v>
      </c>
      <c r="D7" s="95">
        <v>1091.0</v>
      </c>
      <c r="E7" s="94">
        <f t="shared" si="1"/>
        <v>0.003768162995</v>
      </c>
      <c r="F7" s="94"/>
    </row>
    <row r="8" ht="12.75" customHeight="1">
      <c r="A8" s="93" t="s">
        <v>114</v>
      </c>
      <c r="B8" s="94"/>
      <c r="C8" s="95">
        <v>884571.0</v>
      </c>
      <c r="D8" s="95">
        <v>222825.0</v>
      </c>
      <c r="E8" s="94">
        <f t="shared" si="1"/>
        <v>0.2519017693</v>
      </c>
      <c r="F8" s="94"/>
    </row>
    <row r="9" ht="12.75" customHeight="1">
      <c r="A9" s="93" t="s">
        <v>115</v>
      </c>
      <c r="B9" s="94"/>
      <c r="C9" s="95">
        <v>378674.0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116</v>
      </c>
      <c r="B10" s="94"/>
      <c r="C10" s="95">
        <v>254636.0</v>
      </c>
      <c r="D10" s="95">
        <v>12.0</v>
      </c>
      <c r="E10" s="94">
        <f t="shared" si="1"/>
        <v>0.00004712609372</v>
      </c>
      <c r="F10" s="94"/>
    </row>
    <row r="11" ht="12.75" customHeight="1">
      <c r="A11" s="93" t="s">
        <v>117</v>
      </c>
      <c r="B11" s="94"/>
      <c r="C11" s="95">
        <v>666177.0</v>
      </c>
      <c r="D11" s="95">
        <v>35410.0</v>
      </c>
      <c r="E11" s="94">
        <f t="shared" si="1"/>
        <v>0.05315404164</v>
      </c>
      <c r="F11" s="94"/>
    </row>
    <row r="12" ht="12.75" customHeight="1">
      <c r="A12" s="93" t="s">
        <v>118</v>
      </c>
      <c r="B12" s="94"/>
      <c r="C12" s="95">
        <v>1789757.0</v>
      </c>
      <c r="D12" s="95">
        <v>734225.0</v>
      </c>
      <c r="E12" s="94">
        <f t="shared" si="1"/>
        <v>0.4102372557</v>
      </c>
      <c r="F12" s="94"/>
    </row>
    <row r="13" ht="12.75" customHeight="1">
      <c r="A13" s="93" t="s">
        <v>119</v>
      </c>
      <c r="B13" s="94"/>
      <c r="C13" s="95">
        <v>344116.0</v>
      </c>
      <c r="D13" s="95">
        <v>454.0</v>
      </c>
      <c r="E13" s="94">
        <f t="shared" si="1"/>
        <v>0.001319322554</v>
      </c>
      <c r="F13" s="94"/>
    </row>
    <row r="14" ht="12.75" customHeight="1">
      <c r="A14" s="93" t="s">
        <v>120</v>
      </c>
      <c r="B14" s="94"/>
      <c r="C14" s="95">
        <v>678533.0</v>
      </c>
      <c r="D14" s="95">
        <v>44624.0</v>
      </c>
      <c r="E14" s="94">
        <f t="shared" si="1"/>
        <v>0.06576540861</v>
      </c>
      <c r="F14" s="94"/>
    </row>
    <row r="15" ht="12.75" customHeight="1">
      <c r="A15" s="96" t="s">
        <v>121</v>
      </c>
      <c r="B15" s="94"/>
      <c r="C15" s="95">
        <v>536613.0</v>
      </c>
      <c r="D15" s="95">
        <v>1069.0</v>
      </c>
      <c r="E15" s="94">
        <f t="shared" si="1"/>
        <v>0.001992124678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44453</v>
      </c>
      <c r="C2" s="11" t="s">
        <v>5</v>
      </c>
      <c r="D2" s="12">
        <f>ERT_ATFM_YY!D2</f>
        <v>44439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tr">
        <f>ERT_ATFM_YY!A4</f>
        <v>Period: JAN-AUG</v>
      </c>
      <c r="B4" s="90" t="s">
        <v>105</v>
      </c>
      <c r="C4" s="90" t="s">
        <v>8</v>
      </c>
      <c r="D4" s="91"/>
      <c r="E4" s="91"/>
      <c r="F4" s="91"/>
    </row>
    <row r="5" ht="25.5" customHeight="1">
      <c r="A5" s="92" t="s">
        <v>122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123</v>
      </c>
      <c r="B6" s="94"/>
      <c r="C6" s="95">
        <v>208998.0</v>
      </c>
      <c r="D6" s="95">
        <v>4556.0</v>
      </c>
      <c r="E6" s="97">
        <f t="shared" ref="E6:E34" si="1">D6/C6</f>
        <v>0.02179925167</v>
      </c>
      <c r="F6" s="94">
        <f>E6-B6</f>
        <v>0.02179925167</v>
      </c>
    </row>
    <row r="7" ht="12.75" customHeight="1">
      <c r="A7" s="93" t="s">
        <v>124</v>
      </c>
      <c r="B7" s="94"/>
      <c r="C7" s="95">
        <v>343710.0</v>
      </c>
      <c r="D7" s="95">
        <v>951.0</v>
      </c>
      <c r="E7" s="97">
        <f t="shared" si="1"/>
        <v>0.002766867417</v>
      </c>
      <c r="F7" s="94"/>
    </row>
    <row r="8" ht="12.75" customHeight="1">
      <c r="A8" s="93" t="s">
        <v>125</v>
      </c>
      <c r="B8" s="94"/>
      <c r="C8" s="95">
        <v>215026.0</v>
      </c>
      <c r="D8" s="95">
        <v>454.0</v>
      </c>
      <c r="E8" s="97">
        <f t="shared" si="1"/>
        <v>0.002111372578</v>
      </c>
      <c r="F8" s="94"/>
    </row>
    <row r="9" ht="12.75" customHeight="1">
      <c r="A9" s="93" t="s">
        <v>126</v>
      </c>
      <c r="B9" s="94"/>
      <c r="C9" s="95">
        <v>311853.0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127</v>
      </c>
      <c r="B10" s="94"/>
      <c r="C10" s="95">
        <v>262792.0</v>
      </c>
      <c r="D10" s="95">
        <v>29119.0</v>
      </c>
      <c r="E10" s="97">
        <f t="shared" si="1"/>
        <v>0.110806265</v>
      </c>
      <c r="F10" s="94"/>
    </row>
    <row r="11" ht="12.75" customHeight="1">
      <c r="A11" s="93" t="s">
        <v>128</v>
      </c>
      <c r="B11" s="94"/>
      <c r="C11" s="95">
        <v>142828.0</v>
      </c>
      <c r="D11" s="95">
        <v>554.0</v>
      </c>
      <c r="E11" s="97">
        <f t="shared" si="1"/>
        <v>0.003878791273</v>
      </c>
      <c r="F11" s="94"/>
    </row>
    <row r="12" ht="12.75" customHeight="1">
      <c r="A12" s="93" t="s">
        <v>129</v>
      </c>
      <c r="B12" s="94"/>
      <c r="C12" s="95">
        <v>860065.0</v>
      </c>
      <c r="D12" s="95">
        <v>174603.0</v>
      </c>
      <c r="E12" s="97">
        <f t="shared" si="1"/>
        <v>0.2030114003</v>
      </c>
      <c r="F12" s="94"/>
    </row>
    <row r="13" ht="12.75" customHeight="1">
      <c r="A13" s="93" t="s">
        <v>130</v>
      </c>
      <c r="B13" s="94"/>
      <c r="C13" s="95">
        <v>982859.0</v>
      </c>
      <c r="D13" s="95">
        <v>515535.0</v>
      </c>
      <c r="E13" s="97">
        <f t="shared" si="1"/>
        <v>0.5245258984</v>
      </c>
      <c r="F13" s="94"/>
    </row>
    <row r="14" ht="12.75" customHeight="1">
      <c r="A14" s="93" t="s">
        <v>131</v>
      </c>
      <c r="B14" s="94"/>
      <c r="C14" s="95">
        <v>60992.0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132</v>
      </c>
      <c r="B15" s="94"/>
      <c r="C15" s="95">
        <v>653578.0</v>
      </c>
      <c r="D15" s="95">
        <v>33845.0</v>
      </c>
      <c r="E15" s="97">
        <f t="shared" si="1"/>
        <v>0.05178417878</v>
      </c>
      <c r="F15" s="94"/>
    </row>
    <row r="16" ht="12.75" customHeight="1">
      <c r="A16" s="93" t="s">
        <v>133</v>
      </c>
      <c r="B16" s="94"/>
      <c r="C16" s="95">
        <v>568473.0</v>
      </c>
      <c r="D16" s="95">
        <v>33317.0</v>
      </c>
      <c r="E16" s="97">
        <f t="shared" si="1"/>
        <v>0.05860788463</v>
      </c>
      <c r="F16" s="94"/>
    </row>
    <row r="17" ht="12.75" customHeight="1">
      <c r="A17" s="93" t="s">
        <v>134</v>
      </c>
      <c r="B17" s="94"/>
      <c r="C17" s="95">
        <v>59263.0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135</v>
      </c>
      <c r="B18" s="94"/>
      <c r="C18" s="95">
        <v>335794.0</v>
      </c>
      <c r="D18" s="95">
        <v>188954.0</v>
      </c>
      <c r="E18" s="97">
        <f t="shared" si="1"/>
        <v>0.5627080889</v>
      </c>
      <c r="F18" s="94"/>
    </row>
    <row r="19" ht="12.75" customHeight="1">
      <c r="A19" s="93" t="s">
        <v>136</v>
      </c>
      <c r="B19" s="94"/>
      <c r="C19" s="95">
        <v>279027.0</v>
      </c>
      <c r="D19" s="95">
        <v>716.0</v>
      </c>
      <c r="E19" s="97">
        <f t="shared" si="1"/>
        <v>0.002566059915</v>
      </c>
      <c r="F19" s="94"/>
    </row>
    <row r="20" ht="12.75" customHeight="1">
      <c r="A20" s="93" t="s">
        <v>137</v>
      </c>
      <c r="B20" s="94"/>
      <c r="C20" s="95">
        <v>161090.0</v>
      </c>
      <c r="D20" s="95">
        <v>0.0</v>
      </c>
      <c r="E20" s="97">
        <f t="shared" si="1"/>
        <v>0</v>
      </c>
      <c r="F20" s="94"/>
    </row>
    <row r="21" ht="12.75" customHeight="1">
      <c r="A21" s="93" t="s">
        <v>138</v>
      </c>
      <c r="B21" s="94"/>
      <c r="C21" s="95">
        <v>190888.0</v>
      </c>
      <c r="D21" s="95">
        <v>12.0</v>
      </c>
      <c r="E21" s="97">
        <f t="shared" si="1"/>
        <v>0.00006286408784</v>
      </c>
      <c r="F21" s="94"/>
    </row>
    <row r="22" ht="12.75" customHeight="1">
      <c r="A22" s="93" t="s">
        <v>139</v>
      </c>
      <c r="B22" s="94"/>
      <c r="C22" s="95">
        <v>87900.0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140</v>
      </c>
      <c r="B23" s="94"/>
      <c r="C23" s="95">
        <v>155605.0</v>
      </c>
      <c r="D23" s="95">
        <v>68.0</v>
      </c>
      <c r="E23" s="97">
        <f t="shared" si="1"/>
        <v>0.0004370039523</v>
      </c>
      <c r="F23" s="94"/>
    </row>
    <row r="24" ht="12.75" customHeight="1">
      <c r="A24" s="93" t="s">
        <v>141</v>
      </c>
      <c r="B24" s="94"/>
      <c r="C24" s="95">
        <v>190681.0</v>
      </c>
      <c r="D24" s="95">
        <v>9084.0</v>
      </c>
      <c r="E24" s="97">
        <f t="shared" si="1"/>
        <v>0.04763977533</v>
      </c>
      <c r="F24" s="94"/>
    </row>
    <row r="25" ht="12.75" customHeight="1">
      <c r="A25" s="93" t="s">
        <v>142</v>
      </c>
      <c r="B25" s="94"/>
      <c r="C25" s="95">
        <v>495344.0</v>
      </c>
      <c r="D25" s="95">
        <v>1973.0</v>
      </c>
      <c r="E25" s="97">
        <f t="shared" si="1"/>
        <v>0.003983090539</v>
      </c>
      <c r="F25" s="94"/>
    </row>
    <row r="26" ht="12.75" customHeight="1">
      <c r="A26" s="93" t="s">
        <v>143</v>
      </c>
      <c r="B26" s="94"/>
      <c r="C26" s="95">
        <v>43176.0</v>
      </c>
      <c r="D26" s="95">
        <v>0.0</v>
      </c>
      <c r="E26" s="97">
        <f t="shared" si="1"/>
        <v>0</v>
      </c>
      <c r="F26" s="94"/>
    </row>
    <row r="27" ht="12.75" customHeight="1">
      <c r="A27" s="93" t="s">
        <v>144</v>
      </c>
      <c r="B27" s="94"/>
      <c r="C27" s="95">
        <v>174605.0</v>
      </c>
      <c r="D27" s="95">
        <v>10779.0</v>
      </c>
      <c r="E27" s="97">
        <f t="shared" si="1"/>
        <v>0.06173362733</v>
      </c>
      <c r="F27" s="94"/>
    </row>
    <row r="28" ht="12.75" customHeight="1">
      <c r="A28" s="93" t="s">
        <v>145</v>
      </c>
      <c r="B28" s="94"/>
      <c r="C28" s="95">
        <v>153622.0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146</v>
      </c>
      <c r="B29" s="94"/>
      <c r="C29" s="95">
        <v>93585.0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147</v>
      </c>
      <c r="B30" s="94"/>
      <c r="C30" s="95">
        <v>256183.0</v>
      </c>
      <c r="D30" s="95">
        <v>1091.0</v>
      </c>
      <c r="E30" s="97">
        <f t="shared" si="1"/>
        <v>0.004258674463</v>
      </c>
      <c r="F30" s="94"/>
    </row>
    <row r="31" ht="12.75" customHeight="1">
      <c r="A31" s="93" t="s">
        <v>148</v>
      </c>
      <c r="B31" s="94"/>
      <c r="C31" s="95">
        <v>273735.0</v>
      </c>
      <c r="D31" s="95">
        <v>0.0</v>
      </c>
      <c r="E31" s="97">
        <f t="shared" si="1"/>
        <v>0</v>
      </c>
      <c r="F31" s="94"/>
    </row>
    <row r="32" ht="12.75" customHeight="1">
      <c r="A32" s="93" t="s">
        <v>149</v>
      </c>
      <c r="B32" s="94"/>
      <c r="C32" s="95">
        <v>195745.0</v>
      </c>
      <c r="D32" s="95">
        <v>2067.0</v>
      </c>
      <c r="E32" s="97">
        <f t="shared" si="1"/>
        <v>0.0105596567</v>
      </c>
      <c r="F32" s="94"/>
    </row>
    <row r="33" ht="12.75" customHeight="1">
      <c r="A33" s="93" t="s">
        <v>150</v>
      </c>
      <c r="B33" s="94"/>
      <c r="C33" s="95">
        <v>379372.0</v>
      </c>
      <c r="D33" s="95">
        <v>30963.0</v>
      </c>
      <c r="E33" s="97">
        <f t="shared" si="1"/>
        <v>0.08161646089</v>
      </c>
      <c r="F33" s="94"/>
    </row>
    <row r="34" ht="12.75" customHeight="1">
      <c r="A34" s="93" t="s">
        <v>151</v>
      </c>
      <c r="B34" s="94"/>
      <c r="C34" s="95">
        <v>125379.0</v>
      </c>
      <c r="D34" s="95">
        <v>0.0</v>
      </c>
      <c r="E34" s="97">
        <f t="shared" si="1"/>
        <v>0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152</v>
      </c>
      <c r="B1" s="98" t="s">
        <v>122</v>
      </c>
      <c r="C1" s="98" t="s">
        <v>153</v>
      </c>
      <c r="D1" s="98" t="s">
        <v>154</v>
      </c>
    </row>
    <row r="2" ht="15.75" customHeight="1">
      <c r="A2" s="99">
        <v>44351.0</v>
      </c>
      <c r="B2" s="100" t="s">
        <v>155</v>
      </c>
      <c r="C2" s="101"/>
      <c r="D2" s="100" t="s">
        <v>156</v>
      </c>
    </row>
    <row r="3" ht="15.75" customHeight="1">
      <c r="A3" s="102"/>
      <c r="B3" s="100"/>
      <c r="C3" s="101"/>
      <c r="D3" s="100"/>
    </row>
    <row r="4" ht="15.75" customHeight="1">
      <c r="A4" s="102"/>
      <c r="B4" s="100"/>
      <c r="C4" s="103"/>
      <c r="D4" s="100"/>
    </row>
    <row r="5" ht="15.75" customHeight="1">
      <c r="A5" s="99"/>
      <c r="B5" s="104"/>
      <c r="C5" s="101"/>
      <c r="D5" s="105"/>
    </row>
  </sheetData>
  <drawing r:id="rId1"/>
</worksheet>
</file>