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8250" tabRatio="681" activeTab="4"/>
  </bookViews>
  <sheets>
    <sheet name="CrudeUp_CSV" sheetId="16" r:id="rId1"/>
    <sheet name="Gasoline_CSV" sheetId="20" r:id="rId2"/>
    <sheet name="LPG_CSV" sheetId="21" r:id="rId3"/>
    <sheet name="Diesel_CSV" sheetId="22" r:id="rId4"/>
    <sheet name="Midstream_CSV(coal MJ)" sheetId="12" r:id="rId5"/>
    <sheet name="G2U_CSV" sheetId="13" r:id="rId6"/>
    <sheet name="Midstream loss factor_CSV" sheetId="14" r:id="rId7"/>
    <sheet name="G2U loss factor_CSV" sheetId="15" r:id="rId8"/>
    <sheet name="Upstream_no well infrastr" sheetId="2" r:id="rId9"/>
    <sheet name="Upstream_with well infrastr" sheetId="23" r:id="rId10"/>
    <sheet name="Process" sheetId="1" r:id="rId11"/>
    <sheet name="T&amp;D_csv_no unit convert" sheetId="10" r:id="rId12"/>
    <sheet name="T&amp;D_final" sheetId="9" r:id="rId13"/>
    <sheet name="T&amp;D_processed" sheetId="8" r:id="rId14"/>
    <sheet name="T&amp;D_raw for SESAME" sheetId="7" r:id="rId15"/>
    <sheet name="T&amp;D_raw" sheetId="6" r:id="rId16"/>
    <sheet name="Midstream_CSV(coal kg)" sheetId="24" r:id="rId17"/>
  </sheets>
  <externalReferences>
    <externalReference r:id="rId18"/>
  </externalReferences>
  <definedNames>
    <definedName name="BTU2mmBTU">[1]Fuel_Specs!$G$155</definedName>
    <definedName name="g2T">[1]Fuel_Specs!$B$139</definedName>
    <definedName name="Gasoline_TD_VOC_RefStation" localSheetId="13">Process!#REF!</definedName>
    <definedName name="Gasoline_TD_VOC_RefStation" localSheetId="9">Process!#REF!</definedName>
    <definedName name="Gasoline_TD_VOC_RefStation">Process!#REF!</definedName>
    <definedName name="Gasoline_TD_VOC_Terminal" localSheetId="13">Process!#REF!</definedName>
    <definedName name="Gasoline_TD_VOC_Terminal" localSheetId="9">Process!#REF!</definedName>
    <definedName name="Gasoline_TD_VOC_Terminal">Process!#REF!</definedName>
    <definedName name="kWh2BTU">[1]Fuel_Specs!$F$154</definedName>
    <definedName name="lb2g">[1]Fuel_Specs!$E$135</definedName>
    <definedName name="lb2kg">[1]Fuel_Specs!$E$136</definedName>
    <definedName name="MJ2mmBTU">[1]Fuel_Specs!$D$155</definedName>
    <definedName name="NG_DME_FeedstockShare">[1]Inputs!$F$152</definedName>
    <definedName name="NG_FTD_FeedstockShare">[1]Inputs!$F$153</definedName>
    <definedName name="NG_FTN_FeedstockShare">[1]Inputs!$F$154</definedName>
    <definedName name="NG_LNG_FeedstockShare">[1]Inputs!$H$114</definedName>
    <definedName name="NG_MeOH_FeedstockShare">[1]Inputs!$F$151</definedName>
    <definedName name="T2g">[1]Fuel_Specs!$F$135</definedName>
    <definedName name="T2kg">[1]Fuel_Specs!$F$136</definedName>
    <definedName name="T2lb">[1]Fuel_Specs!$F$138</definedName>
  </definedNames>
  <calcPr calcId="162913" calcMode="manual" iterate="1" iterateDelta="1.0000000000000001E-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82" i="24" l="1"/>
  <c r="Q181" i="24"/>
  <c r="Q180" i="24"/>
  <c r="Q179" i="24"/>
  <c r="R180" i="12" l="1"/>
  <c r="R181" i="12"/>
  <c r="R182" i="12"/>
  <c r="R179" i="12"/>
  <c r="L849" i="10" l="1"/>
  <c r="L848" i="10"/>
  <c r="L847" i="10"/>
  <c r="L846" i="10"/>
  <c r="L845" i="10"/>
  <c r="L844" i="10"/>
  <c r="L843" i="10"/>
  <c r="L842" i="10"/>
  <c r="L841" i="10"/>
  <c r="L840" i="10"/>
  <c r="L839" i="10"/>
  <c r="L772" i="10"/>
  <c r="L771" i="10"/>
  <c r="L770" i="10"/>
  <c r="L769" i="10"/>
  <c r="L768" i="10"/>
  <c r="L767" i="10"/>
  <c r="L766" i="10"/>
  <c r="L765" i="10"/>
  <c r="L764" i="10"/>
  <c r="L763" i="10"/>
  <c r="L762" i="10"/>
  <c r="L761" i="10"/>
  <c r="L760" i="10"/>
  <c r="L759" i="10"/>
  <c r="L758" i="10"/>
  <c r="L757" i="10"/>
  <c r="L756" i="10"/>
  <c r="L755" i="10"/>
  <c r="L754" i="10"/>
  <c r="L753" i="10"/>
  <c r="L752" i="10"/>
  <c r="L751" i="10"/>
  <c r="L750" i="10"/>
  <c r="L749" i="10"/>
  <c r="L748" i="10"/>
  <c r="L747" i="10"/>
  <c r="L746" i="10"/>
  <c r="L745" i="10"/>
  <c r="L744" i="10"/>
  <c r="L743" i="10"/>
  <c r="L742" i="10"/>
  <c r="L741" i="10"/>
  <c r="L740" i="10"/>
  <c r="L739" i="10"/>
  <c r="L738" i="10"/>
  <c r="L737" i="10"/>
  <c r="L736" i="10"/>
  <c r="L735" i="10"/>
  <c r="L734" i="10"/>
  <c r="L733" i="10"/>
  <c r="L732" i="10"/>
  <c r="L731" i="10"/>
  <c r="L730" i="10"/>
  <c r="L729" i="10"/>
  <c r="L728" i="10"/>
  <c r="L727" i="10"/>
  <c r="L726" i="10"/>
  <c r="L725" i="10"/>
  <c r="L724" i="10"/>
  <c r="L723" i="10"/>
  <c r="L722" i="10"/>
  <c r="L721" i="10"/>
  <c r="L720" i="10"/>
  <c r="L719" i="10"/>
  <c r="L718" i="10"/>
  <c r="L717" i="10"/>
  <c r="L716" i="10"/>
  <c r="L715" i="10"/>
  <c r="L714" i="10"/>
  <c r="L713" i="10"/>
  <c r="L712" i="10"/>
  <c r="L711" i="10"/>
  <c r="L710" i="10"/>
  <c r="L709" i="10"/>
  <c r="L708" i="10"/>
  <c r="L707" i="10"/>
  <c r="L706" i="10"/>
  <c r="L705" i="10"/>
  <c r="L704" i="10"/>
  <c r="L703" i="10"/>
  <c r="L702" i="10"/>
  <c r="L701" i="10"/>
  <c r="L700" i="10"/>
  <c r="L699" i="10"/>
  <c r="L698" i="10"/>
  <c r="L697" i="10"/>
  <c r="L696" i="10"/>
  <c r="L695" i="10"/>
  <c r="L694" i="10"/>
  <c r="L693" i="10"/>
  <c r="L692" i="10"/>
  <c r="L691" i="10"/>
  <c r="L690" i="10"/>
  <c r="L689" i="10"/>
  <c r="L688" i="10"/>
  <c r="L687" i="10"/>
  <c r="L686" i="10"/>
  <c r="L685" i="10"/>
  <c r="L684" i="10"/>
  <c r="L683" i="10"/>
  <c r="L682" i="10"/>
  <c r="L681" i="10"/>
  <c r="L680" i="10"/>
  <c r="L679" i="10"/>
  <c r="L678" i="10"/>
  <c r="L677" i="10"/>
  <c r="L676" i="10"/>
  <c r="L675" i="10"/>
  <c r="L674" i="10"/>
  <c r="L673" i="10"/>
  <c r="L672" i="10"/>
  <c r="L671" i="10"/>
  <c r="L670" i="10"/>
  <c r="L669" i="10"/>
  <c r="L668" i="10"/>
  <c r="L667" i="10"/>
  <c r="L666" i="10"/>
  <c r="L665" i="10"/>
  <c r="L664" i="10"/>
  <c r="L663"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179" i="10"/>
  <c r="U101" i="1" l="1"/>
  <c r="U102" i="1"/>
  <c r="U103" i="1"/>
  <c r="Z103" i="1" s="1"/>
  <c r="U104" i="1"/>
  <c r="U105" i="1"/>
  <c r="U106" i="1"/>
  <c r="U107" i="1"/>
  <c r="U108" i="1"/>
  <c r="U109" i="1"/>
  <c r="U110" i="1"/>
  <c r="U111" i="1"/>
  <c r="U112" i="1"/>
  <c r="U113" i="1"/>
  <c r="U114" i="1"/>
  <c r="U115" i="1"/>
  <c r="U116" i="1"/>
  <c r="U100" i="1"/>
  <c r="K101" i="1"/>
  <c r="K102" i="1"/>
  <c r="K103" i="1"/>
  <c r="K104" i="1"/>
  <c r="K105" i="1"/>
  <c r="K106" i="1"/>
  <c r="K107" i="1"/>
  <c r="K108" i="1"/>
  <c r="P108" i="1" s="1"/>
  <c r="K109" i="1"/>
  <c r="P109" i="1" s="1"/>
  <c r="K110" i="1"/>
  <c r="K111" i="1"/>
  <c r="K112" i="1"/>
  <c r="P112" i="1" s="1"/>
  <c r="K113" i="1"/>
  <c r="P113" i="1" s="1"/>
  <c r="K114" i="1"/>
  <c r="K115" i="1"/>
  <c r="K116" i="1"/>
  <c r="P116" i="1" s="1"/>
  <c r="K100" i="1"/>
  <c r="P100" i="1" s="1"/>
  <c r="A101" i="1"/>
  <c r="A102" i="1"/>
  <c r="A103" i="1"/>
  <c r="F103" i="1" s="1"/>
  <c r="A104" i="1"/>
  <c r="F104" i="1" s="1"/>
  <c r="A105" i="1"/>
  <c r="A106" i="1"/>
  <c r="A107" i="1"/>
  <c r="A108" i="1"/>
  <c r="F108" i="1" s="1"/>
  <c r="A109" i="1"/>
  <c r="A110" i="1"/>
  <c r="A111" i="1"/>
  <c r="A112" i="1"/>
  <c r="F112" i="1" s="1"/>
  <c r="A113" i="1"/>
  <c r="A114" i="1"/>
  <c r="A115" i="1"/>
  <c r="A116" i="1"/>
  <c r="F116" i="1" s="1"/>
  <c r="A100" i="1"/>
  <c r="F100" i="1" s="1"/>
  <c r="Z108" i="1"/>
  <c r="Z109" i="1"/>
  <c r="Z110" i="1"/>
  <c r="Z111" i="1"/>
  <c r="Z112" i="1"/>
  <c r="Z113" i="1"/>
  <c r="Z114" i="1"/>
  <c r="Z115" i="1"/>
  <c r="Z116" i="1"/>
  <c r="Z100" i="1"/>
  <c r="Z101" i="1"/>
  <c r="Z102" i="1"/>
  <c r="Z104" i="1"/>
  <c r="Z105" i="1"/>
  <c r="Z106" i="1"/>
  <c r="P110" i="1"/>
  <c r="P111" i="1"/>
  <c r="P114" i="1"/>
  <c r="P115" i="1"/>
  <c r="P101" i="1"/>
  <c r="P102" i="1"/>
  <c r="P103" i="1"/>
  <c r="P104" i="1"/>
  <c r="P105" i="1"/>
  <c r="P106" i="1"/>
  <c r="F109" i="1"/>
  <c r="F110" i="1"/>
  <c r="F111" i="1"/>
  <c r="F113" i="1"/>
  <c r="F114" i="1"/>
  <c r="F115" i="1"/>
  <c r="F101" i="1"/>
  <c r="F102" i="1"/>
  <c r="F105" i="1"/>
  <c r="F106" i="1"/>
  <c r="BO121" i="23" l="1"/>
  <c r="BU121" i="23" s="1"/>
  <c r="BD121" i="23"/>
  <c r="BJ121" i="23" s="1"/>
  <c r="AY121" i="23"/>
  <c r="AS121" i="23"/>
  <c r="AH121" i="23"/>
  <c r="AN121" i="23" s="1"/>
  <c r="AC121" i="23"/>
  <c r="W121" i="23"/>
  <c r="L121" i="23"/>
  <c r="A121" i="23"/>
  <c r="G121" i="23" s="1"/>
  <c r="BU120" i="23"/>
  <c r="BO120" i="23"/>
  <c r="BD120" i="23"/>
  <c r="BJ120" i="23" s="1"/>
  <c r="AY120" i="23"/>
  <c r="AS120" i="23"/>
  <c r="AH120" i="23"/>
  <c r="AN120" i="23" s="1"/>
  <c r="W120" i="23"/>
  <c r="AC120" i="23" s="1"/>
  <c r="L120" i="23"/>
  <c r="R120" i="23" s="1"/>
  <c r="A120" i="23"/>
  <c r="G120" i="23" s="1"/>
  <c r="BU119" i="23"/>
  <c r="BO119" i="23"/>
  <c r="BD119" i="23"/>
  <c r="BJ119" i="23" s="1"/>
  <c r="AS119" i="23"/>
  <c r="AY119" i="23" s="1"/>
  <c r="AH119" i="23"/>
  <c r="AN119" i="23" s="1"/>
  <c r="W119" i="23"/>
  <c r="AC119" i="23" s="1"/>
  <c r="L119" i="23"/>
  <c r="R119" i="23" s="1"/>
  <c r="G119" i="23"/>
  <c r="A119" i="23"/>
  <c r="BO118" i="23"/>
  <c r="BU118" i="23" s="1"/>
  <c r="BD118" i="23"/>
  <c r="BJ118" i="23" s="1"/>
  <c r="AS118" i="23"/>
  <c r="AY118" i="23" s="1"/>
  <c r="AH118" i="23"/>
  <c r="AN118" i="23" s="1"/>
  <c r="AC118" i="23"/>
  <c r="W118" i="23"/>
  <c r="L118" i="23"/>
  <c r="G118" i="23"/>
  <c r="A118" i="23"/>
  <c r="BO117" i="23"/>
  <c r="BU117" i="23" s="1"/>
  <c r="BD117" i="23"/>
  <c r="BJ117" i="23" s="1"/>
  <c r="AY117" i="23"/>
  <c r="AS117" i="23"/>
  <c r="AH117" i="23"/>
  <c r="AN117" i="23" s="1"/>
  <c r="AC117" i="23"/>
  <c r="W117" i="23"/>
  <c r="L117" i="23"/>
  <c r="R117" i="23" s="1"/>
  <c r="A117" i="23"/>
  <c r="G117" i="23" s="1"/>
  <c r="BU116" i="23"/>
  <c r="BO116" i="23"/>
  <c r="BD116" i="23"/>
  <c r="BJ116" i="23" s="1"/>
  <c r="AY116" i="23"/>
  <c r="AS116" i="23"/>
  <c r="AH116" i="23"/>
  <c r="AN116" i="23" s="1"/>
  <c r="W116" i="23"/>
  <c r="AC116" i="23" s="1"/>
  <c r="L116" i="23"/>
  <c r="R116" i="23" s="1"/>
  <c r="A116" i="23"/>
  <c r="G116" i="23" s="1"/>
  <c r="BU115" i="23"/>
  <c r="BO115" i="23"/>
  <c r="BD115" i="23"/>
  <c r="BJ115" i="23" s="1"/>
  <c r="AS115" i="23"/>
  <c r="AY115" i="23" s="1"/>
  <c r="AH115" i="23"/>
  <c r="AN115" i="23" s="1"/>
  <c r="W115" i="23"/>
  <c r="AC115" i="23" s="1"/>
  <c r="L115" i="23"/>
  <c r="R115" i="23" s="1"/>
  <c r="G115" i="23"/>
  <c r="A115" i="23"/>
  <c r="BO114" i="23"/>
  <c r="BU114" i="23" s="1"/>
  <c r="BD114" i="23"/>
  <c r="BJ114" i="23" s="1"/>
  <c r="AS114" i="23"/>
  <c r="AY114" i="23" s="1"/>
  <c r="AH114" i="23"/>
  <c r="AN114" i="23" s="1"/>
  <c r="AC114" i="23"/>
  <c r="W114" i="23"/>
  <c r="L114" i="23"/>
  <c r="G114" i="23"/>
  <c r="A114" i="23"/>
  <c r="BO113" i="23"/>
  <c r="BU113" i="23" s="1"/>
  <c r="BD113" i="23"/>
  <c r="BJ113" i="23" s="1"/>
  <c r="AY113" i="23"/>
  <c r="AS113" i="23"/>
  <c r="AH113" i="23"/>
  <c r="AN113" i="23" s="1"/>
  <c r="AC113" i="23"/>
  <c r="W113" i="23"/>
  <c r="L113" i="23"/>
  <c r="A113" i="23"/>
  <c r="G113" i="23" s="1"/>
  <c r="BU112" i="23"/>
  <c r="BO112" i="23"/>
  <c r="BD112" i="23"/>
  <c r="BJ112" i="23" s="1"/>
  <c r="AY112" i="23"/>
  <c r="AS112" i="23"/>
  <c r="AH112" i="23"/>
  <c r="AN112" i="23" s="1"/>
  <c r="W112" i="23"/>
  <c r="AC112" i="23" s="1"/>
  <c r="L112" i="23"/>
  <c r="R112" i="23" s="1"/>
  <c r="A112" i="23"/>
  <c r="G112" i="23" s="1"/>
  <c r="BU111" i="23"/>
  <c r="BO111" i="23"/>
  <c r="BD111" i="23"/>
  <c r="BJ111" i="23" s="1"/>
  <c r="AS111" i="23"/>
  <c r="AY111" i="23" s="1"/>
  <c r="AH111" i="23"/>
  <c r="AN111" i="23" s="1"/>
  <c r="W111" i="23"/>
  <c r="AC111" i="23" s="1"/>
  <c r="L111" i="23"/>
  <c r="R111" i="23" s="1"/>
  <c r="G111" i="23"/>
  <c r="A111" i="23"/>
  <c r="BO110" i="23"/>
  <c r="BU110" i="23" s="1"/>
  <c r="BD110" i="23"/>
  <c r="BJ110" i="23" s="1"/>
  <c r="AS110" i="23"/>
  <c r="AY110" i="23" s="1"/>
  <c r="AH110" i="23"/>
  <c r="AN110" i="23" s="1"/>
  <c r="AC110" i="23"/>
  <c r="W110" i="23"/>
  <c r="L110" i="23"/>
  <c r="G110" i="23"/>
  <c r="A110" i="23"/>
  <c r="BD109" i="23"/>
  <c r="BJ109" i="23" s="1"/>
  <c r="AH109" i="23"/>
  <c r="AN109" i="23" s="1"/>
  <c r="L109" i="23"/>
  <c r="R109" i="23" s="1"/>
  <c r="BD108" i="23"/>
  <c r="BJ108" i="23" s="1"/>
  <c r="AH108" i="23"/>
  <c r="AN108" i="23" s="1"/>
  <c r="L108" i="23"/>
  <c r="R108" i="23" s="1"/>
  <c r="BD107" i="23"/>
  <c r="BJ107" i="23" s="1"/>
  <c r="AH107" i="23"/>
  <c r="AN107" i="23" s="1"/>
  <c r="L107" i="23"/>
  <c r="R107" i="23" s="1"/>
  <c r="BD106" i="23"/>
  <c r="BJ106" i="23" s="1"/>
  <c r="AH106" i="23"/>
  <c r="AN106" i="23" s="1"/>
  <c r="L106" i="23"/>
  <c r="R106" i="23" s="1"/>
  <c r="BD105" i="23"/>
  <c r="BJ105" i="23" s="1"/>
  <c r="AH105" i="23"/>
  <c r="AN105" i="23" s="1"/>
  <c r="L105" i="23"/>
  <c r="R105" i="23" s="1"/>
  <c r="BD104" i="23"/>
  <c r="BJ104" i="23" s="1"/>
  <c r="AH104" i="23"/>
  <c r="AN104" i="23" s="1"/>
  <c r="L104" i="23"/>
  <c r="R104" i="23" s="1"/>
  <c r="BD103" i="23"/>
  <c r="BJ103" i="23" s="1"/>
  <c r="AH103" i="23"/>
  <c r="AN103" i="23" s="1"/>
  <c r="L103" i="23"/>
  <c r="R103" i="23" s="1"/>
  <c r="BD102" i="23"/>
  <c r="BJ102" i="23" s="1"/>
  <c r="AH102" i="23"/>
  <c r="AN102" i="23" s="1"/>
  <c r="L102" i="23"/>
  <c r="R102" i="23" s="1"/>
  <c r="BD101" i="23"/>
  <c r="BJ101" i="23" s="1"/>
  <c r="AH101" i="23"/>
  <c r="AN101" i="23" s="1"/>
  <c r="L101" i="23"/>
  <c r="R101" i="23" s="1"/>
  <c r="BD100" i="23"/>
  <c r="BJ100" i="23" s="1"/>
  <c r="AH100" i="23"/>
  <c r="AN100" i="23" s="1"/>
  <c r="L100" i="23"/>
  <c r="R100" i="23" s="1"/>
  <c r="BD99" i="23"/>
  <c r="BJ99" i="23" s="1"/>
  <c r="AH99" i="23"/>
  <c r="AN99" i="23" s="1"/>
  <c r="L99" i="23"/>
  <c r="R99" i="23" s="1"/>
  <c r="BU98" i="23"/>
  <c r="BO98" i="23"/>
  <c r="BD98" i="23"/>
  <c r="BJ98" i="23" s="1"/>
  <c r="AY98" i="23"/>
  <c r="AS98" i="23"/>
  <c r="AH98" i="23"/>
  <c r="AN98" i="23" s="1"/>
  <c r="AC98" i="23"/>
  <c r="W98" i="23"/>
  <c r="L98" i="23"/>
  <c r="R98" i="23" s="1"/>
  <c r="G98" i="23"/>
  <c r="A98" i="23"/>
  <c r="BU97" i="23"/>
  <c r="BO97" i="23"/>
  <c r="BD97" i="23"/>
  <c r="BJ97" i="23" s="1"/>
  <c r="AY97" i="23"/>
  <c r="AS97" i="23"/>
  <c r="AH97" i="23"/>
  <c r="AN97" i="23" s="1"/>
  <c r="AC97" i="23"/>
  <c r="W97" i="23"/>
  <c r="L97" i="23"/>
  <c r="R97" i="23" s="1"/>
  <c r="G97" i="23"/>
  <c r="A97" i="23"/>
  <c r="BU96" i="23"/>
  <c r="BO96" i="23"/>
  <c r="BD96" i="23"/>
  <c r="BJ96" i="23" s="1"/>
  <c r="AY96" i="23"/>
  <c r="AS96" i="23"/>
  <c r="AH96" i="23"/>
  <c r="AN96" i="23" s="1"/>
  <c r="AC96" i="23"/>
  <c r="W96" i="23"/>
  <c r="L96" i="23"/>
  <c r="R96" i="23" s="1"/>
  <c r="G96" i="23"/>
  <c r="A96" i="23"/>
  <c r="BU95" i="23"/>
  <c r="BO95" i="23"/>
  <c r="BD95" i="23"/>
  <c r="BJ95" i="23" s="1"/>
  <c r="AY95" i="23"/>
  <c r="AS95" i="23"/>
  <c r="AH95" i="23"/>
  <c r="AN95" i="23" s="1"/>
  <c r="AC95" i="23"/>
  <c r="W95" i="23"/>
  <c r="L95" i="23"/>
  <c r="BZ95" i="23" s="1"/>
  <c r="CF95" i="23" s="1"/>
  <c r="G95" i="23"/>
  <c r="A95" i="23"/>
  <c r="BU94" i="23"/>
  <c r="BO94" i="23"/>
  <c r="BD94" i="23"/>
  <c r="BJ94" i="23" s="1"/>
  <c r="AY94" i="23"/>
  <c r="AS94" i="23"/>
  <c r="AH94" i="23"/>
  <c r="AN94" i="23" s="1"/>
  <c r="AC94" i="23"/>
  <c r="W94" i="23"/>
  <c r="L94" i="23"/>
  <c r="BZ94" i="23" s="1"/>
  <c r="CF94" i="23" s="1"/>
  <c r="G94" i="23"/>
  <c r="A94" i="23"/>
  <c r="BU93" i="23"/>
  <c r="BO93" i="23"/>
  <c r="BD93" i="23"/>
  <c r="BJ93" i="23" s="1"/>
  <c r="AY93" i="23"/>
  <c r="AS93" i="23"/>
  <c r="AH93" i="23"/>
  <c r="AN93" i="23" s="1"/>
  <c r="AC93" i="23"/>
  <c r="W93" i="23"/>
  <c r="L93" i="23"/>
  <c r="R93" i="23" s="1"/>
  <c r="G93" i="23"/>
  <c r="A93" i="23"/>
  <c r="BU92" i="23"/>
  <c r="BO92" i="23"/>
  <c r="BD92" i="23"/>
  <c r="BJ92" i="23" s="1"/>
  <c r="AY92" i="23"/>
  <c r="AS92" i="23"/>
  <c r="AH92" i="23"/>
  <c r="AN92" i="23" s="1"/>
  <c r="AC92" i="23"/>
  <c r="W92" i="23"/>
  <c r="L92" i="23"/>
  <c r="BZ92" i="23" s="1"/>
  <c r="CF92" i="23" s="1"/>
  <c r="G92" i="23"/>
  <c r="A92" i="23"/>
  <c r="BU91" i="23"/>
  <c r="BO91" i="23"/>
  <c r="BD91" i="23"/>
  <c r="BJ91" i="23" s="1"/>
  <c r="AY91" i="23"/>
  <c r="AS91" i="23"/>
  <c r="AH91" i="23"/>
  <c r="AN91" i="23" s="1"/>
  <c r="AC91" i="23"/>
  <c r="W91" i="23"/>
  <c r="L91" i="23"/>
  <c r="BZ91" i="23" s="1"/>
  <c r="CF91" i="23" s="1"/>
  <c r="G91" i="23"/>
  <c r="A91" i="23"/>
  <c r="BU90" i="23"/>
  <c r="BO90" i="23"/>
  <c r="BD90" i="23"/>
  <c r="BJ90" i="23" s="1"/>
  <c r="AY90" i="23"/>
  <c r="AS90" i="23"/>
  <c r="AH90" i="23"/>
  <c r="AN90" i="23" s="1"/>
  <c r="AC90" i="23"/>
  <c r="W90" i="23"/>
  <c r="L90" i="23"/>
  <c r="R90" i="23" s="1"/>
  <c r="G90" i="23"/>
  <c r="A90" i="23"/>
  <c r="BU89" i="23"/>
  <c r="BO89" i="23"/>
  <c r="BD89" i="23"/>
  <c r="BJ89" i="23" s="1"/>
  <c r="AY89" i="23"/>
  <c r="AS89" i="23"/>
  <c r="AH89" i="23"/>
  <c r="AN89" i="23" s="1"/>
  <c r="AC89" i="23"/>
  <c r="W89" i="23"/>
  <c r="L89" i="23"/>
  <c r="R89" i="23" s="1"/>
  <c r="G89" i="23"/>
  <c r="A89" i="23"/>
  <c r="BU88" i="23"/>
  <c r="BO88" i="23"/>
  <c r="BD88" i="23"/>
  <c r="BJ88" i="23" s="1"/>
  <c r="AY88" i="23"/>
  <c r="AS88" i="23"/>
  <c r="AH88" i="23"/>
  <c r="AN88" i="23" s="1"/>
  <c r="AC88" i="23"/>
  <c r="W88" i="23"/>
  <c r="L88" i="23"/>
  <c r="R88" i="23" s="1"/>
  <c r="G88" i="23"/>
  <c r="A88" i="23"/>
  <c r="BU87" i="23"/>
  <c r="BO87" i="23"/>
  <c r="BD87" i="23"/>
  <c r="BJ87" i="23" s="1"/>
  <c r="AY87" i="23"/>
  <c r="AS87" i="23"/>
  <c r="AH87" i="23"/>
  <c r="AN87" i="23" s="1"/>
  <c r="AC87" i="23"/>
  <c r="W87" i="23"/>
  <c r="L87" i="23"/>
  <c r="R87" i="23" s="1"/>
  <c r="G87" i="23"/>
  <c r="A87" i="23"/>
  <c r="BU86" i="23"/>
  <c r="BO86" i="23"/>
  <c r="BD86" i="23"/>
  <c r="BJ86" i="23" s="1"/>
  <c r="AY86" i="23"/>
  <c r="AS86" i="23"/>
  <c r="AH86" i="23"/>
  <c r="AN86" i="23" s="1"/>
  <c r="AC86" i="23"/>
  <c r="W86" i="23"/>
  <c r="L86" i="23"/>
  <c r="BZ86" i="23" s="1"/>
  <c r="CF86" i="23" s="1"/>
  <c r="G86" i="23"/>
  <c r="A86" i="23"/>
  <c r="BU85" i="23"/>
  <c r="BO85" i="23"/>
  <c r="BD85" i="23"/>
  <c r="BJ85" i="23" s="1"/>
  <c r="AY85" i="23"/>
  <c r="AS85" i="23"/>
  <c r="AH85" i="23"/>
  <c r="AN85" i="23" s="1"/>
  <c r="AC85" i="23"/>
  <c r="W85" i="23"/>
  <c r="L85" i="23"/>
  <c r="BZ85" i="23" s="1"/>
  <c r="CF85" i="23" s="1"/>
  <c r="G85" i="23"/>
  <c r="A85" i="23"/>
  <c r="BU84" i="23"/>
  <c r="BO84" i="23"/>
  <c r="BD84" i="23"/>
  <c r="BJ84" i="23" s="1"/>
  <c r="AY84" i="23"/>
  <c r="AS84" i="23"/>
  <c r="AH84" i="23"/>
  <c r="AN84" i="23" s="1"/>
  <c r="AC84" i="23"/>
  <c r="W84" i="23"/>
  <c r="L84" i="23"/>
  <c r="BZ84" i="23" s="1"/>
  <c r="CF84" i="23" s="1"/>
  <c r="G84" i="23"/>
  <c r="A84" i="23"/>
  <c r="BU83" i="23"/>
  <c r="BO83" i="23"/>
  <c r="BD83" i="23"/>
  <c r="BJ83" i="23" s="1"/>
  <c r="AY83" i="23"/>
  <c r="AS83" i="23"/>
  <c r="AH83" i="23"/>
  <c r="AN83" i="23" s="1"/>
  <c r="AC83" i="23"/>
  <c r="W83" i="23"/>
  <c r="L83" i="23"/>
  <c r="BZ83" i="23" s="1"/>
  <c r="CF83" i="23" s="1"/>
  <c r="G83" i="23"/>
  <c r="A83" i="23"/>
  <c r="BU82" i="23"/>
  <c r="BO82" i="23"/>
  <c r="BD82" i="23"/>
  <c r="BJ82" i="23" s="1"/>
  <c r="AY82" i="23"/>
  <c r="AS82" i="23"/>
  <c r="AH82" i="23"/>
  <c r="AN82" i="23" s="1"/>
  <c r="AC82" i="23"/>
  <c r="W82" i="23"/>
  <c r="L82" i="23"/>
  <c r="BZ82" i="23" s="1"/>
  <c r="CF82" i="23" s="1"/>
  <c r="G82" i="23"/>
  <c r="A82" i="23"/>
  <c r="M26" i="23"/>
  <c r="M25" i="23"/>
  <c r="M24" i="23"/>
  <c r="M23" i="23"/>
  <c r="M22" i="23"/>
  <c r="M21" i="23"/>
  <c r="M20" i="23"/>
  <c r="M19" i="23"/>
  <c r="M18" i="23"/>
  <c r="M17" i="23"/>
  <c r="M16" i="23"/>
  <c r="U15" i="23"/>
  <c r="BO109" i="23" s="1"/>
  <c r="BU109" i="23" s="1"/>
  <c r="T15" i="23"/>
  <c r="S15" i="23"/>
  <c r="AS109" i="23" s="1"/>
  <c r="AY109" i="23" s="1"/>
  <c r="R15" i="23"/>
  <c r="Q15" i="23"/>
  <c r="W109" i="23" s="1"/>
  <c r="AC109" i="23" s="1"/>
  <c r="P15" i="23"/>
  <c r="O15" i="23"/>
  <c r="A109" i="23" s="1"/>
  <c r="M15" i="23"/>
  <c r="U14" i="23"/>
  <c r="BO108" i="23" s="1"/>
  <c r="BU108" i="23" s="1"/>
  <c r="T14" i="23"/>
  <c r="S14" i="23"/>
  <c r="AS108" i="23" s="1"/>
  <c r="AY108" i="23" s="1"/>
  <c r="R14" i="23"/>
  <c r="Q14" i="23"/>
  <c r="W108" i="23" s="1"/>
  <c r="AC108" i="23" s="1"/>
  <c r="P14" i="23"/>
  <c r="O14" i="23"/>
  <c r="A108" i="23" s="1"/>
  <c r="M14" i="23"/>
  <c r="U13" i="23"/>
  <c r="BO107" i="23" s="1"/>
  <c r="BU107" i="23" s="1"/>
  <c r="T13" i="23"/>
  <c r="S13" i="23"/>
  <c r="AS107" i="23" s="1"/>
  <c r="AY107" i="23" s="1"/>
  <c r="R13" i="23"/>
  <c r="Q13" i="23"/>
  <c r="W107" i="23" s="1"/>
  <c r="AC107" i="23" s="1"/>
  <c r="P13" i="23"/>
  <c r="O13" i="23"/>
  <c r="A107" i="23" s="1"/>
  <c r="M13" i="23"/>
  <c r="U12" i="23"/>
  <c r="BO106" i="23" s="1"/>
  <c r="BU106" i="23" s="1"/>
  <c r="T12" i="23"/>
  <c r="S12" i="23"/>
  <c r="AS106" i="23" s="1"/>
  <c r="AY106" i="23" s="1"/>
  <c r="R12" i="23"/>
  <c r="Q12" i="23"/>
  <c r="W106" i="23" s="1"/>
  <c r="AC106" i="23" s="1"/>
  <c r="P12" i="23"/>
  <c r="O12" i="23"/>
  <c r="A106" i="23" s="1"/>
  <c r="M12" i="23"/>
  <c r="U11" i="23"/>
  <c r="BO105" i="23" s="1"/>
  <c r="BU105" i="23" s="1"/>
  <c r="T11" i="23"/>
  <c r="S11" i="23"/>
  <c r="AS105" i="23" s="1"/>
  <c r="AY105" i="23" s="1"/>
  <c r="R11" i="23"/>
  <c r="Q11" i="23"/>
  <c r="W105" i="23" s="1"/>
  <c r="AC105" i="23" s="1"/>
  <c r="P11" i="23"/>
  <c r="O11" i="23"/>
  <c r="A105" i="23" s="1"/>
  <c r="M11" i="23"/>
  <c r="U10" i="23"/>
  <c r="BO104" i="23" s="1"/>
  <c r="BU104" i="23" s="1"/>
  <c r="T10" i="23"/>
  <c r="S10" i="23"/>
  <c r="AS104" i="23" s="1"/>
  <c r="AY104" i="23" s="1"/>
  <c r="R10" i="23"/>
  <c r="Q10" i="23"/>
  <c r="W104" i="23" s="1"/>
  <c r="AC104" i="23" s="1"/>
  <c r="P10" i="23"/>
  <c r="O10" i="23"/>
  <c r="A104" i="23" s="1"/>
  <c r="M10" i="23"/>
  <c r="U9" i="23"/>
  <c r="BO103" i="23" s="1"/>
  <c r="BU103" i="23" s="1"/>
  <c r="T9" i="23"/>
  <c r="S9" i="23"/>
  <c r="AS103" i="23" s="1"/>
  <c r="AY103" i="23" s="1"/>
  <c r="R9" i="23"/>
  <c r="Q9" i="23"/>
  <c r="W103" i="23" s="1"/>
  <c r="AC103" i="23" s="1"/>
  <c r="P9" i="23"/>
  <c r="O9" i="23"/>
  <c r="A103" i="23" s="1"/>
  <c r="M9" i="23"/>
  <c r="U8" i="23"/>
  <c r="BO102" i="23" s="1"/>
  <c r="BU102" i="23" s="1"/>
  <c r="T8" i="23"/>
  <c r="S8" i="23"/>
  <c r="AS102" i="23" s="1"/>
  <c r="AY102" i="23" s="1"/>
  <c r="R8" i="23"/>
  <c r="Q8" i="23"/>
  <c r="W102" i="23" s="1"/>
  <c r="AC102" i="23" s="1"/>
  <c r="P8" i="23"/>
  <c r="O8" i="23"/>
  <c r="A102" i="23" s="1"/>
  <c r="M8" i="23"/>
  <c r="U7" i="23"/>
  <c r="BO101" i="23" s="1"/>
  <c r="BU101" i="23" s="1"/>
  <c r="T7" i="23"/>
  <c r="S7" i="23"/>
  <c r="AS101" i="23" s="1"/>
  <c r="AY101" i="23" s="1"/>
  <c r="R7" i="23"/>
  <c r="Q7" i="23"/>
  <c r="W101" i="23" s="1"/>
  <c r="AC101" i="23" s="1"/>
  <c r="P7" i="23"/>
  <c r="O7" i="23"/>
  <c r="A101" i="23" s="1"/>
  <c r="M7" i="23"/>
  <c r="U6" i="23"/>
  <c r="BO100" i="23" s="1"/>
  <c r="BU100" i="23" s="1"/>
  <c r="T6" i="23"/>
  <c r="S6" i="23"/>
  <c r="AS100" i="23" s="1"/>
  <c r="AY100" i="23" s="1"/>
  <c r="R6" i="23"/>
  <c r="Q6" i="23"/>
  <c r="W100" i="23" s="1"/>
  <c r="AC100" i="23" s="1"/>
  <c r="P6" i="23"/>
  <c r="O6" i="23"/>
  <c r="A100" i="23" s="1"/>
  <c r="M6" i="23"/>
  <c r="U5" i="23"/>
  <c r="BO99" i="23" s="1"/>
  <c r="BU99" i="23" s="1"/>
  <c r="T5" i="23"/>
  <c r="S5" i="23"/>
  <c r="AS99" i="23" s="1"/>
  <c r="AY99" i="23" s="1"/>
  <c r="R5" i="23"/>
  <c r="Q5" i="23"/>
  <c r="W99" i="23" s="1"/>
  <c r="AC99" i="23" s="1"/>
  <c r="P5" i="23"/>
  <c r="O5" i="23"/>
  <c r="A99" i="23" s="1"/>
  <c r="M5" i="23"/>
  <c r="BZ110" i="23" l="1"/>
  <c r="CF110" i="23" s="1"/>
  <c r="BZ114" i="23"/>
  <c r="CF114" i="23" s="1"/>
  <c r="BZ118" i="23"/>
  <c r="CF118" i="23" s="1"/>
  <c r="BZ113" i="23"/>
  <c r="CF113" i="23" s="1"/>
  <c r="BZ121" i="23"/>
  <c r="CF121" i="23" s="1"/>
  <c r="G99" i="23"/>
  <c r="BZ99" i="23"/>
  <c r="CF99" i="23" s="1"/>
  <c r="G101" i="23"/>
  <c r="BZ101" i="23"/>
  <c r="CF101" i="23" s="1"/>
  <c r="G104" i="23"/>
  <c r="BZ104" i="23"/>
  <c r="CF104" i="23" s="1"/>
  <c r="G107" i="23"/>
  <c r="BZ107" i="23"/>
  <c r="CF107" i="23" s="1"/>
  <c r="G108" i="23"/>
  <c r="BZ108" i="23"/>
  <c r="CF108" i="23" s="1"/>
  <c r="G109" i="23"/>
  <c r="BZ109" i="23"/>
  <c r="CF109" i="23" s="1"/>
  <c r="G100" i="23"/>
  <c r="BZ100" i="23"/>
  <c r="CF100" i="23" s="1"/>
  <c r="G102" i="23"/>
  <c r="BZ102" i="23"/>
  <c r="CF102" i="23" s="1"/>
  <c r="G103" i="23"/>
  <c r="BZ103" i="23"/>
  <c r="CF103" i="23" s="1"/>
  <c r="G105" i="23"/>
  <c r="BZ105" i="23"/>
  <c r="CF105" i="23" s="1"/>
  <c r="G106" i="23"/>
  <c r="BZ106" i="23"/>
  <c r="CF106" i="23" s="1"/>
  <c r="BZ89" i="23"/>
  <c r="CF89" i="23" s="1"/>
  <c r="BZ90" i="23"/>
  <c r="CF90" i="23" s="1"/>
  <c r="BZ111" i="23"/>
  <c r="CF111" i="23" s="1"/>
  <c r="BZ112" i="23"/>
  <c r="CF112" i="23" s="1"/>
  <c r="BZ119" i="23"/>
  <c r="CF119" i="23" s="1"/>
  <c r="R84" i="23"/>
  <c r="R95" i="23"/>
  <c r="R110" i="23"/>
  <c r="R113" i="23"/>
  <c r="BZ87" i="23"/>
  <c r="CF87" i="23" s="1"/>
  <c r="BZ88" i="23"/>
  <c r="CF88" i="23" s="1"/>
  <c r="BZ93" i="23"/>
  <c r="CF93" i="23" s="1"/>
  <c r="BZ96" i="23"/>
  <c r="CF96" i="23" s="1"/>
  <c r="BZ117" i="23"/>
  <c r="CF117" i="23" s="1"/>
  <c r="BZ120" i="23"/>
  <c r="CF120" i="23" s="1"/>
  <c r="R83" i="23"/>
  <c r="R85" i="23"/>
  <c r="R86" i="23"/>
  <c r="R91" i="23"/>
  <c r="R92" i="23"/>
  <c r="R94" i="23"/>
  <c r="R114" i="23"/>
  <c r="R118" i="23"/>
  <c r="BZ97" i="23"/>
  <c r="CF97" i="23" s="1"/>
  <c r="BZ98" i="23"/>
  <c r="CF98" i="23" s="1"/>
  <c r="BZ115" i="23"/>
  <c r="CF115" i="23" s="1"/>
  <c r="BZ116" i="23"/>
  <c r="CF116" i="23" s="1"/>
  <c r="R82" i="23"/>
  <c r="R121" i="23"/>
  <c r="BO111" i="2"/>
  <c r="BU111" i="2" s="1"/>
  <c r="BO112" i="2"/>
  <c r="BO113" i="2"/>
  <c r="BO114" i="2"/>
  <c r="BO115" i="2"/>
  <c r="BU115" i="2" s="1"/>
  <c r="BO116" i="2"/>
  <c r="BO117" i="2"/>
  <c r="BO118" i="2"/>
  <c r="BO119" i="2"/>
  <c r="BU119" i="2" s="1"/>
  <c r="BO120" i="2"/>
  <c r="BU120" i="2" s="1"/>
  <c r="BO121" i="2"/>
  <c r="BO110" i="2"/>
  <c r="BO83" i="2"/>
  <c r="BU83" i="2" s="1"/>
  <c r="BO84" i="2"/>
  <c r="BO85" i="2"/>
  <c r="BO86" i="2"/>
  <c r="BO87" i="2"/>
  <c r="BU87" i="2" s="1"/>
  <c r="BO88" i="2"/>
  <c r="BU88" i="2" s="1"/>
  <c r="BO89" i="2"/>
  <c r="BO90" i="2"/>
  <c r="BO91" i="2"/>
  <c r="BU91" i="2" s="1"/>
  <c r="BO92" i="2"/>
  <c r="BU92" i="2" s="1"/>
  <c r="BO93" i="2"/>
  <c r="BO94" i="2"/>
  <c r="BO95" i="2"/>
  <c r="BU95" i="2" s="1"/>
  <c r="BO96" i="2"/>
  <c r="BO97" i="2"/>
  <c r="BO98" i="2"/>
  <c r="BO82" i="2"/>
  <c r="BU82" i="2" s="1"/>
  <c r="BU121" i="2"/>
  <c r="BU118" i="2"/>
  <c r="BU117" i="2"/>
  <c r="BU116" i="2"/>
  <c r="BU114" i="2"/>
  <c r="BU113" i="2"/>
  <c r="BU112" i="2"/>
  <c r="BU110" i="2"/>
  <c r="BU98" i="2"/>
  <c r="BU97" i="2"/>
  <c r="BU96" i="2"/>
  <c r="BU94" i="2"/>
  <c r="BU93" i="2"/>
  <c r="BU90" i="2"/>
  <c r="BU89" i="2"/>
  <c r="BU86" i="2"/>
  <c r="BU85" i="2"/>
  <c r="BU84" i="2"/>
  <c r="BD111" i="2"/>
  <c r="BJ111" i="2" s="1"/>
  <c r="BD112" i="2"/>
  <c r="BJ112" i="2" s="1"/>
  <c r="BD113" i="2"/>
  <c r="BJ113" i="2" s="1"/>
  <c r="BD114" i="2"/>
  <c r="BJ114" i="2" s="1"/>
  <c r="BD115" i="2"/>
  <c r="BD116" i="2"/>
  <c r="BJ116" i="2" s="1"/>
  <c r="BD117" i="2"/>
  <c r="BJ117" i="2" s="1"/>
  <c r="BD118" i="2"/>
  <c r="BD119" i="2"/>
  <c r="BJ119" i="2" s="1"/>
  <c r="BD120" i="2"/>
  <c r="BJ120" i="2" s="1"/>
  <c r="BD121" i="2"/>
  <c r="BJ121" i="2" s="1"/>
  <c r="BD110" i="2"/>
  <c r="BD83" i="2"/>
  <c r="BD84" i="2"/>
  <c r="BD85" i="2"/>
  <c r="BJ85" i="2" s="1"/>
  <c r="BD86" i="2"/>
  <c r="BJ86" i="2" s="1"/>
  <c r="BD87" i="2"/>
  <c r="BD88" i="2"/>
  <c r="BD89" i="2"/>
  <c r="BJ89" i="2" s="1"/>
  <c r="BD90" i="2"/>
  <c r="BJ90" i="2" s="1"/>
  <c r="BD91" i="2"/>
  <c r="BD92" i="2"/>
  <c r="BD93" i="2"/>
  <c r="BJ93" i="2" s="1"/>
  <c r="BD94" i="2"/>
  <c r="BJ94" i="2" s="1"/>
  <c r="BD95" i="2"/>
  <c r="BD96" i="2"/>
  <c r="BD97" i="2"/>
  <c r="BJ97" i="2" s="1"/>
  <c r="BD98" i="2"/>
  <c r="BJ98" i="2" s="1"/>
  <c r="BD82" i="2"/>
  <c r="BJ118" i="2"/>
  <c r="BJ115" i="2"/>
  <c r="BJ110" i="2"/>
  <c r="BJ96" i="2"/>
  <c r="BJ95" i="2"/>
  <c r="BJ92" i="2"/>
  <c r="BJ91" i="2"/>
  <c r="BJ88" i="2"/>
  <c r="BJ87" i="2"/>
  <c r="BJ84" i="2"/>
  <c r="BJ83" i="2"/>
  <c r="BJ82" i="2"/>
  <c r="AS111" i="2"/>
  <c r="AY111" i="2" s="1"/>
  <c r="AS112" i="2"/>
  <c r="AY112" i="2" s="1"/>
  <c r="AS113" i="2"/>
  <c r="AY113" i="2" s="1"/>
  <c r="AS114" i="2"/>
  <c r="AS115" i="2"/>
  <c r="AY115" i="2" s="1"/>
  <c r="AS116" i="2"/>
  <c r="AY116" i="2" s="1"/>
  <c r="AS117" i="2"/>
  <c r="AY117" i="2" s="1"/>
  <c r="AS118" i="2"/>
  <c r="AS119" i="2"/>
  <c r="AY119" i="2" s="1"/>
  <c r="AS120" i="2"/>
  <c r="AS121" i="2"/>
  <c r="AY121" i="2" s="1"/>
  <c r="AS110" i="2"/>
  <c r="AS83" i="2"/>
  <c r="AY83" i="2" s="1"/>
  <c r="AS84" i="2"/>
  <c r="AY84" i="2" s="1"/>
  <c r="AS85" i="2"/>
  <c r="AY85" i="2" s="1"/>
  <c r="AS86" i="2"/>
  <c r="AS87" i="2"/>
  <c r="AY87" i="2" s="1"/>
  <c r="AS88" i="2"/>
  <c r="AY88" i="2" s="1"/>
  <c r="AS89" i="2"/>
  <c r="AS90" i="2"/>
  <c r="AS91" i="2"/>
  <c r="AY91" i="2" s="1"/>
  <c r="AS92" i="2"/>
  <c r="AY92" i="2" s="1"/>
  <c r="AS93" i="2"/>
  <c r="AY93" i="2" s="1"/>
  <c r="AS94" i="2"/>
  <c r="AS95" i="2"/>
  <c r="AY95" i="2" s="1"/>
  <c r="AS96" i="2"/>
  <c r="AY96" i="2" s="1"/>
  <c r="AS97" i="2"/>
  <c r="AY97" i="2" s="1"/>
  <c r="AS98" i="2"/>
  <c r="AS82" i="2"/>
  <c r="AY120" i="2"/>
  <c r="AY118" i="2"/>
  <c r="AY114" i="2"/>
  <c r="AY110" i="2"/>
  <c r="AY98" i="2"/>
  <c r="AY94" i="2"/>
  <c r="AY90" i="2"/>
  <c r="AY89" i="2"/>
  <c r="AY86" i="2"/>
  <c r="AY82" i="2"/>
  <c r="AH111" i="2"/>
  <c r="AN111" i="2" s="1"/>
  <c r="AH112" i="2"/>
  <c r="AN112" i="2" s="1"/>
  <c r="AH113" i="2"/>
  <c r="AH114" i="2"/>
  <c r="AH115" i="2"/>
  <c r="AN115" i="2" s="1"/>
  <c r="AH116" i="2"/>
  <c r="AN116" i="2" s="1"/>
  <c r="AH117" i="2"/>
  <c r="AN117" i="2" s="1"/>
  <c r="AH118" i="2"/>
  <c r="AH119" i="2"/>
  <c r="AN119" i="2" s="1"/>
  <c r="AH120" i="2"/>
  <c r="AH121" i="2"/>
  <c r="AN121" i="2" s="1"/>
  <c r="AH110" i="2"/>
  <c r="AH83" i="2"/>
  <c r="AN83" i="2" s="1"/>
  <c r="AH84" i="2"/>
  <c r="AH85" i="2"/>
  <c r="AN85" i="2" s="1"/>
  <c r="AH86" i="2"/>
  <c r="AN86" i="2" s="1"/>
  <c r="AH87" i="2"/>
  <c r="AN87" i="2" s="1"/>
  <c r="AH88" i="2"/>
  <c r="AN88" i="2" s="1"/>
  <c r="AH89" i="2"/>
  <c r="AN89" i="2" s="1"/>
  <c r="AH90" i="2"/>
  <c r="AN90" i="2" s="1"/>
  <c r="AH91" i="2"/>
  <c r="AN91" i="2" s="1"/>
  <c r="AH92" i="2"/>
  <c r="AN92" i="2" s="1"/>
  <c r="AH93" i="2"/>
  <c r="AN93" i="2" s="1"/>
  <c r="AH94" i="2"/>
  <c r="AH95" i="2"/>
  <c r="AN95" i="2" s="1"/>
  <c r="AH96" i="2"/>
  <c r="AN96" i="2" s="1"/>
  <c r="AH97" i="2"/>
  <c r="AN97" i="2" s="1"/>
  <c r="AH98" i="2"/>
  <c r="AH82" i="2"/>
  <c r="AN120" i="2"/>
  <c r="AN118" i="2"/>
  <c r="AN114" i="2"/>
  <c r="AN113" i="2"/>
  <c r="AN110" i="2"/>
  <c r="AN98" i="2"/>
  <c r="AN94" i="2"/>
  <c r="AN84" i="2"/>
  <c r="AN82" i="2"/>
  <c r="W111" i="2"/>
  <c r="W112" i="2"/>
  <c r="AC112" i="2" s="1"/>
  <c r="W113" i="2"/>
  <c r="AC113" i="2" s="1"/>
  <c r="W114" i="2"/>
  <c r="W115" i="2"/>
  <c r="W116" i="2"/>
  <c r="AC116" i="2" s="1"/>
  <c r="W117" i="2"/>
  <c r="AC117" i="2" s="1"/>
  <c r="W118" i="2"/>
  <c r="W119" i="2"/>
  <c r="AC119" i="2" s="1"/>
  <c r="W120" i="2"/>
  <c r="AC120" i="2" s="1"/>
  <c r="W121" i="2"/>
  <c r="AC121" i="2" s="1"/>
  <c r="W110" i="2"/>
  <c r="W83" i="2"/>
  <c r="AC83" i="2" s="1"/>
  <c r="W84" i="2"/>
  <c r="W85" i="2"/>
  <c r="W86" i="2"/>
  <c r="AC86" i="2" s="1"/>
  <c r="W87" i="2"/>
  <c r="AC87" i="2" s="1"/>
  <c r="W88" i="2"/>
  <c r="W89" i="2"/>
  <c r="W90" i="2"/>
  <c r="AC90" i="2" s="1"/>
  <c r="W91" i="2"/>
  <c r="AC91" i="2" s="1"/>
  <c r="W92" i="2"/>
  <c r="AC92" i="2" s="1"/>
  <c r="W93" i="2"/>
  <c r="W94" i="2"/>
  <c r="AC94" i="2" s="1"/>
  <c r="W95" i="2"/>
  <c r="AC95" i="2" s="1"/>
  <c r="W96" i="2"/>
  <c r="W97" i="2"/>
  <c r="W98" i="2"/>
  <c r="AC98" i="2" s="1"/>
  <c r="W82" i="2"/>
  <c r="AC82" i="2" s="1"/>
  <c r="L85" i="2"/>
  <c r="L83" i="2"/>
  <c r="R83" i="2" s="1"/>
  <c r="L84" i="2"/>
  <c r="R84" i="2" s="1"/>
  <c r="L86" i="2"/>
  <c r="L87" i="2"/>
  <c r="L88" i="2"/>
  <c r="L89" i="2"/>
  <c r="R89" i="2" s="1"/>
  <c r="L90" i="2"/>
  <c r="R90" i="2" s="1"/>
  <c r="L91" i="2"/>
  <c r="L92" i="2"/>
  <c r="L93" i="2"/>
  <c r="R93" i="2" s="1"/>
  <c r="L94" i="2"/>
  <c r="L95" i="2"/>
  <c r="L96" i="2"/>
  <c r="L97" i="2"/>
  <c r="R97" i="2" s="1"/>
  <c r="L98" i="2"/>
  <c r="L82" i="2"/>
  <c r="AC118" i="2"/>
  <c r="AC115" i="2"/>
  <c r="AC114" i="2"/>
  <c r="AC111" i="2"/>
  <c r="AC110" i="2"/>
  <c r="AC97" i="2"/>
  <c r="AC96" i="2"/>
  <c r="AC93" i="2"/>
  <c r="AC89" i="2"/>
  <c r="AC88" i="2"/>
  <c r="AC85" i="2"/>
  <c r="AC84" i="2"/>
  <c r="L121" i="2"/>
  <c r="L111" i="2"/>
  <c r="R111" i="2" s="1"/>
  <c r="L112" i="2"/>
  <c r="R112" i="2" s="1"/>
  <c r="L113" i="2"/>
  <c r="L114" i="2"/>
  <c r="R114" i="2" s="1"/>
  <c r="L115" i="2"/>
  <c r="R115" i="2" s="1"/>
  <c r="L116" i="2"/>
  <c r="R116" i="2" s="1"/>
  <c r="L117" i="2"/>
  <c r="L118" i="2"/>
  <c r="R118" i="2" s="1"/>
  <c r="L119" i="2"/>
  <c r="R119" i="2" s="1"/>
  <c r="L120" i="2"/>
  <c r="R120" i="2" s="1"/>
  <c r="L110" i="2"/>
  <c r="L105" i="2"/>
  <c r="R105" i="2" s="1"/>
  <c r="R87" i="2"/>
  <c r="R88" i="2"/>
  <c r="R91" i="2"/>
  <c r="R92" i="2"/>
  <c r="R95" i="2"/>
  <c r="R96" i="2"/>
  <c r="R121" i="2"/>
  <c r="R117" i="2"/>
  <c r="R113" i="2"/>
  <c r="R110" i="2"/>
  <c r="R94" i="2"/>
  <c r="R85" i="2"/>
  <c r="R82" i="2"/>
  <c r="Q6" i="2"/>
  <c r="W100" i="2" s="1"/>
  <c r="AC100" i="2" s="1"/>
  <c r="R6" i="2"/>
  <c r="AH100" i="2" s="1"/>
  <c r="AN100" i="2" s="1"/>
  <c r="S6" i="2"/>
  <c r="AS100" i="2" s="1"/>
  <c r="AY100" i="2" s="1"/>
  <c r="Q7" i="2"/>
  <c r="W101" i="2" s="1"/>
  <c r="AC101" i="2" s="1"/>
  <c r="R7" i="2"/>
  <c r="AH101" i="2" s="1"/>
  <c r="AN101" i="2" s="1"/>
  <c r="S7" i="2"/>
  <c r="AS101" i="2" s="1"/>
  <c r="AY101" i="2" s="1"/>
  <c r="Q8" i="2"/>
  <c r="W102" i="2" s="1"/>
  <c r="AC102" i="2" s="1"/>
  <c r="R8" i="2"/>
  <c r="AH102" i="2" s="1"/>
  <c r="AN102" i="2" s="1"/>
  <c r="S8" i="2"/>
  <c r="AS102" i="2" s="1"/>
  <c r="AY102" i="2" s="1"/>
  <c r="Q9" i="2"/>
  <c r="W103" i="2" s="1"/>
  <c r="AC103" i="2" s="1"/>
  <c r="R9" i="2"/>
  <c r="AH103" i="2" s="1"/>
  <c r="AN103" i="2" s="1"/>
  <c r="S9" i="2"/>
  <c r="AS103" i="2" s="1"/>
  <c r="AY103" i="2" s="1"/>
  <c r="Q10" i="2"/>
  <c r="W104" i="2" s="1"/>
  <c r="AC104" i="2" s="1"/>
  <c r="R10" i="2"/>
  <c r="AH104" i="2" s="1"/>
  <c r="AN104" i="2" s="1"/>
  <c r="S10" i="2"/>
  <c r="AS104" i="2" s="1"/>
  <c r="AY104" i="2" s="1"/>
  <c r="Q11" i="2"/>
  <c r="W105" i="2" s="1"/>
  <c r="AC105" i="2" s="1"/>
  <c r="R11" i="2"/>
  <c r="AH105" i="2" s="1"/>
  <c r="AN105" i="2" s="1"/>
  <c r="S11" i="2"/>
  <c r="AS105" i="2" s="1"/>
  <c r="AY105" i="2" s="1"/>
  <c r="Q12" i="2"/>
  <c r="W106" i="2" s="1"/>
  <c r="AC106" i="2" s="1"/>
  <c r="R12" i="2"/>
  <c r="AH106" i="2" s="1"/>
  <c r="AN106" i="2" s="1"/>
  <c r="S12" i="2"/>
  <c r="AS106" i="2" s="1"/>
  <c r="AY106" i="2" s="1"/>
  <c r="Q13" i="2"/>
  <c r="W107" i="2" s="1"/>
  <c r="AC107" i="2" s="1"/>
  <c r="R13" i="2"/>
  <c r="AH107" i="2" s="1"/>
  <c r="AN107" i="2" s="1"/>
  <c r="S13" i="2"/>
  <c r="AS107" i="2" s="1"/>
  <c r="AY107" i="2" s="1"/>
  <c r="Q14" i="2"/>
  <c r="W108" i="2" s="1"/>
  <c r="AC108" i="2" s="1"/>
  <c r="R14" i="2"/>
  <c r="AH108" i="2" s="1"/>
  <c r="AN108" i="2" s="1"/>
  <c r="S14" i="2"/>
  <c r="AS108" i="2" s="1"/>
  <c r="AY108" i="2" s="1"/>
  <c r="Q15" i="2"/>
  <c r="W109" i="2" s="1"/>
  <c r="AC109" i="2" s="1"/>
  <c r="R15" i="2"/>
  <c r="AH109" i="2" s="1"/>
  <c r="AN109" i="2" s="1"/>
  <c r="S15" i="2"/>
  <c r="AS109" i="2" s="1"/>
  <c r="AY109" i="2" s="1"/>
  <c r="S5" i="2"/>
  <c r="AS99" i="2" s="1"/>
  <c r="AY99" i="2" s="1"/>
  <c r="R5" i="2"/>
  <c r="AH99" i="2" s="1"/>
  <c r="AN99" i="2" s="1"/>
  <c r="Q5" i="2"/>
  <c r="W99" i="2" s="1"/>
  <c r="AC99" i="2" s="1"/>
  <c r="P6" i="2"/>
  <c r="L100" i="2" s="1"/>
  <c r="R100" i="2" s="1"/>
  <c r="P7" i="2"/>
  <c r="L101" i="2" s="1"/>
  <c r="R101" i="2" s="1"/>
  <c r="P8" i="2"/>
  <c r="L102" i="2" s="1"/>
  <c r="P9" i="2"/>
  <c r="L103" i="2" s="1"/>
  <c r="R103" i="2" s="1"/>
  <c r="P10" i="2"/>
  <c r="L104" i="2" s="1"/>
  <c r="R104" i="2" s="1"/>
  <c r="P11" i="2"/>
  <c r="P12" i="2"/>
  <c r="L106" i="2" s="1"/>
  <c r="P13" i="2"/>
  <c r="L107" i="2" s="1"/>
  <c r="R107" i="2" s="1"/>
  <c r="P14" i="2"/>
  <c r="L108" i="2" s="1"/>
  <c r="R108" i="2" s="1"/>
  <c r="P15" i="2"/>
  <c r="L109" i="2" s="1"/>
  <c r="R109" i="2" s="1"/>
  <c r="P5" i="2"/>
  <c r="L99" i="2" s="1"/>
  <c r="G121" i="2"/>
  <c r="A121" i="2"/>
  <c r="BZ121" i="2" s="1"/>
  <c r="A111" i="2"/>
  <c r="A112" i="2"/>
  <c r="BZ112" i="2" s="1"/>
  <c r="A113" i="2"/>
  <c r="G113" i="2" s="1"/>
  <c r="A114" i="2"/>
  <c r="BZ114" i="2" s="1"/>
  <c r="A115" i="2"/>
  <c r="A116" i="2"/>
  <c r="BZ116" i="2" s="1"/>
  <c r="A117" i="2"/>
  <c r="G117" i="2" s="1"/>
  <c r="A118" i="2"/>
  <c r="BZ118" i="2" s="1"/>
  <c r="A119" i="2"/>
  <c r="A120" i="2"/>
  <c r="BZ120" i="2" s="1"/>
  <c r="A110" i="2"/>
  <c r="G110" i="2" s="1"/>
  <c r="A84" i="2"/>
  <c r="G84" i="2" s="1"/>
  <c r="A83" i="2"/>
  <c r="A85" i="2"/>
  <c r="G85" i="2" s="1"/>
  <c r="A86" i="2"/>
  <c r="G86" i="2" s="1"/>
  <c r="A87" i="2"/>
  <c r="A88" i="2"/>
  <c r="BZ88" i="2" s="1"/>
  <c r="A89" i="2"/>
  <c r="G89" i="2" s="1"/>
  <c r="A90" i="2"/>
  <c r="BZ90" i="2" s="1"/>
  <c r="A91" i="2"/>
  <c r="A92" i="2"/>
  <c r="BZ92" i="2" s="1"/>
  <c r="A93" i="2"/>
  <c r="G93" i="2" s="1"/>
  <c r="A94" i="2"/>
  <c r="G94" i="2" s="1"/>
  <c r="A95" i="2"/>
  <c r="A96" i="2"/>
  <c r="BZ96" i="2" s="1"/>
  <c r="A97" i="2"/>
  <c r="G97" i="2" s="1"/>
  <c r="A98" i="2"/>
  <c r="G98" i="2" s="1"/>
  <c r="A82" i="2"/>
  <c r="BZ82" i="2" s="1"/>
  <c r="G118" i="2"/>
  <c r="G116" i="2"/>
  <c r="G114" i="2"/>
  <c r="G112" i="2"/>
  <c r="G111" i="2"/>
  <c r="T6" i="2"/>
  <c r="BD100" i="2" s="1"/>
  <c r="BJ100" i="2" s="1"/>
  <c r="U6" i="2"/>
  <c r="BO100" i="2" s="1"/>
  <c r="BU100" i="2" s="1"/>
  <c r="T7" i="2"/>
  <c r="BD101" i="2" s="1"/>
  <c r="BJ101" i="2" s="1"/>
  <c r="U7" i="2"/>
  <c r="BO101" i="2" s="1"/>
  <c r="BU101" i="2" s="1"/>
  <c r="T8" i="2"/>
  <c r="BD102" i="2" s="1"/>
  <c r="BJ102" i="2" s="1"/>
  <c r="U8" i="2"/>
  <c r="BO102" i="2" s="1"/>
  <c r="BU102" i="2" s="1"/>
  <c r="T9" i="2"/>
  <c r="BD103" i="2" s="1"/>
  <c r="BJ103" i="2" s="1"/>
  <c r="U9" i="2"/>
  <c r="BO103" i="2" s="1"/>
  <c r="BU103" i="2" s="1"/>
  <c r="T10" i="2"/>
  <c r="BD104" i="2" s="1"/>
  <c r="BJ104" i="2" s="1"/>
  <c r="U10" i="2"/>
  <c r="BO104" i="2" s="1"/>
  <c r="BU104" i="2" s="1"/>
  <c r="T11" i="2"/>
  <c r="BD105" i="2" s="1"/>
  <c r="BJ105" i="2" s="1"/>
  <c r="U11" i="2"/>
  <c r="BO105" i="2" s="1"/>
  <c r="BU105" i="2" s="1"/>
  <c r="T12" i="2"/>
  <c r="BD106" i="2" s="1"/>
  <c r="BJ106" i="2" s="1"/>
  <c r="U12" i="2"/>
  <c r="BO106" i="2" s="1"/>
  <c r="BU106" i="2" s="1"/>
  <c r="T13" i="2"/>
  <c r="BD107" i="2" s="1"/>
  <c r="BJ107" i="2" s="1"/>
  <c r="U13" i="2"/>
  <c r="BO107" i="2" s="1"/>
  <c r="BU107" i="2" s="1"/>
  <c r="T14" i="2"/>
  <c r="BD108" i="2" s="1"/>
  <c r="BJ108" i="2" s="1"/>
  <c r="U14" i="2"/>
  <c r="BO108" i="2" s="1"/>
  <c r="BU108" i="2" s="1"/>
  <c r="T15" i="2"/>
  <c r="BD109" i="2" s="1"/>
  <c r="BJ109" i="2" s="1"/>
  <c r="U15" i="2"/>
  <c r="BO109" i="2" s="1"/>
  <c r="BU109" i="2" s="1"/>
  <c r="U5" i="2"/>
  <c r="BO99" i="2" s="1"/>
  <c r="BU99" i="2" s="1"/>
  <c r="T5" i="2"/>
  <c r="BD99" i="2" s="1"/>
  <c r="BJ99" i="2" s="1"/>
  <c r="O6" i="2"/>
  <c r="A100" i="2" s="1"/>
  <c r="BZ100" i="2" s="1"/>
  <c r="O7" i="2"/>
  <c r="A101" i="2" s="1"/>
  <c r="BZ101" i="2" s="1"/>
  <c r="O8" i="2"/>
  <c r="A102" i="2" s="1"/>
  <c r="G102" i="2" s="1"/>
  <c r="O9" i="2"/>
  <c r="A103" i="2" s="1"/>
  <c r="G103" i="2" s="1"/>
  <c r="O10" i="2"/>
  <c r="A104" i="2" s="1"/>
  <c r="BZ104" i="2" s="1"/>
  <c r="O11" i="2"/>
  <c r="A105" i="2" s="1"/>
  <c r="BZ105" i="2" s="1"/>
  <c r="O12" i="2"/>
  <c r="A106" i="2" s="1"/>
  <c r="G106" i="2" s="1"/>
  <c r="O13" i="2"/>
  <c r="A107" i="2" s="1"/>
  <c r="G107" i="2" s="1"/>
  <c r="O14" i="2"/>
  <c r="A108" i="2" s="1"/>
  <c r="BZ108" i="2" s="1"/>
  <c r="O15" i="2"/>
  <c r="A109" i="2" s="1"/>
  <c r="BZ109" i="2" s="1"/>
  <c r="O5" i="2"/>
  <c r="A99" i="2" s="1"/>
  <c r="G99" i="2" s="1"/>
  <c r="M26" i="2"/>
  <c r="M25" i="2"/>
  <c r="M24" i="2"/>
  <c r="M23" i="2"/>
  <c r="M22" i="2"/>
  <c r="M21" i="2"/>
  <c r="M20" i="2"/>
  <c r="M19" i="2"/>
  <c r="M18" i="2"/>
  <c r="M17" i="2"/>
  <c r="M16" i="2"/>
  <c r="M15" i="2"/>
  <c r="M14" i="2"/>
  <c r="M13" i="2"/>
  <c r="M12" i="2"/>
  <c r="M11" i="2"/>
  <c r="M10" i="2"/>
  <c r="M9" i="2"/>
  <c r="M8" i="2"/>
  <c r="M7" i="2"/>
  <c r="M6" i="2"/>
  <c r="M5" i="2"/>
  <c r="R99" i="2" l="1"/>
  <c r="BZ99" i="2"/>
  <c r="BZ111" i="2"/>
  <c r="BZ87" i="2"/>
  <c r="CF87" i="2" s="1"/>
  <c r="G90" i="2"/>
  <c r="BZ117" i="2"/>
  <c r="BZ113" i="2"/>
  <c r="BZ97" i="2"/>
  <c r="CF97" i="2" s="1"/>
  <c r="BZ93" i="2"/>
  <c r="BZ89" i="2"/>
  <c r="BZ85" i="2"/>
  <c r="BZ115" i="2"/>
  <c r="BZ107" i="2"/>
  <c r="BZ103" i="2"/>
  <c r="BZ91" i="2"/>
  <c r="CF121" i="2"/>
  <c r="BZ84" i="2"/>
  <c r="BZ119" i="2"/>
  <c r="BZ95" i="2"/>
  <c r="BZ83" i="2"/>
  <c r="CF83" i="2" s="1"/>
  <c r="CF118" i="2"/>
  <c r="CF114" i="2"/>
  <c r="BZ110" i="2"/>
  <c r="CF110" i="2" s="1"/>
  <c r="BZ106" i="2"/>
  <c r="BZ102" i="2"/>
  <c r="BZ98" i="2"/>
  <c r="BZ94" i="2"/>
  <c r="CF94" i="2" s="1"/>
  <c r="BZ86" i="2"/>
  <c r="CF106" i="2"/>
  <c r="R106" i="2"/>
  <c r="G105" i="2"/>
  <c r="CF105" i="2"/>
  <c r="CF102" i="2"/>
  <c r="R102" i="2"/>
  <c r="G108" i="2"/>
  <c r="CF108" i="2"/>
  <c r="G104" i="2"/>
  <c r="CF104" i="2"/>
  <c r="G100" i="2"/>
  <c r="CF100" i="2"/>
  <c r="G96" i="2"/>
  <c r="CF96" i="2"/>
  <c r="G92" i="2"/>
  <c r="CF92" i="2"/>
  <c r="G88" i="2"/>
  <c r="CF88" i="2"/>
  <c r="G83" i="2"/>
  <c r="CF120" i="2"/>
  <c r="G120" i="2"/>
  <c r="CF116" i="2"/>
  <c r="CF112" i="2"/>
  <c r="G82" i="2"/>
  <c r="CF82" i="2"/>
  <c r="G95" i="2"/>
  <c r="CF95" i="2"/>
  <c r="G91" i="2"/>
  <c r="CF91" i="2"/>
  <c r="G87" i="2"/>
  <c r="CF119" i="2"/>
  <c r="G119" i="2"/>
  <c r="CF115" i="2"/>
  <c r="G115" i="2"/>
  <c r="CF111" i="2"/>
  <c r="G109" i="2"/>
  <c r="CF109" i="2"/>
  <c r="G101" i="2"/>
  <c r="CF101" i="2"/>
  <c r="R98" i="2"/>
  <c r="CF98" i="2"/>
  <c r="CF90" i="2"/>
  <c r="CF86" i="2"/>
  <c r="R86" i="2"/>
  <c r="CF117" i="2"/>
  <c r="CF113" i="2"/>
  <c r="CF93" i="2"/>
  <c r="CF89" i="2"/>
  <c r="CF85" i="2"/>
  <c r="CF84" i="2"/>
  <c r="CF107" i="2"/>
  <c r="CF103" i="2"/>
  <c r="CF99" i="2"/>
  <c r="U120" i="1"/>
  <c r="Z120" i="1" s="1"/>
  <c r="U124" i="1"/>
  <c r="Z124" i="1" s="1"/>
  <c r="U132" i="1"/>
  <c r="Z132" i="1" s="1"/>
  <c r="U136" i="1"/>
  <c r="U140" i="1"/>
  <c r="Z140" i="1" s="1"/>
  <c r="U141" i="1"/>
  <c r="U142" i="1"/>
  <c r="U143" i="1"/>
  <c r="Z143" i="1" s="1"/>
  <c r="U144" i="1"/>
  <c r="Z144" i="1" s="1"/>
  <c r="U145" i="1"/>
  <c r="U146" i="1"/>
  <c r="U147" i="1"/>
  <c r="Z147" i="1" s="1"/>
  <c r="U148" i="1"/>
  <c r="Z148" i="1" s="1"/>
  <c r="U149" i="1"/>
  <c r="U139" i="1"/>
  <c r="U99" i="1"/>
  <c r="Z149" i="1"/>
  <c r="Z146" i="1"/>
  <c r="Z145" i="1"/>
  <c r="Z142" i="1"/>
  <c r="Z141" i="1"/>
  <c r="Z139" i="1"/>
  <c r="Z136" i="1"/>
  <c r="Z107" i="1"/>
  <c r="Z99" i="1"/>
  <c r="K140" i="1"/>
  <c r="K141" i="1"/>
  <c r="K142" i="1"/>
  <c r="P142" i="1" s="1"/>
  <c r="K143" i="1"/>
  <c r="P143" i="1" s="1"/>
  <c r="K144" i="1"/>
  <c r="K145" i="1"/>
  <c r="K146" i="1"/>
  <c r="P146" i="1" s="1"/>
  <c r="K147" i="1"/>
  <c r="P147" i="1" s="1"/>
  <c r="K148" i="1"/>
  <c r="K149" i="1"/>
  <c r="K139" i="1"/>
  <c r="P139" i="1" s="1"/>
  <c r="K118" i="1"/>
  <c r="P118" i="1" s="1"/>
  <c r="K122" i="1"/>
  <c r="P122" i="1" s="1"/>
  <c r="K126" i="1"/>
  <c r="P126" i="1" s="1"/>
  <c r="K130" i="1"/>
  <c r="P130" i="1" s="1"/>
  <c r="K134" i="1"/>
  <c r="P134" i="1" s="1"/>
  <c r="K138" i="1"/>
  <c r="P138" i="1" s="1"/>
  <c r="A120" i="1"/>
  <c r="A124" i="1"/>
  <c r="A132" i="1"/>
  <c r="A136" i="1"/>
  <c r="K99" i="1"/>
  <c r="P149" i="1"/>
  <c r="P148" i="1"/>
  <c r="P145" i="1"/>
  <c r="P144" i="1"/>
  <c r="P141" i="1"/>
  <c r="P140" i="1"/>
  <c r="P107" i="1"/>
  <c r="P99" i="1"/>
  <c r="F120" i="1"/>
  <c r="F124" i="1"/>
  <c r="F132" i="1"/>
  <c r="F136" i="1"/>
  <c r="F139" i="1"/>
  <c r="F107" i="1"/>
  <c r="A140" i="1"/>
  <c r="F140" i="1" s="1"/>
  <c r="A141" i="1"/>
  <c r="F141" i="1" s="1"/>
  <c r="A142" i="1"/>
  <c r="F142" i="1" s="1"/>
  <c r="A143" i="1"/>
  <c r="F143" i="1" s="1"/>
  <c r="A144" i="1"/>
  <c r="F144" i="1" s="1"/>
  <c r="A145" i="1"/>
  <c r="F145" i="1" s="1"/>
  <c r="A146" i="1"/>
  <c r="F146" i="1" s="1"/>
  <c r="A147" i="1"/>
  <c r="F147" i="1" s="1"/>
  <c r="A148" i="1"/>
  <c r="F148" i="1" s="1"/>
  <c r="A149" i="1"/>
  <c r="F149" i="1" s="1"/>
  <c r="A139" i="1"/>
  <c r="A99" i="1"/>
  <c r="F99" i="1" s="1"/>
  <c r="I6" i="1"/>
  <c r="I7" i="1"/>
  <c r="I8" i="1"/>
  <c r="I9" i="1"/>
  <c r="I10" i="1"/>
  <c r="I11" i="1"/>
  <c r="I12" i="1"/>
  <c r="I13" i="1"/>
  <c r="I14" i="1"/>
  <c r="I15" i="1"/>
  <c r="I16" i="1"/>
  <c r="I17" i="1"/>
  <c r="I18" i="1"/>
  <c r="I19" i="1"/>
  <c r="I20" i="1"/>
  <c r="I21" i="1"/>
  <c r="I22" i="1"/>
  <c r="I23" i="1"/>
  <c r="I24" i="1"/>
  <c r="I25" i="1"/>
  <c r="I26" i="1"/>
  <c r="I5" i="1"/>
  <c r="M17" i="1"/>
  <c r="U129" i="1" s="1"/>
  <c r="Z129" i="1" s="1"/>
  <c r="M18" i="1"/>
  <c r="U130" i="1" s="1"/>
  <c r="Z130" i="1" s="1"/>
  <c r="M19" i="1"/>
  <c r="U131" i="1" s="1"/>
  <c r="Z131" i="1" s="1"/>
  <c r="M20" i="1"/>
  <c r="M21" i="1"/>
  <c r="U133" i="1" s="1"/>
  <c r="Z133" i="1" s="1"/>
  <c r="M22" i="1"/>
  <c r="U134" i="1" s="1"/>
  <c r="Z134" i="1" s="1"/>
  <c r="M23" i="1"/>
  <c r="U135" i="1" s="1"/>
  <c r="Z135" i="1" s="1"/>
  <c r="M24" i="1"/>
  <c r="M25" i="1"/>
  <c r="U137" i="1" s="1"/>
  <c r="Z137" i="1" s="1"/>
  <c r="M26" i="1"/>
  <c r="U138" i="1" s="1"/>
  <c r="Z138" i="1" s="1"/>
  <c r="M16" i="1"/>
  <c r="U128" i="1" s="1"/>
  <c r="Z128" i="1" s="1"/>
  <c r="M6" i="1"/>
  <c r="U118" i="1" s="1"/>
  <c r="Z118" i="1" s="1"/>
  <c r="M7" i="1"/>
  <c r="U119" i="1" s="1"/>
  <c r="Z119" i="1" s="1"/>
  <c r="M8" i="1"/>
  <c r="M9" i="1"/>
  <c r="U121" i="1" s="1"/>
  <c r="Z121" i="1" s="1"/>
  <c r="M10" i="1"/>
  <c r="U122" i="1" s="1"/>
  <c r="Z122" i="1" s="1"/>
  <c r="M11" i="1"/>
  <c r="U123" i="1" s="1"/>
  <c r="Z123" i="1" s="1"/>
  <c r="M12" i="1"/>
  <c r="M13" i="1"/>
  <c r="U125" i="1" s="1"/>
  <c r="Z125" i="1" s="1"/>
  <c r="M14" i="1"/>
  <c r="U126" i="1" s="1"/>
  <c r="Z126" i="1" s="1"/>
  <c r="M15" i="1"/>
  <c r="U127" i="1" s="1"/>
  <c r="Z127" i="1" s="1"/>
  <c r="M5" i="1"/>
  <c r="U117" i="1" s="1"/>
  <c r="Z117" i="1" s="1"/>
  <c r="L17" i="1"/>
  <c r="K129" i="1" s="1"/>
  <c r="P129" i="1" s="1"/>
  <c r="L18" i="1"/>
  <c r="L19" i="1"/>
  <c r="K131" i="1" s="1"/>
  <c r="P131" i="1" s="1"/>
  <c r="L20" i="1"/>
  <c r="K132" i="1" s="1"/>
  <c r="P132" i="1" s="1"/>
  <c r="L21" i="1"/>
  <c r="K133" i="1" s="1"/>
  <c r="P133" i="1" s="1"/>
  <c r="L22" i="1"/>
  <c r="L23" i="1"/>
  <c r="K135" i="1" s="1"/>
  <c r="P135" i="1" s="1"/>
  <c r="L24" i="1"/>
  <c r="K136" i="1" s="1"/>
  <c r="P136" i="1" s="1"/>
  <c r="L25" i="1"/>
  <c r="K137" i="1" s="1"/>
  <c r="P137" i="1" s="1"/>
  <c r="L26" i="1"/>
  <c r="L16" i="1"/>
  <c r="K128" i="1" s="1"/>
  <c r="P128" i="1" s="1"/>
  <c r="L6" i="1"/>
  <c r="L7" i="1"/>
  <c r="K119" i="1" s="1"/>
  <c r="P119" i="1" s="1"/>
  <c r="L8" i="1"/>
  <c r="K120" i="1" s="1"/>
  <c r="P120" i="1" s="1"/>
  <c r="L9" i="1"/>
  <c r="K121" i="1" s="1"/>
  <c r="P121" i="1" s="1"/>
  <c r="L10" i="1"/>
  <c r="L11" i="1"/>
  <c r="K123" i="1" s="1"/>
  <c r="P123" i="1" s="1"/>
  <c r="L12" i="1"/>
  <c r="K124" i="1" s="1"/>
  <c r="P124" i="1" s="1"/>
  <c r="L13" i="1"/>
  <c r="K125" i="1" s="1"/>
  <c r="P125" i="1" s="1"/>
  <c r="L14" i="1"/>
  <c r="L15" i="1"/>
  <c r="K127" i="1" s="1"/>
  <c r="P127" i="1" s="1"/>
  <c r="L5" i="1"/>
  <c r="K117" i="1" s="1"/>
  <c r="P117" i="1" s="1"/>
  <c r="K17" i="1"/>
  <c r="A129" i="1" s="1"/>
  <c r="F129" i="1" s="1"/>
  <c r="K18" i="1"/>
  <c r="A130" i="1" s="1"/>
  <c r="F130" i="1" s="1"/>
  <c r="K19" i="1"/>
  <c r="A131" i="1" s="1"/>
  <c r="F131" i="1" s="1"/>
  <c r="K20" i="1"/>
  <c r="K21" i="1"/>
  <c r="A133" i="1" s="1"/>
  <c r="F133" i="1" s="1"/>
  <c r="K22" i="1"/>
  <c r="A134" i="1" s="1"/>
  <c r="F134" i="1" s="1"/>
  <c r="K23" i="1"/>
  <c r="A135" i="1" s="1"/>
  <c r="F135" i="1" s="1"/>
  <c r="K24" i="1"/>
  <c r="K25" i="1"/>
  <c r="A137" i="1" s="1"/>
  <c r="F137" i="1" s="1"/>
  <c r="K26" i="1"/>
  <c r="A138" i="1" s="1"/>
  <c r="F138" i="1" s="1"/>
  <c r="K16" i="1"/>
  <c r="A128" i="1" s="1"/>
  <c r="F128" i="1" s="1"/>
  <c r="K6" i="1"/>
  <c r="A118" i="1" s="1"/>
  <c r="F118" i="1" s="1"/>
  <c r="K7" i="1"/>
  <c r="A119" i="1" s="1"/>
  <c r="F119" i="1" s="1"/>
  <c r="K8" i="1"/>
  <c r="K9" i="1"/>
  <c r="A121" i="1" s="1"/>
  <c r="F121" i="1" s="1"/>
  <c r="K10" i="1"/>
  <c r="A122" i="1" s="1"/>
  <c r="F122" i="1" s="1"/>
  <c r="K11" i="1"/>
  <c r="A123" i="1" s="1"/>
  <c r="F123" i="1" s="1"/>
  <c r="K12" i="1"/>
  <c r="K13" i="1"/>
  <c r="A125" i="1" s="1"/>
  <c r="F125" i="1" s="1"/>
  <c r="K14" i="1"/>
  <c r="A126" i="1" s="1"/>
  <c r="F126" i="1" s="1"/>
  <c r="K15" i="1"/>
  <c r="A127" i="1" s="1"/>
  <c r="F127" i="1" s="1"/>
  <c r="K5" i="1"/>
  <c r="A117" i="1" s="1"/>
  <c r="F117" i="1" s="1"/>
  <c r="C22" i="9" l="1"/>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BM22" i="9"/>
  <c r="BN22" i="9"/>
  <c r="BO22" i="9"/>
  <c r="BP22" i="9"/>
  <c r="BQ22" i="9"/>
  <c r="BR22" i="9"/>
  <c r="BS22" i="9"/>
  <c r="BT22" i="9"/>
  <c r="BU22" i="9"/>
  <c r="BV22" i="9"/>
  <c r="BW22" i="9"/>
  <c r="BX22" i="9"/>
  <c r="BY22" i="9"/>
  <c r="BZ22" i="9"/>
  <c r="CA22" i="9"/>
  <c r="CB22" i="9"/>
  <c r="CC22" i="9"/>
  <c r="CD22" i="9"/>
  <c r="CE22" i="9"/>
  <c r="CF22" i="9"/>
  <c r="CG22" i="9"/>
  <c r="CH22" i="9"/>
  <c r="CI22" i="9"/>
  <c r="CJ22" i="9"/>
  <c r="CK22" i="9"/>
  <c r="CL22" i="9"/>
  <c r="CM22" i="9"/>
  <c r="CN22" i="9"/>
  <c r="CO22" i="9"/>
  <c r="CP22" i="9"/>
  <c r="CQ22" i="9"/>
  <c r="CR22" i="9"/>
  <c r="CS22" i="9"/>
  <c r="CT22" i="9"/>
  <c r="CU22" i="9"/>
  <c r="CV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CD23" i="9"/>
  <c r="CE23" i="9"/>
  <c r="CF23" i="9"/>
  <c r="CG23" i="9"/>
  <c r="CH23" i="9"/>
  <c r="CI23" i="9"/>
  <c r="CJ23" i="9"/>
  <c r="CK23" i="9"/>
  <c r="CL23" i="9"/>
  <c r="CM23" i="9"/>
  <c r="CN23" i="9"/>
  <c r="CO23" i="9"/>
  <c r="CP23" i="9"/>
  <c r="CQ23" i="9"/>
  <c r="CR23" i="9"/>
  <c r="CS23" i="9"/>
  <c r="CT23" i="9"/>
  <c r="CU23" i="9"/>
  <c r="CV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CA24" i="9"/>
  <c r="CB24" i="9"/>
  <c r="CC24" i="9"/>
  <c r="CD24" i="9"/>
  <c r="CE24" i="9"/>
  <c r="CF24" i="9"/>
  <c r="CG24" i="9"/>
  <c r="CH24" i="9"/>
  <c r="CI24" i="9"/>
  <c r="CJ24" i="9"/>
  <c r="CK24" i="9"/>
  <c r="CL24" i="9"/>
  <c r="CM24" i="9"/>
  <c r="CN24" i="9"/>
  <c r="CO24" i="9"/>
  <c r="CP24" i="9"/>
  <c r="CQ24" i="9"/>
  <c r="CR24" i="9"/>
  <c r="CS24" i="9"/>
  <c r="CT24" i="9"/>
  <c r="CU24" i="9"/>
  <c r="CV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CA25" i="9"/>
  <c r="CB25" i="9"/>
  <c r="CC25" i="9"/>
  <c r="CD25" i="9"/>
  <c r="CE25" i="9"/>
  <c r="CF25" i="9"/>
  <c r="CG25" i="9"/>
  <c r="CH25" i="9"/>
  <c r="CI25" i="9"/>
  <c r="CJ25" i="9"/>
  <c r="CK25" i="9"/>
  <c r="CL25" i="9"/>
  <c r="CM25" i="9"/>
  <c r="CN25" i="9"/>
  <c r="CO25" i="9"/>
  <c r="CP25" i="9"/>
  <c r="CQ25" i="9"/>
  <c r="CR25" i="9"/>
  <c r="CS25" i="9"/>
  <c r="CT25" i="9"/>
  <c r="CU25" i="9"/>
  <c r="CV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CA26" i="9"/>
  <c r="CB26" i="9"/>
  <c r="CC26" i="9"/>
  <c r="CD26" i="9"/>
  <c r="CE26" i="9"/>
  <c r="CF26" i="9"/>
  <c r="CG26" i="9"/>
  <c r="CH26" i="9"/>
  <c r="CI26" i="9"/>
  <c r="CJ26" i="9"/>
  <c r="CK26" i="9"/>
  <c r="CL26" i="9"/>
  <c r="CM26" i="9"/>
  <c r="CN26" i="9"/>
  <c r="CO26" i="9"/>
  <c r="CP26" i="9"/>
  <c r="CQ26" i="9"/>
  <c r="CR26" i="9"/>
  <c r="CS26" i="9"/>
  <c r="CT26" i="9"/>
  <c r="CU26" i="9"/>
  <c r="CV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CA27" i="9"/>
  <c r="CB27" i="9"/>
  <c r="CC27" i="9"/>
  <c r="CD27" i="9"/>
  <c r="CE27" i="9"/>
  <c r="CF27" i="9"/>
  <c r="CG27" i="9"/>
  <c r="CH27" i="9"/>
  <c r="CI27" i="9"/>
  <c r="CJ27" i="9"/>
  <c r="CK27" i="9"/>
  <c r="CL27" i="9"/>
  <c r="CM27" i="9"/>
  <c r="CN27" i="9"/>
  <c r="CO27" i="9"/>
  <c r="CP27" i="9"/>
  <c r="CQ27" i="9"/>
  <c r="CR27" i="9"/>
  <c r="CS27" i="9"/>
  <c r="CT27" i="9"/>
  <c r="CU27" i="9"/>
  <c r="CV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CA28" i="9"/>
  <c r="CB28" i="9"/>
  <c r="CC28" i="9"/>
  <c r="CD28" i="9"/>
  <c r="CE28" i="9"/>
  <c r="CF28" i="9"/>
  <c r="CG28" i="9"/>
  <c r="CH28" i="9"/>
  <c r="CI28" i="9"/>
  <c r="CJ28" i="9"/>
  <c r="CK28" i="9"/>
  <c r="CL28" i="9"/>
  <c r="CM28" i="9"/>
  <c r="CN28" i="9"/>
  <c r="CO28" i="9"/>
  <c r="CP28" i="9"/>
  <c r="CQ28" i="9"/>
  <c r="CR28" i="9"/>
  <c r="CS28" i="9"/>
  <c r="CT28" i="9"/>
  <c r="CU28" i="9"/>
  <c r="CV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CA30" i="9"/>
  <c r="CB30" i="9"/>
  <c r="CC30" i="9"/>
  <c r="CD30" i="9"/>
  <c r="CE30" i="9"/>
  <c r="CF30" i="9"/>
  <c r="CG30" i="9"/>
  <c r="CH30" i="9"/>
  <c r="CI30" i="9"/>
  <c r="CJ30" i="9"/>
  <c r="CK30" i="9"/>
  <c r="CL30" i="9"/>
  <c r="CM30" i="9"/>
  <c r="CN30" i="9"/>
  <c r="CO30" i="9"/>
  <c r="CP30" i="9"/>
  <c r="CQ30" i="9"/>
  <c r="CR30" i="9"/>
  <c r="CS30" i="9"/>
  <c r="CT30" i="9"/>
  <c r="CU30" i="9"/>
  <c r="CV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CA32" i="9"/>
  <c r="CB32" i="9"/>
  <c r="CC32" i="9"/>
  <c r="CD32" i="9"/>
  <c r="CE32" i="9"/>
  <c r="CF32" i="9"/>
  <c r="CG32" i="9"/>
  <c r="CH32" i="9"/>
  <c r="CI32" i="9"/>
  <c r="CJ32" i="9"/>
  <c r="CK32" i="9"/>
  <c r="CL32" i="9"/>
  <c r="CM32" i="9"/>
  <c r="CN32" i="9"/>
  <c r="CO32" i="9"/>
  <c r="CP32" i="9"/>
  <c r="CQ32" i="9"/>
  <c r="CR32" i="9"/>
  <c r="CS32" i="9"/>
  <c r="CT32" i="9"/>
  <c r="CU32" i="9"/>
  <c r="CV32" i="9"/>
  <c r="B23" i="9"/>
  <c r="B24" i="9"/>
  <c r="B25" i="9"/>
  <c r="B26" i="9"/>
  <c r="B27" i="9"/>
  <c r="B28" i="9"/>
  <c r="B29" i="9"/>
  <c r="B30" i="9"/>
  <c r="B31" i="9"/>
  <c r="B32" i="9"/>
  <c r="B22" i="9"/>
  <c r="FF19" i="8"/>
  <c r="FE19" i="8"/>
  <c r="FG19" i="8" s="1"/>
  <c r="FF18" i="8"/>
  <c r="FE18" i="8"/>
  <c r="FG18" i="8" s="1"/>
  <c r="FF17" i="8"/>
  <c r="FE17" i="8"/>
  <c r="FG17" i="8" s="1"/>
  <c r="FF16" i="8"/>
  <c r="FE16" i="8"/>
  <c r="FG16" i="8" s="1"/>
  <c r="FF15" i="8"/>
  <c r="FE15" i="8"/>
  <c r="FG15" i="8" s="1"/>
  <c r="FF14" i="8"/>
  <c r="FE14" i="8"/>
  <c r="FG14" i="8" s="1"/>
  <c r="FF13" i="8"/>
  <c r="FE13" i="8"/>
  <c r="FG13" i="8" s="1"/>
  <c r="FF12" i="8"/>
  <c r="FE12" i="8"/>
  <c r="FG12" i="8" s="1"/>
  <c r="FF11" i="8"/>
  <c r="FE11" i="8"/>
  <c r="FG11" i="8" s="1"/>
  <c r="FF10" i="8"/>
  <c r="FE10" i="8"/>
  <c r="FG10" i="8" s="1"/>
  <c r="FF9" i="8"/>
  <c r="FE9" i="8"/>
  <c r="FG9" i="8" s="1"/>
  <c r="FE5" i="8"/>
  <c r="FR19" i="8"/>
  <c r="FS19" i="8" s="1"/>
  <c r="FQ19" i="8"/>
  <c r="FS18" i="8"/>
  <c r="FR18" i="8"/>
  <c r="FQ18" i="8"/>
  <c r="FR17" i="8"/>
  <c r="FQ17" i="8"/>
  <c r="FS17" i="8" s="1"/>
  <c r="FR16" i="8"/>
  <c r="FQ16" i="8"/>
  <c r="FS16" i="8" s="1"/>
  <c r="FR15" i="8"/>
  <c r="FQ15" i="8"/>
  <c r="FR14" i="8"/>
  <c r="FQ14" i="8"/>
  <c r="FS14" i="8" s="1"/>
  <c r="FR13" i="8"/>
  <c r="FQ13" i="8"/>
  <c r="FR12" i="8"/>
  <c r="FQ12" i="8"/>
  <c r="FR11" i="8"/>
  <c r="FS11" i="8" s="1"/>
  <c r="FQ11" i="8"/>
  <c r="FR10" i="8"/>
  <c r="FQ10" i="8"/>
  <c r="FS10" i="8" s="1"/>
  <c r="FR9" i="8"/>
  <c r="FQ9" i="8"/>
  <c r="FS9" i="8" s="1"/>
  <c r="FQ5" i="8"/>
  <c r="FO19" i="8"/>
  <c r="FN19" i="8"/>
  <c r="FM19" i="8"/>
  <c r="FN18" i="8"/>
  <c r="FM18" i="8"/>
  <c r="FN17" i="8"/>
  <c r="FM17" i="8"/>
  <c r="FN16" i="8"/>
  <c r="FM16" i="8"/>
  <c r="FO16" i="8" s="1"/>
  <c r="FN15" i="8"/>
  <c r="FM15" i="8"/>
  <c r="FN14" i="8"/>
  <c r="FM14" i="8"/>
  <c r="FN13" i="8"/>
  <c r="FM13" i="8"/>
  <c r="FN12" i="8"/>
  <c r="FM12" i="8"/>
  <c r="FN11" i="8"/>
  <c r="FM11" i="8"/>
  <c r="FO11" i="8" s="1"/>
  <c r="FN10" i="8"/>
  <c r="FM10" i="8"/>
  <c r="FN9" i="8"/>
  <c r="FM9" i="8"/>
  <c r="FM5" i="8"/>
  <c r="FI10" i="8"/>
  <c r="FJ10" i="8"/>
  <c r="FI11" i="8"/>
  <c r="FJ11" i="8"/>
  <c r="FI12" i="8"/>
  <c r="FK12" i="8" s="1"/>
  <c r="FJ12" i="8"/>
  <c r="FI13" i="8"/>
  <c r="FJ13" i="8"/>
  <c r="FI14" i="8"/>
  <c r="FK14" i="8" s="1"/>
  <c r="FJ14" i="8"/>
  <c r="FI15" i="8"/>
  <c r="FJ15" i="8"/>
  <c r="FI16" i="8"/>
  <c r="FK16" i="8" s="1"/>
  <c r="FJ16" i="8"/>
  <c r="FI17" i="8"/>
  <c r="FJ17" i="8"/>
  <c r="FI18" i="8"/>
  <c r="FJ18" i="8"/>
  <c r="FI19" i="8"/>
  <c r="FJ19" i="8"/>
  <c r="FJ9" i="8"/>
  <c r="FK9" i="8" s="1"/>
  <c r="FI9" i="8"/>
  <c r="FI5" i="8"/>
  <c r="FK18" i="8"/>
  <c r="FK13" i="8"/>
  <c r="FK10" i="8"/>
  <c r="FB19" i="8"/>
  <c r="FA19" i="8"/>
  <c r="FB18" i="8"/>
  <c r="FA18" i="8"/>
  <c r="FC18" i="8" s="1"/>
  <c r="FB17" i="8"/>
  <c r="FA17" i="8"/>
  <c r="FB16" i="8"/>
  <c r="FA16" i="8"/>
  <c r="FC16" i="8" s="1"/>
  <c r="FB15" i="8"/>
  <c r="FA15" i="8"/>
  <c r="FB14" i="8"/>
  <c r="FA14" i="8"/>
  <c r="FC14" i="8" s="1"/>
  <c r="FB13" i="8"/>
  <c r="FA13" i="8"/>
  <c r="FB12" i="8"/>
  <c r="FA12" i="8"/>
  <c r="FB11" i="8"/>
  <c r="FA11" i="8"/>
  <c r="FC11" i="8" s="1"/>
  <c r="FB10" i="8"/>
  <c r="FA10" i="8"/>
  <c r="FC10" i="8" s="1"/>
  <c r="FB9" i="8"/>
  <c r="FA9" i="8"/>
  <c r="FB5" i="8"/>
  <c r="FA5" i="8"/>
  <c r="EU19" i="8"/>
  <c r="ET19" i="8"/>
  <c r="EU18" i="8"/>
  <c r="ET18" i="8"/>
  <c r="EV18" i="8" s="1"/>
  <c r="EU17" i="8"/>
  <c r="ET17" i="8"/>
  <c r="EU16" i="8"/>
  <c r="ET16" i="8"/>
  <c r="EV16" i="8" s="1"/>
  <c r="EU15" i="8"/>
  <c r="ET15" i="8"/>
  <c r="EU14" i="8"/>
  <c r="ET14" i="8"/>
  <c r="EV14" i="8" s="1"/>
  <c r="EU13" i="8"/>
  <c r="ET13" i="8"/>
  <c r="EU12" i="8"/>
  <c r="ET12" i="8"/>
  <c r="EV12" i="8" s="1"/>
  <c r="EU11" i="8"/>
  <c r="ET11" i="8"/>
  <c r="EU10" i="8"/>
  <c r="ET10" i="8"/>
  <c r="EV10" i="8" s="1"/>
  <c r="EU9" i="8"/>
  <c r="ET9" i="8"/>
  <c r="EU5" i="8"/>
  <c r="ET5" i="8"/>
  <c r="EN19" i="8"/>
  <c r="EM19" i="8"/>
  <c r="EO19" i="8" s="1"/>
  <c r="EN18" i="8"/>
  <c r="EM18" i="8"/>
  <c r="EO18" i="8" s="1"/>
  <c r="EN17" i="8"/>
  <c r="EM17" i="8"/>
  <c r="EN16" i="8"/>
  <c r="EM16" i="8"/>
  <c r="EN15" i="8"/>
  <c r="EM15" i="8"/>
  <c r="EN14" i="8"/>
  <c r="EM14" i="8"/>
  <c r="EO14" i="8" s="1"/>
  <c r="EN13" i="8"/>
  <c r="EM13" i="8"/>
  <c r="EN12" i="8"/>
  <c r="EM12" i="8"/>
  <c r="EO12" i="8" s="1"/>
  <c r="EN11" i="8"/>
  <c r="EM11" i="8"/>
  <c r="EN10" i="8"/>
  <c r="EM10" i="8"/>
  <c r="EO10" i="8" s="1"/>
  <c r="EN9" i="8"/>
  <c r="EM9" i="8"/>
  <c r="EN5" i="8"/>
  <c r="EM5" i="8"/>
  <c r="EO5" i="8" s="1"/>
  <c r="EF19" i="8"/>
  <c r="EE19" i="8"/>
  <c r="EF18" i="8"/>
  <c r="EE18" i="8"/>
  <c r="EG18" i="8" s="1"/>
  <c r="EF17" i="8"/>
  <c r="EE17" i="8"/>
  <c r="EF16" i="8"/>
  <c r="EE16" i="8"/>
  <c r="EF15" i="8"/>
  <c r="EE15" i="8"/>
  <c r="EF14" i="8"/>
  <c r="EE14" i="8"/>
  <c r="EF13" i="8"/>
  <c r="EE13" i="8"/>
  <c r="EF12" i="8"/>
  <c r="EE12" i="8"/>
  <c r="EF11" i="8"/>
  <c r="EE11" i="8"/>
  <c r="EF10" i="8"/>
  <c r="EE10" i="8"/>
  <c r="EG10" i="8" s="1"/>
  <c r="EF9" i="8"/>
  <c r="EE9" i="8"/>
  <c r="EF5" i="8"/>
  <c r="EE5" i="8"/>
  <c r="DW10" i="8"/>
  <c r="DX10" i="8"/>
  <c r="DW11" i="8"/>
  <c r="DX11" i="8"/>
  <c r="DW12" i="8"/>
  <c r="DX12" i="8"/>
  <c r="DW13" i="8"/>
  <c r="DX13" i="8"/>
  <c r="DW14" i="8"/>
  <c r="DX14" i="8"/>
  <c r="DW15" i="8"/>
  <c r="DX15" i="8"/>
  <c r="DW16" i="8"/>
  <c r="DX16" i="8"/>
  <c r="DW17" i="8"/>
  <c r="DX17" i="8"/>
  <c r="DW18" i="8"/>
  <c r="DX18" i="8"/>
  <c r="DW19" i="8"/>
  <c r="DX19" i="8"/>
  <c r="DX9" i="8"/>
  <c r="DW9" i="8"/>
  <c r="DX5" i="8"/>
  <c r="DW5" i="8"/>
  <c r="DQ10" i="8"/>
  <c r="DR10" i="8"/>
  <c r="DQ11" i="8"/>
  <c r="DR11" i="8"/>
  <c r="DQ12" i="8"/>
  <c r="DR12" i="8"/>
  <c r="DQ13" i="8"/>
  <c r="DR13" i="8"/>
  <c r="DQ14" i="8"/>
  <c r="DR14" i="8"/>
  <c r="DQ15" i="8"/>
  <c r="DR15" i="8"/>
  <c r="DQ16" i="8"/>
  <c r="DR16" i="8"/>
  <c r="DQ17" i="8"/>
  <c r="DR17" i="8"/>
  <c r="DQ18" i="8"/>
  <c r="DR18" i="8"/>
  <c r="DQ19" i="8"/>
  <c r="DR19" i="8"/>
  <c r="DR9" i="8"/>
  <c r="DQ9" i="8"/>
  <c r="DR5" i="8"/>
  <c r="DQ5" i="8"/>
  <c r="DN19" i="8"/>
  <c r="DM19" i="8"/>
  <c r="DN18" i="8"/>
  <c r="DM18" i="8"/>
  <c r="DN17" i="8"/>
  <c r="DM17" i="8"/>
  <c r="DN16" i="8"/>
  <c r="DM16" i="8"/>
  <c r="DN15" i="8"/>
  <c r="DM15" i="8"/>
  <c r="DN14" i="8"/>
  <c r="DM14" i="8"/>
  <c r="DN13" i="8"/>
  <c r="DM13" i="8"/>
  <c r="DN12" i="8"/>
  <c r="DM12" i="8"/>
  <c r="DN11" i="8"/>
  <c r="DM11" i="8"/>
  <c r="DN10" i="8"/>
  <c r="DM10" i="8"/>
  <c r="DN9" i="8"/>
  <c r="DM9" i="8"/>
  <c r="DN5" i="8"/>
  <c r="DM5" i="8"/>
  <c r="DG19" i="8"/>
  <c r="DF19" i="8"/>
  <c r="DE19" i="8"/>
  <c r="DG18" i="8"/>
  <c r="DF18" i="8"/>
  <c r="DE18" i="8"/>
  <c r="DG17" i="8"/>
  <c r="DF17" i="8"/>
  <c r="DE17" i="8"/>
  <c r="DG16" i="8"/>
  <c r="DF16" i="8"/>
  <c r="DE16" i="8"/>
  <c r="DG15" i="8"/>
  <c r="DF15" i="8"/>
  <c r="DE15" i="8"/>
  <c r="DG14" i="8"/>
  <c r="DF14" i="8"/>
  <c r="DE14" i="8"/>
  <c r="DG13" i="8"/>
  <c r="DF13" i="8"/>
  <c r="DE13" i="8"/>
  <c r="DG12" i="8"/>
  <c r="DF12" i="8"/>
  <c r="DE12" i="8"/>
  <c r="DG11" i="8"/>
  <c r="DF11" i="8"/>
  <c r="DE11" i="8"/>
  <c r="DG10" i="8"/>
  <c r="DF10" i="8"/>
  <c r="DE10" i="8"/>
  <c r="DG9" i="8"/>
  <c r="DF9" i="8"/>
  <c r="DE9" i="8"/>
  <c r="DG5" i="8"/>
  <c r="DF5" i="8"/>
  <c r="DE5" i="8"/>
  <c r="CW10" i="8"/>
  <c r="CW11" i="8"/>
  <c r="CW12" i="8"/>
  <c r="CW13" i="8"/>
  <c r="CW14" i="8"/>
  <c r="CW15" i="8"/>
  <c r="CW16" i="8"/>
  <c r="CW17" i="8"/>
  <c r="CW18" i="8"/>
  <c r="CW19" i="8"/>
  <c r="CW9" i="8"/>
  <c r="CV10" i="8"/>
  <c r="CX10" i="8"/>
  <c r="CV11" i="8"/>
  <c r="CX11" i="8"/>
  <c r="CV12" i="8"/>
  <c r="CX12" i="8"/>
  <c r="CV13" i="8"/>
  <c r="CX13" i="8"/>
  <c r="CV14" i="8"/>
  <c r="CX14" i="8"/>
  <c r="CY14" i="8" s="1"/>
  <c r="CV15" i="8"/>
  <c r="CX15" i="8"/>
  <c r="CV16" i="8"/>
  <c r="CX16" i="8"/>
  <c r="CY16" i="8" s="1"/>
  <c r="CV17" i="8"/>
  <c r="CX17" i="8"/>
  <c r="CV18" i="8"/>
  <c r="CX18" i="8"/>
  <c r="CY18" i="8" s="1"/>
  <c r="CV19" i="8"/>
  <c r="CX19" i="8"/>
  <c r="CX9" i="8"/>
  <c r="CV9" i="8"/>
  <c r="CX5" i="8"/>
  <c r="CW5" i="8"/>
  <c r="CV5" i="8"/>
  <c r="CY10" i="8"/>
  <c r="CN10" i="8"/>
  <c r="CO10" i="8"/>
  <c r="CN11" i="8"/>
  <c r="CO11" i="8"/>
  <c r="CN12" i="8"/>
  <c r="CO12" i="8"/>
  <c r="CN13" i="8"/>
  <c r="CO13" i="8"/>
  <c r="CN14" i="8"/>
  <c r="CO14" i="8"/>
  <c r="CN15" i="8"/>
  <c r="CO15" i="8"/>
  <c r="CN16" i="8"/>
  <c r="CO16" i="8"/>
  <c r="CN17" i="8"/>
  <c r="CO17" i="8"/>
  <c r="CN18" i="8"/>
  <c r="CO18" i="8"/>
  <c r="CN19" i="8"/>
  <c r="CO19" i="8"/>
  <c r="CO9" i="8"/>
  <c r="CN9" i="8"/>
  <c r="CO5" i="8"/>
  <c r="CN5" i="8"/>
  <c r="CG10" i="8"/>
  <c r="CH10" i="8"/>
  <c r="CG11" i="8"/>
  <c r="CH11" i="8"/>
  <c r="CG12" i="8"/>
  <c r="CH12" i="8"/>
  <c r="CG13" i="8"/>
  <c r="CH13" i="8"/>
  <c r="CG14" i="8"/>
  <c r="CH14" i="8"/>
  <c r="CG15" i="8"/>
  <c r="CH15" i="8"/>
  <c r="CG16" i="8"/>
  <c r="CH16" i="8"/>
  <c r="CG17" i="8"/>
  <c r="CH17" i="8"/>
  <c r="CG18" i="8"/>
  <c r="CH18" i="8"/>
  <c r="CG19" i="8"/>
  <c r="CH19" i="8"/>
  <c r="CH9" i="8"/>
  <c r="CG9" i="8"/>
  <c r="CH5" i="8"/>
  <c r="CG5" i="8"/>
  <c r="CC19" i="8"/>
  <c r="CB19" i="8"/>
  <c r="CC18" i="8"/>
  <c r="CB18" i="8"/>
  <c r="CC17" i="8"/>
  <c r="CB17" i="8"/>
  <c r="CC16" i="8"/>
  <c r="CB16" i="8"/>
  <c r="CC15" i="8"/>
  <c r="CB15" i="8"/>
  <c r="CC14" i="8"/>
  <c r="CB14" i="8"/>
  <c r="CC13" i="8"/>
  <c r="CB13" i="8"/>
  <c r="CC12" i="8"/>
  <c r="CB12" i="8"/>
  <c r="CC11" i="8"/>
  <c r="CB11" i="8"/>
  <c r="CC10" i="8"/>
  <c r="CB10" i="8"/>
  <c r="CC9" i="8"/>
  <c r="CB9" i="8"/>
  <c r="CC5" i="8"/>
  <c r="CB5" i="8"/>
  <c r="BU19" i="8"/>
  <c r="BT19" i="8"/>
  <c r="BU18" i="8"/>
  <c r="BT18" i="8"/>
  <c r="BU17" i="8"/>
  <c r="BT17" i="8"/>
  <c r="BU16" i="8"/>
  <c r="BT16" i="8"/>
  <c r="BU15" i="8"/>
  <c r="BT15" i="8"/>
  <c r="BU14" i="8"/>
  <c r="BT14" i="8"/>
  <c r="BU13" i="8"/>
  <c r="BT13" i="8"/>
  <c r="BU12" i="8"/>
  <c r="BT12" i="8"/>
  <c r="BU11" i="8"/>
  <c r="BT11" i="8"/>
  <c r="BU10" i="8"/>
  <c r="BT10" i="8"/>
  <c r="BU9" i="8"/>
  <c r="BT9" i="8"/>
  <c r="BU5" i="8"/>
  <c r="BT5" i="8"/>
  <c r="BK10" i="8"/>
  <c r="BL10" i="8"/>
  <c r="BK11" i="8"/>
  <c r="BL11" i="8"/>
  <c r="BK12" i="8"/>
  <c r="BL12" i="8"/>
  <c r="BK13" i="8"/>
  <c r="BL13" i="8"/>
  <c r="BK14" i="8"/>
  <c r="BL14" i="8"/>
  <c r="BK15" i="8"/>
  <c r="BL15" i="8"/>
  <c r="BK16" i="8"/>
  <c r="BL16" i="8"/>
  <c r="BK17" i="8"/>
  <c r="BL17" i="8"/>
  <c r="BK18" i="8"/>
  <c r="BL18" i="8"/>
  <c r="BK19" i="8"/>
  <c r="BL19" i="8"/>
  <c r="BL9" i="8"/>
  <c r="BK9" i="8"/>
  <c r="BL5" i="8"/>
  <c r="BK5" i="8"/>
  <c r="BM16" i="8"/>
  <c r="BE9" i="8"/>
  <c r="BD10" i="8"/>
  <c r="BE10" i="8"/>
  <c r="BD11" i="8"/>
  <c r="BE11" i="8"/>
  <c r="BD12" i="8"/>
  <c r="BE12" i="8"/>
  <c r="BD13" i="8"/>
  <c r="BE13" i="8"/>
  <c r="BD14" i="8"/>
  <c r="BE14" i="8"/>
  <c r="BD15" i="8"/>
  <c r="BE15" i="8"/>
  <c r="BD16" i="8"/>
  <c r="BE16" i="8"/>
  <c r="BD17" i="8"/>
  <c r="BE17" i="8"/>
  <c r="BD18" i="8"/>
  <c r="BE18" i="8"/>
  <c r="BD19" i="8"/>
  <c r="BE19" i="8"/>
  <c r="BD9" i="8"/>
  <c r="BF9" i="8" s="1"/>
  <c r="BE5" i="8"/>
  <c r="BD5" i="8"/>
  <c r="AA10" i="8"/>
  <c r="AB10" i="8"/>
  <c r="AA11" i="8"/>
  <c r="AB11" i="8"/>
  <c r="AA12" i="8"/>
  <c r="AB12" i="8"/>
  <c r="AA13" i="8"/>
  <c r="AB13" i="8"/>
  <c r="AA14" i="8"/>
  <c r="AB14" i="8"/>
  <c r="AA15" i="8"/>
  <c r="AB15" i="8"/>
  <c r="AA16" i="8"/>
  <c r="AB16" i="8"/>
  <c r="AA17" i="8"/>
  <c r="AB17" i="8"/>
  <c r="AA18" i="8"/>
  <c r="AB18" i="8"/>
  <c r="AA19" i="8"/>
  <c r="AB19" i="8"/>
  <c r="AB9" i="8"/>
  <c r="AA9" i="8"/>
  <c r="AB5" i="8"/>
  <c r="AA5" i="8"/>
  <c r="BA5" i="8"/>
  <c r="AZ5" i="8"/>
  <c r="AZ10" i="8"/>
  <c r="AZ11" i="8"/>
  <c r="AZ12" i="8"/>
  <c r="AZ13" i="8"/>
  <c r="AZ14" i="8"/>
  <c r="AZ15" i="8"/>
  <c r="AZ16" i="8"/>
  <c r="AZ17" i="8"/>
  <c r="AZ18" i="8"/>
  <c r="AZ19" i="8"/>
  <c r="AZ9" i="8"/>
  <c r="BA10" i="8"/>
  <c r="BA11" i="8"/>
  <c r="BA12" i="8"/>
  <c r="BA13" i="8"/>
  <c r="BA14" i="8"/>
  <c r="BA15" i="8"/>
  <c r="BA16" i="8"/>
  <c r="BA17" i="8"/>
  <c r="BA18" i="8"/>
  <c r="BA19" i="8"/>
  <c r="BA9" i="8"/>
  <c r="AR19" i="8"/>
  <c r="AQ19" i="8"/>
  <c r="AR18" i="8"/>
  <c r="AQ18" i="8"/>
  <c r="AR17" i="8"/>
  <c r="AQ17" i="8"/>
  <c r="AR16" i="8"/>
  <c r="AQ16" i="8"/>
  <c r="AR15" i="8"/>
  <c r="AQ15" i="8"/>
  <c r="AR14" i="8"/>
  <c r="AQ14" i="8"/>
  <c r="AR13" i="8"/>
  <c r="AQ13" i="8"/>
  <c r="AR12" i="8"/>
  <c r="AQ12" i="8"/>
  <c r="AR11" i="8"/>
  <c r="AQ11" i="8"/>
  <c r="AR10" i="8"/>
  <c r="AQ10" i="8"/>
  <c r="AR9" i="8"/>
  <c r="AQ9" i="8"/>
  <c r="AR5" i="8"/>
  <c r="AQ5" i="8"/>
  <c r="X19" i="8"/>
  <c r="W19" i="8"/>
  <c r="X18" i="8"/>
  <c r="W18" i="8"/>
  <c r="X17" i="8"/>
  <c r="W17" i="8"/>
  <c r="X16" i="8"/>
  <c r="W16" i="8"/>
  <c r="X15" i="8"/>
  <c r="W15" i="8"/>
  <c r="X14" i="8"/>
  <c r="W14" i="8"/>
  <c r="X13" i="8"/>
  <c r="W13" i="8"/>
  <c r="X12" i="8"/>
  <c r="W12" i="8"/>
  <c r="X11" i="8"/>
  <c r="W11" i="8"/>
  <c r="X10" i="8"/>
  <c r="W10" i="8"/>
  <c r="X9" i="8"/>
  <c r="W9" i="8"/>
  <c r="X5" i="8"/>
  <c r="W5" i="8"/>
  <c r="P19" i="8"/>
  <c r="O19" i="8"/>
  <c r="P18" i="8"/>
  <c r="O18" i="8"/>
  <c r="P17" i="8"/>
  <c r="O17" i="8"/>
  <c r="P16" i="8"/>
  <c r="O16" i="8"/>
  <c r="P15" i="8"/>
  <c r="O15" i="8"/>
  <c r="P14" i="8"/>
  <c r="O14" i="8"/>
  <c r="P13" i="8"/>
  <c r="O13" i="8"/>
  <c r="P12" i="8"/>
  <c r="O12" i="8"/>
  <c r="P11" i="8"/>
  <c r="O11" i="8"/>
  <c r="P10" i="8"/>
  <c r="O10" i="8"/>
  <c r="P9" i="8"/>
  <c r="O9" i="8"/>
  <c r="P5" i="8"/>
  <c r="O5" i="8"/>
  <c r="H5" i="8"/>
  <c r="H19" i="8"/>
  <c r="H18" i="8"/>
  <c r="H17" i="8"/>
  <c r="H16" i="8"/>
  <c r="H15" i="8"/>
  <c r="H14" i="8"/>
  <c r="H13" i="8"/>
  <c r="H12" i="8"/>
  <c r="H11" i="8"/>
  <c r="H10" i="8"/>
  <c r="H9" i="8"/>
  <c r="AJ10" i="8"/>
  <c r="AJ11" i="8"/>
  <c r="AJ12" i="8"/>
  <c r="AJ13" i="8"/>
  <c r="AJ14" i="8"/>
  <c r="AJ15" i="8"/>
  <c r="AJ16" i="8"/>
  <c r="AJ17" i="8"/>
  <c r="AJ18" i="8"/>
  <c r="AJ19" i="8"/>
  <c r="AJ9" i="8"/>
  <c r="G10" i="8"/>
  <c r="G11" i="8"/>
  <c r="G12" i="8"/>
  <c r="G13" i="8"/>
  <c r="G14" i="8"/>
  <c r="G15" i="8"/>
  <c r="G16" i="8"/>
  <c r="G17" i="8"/>
  <c r="G18" i="8"/>
  <c r="G19" i="8"/>
  <c r="G9" i="8"/>
  <c r="AI10" i="8"/>
  <c r="AI11" i="8"/>
  <c r="AI12" i="8"/>
  <c r="AI13" i="8"/>
  <c r="AI14" i="8"/>
  <c r="AI15" i="8"/>
  <c r="AI16" i="8"/>
  <c r="AI17" i="8"/>
  <c r="AI18" i="8"/>
  <c r="AI19" i="8"/>
  <c r="AI9" i="8"/>
  <c r="AJ5" i="8"/>
  <c r="AI5" i="8"/>
  <c r="G5" i="8"/>
  <c r="BM9" i="8" l="1"/>
  <c r="BM18" i="8"/>
  <c r="BM14" i="8"/>
  <c r="BM12" i="8"/>
  <c r="FO15" i="8"/>
  <c r="FS12" i="8"/>
  <c r="FS15" i="8"/>
  <c r="EG11" i="8"/>
  <c r="EV9" i="8"/>
  <c r="FK17" i="8"/>
  <c r="FK15" i="8"/>
  <c r="FK11" i="8"/>
  <c r="FO12" i="8"/>
  <c r="FS13" i="8"/>
  <c r="EO15" i="8"/>
  <c r="EO17" i="8"/>
  <c r="FK19" i="8"/>
  <c r="FO9" i="8"/>
  <c r="FO14" i="8"/>
  <c r="FO17" i="8"/>
  <c r="BM10" i="8"/>
  <c r="DS10" i="8"/>
  <c r="DY16" i="8"/>
  <c r="EG9" i="8"/>
  <c r="EV19" i="8"/>
  <c r="FC9" i="8"/>
  <c r="FO10" i="8"/>
  <c r="FO13" i="8"/>
  <c r="FO18" i="8"/>
  <c r="DS9" i="8"/>
  <c r="DS18" i="8"/>
  <c r="DS16" i="8"/>
  <c r="DS14" i="8"/>
  <c r="DS12" i="8"/>
  <c r="EG15" i="8"/>
  <c r="EG17" i="8"/>
  <c r="FC13" i="8"/>
  <c r="BF12" i="8"/>
  <c r="Q17" i="8"/>
  <c r="AS13" i="8"/>
  <c r="BB13" i="8"/>
  <c r="DS5" i="8"/>
  <c r="DS19" i="8"/>
  <c r="DS17" i="8"/>
  <c r="DS15" i="8"/>
  <c r="DS13" i="8"/>
  <c r="DS11" i="8"/>
  <c r="DY5" i="8"/>
  <c r="DY19" i="8"/>
  <c r="DY17" i="8"/>
  <c r="DY15" i="8"/>
  <c r="DY13" i="8"/>
  <c r="DY11" i="8"/>
  <c r="EG5" i="8"/>
  <c r="EG19" i="8"/>
  <c r="EO9" i="8"/>
  <c r="EO16" i="8"/>
  <c r="EV11" i="8"/>
  <c r="EV13" i="8"/>
  <c r="FC5" i="8"/>
  <c r="FC15" i="8"/>
  <c r="FC17" i="8"/>
  <c r="DH19" i="8"/>
  <c r="DO15" i="8"/>
  <c r="DO17" i="8"/>
  <c r="DO19" i="8"/>
  <c r="EG12" i="8"/>
  <c r="EG14" i="8"/>
  <c r="EO11" i="8"/>
  <c r="EO13" i="8"/>
  <c r="EV5" i="8"/>
  <c r="FF5" i="8" s="1"/>
  <c r="FG5" i="8" s="1"/>
  <c r="EV15" i="8"/>
  <c r="EV17" i="8"/>
  <c r="FC12" i="8"/>
  <c r="FC19" i="8"/>
  <c r="BB5" i="8"/>
  <c r="CI10" i="8"/>
  <c r="DY18" i="8"/>
  <c r="DY14" i="8"/>
  <c r="DY12" i="8"/>
  <c r="DY10" i="8"/>
  <c r="CY15" i="8"/>
  <c r="CY11" i="8"/>
  <c r="DH11" i="8"/>
  <c r="DH15" i="8"/>
  <c r="EG13" i="8"/>
  <c r="EG16" i="8"/>
  <c r="Q9" i="8"/>
  <c r="Q13" i="8"/>
  <c r="BF18" i="8"/>
  <c r="BF16" i="8"/>
  <c r="BF10" i="8"/>
  <c r="BV18" i="8"/>
  <c r="CI5" i="8"/>
  <c r="CI19" i="8"/>
  <c r="CI17" i="8"/>
  <c r="CI15" i="8"/>
  <c r="CI13" i="8"/>
  <c r="CI11" i="8"/>
  <c r="CP5" i="8"/>
  <c r="CP19" i="8"/>
  <c r="CP15" i="8"/>
  <c r="CP13" i="8"/>
  <c r="CP11" i="8"/>
  <c r="DH10" i="8"/>
  <c r="DH14" i="8"/>
  <c r="DH18" i="8"/>
  <c r="CI9" i="8"/>
  <c r="CI18" i="8"/>
  <c r="CI16" i="8"/>
  <c r="CI14" i="8"/>
  <c r="CI12" i="8"/>
  <c r="CP9" i="8"/>
  <c r="CP18" i="8"/>
  <c r="CP16" i="8"/>
  <c r="CP14" i="8"/>
  <c r="CP12" i="8"/>
  <c r="CP10" i="8"/>
  <c r="CY19" i="8"/>
  <c r="BV15" i="8"/>
  <c r="CD10" i="8"/>
  <c r="CP17" i="8"/>
  <c r="CY17" i="8"/>
  <c r="CY13" i="8"/>
  <c r="DH9" i="8"/>
  <c r="DH13" i="8"/>
  <c r="DH17" i="8"/>
  <c r="DO14" i="8"/>
  <c r="DO16" i="8"/>
  <c r="DO18" i="8"/>
  <c r="DY9" i="8"/>
  <c r="BV19" i="8"/>
  <c r="CD9" i="8"/>
  <c r="CD11" i="8"/>
  <c r="CD19" i="8"/>
  <c r="DH5" i="8"/>
  <c r="DH12" i="8"/>
  <c r="DH16" i="8"/>
  <c r="AK18" i="8"/>
  <c r="AK14" i="8"/>
  <c r="AK10" i="8"/>
  <c r="AS18" i="8"/>
  <c r="BB9" i="8"/>
  <c r="BB16" i="8"/>
  <c r="BB12" i="8"/>
  <c r="BF14" i="8"/>
  <c r="BV9" i="8"/>
  <c r="BV13" i="8"/>
  <c r="CY5" i="8"/>
  <c r="CY12" i="8"/>
  <c r="DO9" i="8"/>
  <c r="DO11" i="8"/>
  <c r="DO13" i="8"/>
  <c r="I12" i="8"/>
  <c r="BM5" i="8"/>
  <c r="BM19" i="8"/>
  <c r="BM17" i="8"/>
  <c r="BM15" i="8"/>
  <c r="BM13" i="8"/>
  <c r="BM11" i="8"/>
  <c r="BV5" i="8"/>
  <c r="BV10" i="8"/>
  <c r="BV12" i="8"/>
  <c r="BV14" i="8"/>
  <c r="BV16" i="8"/>
  <c r="BB17" i="8"/>
  <c r="BF19" i="8"/>
  <c r="BF17" i="8"/>
  <c r="BF15" i="8"/>
  <c r="BF13" i="8"/>
  <c r="BF11" i="8"/>
  <c r="CD12" i="8"/>
  <c r="CD14" i="8"/>
  <c r="CD16" i="8"/>
  <c r="CD18" i="8"/>
  <c r="CY9" i="8"/>
  <c r="DO5" i="8"/>
  <c r="DO10" i="8"/>
  <c r="DO12" i="8"/>
  <c r="I19" i="8"/>
  <c r="I15" i="8"/>
  <c r="I11" i="8"/>
  <c r="AS15" i="8"/>
  <c r="AS17" i="8"/>
  <c r="AS19" i="8"/>
  <c r="BV17" i="8"/>
  <c r="BB19" i="8"/>
  <c r="BB15" i="8"/>
  <c r="BB11" i="8"/>
  <c r="CD13" i="8"/>
  <c r="AK5" i="8"/>
  <c r="Q18" i="8"/>
  <c r="AS5" i="8"/>
  <c r="AS12" i="8"/>
  <c r="BB18" i="8"/>
  <c r="BB14" i="8"/>
  <c r="BB10" i="8"/>
  <c r="BV11" i="8"/>
  <c r="CD5" i="8"/>
  <c r="CD15" i="8"/>
  <c r="CD17" i="8"/>
  <c r="BF5" i="8"/>
  <c r="I17" i="8"/>
  <c r="I16" i="8"/>
  <c r="AS10" i="8"/>
  <c r="AS14" i="8"/>
  <c r="AS16" i="8"/>
  <c r="I13" i="8"/>
  <c r="Q19" i="8"/>
  <c r="AS9" i="8"/>
  <c r="AS11" i="8"/>
  <c r="Q10" i="8"/>
  <c r="Q12" i="8"/>
  <c r="Q14" i="8"/>
  <c r="Q16" i="8"/>
  <c r="I5" i="8"/>
  <c r="AK19" i="8"/>
  <c r="AK15" i="8"/>
  <c r="AK11" i="8"/>
  <c r="AK13" i="8"/>
  <c r="I9" i="8"/>
  <c r="I18" i="8"/>
  <c r="I14" i="8"/>
  <c r="I10" i="8"/>
  <c r="AK17" i="8"/>
  <c r="Y13" i="8"/>
  <c r="Y17" i="8"/>
  <c r="AK9" i="8"/>
  <c r="AK16" i="8"/>
  <c r="AK12" i="8"/>
  <c r="Y16" i="8"/>
  <c r="Y9" i="8"/>
  <c r="Y11" i="8"/>
  <c r="Y14" i="8"/>
  <c r="Q11" i="8"/>
  <c r="Y5" i="8"/>
  <c r="Y15" i="8"/>
  <c r="Y18" i="8"/>
  <c r="Q5" i="8"/>
  <c r="Q15" i="8"/>
  <c r="Y12" i="8"/>
  <c r="Y19" i="8"/>
  <c r="Y10" i="8"/>
  <c r="FJ5" i="8" l="1"/>
  <c r="FK5" i="8" s="1"/>
  <c r="FN5" i="8" s="1"/>
  <c r="AC5" i="8"/>
  <c r="AC13" i="8"/>
  <c r="AC17" i="8"/>
  <c r="AC15" i="8"/>
  <c r="AC9" i="8"/>
  <c r="AC19" i="8"/>
  <c r="AC18" i="8"/>
  <c r="AC10" i="8"/>
  <c r="AC16" i="8"/>
  <c r="AC12" i="8"/>
  <c r="AC14" i="8"/>
  <c r="AC11" i="8"/>
  <c r="FO5" i="8" l="1"/>
  <c r="FR5" i="8" s="1"/>
  <c r="FS5" i="8" s="1"/>
</calcChain>
</file>

<file path=xl/comments1.xml><?xml version="1.0" encoding="utf-8"?>
<comments xmlns="http://schemas.openxmlformats.org/spreadsheetml/2006/main">
  <authors>
    <author>Author</author>
  </authors>
  <commentList>
    <comment ref="AH51" authorId="0" shapeId="0">
      <text>
        <r>
          <rPr>
            <sz val="9"/>
            <color indexed="81"/>
            <rFont val="Tahoma"/>
            <family val="2"/>
          </rPr>
          <t>Internally produced NG</t>
        </r>
      </text>
    </comment>
    <comment ref="AK51" authorId="0" shapeId="0">
      <text>
        <r>
          <rPr>
            <sz val="9"/>
            <color indexed="81"/>
            <rFont val="Tahoma"/>
            <family val="2"/>
          </rPr>
          <t>Internally produced NG</t>
        </r>
      </text>
    </comment>
    <comment ref="A59" authorId="0" shapeId="0">
      <text>
        <r>
          <rPr>
            <sz val="9"/>
            <color indexed="81"/>
            <rFont val="Tahoma"/>
            <family val="2"/>
          </rPr>
          <t>FT Diesel for Diesel, FT Naphtha for the rest</t>
        </r>
      </text>
    </comment>
    <comment ref="A60" authorId="0" shapeId="0">
      <text>
        <r>
          <rPr>
            <sz val="9"/>
            <color indexed="81"/>
            <rFont val="Tahoma"/>
            <family val="2"/>
          </rPr>
          <t>NG is used as a surrogate of produced gas for emission calculation</t>
        </r>
      </text>
    </comment>
    <comment ref="A61" authorId="0" shapeId="0">
      <text>
        <r>
          <rPr>
            <sz val="9"/>
            <color indexed="81"/>
            <rFont val="Tahoma"/>
            <family val="2"/>
          </rPr>
          <t>NG is used as a surrogate of refinery still gas or fuel gas  for emission calculation</t>
        </r>
      </text>
    </comment>
    <comment ref="B76" authorId="0" shapeId="0">
      <text>
        <r>
          <rPr>
            <sz val="9"/>
            <color indexed="81"/>
            <rFont val="Tahoma"/>
            <family val="2"/>
          </rPr>
          <t>Include CO2 emissions from associated gas equivalent to 1430 g CO2/mmBtu of Crude oil(Burnham et al. 2010)</t>
        </r>
      </text>
    </comment>
    <comment ref="J76" authorId="0" shapeId="0">
      <text>
        <r>
          <rPr>
            <sz val="9"/>
            <color indexed="81"/>
            <rFont val="Tahoma"/>
            <family val="2"/>
          </rPr>
          <t>Land use carbon intensity</t>
        </r>
      </text>
    </comment>
    <comment ref="Q76" authorId="0" shapeId="0">
      <text>
        <r>
          <rPr>
            <sz val="9"/>
            <color indexed="81"/>
            <rFont val="Tahoma"/>
            <family val="2"/>
          </rPr>
          <t>Land use carbon intensity</t>
        </r>
      </text>
    </comment>
    <comment ref="X76" authorId="0" shapeId="0">
      <text>
        <r>
          <rPr>
            <sz val="9"/>
            <color indexed="81"/>
            <rFont val="Tahoma"/>
            <family val="2"/>
          </rPr>
          <t>Land use carbon intensity</t>
        </r>
      </text>
    </comment>
    <comment ref="AE76" authorId="0" shapeId="0">
      <text>
        <r>
          <rPr>
            <sz val="9"/>
            <color indexed="81"/>
            <rFont val="Tahoma"/>
            <family val="2"/>
          </rPr>
          <t>Land use carbon intensity</t>
        </r>
      </text>
    </comment>
    <comment ref="AH76" authorId="0" shapeId="0">
      <text>
        <r>
          <rPr>
            <sz val="9"/>
            <color indexed="81"/>
            <rFont val="Tahoma"/>
            <family val="2"/>
          </rPr>
          <t>Include CO2 emissions from associated gas equivalent to 1430 g CO2/mmBtu of Crude oil(Burnham et al. 2010)</t>
        </r>
      </text>
    </comment>
    <comment ref="AK76" authorId="0" shapeId="0">
      <text>
        <r>
          <rPr>
            <sz val="9"/>
            <color indexed="81"/>
            <rFont val="Tahoma"/>
            <family val="2"/>
          </rPr>
          <t>Include CO2 emissions from associated gas equivalent to 1430 g CO2/mmBtu of Crude oil(Burnham et al. 2010)</t>
        </r>
      </text>
    </comment>
    <comment ref="B77" authorId="0" shapeId="0">
      <text>
        <r>
          <rPr>
            <sz val="8"/>
            <color indexed="81"/>
            <rFont val="Tahoma"/>
            <family val="2"/>
          </rPr>
          <t>https://greet.es.anl.gov/publication-update_ghg_emi_2018</t>
        </r>
      </text>
    </comment>
    <comment ref="AH77" authorId="0" shapeId="0">
      <text>
        <r>
          <rPr>
            <sz val="8"/>
            <color indexed="81"/>
            <rFont val="Tahoma"/>
            <family val="2"/>
          </rPr>
          <t>This is the amount of CH4 emissions during crude processing in oil fields. See more details in Hao et al. (2014)</t>
        </r>
      </text>
    </comment>
    <comment ref="AK77" authorId="0" shapeId="0">
      <text>
        <r>
          <rPr>
            <sz val="8"/>
            <color indexed="81"/>
            <rFont val="Tahoma"/>
            <family val="2"/>
          </rPr>
          <t>This is the amount of CH4 emissions during crude processing in oil fields. See more details in Hao et al. (2014)</t>
        </r>
      </text>
    </comment>
  </commentList>
</comments>
</file>

<file path=xl/comments2.xml><?xml version="1.0" encoding="utf-8"?>
<comments xmlns="http://schemas.openxmlformats.org/spreadsheetml/2006/main">
  <authors>
    <author>Author</author>
  </authors>
  <commentList>
    <comment ref="AH51" authorId="0" shapeId="0">
      <text>
        <r>
          <rPr>
            <sz val="9"/>
            <color indexed="81"/>
            <rFont val="Tahoma"/>
            <family val="2"/>
          </rPr>
          <t>Internally produced NG</t>
        </r>
      </text>
    </comment>
    <comment ref="AK51" authorId="0" shapeId="0">
      <text>
        <r>
          <rPr>
            <sz val="9"/>
            <color indexed="81"/>
            <rFont val="Tahoma"/>
            <family val="2"/>
          </rPr>
          <t>Internally produced NG</t>
        </r>
      </text>
    </comment>
    <comment ref="A59" authorId="0" shapeId="0">
      <text>
        <r>
          <rPr>
            <sz val="9"/>
            <color indexed="81"/>
            <rFont val="Tahoma"/>
            <family val="2"/>
          </rPr>
          <t>FT Diesel for Diesel, FT Naphtha for the rest</t>
        </r>
      </text>
    </comment>
    <comment ref="A60" authorId="0" shapeId="0">
      <text>
        <r>
          <rPr>
            <sz val="9"/>
            <color indexed="81"/>
            <rFont val="Tahoma"/>
            <family val="2"/>
          </rPr>
          <t>NG is used as a surrogate of produced gas for emission calculation</t>
        </r>
      </text>
    </comment>
    <comment ref="A61" authorId="0" shapeId="0">
      <text>
        <r>
          <rPr>
            <sz val="9"/>
            <color indexed="81"/>
            <rFont val="Tahoma"/>
            <family val="2"/>
          </rPr>
          <t>NG is used as a surrogate of refinery still gas or fuel gas  for emission calculation</t>
        </r>
      </text>
    </comment>
    <comment ref="B76" authorId="0" shapeId="0">
      <text>
        <r>
          <rPr>
            <sz val="9"/>
            <color indexed="81"/>
            <rFont val="Tahoma"/>
            <family val="2"/>
          </rPr>
          <t>Include CO2 emissions from associated gas equivalent to 1430 g CO2/mmBtu of Crude oil(Burnham et al. 2010)</t>
        </r>
      </text>
    </comment>
    <comment ref="J76" authorId="0" shapeId="0">
      <text>
        <r>
          <rPr>
            <sz val="9"/>
            <color indexed="81"/>
            <rFont val="Tahoma"/>
            <family val="2"/>
          </rPr>
          <t>Land use carbon intensity</t>
        </r>
      </text>
    </comment>
    <comment ref="Q76" authorId="0" shapeId="0">
      <text>
        <r>
          <rPr>
            <sz val="9"/>
            <color indexed="81"/>
            <rFont val="Tahoma"/>
            <family val="2"/>
          </rPr>
          <t>Land use carbon intensity</t>
        </r>
      </text>
    </comment>
    <comment ref="X76" authorId="0" shapeId="0">
      <text>
        <r>
          <rPr>
            <sz val="9"/>
            <color indexed="81"/>
            <rFont val="Tahoma"/>
            <family val="2"/>
          </rPr>
          <t>Land use carbon intensity</t>
        </r>
      </text>
    </comment>
    <comment ref="AE76" authorId="0" shapeId="0">
      <text>
        <r>
          <rPr>
            <sz val="9"/>
            <color indexed="81"/>
            <rFont val="Tahoma"/>
            <family val="2"/>
          </rPr>
          <t>Land use carbon intensity</t>
        </r>
      </text>
    </comment>
    <comment ref="AH76" authorId="0" shapeId="0">
      <text>
        <r>
          <rPr>
            <sz val="9"/>
            <color indexed="81"/>
            <rFont val="Tahoma"/>
            <family val="2"/>
          </rPr>
          <t>Include CO2 emissions from associated gas equivalent to 1430 g CO2/mmBtu of Crude oil(Burnham et al. 2010)</t>
        </r>
      </text>
    </comment>
    <comment ref="AK76" authorId="0" shapeId="0">
      <text>
        <r>
          <rPr>
            <sz val="9"/>
            <color indexed="81"/>
            <rFont val="Tahoma"/>
            <family val="2"/>
          </rPr>
          <t>Include CO2 emissions from associated gas equivalent to 1430 g CO2/mmBtu of Crude oil(Burnham et al. 2010)</t>
        </r>
      </text>
    </comment>
    <comment ref="B77" authorId="0" shapeId="0">
      <text>
        <r>
          <rPr>
            <sz val="8"/>
            <color indexed="81"/>
            <rFont val="Tahoma"/>
            <family val="2"/>
          </rPr>
          <t>https://greet.es.anl.gov/publication-update_ghg_emi_2018</t>
        </r>
      </text>
    </comment>
    <comment ref="AH77" authorId="0" shapeId="0">
      <text>
        <r>
          <rPr>
            <sz val="8"/>
            <color indexed="81"/>
            <rFont val="Tahoma"/>
            <family val="2"/>
          </rPr>
          <t>This is the amount of CH4 emissions during crude processing in oil fields. See more details in Hao et al. (2014)</t>
        </r>
      </text>
    </comment>
    <comment ref="AK77" authorId="0" shapeId="0">
      <text>
        <r>
          <rPr>
            <sz val="8"/>
            <color indexed="81"/>
            <rFont val="Tahoma"/>
            <family val="2"/>
          </rPr>
          <t>This is the amount of CH4 emissions during crude processing in oil fields. See more details in Hao et al. (2014)</t>
        </r>
      </text>
    </comment>
  </commentList>
</comments>
</file>

<file path=xl/comments3.xml><?xml version="1.0" encoding="utf-8"?>
<comments xmlns="http://schemas.openxmlformats.org/spreadsheetml/2006/main">
  <authors>
    <author>Author</author>
  </authors>
  <commentList>
    <comment ref="B43" authorId="0" shapeId="0">
      <text>
        <r>
          <rPr>
            <sz val="9"/>
            <color indexed="81"/>
            <rFont val="Tahoma"/>
            <family val="2"/>
          </rPr>
          <t>Combustion emissions in refineries are from the combustion of refinery fuel gas and FCC coke. Thus, this column accounts only for the upstream energy and emissions while the combustion emissions of refinery still gas and FCC coke are calculated in the next column.</t>
        </r>
      </text>
    </comment>
    <comment ref="C43" authorId="0" shapeId="0">
      <text>
        <r>
          <rPr>
            <sz val="9"/>
            <color indexed="81"/>
            <rFont val="Tahoma"/>
            <family val="2"/>
          </rPr>
          <t>This column calculates the combustion emissions of refinery still gas and FCC coke. The FCC coke combustions are modeled inside the FCC module. Thus, only the CO2 emissions from FCC coke combustion are available.</t>
        </r>
      </text>
    </comment>
    <comment ref="I43" authorId="0" shapeId="0">
      <text>
        <r>
          <rPr>
            <sz val="9"/>
            <color indexed="81"/>
            <rFont val="Tahoma"/>
            <family val="2"/>
          </rPr>
          <t>Combustion emissions in refineries are from the combustion of refinery fuel gas and FCC coke. Thus, this column accounts only for the upstream energy and emissions while the combustion emissions of refinery still gas and FCC coke are calculated in the next column.</t>
        </r>
      </text>
    </comment>
    <comment ref="J43" authorId="0" shapeId="0">
      <text>
        <r>
          <rPr>
            <sz val="9"/>
            <color indexed="81"/>
            <rFont val="Tahoma"/>
            <family val="2"/>
          </rPr>
          <t>This column calculates the combustion emissions of refinery still gas and FCC coke. The FCC coke combustions are modeled inside the FCC module. Thus, only the CO2 emissions from FCC coke combustion are available.</t>
        </r>
      </text>
    </comment>
    <comment ref="N43" authorId="0" shapeId="0">
      <text>
        <r>
          <rPr>
            <sz val="9"/>
            <color indexed="81"/>
            <rFont val="Tahoma"/>
            <family val="2"/>
          </rPr>
          <t>Combustion emissions in refineries are from the combustion of refinery fuel gas and FCC coke. Thus, this column accounts only for the upstream energy and emissions while the combustion emissions of refinery still gas and FCC coke are calculated in the next column.</t>
        </r>
      </text>
    </comment>
    <comment ref="O43" authorId="0" shapeId="0">
      <text>
        <r>
          <rPr>
            <sz val="9"/>
            <color indexed="81"/>
            <rFont val="Tahoma"/>
            <family val="2"/>
          </rPr>
          <t>This column calculates the combustion emissions of refinery still gas and FCC coke. The FCC coke combustions are modeled inside the FCC module. Thus, only the CO2 emissions from FCC coke combustion are available.</t>
        </r>
      </text>
    </comment>
    <comment ref="E45" authorId="0" shapeId="0">
      <text>
        <r>
          <rPr>
            <sz val="8"/>
            <color indexed="81"/>
            <rFont val="Tahoma"/>
            <family val="2"/>
          </rPr>
          <t>Urban bulk terminal share.</t>
        </r>
      </text>
    </comment>
    <comment ref="F45" authorId="0" shapeId="0">
      <text>
        <r>
          <rPr>
            <sz val="8"/>
            <color indexed="81"/>
            <rFont val="Tahoma"/>
            <family val="2"/>
          </rPr>
          <t>Urban bulk terminal share.</t>
        </r>
      </text>
    </comment>
    <comment ref="G45" authorId="0" shapeId="0">
      <text>
        <r>
          <rPr>
            <sz val="8"/>
            <color indexed="81"/>
            <rFont val="Tahoma"/>
            <family val="2"/>
          </rPr>
          <t>Urban bulk terminal share.</t>
        </r>
      </text>
    </comment>
    <comment ref="H45" authorId="0" shapeId="0">
      <text>
        <r>
          <rPr>
            <sz val="8"/>
            <color indexed="81"/>
            <rFont val="Tahoma"/>
            <family val="2"/>
          </rPr>
          <t>Urban refueling station share.</t>
        </r>
      </text>
    </comment>
    <comment ref="L45" authorId="0" shapeId="0">
      <text>
        <r>
          <rPr>
            <sz val="8"/>
            <color indexed="81"/>
            <rFont val="Tahoma"/>
            <family val="2"/>
          </rPr>
          <t>Urban bulk terminal share.</t>
        </r>
      </text>
    </comment>
    <comment ref="M45" authorId="0" shapeId="0">
      <text>
        <r>
          <rPr>
            <sz val="8"/>
            <color indexed="81"/>
            <rFont val="Tahoma"/>
            <family val="2"/>
          </rPr>
          <t>Urban refueling station share.</t>
        </r>
      </text>
    </comment>
    <comment ref="Q45" authorId="0" shapeId="0">
      <text>
        <r>
          <rPr>
            <sz val="8"/>
            <color indexed="81"/>
            <rFont val="Tahoma"/>
            <family val="2"/>
          </rPr>
          <t>Urban bulk terminal share.</t>
        </r>
      </text>
    </comment>
    <comment ref="R45" authorId="0" shapeId="0">
      <text>
        <r>
          <rPr>
            <sz val="8"/>
            <color indexed="81"/>
            <rFont val="Tahoma"/>
            <family val="2"/>
          </rPr>
          <t>Urban refueling station share.</t>
        </r>
      </text>
    </comment>
    <comment ref="B49" authorId="0" shapeId="0">
      <text>
        <r>
          <rPr>
            <sz val="9"/>
            <color indexed="81"/>
            <rFont val="Tahoma"/>
            <family val="2"/>
          </rPr>
          <t>As a surrogate for  purchased unfinished oil and heavy products</t>
        </r>
      </text>
    </comment>
    <comment ref="I49" authorId="0" shapeId="0">
      <text>
        <r>
          <rPr>
            <sz val="9"/>
            <color indexed="81"/>
            <rFont val="Tahoma"/>
            <family val="2"/>
          </rPr>
          <t>As a surrogate for  purchased unfinished oil and heavy products</t>
        </r>
      </text>
    </comment>
    <comment ref="N49" authorId="0" shapeId="0">
      <text>
        <r>
          <rPr>
            <sz val="9"/>
            <color indexed="81"/>
            <rFont val="Tahoma"/>
            <family val="2"/>
          </rPr>
          <t>As a surrogate for  purchased unfinished oil and heavy products</t>
        </r>
      </text>
    </comment>
    <comment ref="I52" authorId="0" shapeId="0">
      <text>
        <r>
          <rPr>
            <sz val="9"/>
            <color indexed="81"/>
            <rFont val="Tahoma"/>
            <family val="2"/>
          </rPr>
          <t>NG is combined with fuel gas, consisting of refinery still gas. While this column accounts for the upstream energy and emissions, the combustion emissions of NG and fuel gas (or refinery still gas mix) are calculated in the next column.</t>
        </r>
      </text>
    </comment>
    <comment ref="N52" authorId="0" shapeId="0">
      <text>
        <r>
          <rPr>
            <sz val="9"/>
            <color indexed="81"/>
            <rFont val="Tahoma"/>
            <family val="2"/>
          </rPr>
          <t>NG is combined with fuel gas, consisting of refinery still gas. While this column accounts for the upstream energy and emissions, the combustion emissions of NG and fuel gas (or refinery still gas mix) are calculated in the next column.</t>
        </r>
      </text>
    </comment>
    <comment ref="B58" authorId="0" shapeId="0">
      <text>
        <r>
          <rPr>
            <sz val="9"/>
            <color indexed="81"/>
            <rFont val="Tahoma"/>
            <family val="2"/>
          </rPr>
          <t>It is assumed that butane refining requires 1/3 of gasoline refining energy.</t>
        </r>
      </text>
    </comment>
    <comment ref="I58" authorId="0" shapeId="0">
      <text>
        <r>
          <rPr>
            <sz val="9"/>
            <color indexed="81"/>
            <rFont val="Tahoma"/>
            <family val="2"/>
          </rPr>
          <t>It is assumed that butane refining requires 1/3 of gasoline refining energy.</t>
        </r>
      </text>
    </comment>
    <comment ref="N58" authorId="0" shapeId="0">
      <text>
        <r>
          <rPr>
            <sz val="9"/>
            <color indexed="81"/>
            <rFont val="Tahoma"/>
            <family val="2"/>
          </rPr>
          <t>It is assumed that butane refining requires 1/3 of gasoline refining energy.</t>
        </r>
      </text>
    </comment>
    <comment ref="B59" authorId="0" shapeId="0">
      <text>
        <r>
          <rPr>
            <sz val="9"/>
            <color indexed="81"/>
            <rFont val="Tahoma"/>
            <family val="2"/>
          </rPr>
          <t>It is assumed that blendstock refining requires 2/3 of gasoline refining energy.</t>
        </r>
      </text>
    </comment>
    <comment ref="I59" authorId="0" shapeId="0">
      <text>
        <r>
          <rPr>
            <sz val="9"/>
            <color indexed="81"/>
            <rFont val="Tahoma"/>
            <family val="2"/>
          </rPr>
          <t>It is assumed that blendstock refining requires 2/3 of gasoline refining energy.</t>
        </r>
      </text>
    </comment>
    <comment ref="N59" authorId="0" shapeId="0">
      <text>
        <r>
          <rPr>
            <sz val="9"/>
            <color indexed="81"/>
            <rFont val="Tahoma"/>
            <family val="2"/>
          </rPr>
          <t>It is assumed that blendstock refining requires 2/3 of gasoline refining energy.</t>
        </r>
      </text>
    </comment>
    <comment ref="A60" authorId="0" shapeId="0">
      <text>
        <r>
          <rPr>
            <sz val="9"/>
            <color indexed="81"/>
            <rFont val="Tahoma"/>
            <family val="2"/>
          </rPr>
          <t>FT Diesel for Diesel, FT Naphtha for the rest</t>
        </r>
      </text>
    </comment>
    <comment ref="A61" authorId="0" shapeId="0">
      <text>
        <r>
          <rPr>
            <sz val="9"/>
            <color indexed="81"/>
            <rFont val="Tahoma"/>
            <family val="2"/>
          </rPr>
          <t>NG is used as a surrogate of produced gas for emission calculation</t>
        </r>
      </text>
    </comment>
    <comment ref="A62" authorId="0" shapeId="0">
      <text>
        <r>
          <rPr>
            <sz val="9"/>
            <color indexed="81"/>
            <rFont val="Tahoma"/>
            <family val="2"/>
          </rPr>
          <t>NG is used as a surrogate of refinery still gas or fuel gas  for emission calculation</t>
        </r>
      </text>
    </comment>
    <comment ref="D77" authorId="0" shapeId="0">
      <text>
        <r>
          <rPr>
            <sz val="9"/>
            <color indexed="81"/>
            <rFont val="Tahoma"/>
            <family val="2"/>
          </rPr>
          <t>CO2 emission from SMR</t>
        </r>
      </text>
    </comment>
    <comment ref="K77" authorId="0" shapeId="0">
      <text>
        <r>
          <rPr>
            <sz val="9"/>
            <color indexed="81"/>
            <rFont val="Tahoma"/>
            <family val="2"/>
          </rPr>
          <t>CO2 emission from SMR</t>
        </r>
      </text>
    </comment>
    <comment ref="P77" authorId="0" shapeId="0">
      <text>
        <r>
          <rPr>
            <sz val="9"/>
            <color indexed="81"/>
            <rFont val="Tahoma"/>
            <family val="2"/>
          </rPr>
          <t>CO2 emission from SMR</t>
        </r>
      </text>
    </comment>
  </commentList>
</comments>
</file>

<file path=xl/comments4.xml><?xml version="1.0" encoding="utf-8"?>
<comments xmlns="http://schemas.openxmlformats.org/spreadsheetml/2006/main">
  <authors>
    <author>Author</author>
  </authors>
  <commentList>
    <comment ref="AD4" authorId="0" shapeId="0">
      <text>
        <r>
          <rPr>
            <sz val="8"/>
            <color indexed="81"/>
            <rFont val="Tahoma"/>
            <family val="2"/>
          </rPr>
          <t>This is for NG transmission from NG processing plants to refueling stations for CNG production.</t>
        </r>
      </text>
    </comment>
    <comment ref="AW4" authorId="0" shapeId="0">
      <text>
        <r>
          <rPr>
            <b/>
            <sz val="8"/>
            <color indexed="81"/>
            <rFont val="Tahoma"/>
            <family val="2"/>
          </rPr>
          <t>Author:</t>
        </r>
        <r>
          <rPr>
            <sz val="8"/>
            <color indexed="81"/>
            <rFont val="Tahoma"/>
            <family val="2"/>
          </rPr>
          <t xml:space="preserve">
The T&amp;D related energy use and emissions for each LH2 pathway are adjusted by the real transportation distance and share for such pathway in the Hydrogen sheet.</t>
        </r>
      </text>
    </comment>
    <comment ref="F5" authorId="0" shapeId="0">
      <text>
        <r>
          <rPr>
            <sz val="8"/>
            <color indexed="81"/>
            <rFont val="Tahoma"/>
            <family val="2"/>
          </rPr>
          <t xml:space="preserve">For Fuel  Transportation.
</t>
        </r>
      </text>
    </comment>
    <comment ref="J5" authorId="0" shapeId="0">
      <text>
        <r>
          <rPr>
            <sz val="8"/>
            <color indexed="81"/>
            <rFont val="Tahoma"/>
            <family val="2"/>
          </rPr>
          <t xml:space="preserve">For Fuel Distribution.
</t>
        </r>
      </text>
    </comment>
    <comment ref="P5" authorId="0" shapeId="0">
      <text>
        <r>
          <rPr>
            <sz val="8"/>
            <color indexed="81"/>
            <rFont val="Tahoma"/>
            <family val="2"/>
          </rPr>
          <t xml:space="preserve">For Fuel Distribution.
</t>
        </r>
      </text>
    </comment>
    <comment ref="V5" authorId="0" shapeId="0">
      <text>
        <r>
          <rPr>
            <sz val="8"/>
            <color indexed="81"/>
            <rFont val="Tahoma"/>
            <family val="2"/>
          </rPr>
          <t xml:space="preserve">For Fuel Distribution.
</t>
        </r>
      </text>
    </comment>
    <comment ref="AB5" authorId="0" shapeId="0">
      <text>
        <r>
          <rPr>
            <sz val="8"/>
            <color indexed="81"/>
            <rFont val="Tahoma"/>
            <family val="2"/>
          </rPr>
          <t xml:space="preserve">For Fuel Distribution.
</t>
        </r>
      </text>
    </comment>
    <comment ref="AH5" authorId="0" shapeId="0">
      <text>
        <r>
          <rPr>
            <sz val="8"/>
            <color indexed="81"/>
            <rFont val="Tahoma"/>
            <family val="2"/>
          </rPr>
          <t xml:space="preserve">For Fuel Distribution.
</t>
        </r>
      </text>
    </comment>
    <comment ref="AR5" authorId="0" shapeId="0">
      <text>
        <r>
          <rPr>
            <sz val="8"/>
            <color indexed="81"/>
            <rFont val="Tahoma"/>
            <family val="2"/>
          </rPr>
          <t xml:space="preserve">For Fuel Distribution.
</t>
        </r>
      </text>
    </comment>
    <comment ref="AU5" authorId="0" shapeId="0">
      <text>
        <r>
          <rPr>
            <sz val="8"/>
            <color indexed="81"/>
            <rFont val="Tahoma"/>
            <family val="2"/>
          </rPr>
          <t xml:space="preserve">For Fuel Distribution.
</t>
        </r>
      </text>
    </comment>
    <comment ref="AY5" authorId="0" shapeId="0">
      <text>
        <r>
          <rPr>
            <sz val="8"/>
            <color indexed="81"/>
            <rFont val="Tahoma"/>
            <family val="2"/>
          </rPr>
          <t xml:space="preserve">For Fuel Distribution.
</t>
        </r>
      </text>
    </comment>
    <comment ref="BD5" authorId="0" shapeId="0">
      <text>
        <r>
          <rPr>
            <sz val="8"/>
            <color indexed="81"/>
            <rFont val="Tahoma"/>
            <family val="2"/>
          </rPr>
          <t xml:space="preserve">For chemicals transportation from plants to mixer.
</t>
        </r>
      </text>
    </comment>
    <comment ref="BI5" authorId="0" shapeId="0">
      <text>
        <r>
          <rPr>
            <sz val="8"/>
            <color indexed="81"/>
            <rFont val="Tahoma"/>
            <family val="2"/>
          </rPr>
          <t xml:space="preserve">For chemicals transportation from plants to mixer.
</t>
        </r>
      </text>
    </comment>
    <comment ref="BM5" authorId="0" shapeId="0">
      <text>
        <r>
          <rPr>
            <sz val="8"/>
            <color indexed="81"/>
            <rFont val="Tahoma"/>
            <family val="2"/>
          </rPr>
          <t xml:space="preserve">For corn transportation from stacks to plants.
</t>
        </r>
      </text>
    </comment>
    <comment ref="BO5" authorId="0" shapeId="0">
      <text>
        <r>
          <rPr>
            <sz val="8"/>
            <color indexed="81"/>
            <rFont val="Tahoma"/>
            <family val="2"/>
          </rPr>
          <t xml:space="preserve">For corn transportation from stacks to plants.
</t>
        </r>
      </text>
    </comment>
    <comment ref="BY5" authorId="0" shapeId="0">
      <text>
        <r>
          <rPr>
            <sz val="8"/>
            <color indexed="81"/>
            <rFont val="Tahoma"/>
            <family val="2"/>
          </rPr>
          <t xml:space="preserve">For Fuel Distribution.
</t>
        </r>
      </text>
    </comment>
    <comment ref="CE5" authorId="0" shapeId="0">
      <text>
        <r>
          <rPr>
            <sz val="8"/>
            <color indexed="81"/>
            <rFont val="Tahoma"/>
            <family val="2"/>
          </rPr>
          <t xml:space="preserve">For Fuel Distribution.
</t>
        </r>
      </text>
    </comment>
    <comment ref="CM5" authorId="0" shapeId="0">
      <text>
        <r>
          <rPr>
            <sz val="8"/>
            <color indexed="81"/>
            <rFont val="Tahoma"/>
            <family val="2"/>
          </rPr>
          <t xml:space="preserve">For Fuel  Transportation.
</t>
        </r>
      </text>
    </comment>
    <comment ref="CO5" authorId="0" shapeId="0">
      <text>
        <r>
          <rPr>
            <sz val="8"/>
            <color indexed="81"/>
            <rFont val="Tahoma"/>
            <family val="2"/>
          </rPr>
          <t>For enriched uranium transportation.</t>
        </r>
      </text>
    </comment>
    <comment ref="CQ5" authorId="0" shapeId="0">
      <text>
        <r>
          <rPr>
            <sz val="8"/>
            <color indexed="81"/>
            <rFont val="Tahoma"/>
            <family val="2"/>
          </rPr>
          <t>For enriched uranium transportation.</t>
        </r>
      </text>
    </comment>
    <comment ref="CS5" authorId="0" shapeId="0">
      <text>
        <r>
          <rPr>
            <sz val="8"/>
            <color indexed="81"/>
            <rFont val="Tahoma"/>
            <family val="2"/>
          </rPr>
          <t xml:space="preserve">For uranium fuel transporation. (from fabrication to reactors).
</t>
        </r>
      </text>
    </comment>
  </commentList>
</comments>
</file>

<file path=xl/comments5.xml><?xml version="1.0" encoding="utf-8"?>
<comments xmlns="http://schemas.openxmlformats.org/spreadsheetml/2006/main">
  <authors>
    <author>Author</author>
  </authors>
  <commentList>
    <comment ref="BC3" authorId="0" shapeId="0">
      <text>
        <r>
          <rPr>
            <sz val="8"/>
            <color indexed="81"/>
            <rFont val="Tahoma"/>
            <family val="2"/>
          </rPr>
          <t>This is for NG transmission from NG processing plants to refueling stations for CNG production.</t>
        </r>
      </text>
    </comment>
    <comment ref="CJ3" authorId="0" shapeId="0">
      <text>
        <r>
          <rPr>
            <b/>
            <sz val="8"/>
            <color indexed="81"/>
            <rFont val="Tahoma"/>
            <family val="2"/>
          </rPr>
          <t>Author:</t>
        </r>
        <r>
          <rPr>
            <sz val="8"/>
            <color indexed="81"/>
            <rFont val="Tahoma"/>
            <family val="2"/>
          </rPr>
          <t xml:space="preserve">
The T&amp;D related energy use and emissions for each LH2 pathway are adjusted by the real transportation distance and share for such pathway in the Hydrogen sheet.</t>
        </r>
      </text>
    </comment>
    <comment ref="F4" authorId="0" shapeId="0">
      <text>
        <r>
          <rPr>
            <sz val="8"/>
            <color indexed="81"/>
            <rFont val="Tahoma"/>
            <family val="2"/>
          </rPr>
          <t xml:space="preserve">For Fuel  Transportation.
</t>
        </r>
      </text>
    </comment>
    <comment ref="N4" authorId="0" shapeId="0">
      <text>
        <r>
          <rPr>
            <sz val="8"/>
            <color indexed="81"/>
            <rFont val="Tahoma"/>
            <family val="2"/>
          </rPr>
          <t xml:space="preserve">For Fuel  Transportation.
</t>
        </r>
      </text>
    </comment>
    <comment ref="V4" authorId="0" shapeId="0">
      <text>
        <r>
          <rPr>
            <sz val="8"/>
            <color indexed="81"/>
            <rFont val="Tahoma"/>
            <family val="2"/>
          </rPr>
          <t xml:space="preserve">For Fuel  Transportation.
</t>
        </r>
      </text>
    </comment>
    <comment ref="Z4" authorId="0" shapeId="0">
      <text>
        <r>
          <rPr>
            <sz val="8"/>
            <color indexed="81"/>
            <rFont val="Tahoma"/>
            <family val="2"/>
          </rPr>
          <t xml:space="preserve">For Fuel Distribution.
</t>
        </r>
      </text>
    </comment>
    <comment ref="AH4" authorId="0" shapeId="0">
      <text>
        <r>
          <rPr>
            <sz val="8"/>
            <color indexed="81"/>
            <rFont val="Tahoma"/>
            <family val="2"/>
          </rPr>
          <t xml:space="preserve">For Fuel Distribution.
</t>
        </r>
      </text>
    </comment>
    <comment ref="AP4" authorId="0" shapeId="0">
      <text>
        <r>
          <rPr>
            <sz val="8"/>
            <color indexed="81"/>
            <rFont val="Tahoma"/>
            <family val="2"/>
          </rPr>
          <t xml:space="preserve">For Fuel Distribution.
</t>
        </r>
      </text>
    </comment>
    <comment ref="AY4" authorId="0" shapeId="0">
      <text>
        <r>
          <rPr>
            <sz val="8"/>
            <color indexed="81"/>
            <rFont val="Tahoma"/>
            <family val="2"/>
          </rPr>
          <t xml:space="preserve">For Fuel Distribution.
</t>
        </r>
      </text>
    </comment>
    <comment ref="BJ4" authorId="0" shapeId="0">
      <text>
        <r>
          <rPr>
            <sz val="8"/>
            <color indexed="81"/>
            <rFont val="Tahoma"/>
            <family val="2"/>
          </rPr>
          <t xml:space="preserve">For Fuel Distribution.
</t>
        </r>
      </text>
    </comment>
    <comment ref="BS4" authorId="0" shapeId="0">
      <text>
        <r>
          <rPr>
            <sz val="8"/>
            <color indexed="81"/>
            <rFont val="Tahoma"/>
            <family val="2"/>
          </rPr>
          <t xml:space="preserve">For Fuel Distribution.
</t>
        </r>
      </text>
    </comment>
    <comment ref="CA4" authorId="0" shapeId="0">
      <text>
        <r>
          <rPr>
            <sz val="8"/>
            <color indexed="81"/>
            <rFont val="Tahoma"/>
            <family val="2"/>
          </rPr>
          <t xml:space="preserve">For Fuel Distribution.
</t>
        </r>
      </text>
    </comment>
    <comment ref="CF4" authorId="0" shapeId="0">
      <text>
        <r>
          <rPr>
            <sz val="8"/>
            <color indexed="81"/>
            <rFont val="Tahoma"/>
            <family val="2"/>
          </rPr>
          <t xml:space="preserve">For Fuel Distribution.
</t>
        </r>
      </text>
    </comment>
    <comment ref="CM4" authorId="0" shapeId="0">
      <text>
        <r>
          <rPr>
            <sz val="8"/>
            <color indexed="81"/>
            <rFont val="Tahoma"/>
            <family val="2"/>
          </rPr>
          <t xml:space="preserve">For Fuel Distribution.
</t>
        </r>
      </text>
    </comment>
    <comment ref="CT4" authorId="0" shapeId="0">
      <text>
        <r>
          <rPr>
            <sz val="8"/>
            <color indexed="81"/>
            <rFont val="Tahoma"/>
            <family val="2"/>
          </rPr>
          <t xml:space="preserve">For chemicals transportation from plants to mixer.
</t>
        </r>
      </text>
    </comment>
    <comment ref="CU4" authorId="0" shapeId="0">
      <text>
        <r>
          <rPr>
            <sz val="8"/>
            <color indexed="81"/>
            <rFont val="Tahoma"/>
            <family val="2"/>
          </rPr>
          <t xml:space="preserve">For chemicals transportation from mixer to farm.
</t>
        </r>
      </text>
    </comment>
    <comment ref="DC4" authorId="0" shapeId="0">
      <text>
        <r>
          <rPr>
            <sz val="8"/>
            <color indexed="81"/>
            <rFont val="Tahoma"/>
            <family val="2"/>
          </rPr>
          <t xml:space="preserve">For chemicals transportation from plants to mixer.
</t>
        </r>
      </text>
    </comment>
    <comment ref="DD4" authorId="0" shapeId="0">
      <text>
        <r>
          <rPr>
            <sz val="8"/>
            <color indexed="81"/>
            <rFont val="Tahoma"/>
            <family val="2"/>
          </rPr>
          <t xml:space="preserve">For chemicals transportation from mixer to farm.
</t>
        </r>
      </text>
    </comment>
    <comment ref="DI4" authorId="0" shapeId="0">
      <text>
        <r>
          <rPr>
            <sz val="8"/>
            <color indexed="81"/>
            <rFont val="Tahoma"/>
            <family val="2"/>
          </rPr>
          <t xml:space="preserve">For corn collection from field to stacks.
</t>
        </r>
      </text>
    </comment>
    <comment ref="DL4" authorId="0" shapeId="0">
      <text>
        <r>
          <rPr>
            <sz val="8"/>
            <color indexed="81"/>
            <rFont val="Tahoma"/>
            <family val="2"/>
          </rPr>
          <t xml:space="preserve">For corn transportation from stacks to plants.
</t>
        </r>
      </text>
    </comment>
    <comment ref="DP4" authorId="0" shapeId="0">
      <text>
        <r>
          <rPr>
            <sz val="8"/>
            <color indexed="81"/>
            <rFont val="Tahoma"/>
            <family val="2"/>
          </rPr>
          <t xml:space="preserve">For corn transportation from stacks to plants.
</t>
        </r>
      </text>
    </comment>
    <comment ref="ED4" authorId="0" shapeId="0">
      <text>
        <r>
          <rPr>
            <sz val="8"/>
            <color indexed="81"/>
            <rFont val="Tahoma"/>
            <family val="2"/>
          </rPr>
          <t xml:space="preserve">For Fuel Distribution.
</t>
        </r>
      </text>
    </comment>
    <comment ref="EL4" authorId="0" shapeId="0">
      <text>
        <r>
          <rPr>
            <sz val="8"/>
            <color indexed="81"/>
            <rFont val="Tahoma"/>
            <family val="2"/>
          </rPr>
          <t xml:space="preserve">For Fuel Distribution.
</t>
        </r>
      </text>
    </comment>
    <comment ref="ES4" authorId="0" shapeId="0">
      <text>
        <r>
          <rPr>
            <sz val="8"/>
            <color indexed="81"/>
            <rFont val="Tahoma"/>
            <family val="2"/>
          </rPr>
          <t xml:space="preserve">For Fuel  Transportation.
</t>
        </r>
      </text>
    </comment>
    <comment ref="EZ4" authorId="0" shapeId="0">
      <text>
        <r>
          <rPr>
            <sz val="8"/>
            <color indexed="81"/>
            <rFont val="Tahoma"/>
            <family val="2"/>
          </rPr>
          <t xml:space="preserve">For Fuel  Transportation.
</t>
        </r>
      </text>
    </comment>
    <comment ref="FD4" authorId="0" shapeId="0">
      <text>
        <r>
          <rPr>
            <sz val="8"/>
            <color indexed="81"/>
            <rFont val="Tahoma"/>
            <family val="2"/>
          </rPr>
          <t>For enriched uranium transportation.</t>
        </r>
      </text>
    </comment>
    <comment ref="FH4" authorId="0" shapeId="0">
      <text>
        <r>
          <rPr>
            <sz val="8"/>
            <color indexed="81"/>
            <rFont val="Tahoma"/>
            <family val="2"/>
          </rPr>
          <t>For enriched uranium transportation.</t>
        </r>
      </text>
    </comment>
    <comment ref="FL4" authorId="0" shapeId="0">
      <text>
        <r>
          <rPr>
            <sz val="8"/>
            <color indexed="81"/>
            <rFont val="Tahoma"/>
            <family val="2"/>
          </rPr>
          <t xml:space="preserve">For uranium fuel transporation. (from fabrication to reactors).
</t>
        </r>
      </text>
    </comment>
  </commentList>
</comments>
</file>

<file path=xl/comments6.xml><?xml version="1.0" encoding="utf-8"?>
<comments xmlns="http://schemas.openxmlformats.org/spreadsheetml/2006/main">
  <authors>
    <author>Author</author>
  </authors>
  <commentList>
    <comment ref="AH3" authorId="0" shapeId="0">
      <text>
        <r>
          <rPr>
            <sz val="8"/>
            <color indexed="81"/>
            <rFont val="Tahoma"/>
            <family val="2"/>
          </rPr>
          <t>This is for NG transmission from NG processing plants to refueling stations for CNG production.</t>
        </r>
      </text>
    </comment>
    <comment ref="AZ3" authorId="0" shapeId="0">
      <text>
        <r>
          <rPr>
            <b/>
            <sz val="8"/>
            <color indexed="81"/>
            <rFont val="Tahoma"/>
            <family val="2"/>
          </rPr>
          <t>Author:</t>
        </r>
        <r>
          <rPr>
            <sz val="8"/>
            <color indexed="81"/>
            <rFont val="Tahoma"/>
            <family val="2"/>
          </rPr>
          <t xml:space="preserve">
The T&amp;D related energy use and emissions for each LH2 pathway are adjusted by the real transportation distance and share for such pathway in the Hydrogen sheet.</t>
        </r>
      </text>
    </comment>
    <comment ref="F4" authorId="0" shapeId="0">
      <text>
        <r>
          <rPr>
            <sz val="8"/>
            <color indexed="81"/>
            <rFont val="Tahoma"/>
            <family val="2"/>
          </rPr>
          <t xml:space="preserve">For Fuel  Transportation.
</t>
        </r>
      </text>
    </comment>
    <comment ref="K4" authorId="0" shapeId="0">
      <text>
        <r>
          <rPr>
            <sz val="8"/>
            <color indexed="81"/>
            <rFont val="Tahoma"/>
            <family val="2"/>
          </rPr>
          <t xml:space="preserve">For Fuel  Transportation.
</t>
        </r>
      </text>
    </comment>
    <comment ref="P4" authorId="0" shapeId="0">
      <text>
        <r>
          <rPr>
            <sz val="8"/>
            <color indexed="81"/>
            <rFont val="Tahoma"/>
            <family val="2"/>
          </rPr>
          <t xml:space="preserve">For Fuel  Transportation.
</t>
        </r>
      </text>
    </comment>
    <comment ref="Q4" authorId="0" shapeId="0">
      <text>
        <r>
          <rPr>
            <sz val="8"/>
            <color indexed="81"/>
            <rFont val="Tahoma"/>
            <family val="2"/>
          </rPr>
          <t xml:space="preserve">For Fuel Distribution.
</t>
        </r>
      </text>
    </comment>
    <comment ref="V4" authorId="0" shapeId="0">
      <text>
        <r>
          <rPr>
            <sz val="8"/>
            <color indexed="81"/>
            <rFont val="Tahoma"/>
            <family val="2"/>
          </rPr>
          <t xml:space="preserve">For Fuel Distribution.
</t>
        </r>
      </text>
    </comment>
    <comment ref="AA4" authorId="0" shapeId="0">
      <text>
        <r>
          <rPr>
            <sz val="8"/>
            <color indexed="81"/>
            <rFont val="Tahoma"/>
            <family val="2"/>
          </rPr>
          <t xml:space="preserve">For Fuel Distribution.
</t>
        </r>
      </text>
    </comment>
    <comment ref="AG4" authorId="0" shapeId="0">
      <text>
        <r>
          <rPr>
            <sz val="8"/>
            <color indexed="81"/>
            <rFont val="Tahoma"/>
            <family val="2"/>
          </rPr>
          <t xml:space="preserve">For Fuel Distribution.
</t>
        </r>
      </text>
    </comment>
    <comment ref="AL4" authorId="0" shapeId="0">
      <text>
        <r>
          <rPr>
            <sz val="8"/>
            <color indexed="81"/>
            <rFont val="Tahoma"/>
            <family val="2"/>
          </rPr>
          <t xml:space="preserve">For Fuel Distribution.
</t>
        </r>
      </text>
    </comment>
    <comment ref="AQ4" authorId="0" shapeId="0">
      <text>
        <r>
          <rPr>
            <sz val="8"/>
            <color indexed="81"/>
            <rFont val="Tahoma"/>
            <family val="2"/>
          </rPr>
          <t xml:space="preserve">For fuel transportation.
</t>
        </r>
      </text>
    </comment>
    <comment ref="AR4" authorId="0" shapeId="0">
      <text>
        <r>
          <rPr>
            <sz val="8"/>
            <color indexed="81"/>
            <rFont val="Tahoma"/>
            <family val="2"/>
          </rPr>
          <t xml:space="preserve">For Fuel Distribution.
</t>
        </r>
      </text>
    </comment>
    <comment ref="AW4" authorId="0" shapeId="0">
      <text>
        <r>
          <rPr>
            <sz val="8"/>
            <color indexed="81"/>
            <rFont val="Tahoma"/>
            <family val="2"/>
          </rPr>
          <t xml:space="preserve">For Fuel Distribution.
</t>
        </r>
      </text>
    </comment>
    <comment ref="AY4" authorId="0" shapeId="0">
      <text>
        <r>
          <rPr>
            <sz val="8"/>
            <color indexed="81"/>
            <rFont val="Tahoma"/>
            <family val="2"/>
          </rPr>
          <t xml:space="preserve">For Fuel Distribution.
</t>
        </r>
      </text>
    </comment>
    <comment ref="BC4" authorId="0" shapeId="0">
      <text>
        <r>
          <rPr>
            <sz val="8"/>
            <color indexed="81"/>
            <rFont val="Tahoma"/>
            <family val="2"/>
          </rPr>
          <t xml:space="preserve">For Fuel Distribution.
</t>
        </r>
      </text>
    </comment>
    <comment ref="BG4" authorId="0" shapeId="0">
      <text>
        <r>
          <rPr>
            <sz val="8"/>
            <color indexed="81"/>
            <rFont val="Tahoma"/>
            <family val="2"/>
          </rPr>
          <t xml:space="preserve">For chemicals transportation from plants to mixer.
</t>
        </r>
      </text>
    </comment>
    <comment ref="BH4" authorId="0" shapeId="0">
      <text>
        <r>
          <rPr>
            <sz val="8"/>
            <color indexed="81"/>
            <rFont val="Tahoma"/>
            <family val="2"/>
          </rPr>
          <t xml:space="preserve">For chemicals transportation from mixer to farm.
</t>
        </r>
      </text>
    </comment>
    <comment ref="BL4" authorId="0" shapeId="0">
      <text>
        <r>
          <rPr>
            <sz val="8"/>
            <color indexed="81"/>
            <rFont val="Tahoma"/>
            <family val="2"/>
          </rPr>
          <t xml:space="preserve">For chemicals transportation from plants to mixer.
</t>
        </r>
      </text>
    </comment>
    <comment ref="BM4" authorId="0" shapeId="0">
      <text>
        <r>
          <rPr>
            <sz val="8"/>
            <color indexed="81"/>
            <rFont val="Tahoma"/>
            <family val="2"/>
          </rPr>
          <t xml:space="preserve">For chemicals transportation from mixer to farm.
</t>
        </r>
      </text>
    </comment>
    <comment ref="BN4" authorId="0" shapeId="0">
      <text>
        <r>
          <rPr>
            <sz val="8"/>
            <color indexed="81"/>
            <rFont val="Tahoma"/>
            <family val="2"/>
          </rPr>
          <t xml:space="preserve">For corn collection from field to stacks.
</t>
        </r>
      </text>
    </comment>
    <comment ref="BQ4" authorId="0" shapeId="0">
      <text>
        <r>
          <rPr>
            <sz val="8"/>
            <color indexed="81"/>
            <rFont val="Tahoma"/>
            <family val="2"/>
          </rPr>
          <t xml:space="preserve">For corn transportation from stacks to plants.
</t>
        </r>
      </text>
    </comment>
    <comment ref="BT4" authorId="0" shapeId="0">
      <text>
        <r>
          <rPr>
            <sz val="8"/>
            <color indexed="81"/>
            <rFont val="Tahoma"/>
            <family val="2"/>
          </rPr>
          <t xml:space="preserve">For corn transportation from stacks to plants.
</t>
        </r>
      </text>
    </comment>
    <comment ref="CE4" authorId="0" shapeId="0">
      <text>
        <r>
          <rPr>
            <sz val="8"/>
            <color indexed="81"/>
            <rFont val="Tahoma"/>
            <family val="2"/>
          </rPr>
          <t xml:space="preserve">For Fuel Distribution.
</t>
        </r>
      </text>
    </comment>
    <comment ref="CJ4" authorId="0" shapeId="0">
      <text>
        <r>
          <rPr>
            <sz val="8"/>
            <color indexed="81"/>
            <rFont val="Tahoma"/>
            <family val="2"/>
          </rPr>
          <t xml:space="preserve">For Fuel Distribution.
</t>
        </r>
      </text>
    </comment>
    <comment ref="CN4" authorId="0" shapeId="0">
      <text>
        <r>
          <rPr>
            <sz val="8"/>
            <color indexed="81"/>
            <rFont val="Tahoma"/>
            <family val="2"/>
          </rPr>
          <t xml:space="preserve">For Fuel  Transportation.
</t>
        </r>
      </text>
    </comment>
    <comment ref="CR4" authorId="0" shapeId="0">
      <text>
        <r>
          <rPr>
            <sz val="8"/>
            <color indexed="81"/>
            <rFont val="Tahoma"/>
            <family val="2"/>
          </rPr>
          <t xml:space="preserve">For Fuel  Transportation.
</t>
        </r>
      </text>
    </comment>
    <comment ref="CS4" authorId="0" shapeId="0">
      <text>
        <r>
          <rPr>
            <sz val="8"/>
            <color indexed="81"/>
            <rFont val="Tahoma"/>
            <family val="2"/>
          </rPr>
          <t>For enriched uranium transportation.</t>
        </r>
      </text>
    </comment>
    <comment ref="CT4" authorId="0" shapeId="0">
      <text>
        <r>
          <rPr>
            <sz val="8"/>
            <color indexed="81"/>
            <rFont val="Tahoma"/>
            <family val="2"/>
          </rPr>
          <t>For enriched uranium transportation.</t>
        </r>
      </text>
    </comment>
    <comment ref="CU4" authorId="0" shapeId="0">
      <text>
        <r>
          <rPr>
            <sz val="8"/>
            <color indexed="81"/>
            <rFont val="Tahoma"/>
            <family val="2"/>
          </rPr>
          <t xml:space="preserve">For uranium fuel transporation. (from fabrication to reactors).
</t>
        </r>
      </text>
    </comment>
    <comment ref="AI10" authorId="0" shapeId="0">
      <text>
        <r>
          <rPr>
            <sz val="8"/>
            <color indexed="81"/>
            <rFont val="Tahoma"/>
            <family val="2"/>
          </rPr>
          <t>1000000/Fuel_Specs!$B$25*Fuel_Specs!$E$25/(454*2000)*CA$93*CA$108 is energy use for LNG ocean tanker trasportation to destination; 1000000/Fuel_Specs!$B$25*Fuel_Specs!$E$25/(454*2000)*CA$93*CA$109 is energy use for LNG ocean tanker transportation, backhaul</t>
        </r>
      </text>
    </comment>
    <comment ref="AZ18" authorId="0" shapeId="0">
      <text>
        <r>
          <rPr>
            <sz val="8"/>
            <color indexed="81"/>
            <rFont val="Tahoma"/>
            <family val="2"/>
          </rPr>
          <t>1000000/Fuel_Specs!$B$33*Fuel_Specs!$E$33/(454*2000)*DB$93*DB$108 is energy used for L.H2 transportation via ocean tanker, to destination; 1000000/Fuel_Specs!$B$33*Fuel_Specs!$E$33/(454*2000)*DB$93*DB$109 is energy used for L.H2 transportation via ocean tanker, backhaul</t>
        </r>
      </text>
    </comment>
    <comment ref="L63" authorId="0" shapeId="0">
      <text>
        <r>
          <rPr>
            <sz val="8"/>
            <color indexed="81"/>
            <rFont val="Tahoma"/>
            <family val="2"/>
          </rPr>
          <t>This is the result for NG transmission from NG processing plants to refueling stations for CNG and H2 production.</t>
        </r>
      </text>
    </comment>
    <comment ref="A64" authorId="0" shapeId="0">
      <text>
        <r>
          <rPr>
            <sz val="8"/>
            <color indexed="81"/>
            <rFont val="Tahoma"/>
            <family val="2"/>
          </rPr>
          <t>The shares here are for each mode traveled by the distance assumed above.
The total percantage of all modes may exceed 100% for some feedstocks or fuels because more than one transportation legs may be involved for transporting the feedstocks or fuels.</t>
        </r>
      </text>
    </comment>
  </commentList>
</comments>
</file>

<file path=xl/comments7.xml><?xml version="1.0" encoding="utf-8"?>
<comments xmlns="http://schemas.openxmlformats.org/spreadsheetml/2006/main">
  <authors>
    <author>Author</author>
  </authors>
  <commentList>
    <comment ref="CG3" authorId="0" shapeId="0">
      <text>
        <r>
          <rPr>
            <sz val="8"/>
            <color indexed="81"/>
            <rFont val="Tahoma"/>
            <family val="2"/>
          </rPr>
          <t>This is for NG transmission from NG processing plants to refueling stations for CNG production.</t>
        </r>
      </text>
    </comment>
    <comment ref="DQ3" authorId="0" shapeId="0">
      <text>
        <r>
          <rPr>
            <b/>
            <sz val="8"/>
            <color indexed="81"/>
            <rFont val="Tahoma"/>
            <family val="2"/>
          </rPr>
          <t>Author:</t>
        </r>
        <r>
          <rPr>
            <sz val="8"/>
            <color indexed="81"/>
            <rFont val="Tahoma"/>
            <family val="2"/>
          </rPr>
          <t xml:space="preserve">
The T&amp;D related energy use and emissions for each LH2 pathway are adjusted by the real transportation distance and share for such pathway in the Hydrogen sheet.</t>
        </r>
      </text>
    </comment>
    <comment ref="F4" authorId="0" shapeId="0">
      <text>
        <r>
          <rPr>
            <sz val="8"/>
            <color indexed="81"/>
            <rFont val="Tahoma"/>
            <family val="2"/>
          </rPr>
          <t xml:space="preserve">For Fuel  Transportation.
</t>
        </r>
      </text>
    </comment>
    <comment ref="K4" authorId="0" shapeId="0">
      <text>
        <r>
          <rPr>
            <sz val="8"/>
            <color indexed="81"/>
            <rFont val="Tahoma"/>
            <family val="2"/>
          </rPr>
          <t xml:space="preserve">For Fuel Distribution.
</t>
        </r>
      </text>
    </comment>
    <comment ref="P4" authorId="0" shapeId="0">
      <text>
        <r>
          <rPr>
            <sz val="8"/>
            <color indexed="81"/>
            <rFont val="Tahoma"/>
            <family val="2"/>
          </rPr>
          <t xml:space="preserve">For Fuel  Transportation.
</t>
        </r>
      </text>
    </comment>
    <comment ref="U4" authorId="0" shapeId="0">
      <text>
        <r>
          <rPr>
            <sz val="8"/>
            <color indexed="81"/>
            <rFont val="Tahoma"/>
            <family val="2"/>
          </rPr>
          <t xml:space="preserve">For Fuel  Transportation.
</t>
        </r>
      </text>
    </comment>
    <comment ref="Z4" authorId="0" shapeId="0">
      <text>
        <r>
          <rPr>
            <sz val="8"/>
            <color indexed="81"/>
            <rFont val="Tahoma"/>
            <family val="2"/>
          </rPr>
          <t xml:space="preserve">For Fuel Distribution.
</t>
        </r>
      </text>
    </comment>
    <comment ref="AA4" authorId="0" shapeId="0">
      <text>
        <r>
          <rPr>
            <sz val="8"/>
            <color indexed="81"/>
            <rFont val="Tahoma"/>
            <family val="2"/>
          </rPr>
          <t xml:space="preserve">For Fuel Distribution.
</t>
        </r>
      </text>
    </comment>
    <comment ref="AF4" authorId="0" shapeId="0">
      <text>
        <r>
          <rPr>
            <sz val="8"/>
            <color indexed="81"/>
            <rFont val="Tahoma"/>
            <family val="2"/>
          </rPr>
          <t xml:space="preserve">For Fuel Distribution.
</t>
        </r>
      </text>
    </comment>
    <comment ref="AG4" authorId="0" shapeId="0">
      <text>
        <r>
          <rPr>
            <sz val="8"/>
            <color indexed="81"/>
            <rFont val="Tahoma"/>
            <family val="2"/>
          </rPr>
          <t xml:space="preserve">For Fuel Distribution.
</t>
        </r>
      </text>
    </comment>
    <comment ref="AL4" authorId="0" shapeId="0">
      <text>
        <r>
          <rPr>
            <sz val="8"/>
            <color indexed="81"/>
            <rFont val="Tahoma"/>
            <family val="2"/>
          </rPr>
          <t xml:space="preserve">For Fuel Distribution.
</t>
        </r>
      </text>
    </comment>
    <comment ref="AQ4" authorId="0" shapeId="0">
      <text>
        <r>
          <rPr>
            <sz val="8"/>
            <color indexed="81"/>
            <rFont val="Tahoma"/>
            <family val="2"/>
          </rPr>
          <t xml:space="preserve">For Fuel Distribution.
</t>
        </r>
      </text>
    </comment>
    <comment ref="AV4" authorId="0" shapeId="0">
      <text>
        <r>
          <rPr>
            <sz val="8"/>
            <color indexed="81"/>
            <rFont val="Tahoma"/>
            <family val="2"/>
          </rPr>
          <t xml:space="preserve">For Fuel Distribution.
</t>
        </r>
      </text>
    </comment>
    <comment ref="BB4" authorId="0" shapeId="0">
      <text>
        <r>
          <rPr>
            <sz val="8"/>
            <color indexed="81"/>
            <rFont val="Tahoma"/>
            <family val="2"/>
          </rPr>
          <t xml:space="preserve">For Fuel Distribution.
</t>
        </r>
      </text>
    </comment>
    <comment ref="CK4" authorId="0" shapeId="0">
      <text>
        <r>
          <rPr>
            <sz val="8"/>
            <color indexed="81"/>
            <rFont val="Tahoma"/>
            <family val="2"/>
          </rPr>
          <t xml:space="preserve">For Fuel Distribution.
</t>
        </r>
      </text>
    </comment>
    <comment ref="CO4" authorId="0" shapeId="0">
      <text>
        <r>
          <rPr>
            <sz val="8"/>
            <color indexed="81"/>
            <rFont val="Tahoma"/>
            <family val="2"/>
          </rPr>
          <t xml:space="preserve">For Fuel Distribution.
</t>
        </r>
      </text>
    </comment>
    <comment ref="CS4" authorId="0" shapeId="0">
      <text>
        <r>
          <rPr>
            <sz val="8"/>
            <color indexed="81"/>
            <rFont val="Tahoma"/>
            <family val="2"/>
          </rPr>
          <t xml:space="preserve">For Fuel Distribution.
</t>
        </r>
      </text>
    </comment>
    <comment ref="CX4" authorId="0" shapeId="0">
      <text>
        <r>
          <rPr>
            <sz val="8"/>
            <color indexed="81"/>
            <rFont val="Tahoma"/>
            <family val="2"/>
          </rPr>
          <t xml:space="preserve">For fuel transportation.
</t>
        </r>
      </text>
    </comment>
    <comment ref="CY4" authorId="0" shapeId="0">
      <text>
        <r>
          <rPr>
            <sz val="8"/>
            <color indexed="81"/>
            <rFont val="Tahoma"/>
            <family val="2"/>
          </rPr>
          <t xml:space="preserve">For Fuel Distribution.
</t>
        </r>
      </text>
    </comment>
    <comment ref="DD4" authorId="0" shapeId="0">
      <text>
        <r>
          <rPr>
            <sz val="8"/>
            <color indexed="81"/>
            <rFont val="Tahoma"/>
            <family val="2"/>
          </rPr>
          <t xml:space="preserve">For Fuel Distribution.
</t>
        </r>
      </text>
    </comment>
    <comment ref="DI4" authorId="0" shapeId="0">
      <text>
        <r>
          <rPr>
            <sz val="8"/>
            <color indexed="81"/>
            <rFont val="Tahoma"/>
            <family val="2"/>
          </rPr>
          <t xml:space="preserve">For Fuel Distribution.
</t>
        </r>
      </text>
    </comment>
    <comment ref="DP4" authorId="0" shapeId="0">
      <text>
        <r>
          <rPr>
            <sz val="8"/>
            <color indexed="81"/>
            <rFont val="Tahoma"/>
            <family val="2"/>
          </rPr>
          <t xml:space="preserve">For Fuel Distribution.
</t>
        </r>
      </text>
    </comment>
    <comment ref="DT4" authorId="0" shapeId="0">
      <text>
        <r>
          <rPr>
            <sz val="8"/>
            <color indexed="81"/>
            <rFont val="Tahoma"/>
            <family val="2"/>
          </rPr>
          <t xml:space="preserve">For Fuel Distribution.
</t>
        </r>
      </text>
    </comment>
    <comment ref="DX4" authorId="0" shapeId="0">
      <text>
        <r>
          <rPr>
            <sz val="8"/>
            <color indexed="81"/>
            <rFont val="Tahoma"/>
            <family val="2"/>
          </rPr>
          <t xml:space="preserve">For chemicals transportation from plants to mixer.
</t>
        </r>
      </text>
    </comment>
    <comment ref="DY4" authorId="0" shapeId="0">
      <text>
        <r>
          <rPr>
            <sz val="8"/>
            <color indexed="81"/>
            <rFont val="Tahoma"/>
            <family val="2"/>
          </rPr>
          <t xml:space="preserve">For chemicals transportation from mixer to farm.
</t>
        </r>
      </text>
    </comment>
    <comment ref="EC4" authorId="0" shapeId="0">
      <text>
        <r>
          <rPr>
            <sz val="8"/>
            <color indexed="81"/>
            <rFont val="Tahoma"/>
            <family val="2"/>
          </rPr>
          <t xml:space="preserve">For chemicals transportation from plants to mixer.
</t>
        </r>
      </text>
    </comment>
    <comment ref="ED4" authorId="0" shapeId="0">
      <text>
        <r>
          <rPr>
            <sz val="8"/>
            <color indexed="81"/>
            <rFont val="Tahoma"/>
            <family val="2"/>
          </rPr>
          <t xml:space="preserve">For chemicals transportation from mixer to farm.
</t>
        </r>
      </text>
    </comment>
    <comment ref="EH4" authorId="0" shapeId="0">
      <text>
        <r>
          <rPr>
            <sz val="8"/>
            <color indexed="81"/>
            <rFont val="Tahoma"/>
            <family val="2"/>
          </rPr>
          <t xml:space="preserve">For chemicals transportation from plants to mixer.
</t>
        </r>
      </text>
    </comment>
    <comment ref="EI4" authorId="0" shapeId="0">
      <text>
        <r>
          <rPr>
            <sz val="8"/>
            <color indexed="81"/>
            <rFont val="Tahoma"/>
            <family val="2"/>
          </rPr>
          <t xml:space="preserve">For chemicals transportation from mixer to farm.
</t>
        </r>
      </text>
    </comment>
    <comment ref="EM4" authorId="0" shapeId="0">
      <text>
        <r>
          <rPr>
            <sz val="8"/>
            <color indexed="81"/>
            <rFont val="Tahoma"/>
            <family val="2"/>
          </rPr>
          <t xml:space="preserve">For chemicals transportation from plants to mixer.
</t>
        </r>
      </text>
    </comment>
    <comment ref="EN4" authorId="0" shapeId="0">
      <text>
        <r>
          <rPr>
            <sz val="8"/>
            <color indexed="81"/>
            <rFont val="Tahoma"/>
            <family val="2"/>
          </rPr>
          <t xml:space="preserve">For chemicals transportation from mixer to farm.
</t>
        </r>
      </text>
    </comment>
    <comment ref="ER4" authorId="0" shapeId="0">
      <text>
        <r>
          <rPr>
            <sz val="8"/>
            <color indexed="81"/>
            <rFont val="Tahoma"/>
            <family val="2"/>
          </rPr>
          <t xml:space="preserve">For chemicals transportation from plants to mixer.
</t>
        </r>
      </text>
    </comment>
    <comment ref="ES4" authorId="0" shapeId="0">
      <text>
        <r>
          <rPr>
            <sz val="8"/>
            <color indexed="81"/>
            <rFont val="Tahoma"/>
            <family val="2"/>
          </rPr>
          <t xml:space="preserve">For chemicals transportation from mixer to farm.
</t>
        </r>
      </text>
    </comment>
    <comment ref="EW4" authorId="0" shapeId="0">
      <text>
        <r>
          <rPr>
            <sz val="8"/>
            <color indexed="81"/>
            <rFont val="Tahoma"/>
            <family val="2"/>
          </rPr>
          <t xml:space="preserve">For chemicals transportation from plants to mixer.
</t>
        </r>
      </text>
    </comment>
    <comment ref="EX4" authorId="0" shapeId="0">
      <text>
        <r>
          <rPr>
            <sz val="8"/>
            <color indexed="81"/>
            <rFont val="Tahoma"/>
            <family val="2"/>
          </rPr>
          <t xml:space="preserve">For chemicals transportation from mixer to farm.
</t>
        </r>
      </text>
    </comment>
    <comment ref="FB4" authorId="0" shapeId="0">
      <text>
        <r>
          <rPr>
            <sz val="8"/>
            <color indexed="81"/>
            <rFont val="Tahoma"/>
            <family val="2"/>
          </rPr>
          <t xml:space="preserve">For chemicals transportation from plants to mixer.
</t>
        </r>
      </text>
    </comment>
    <comment ref="FC4" authorId="0" shapeId="0">
      <text>
        <r>
          <rPr>
            <sz val="8"/>
            <color indexed="81"/>
            <rFont val="Tahoma"/>
            <family val="2"/>
          </rPr>
          <t xml:space="preserve">For chemicals transportation from mixer to farm.
</t>
        </r>
      </text>
    </comment>
    <comment ref="FG4" authorId="0" shapeId="0">
      <text>
        <r>
          <rPr>
            <sz val="8"/>
            <color indexed="81"/>
            <rFont val="Tahoma"/>
            <family val="2"/>
          </rPr>
          <t xml:space="preserve">For chemicals transportation from plants to mixer.
</t>
        </r>
      </text>
    </comment>
    <comment ref="FH4" authorId="0" shapeId="0">
      <text>
        <r>
          <rPr>
            <sz val="8"/>
            <color indexed="81"/>
            <rFont val="Tahoma"/>
            <family val="2"/>
          </rPr>
          <t xml:space="preserve">For chemicals transportation from mixer to farm.
</t>
        </r>
      </text>
    </comment>
    <comment ref="FL4" authorId="0" shapeId="0">
      <text>
        <r>
          <rPr>
            <sz val="8"/>
            <color indexed="81"/>
            <rFont val="Tahoma"/>
            <family val="2"/>
          </rPr>
          <t xml:space="preserve">For chemicals transportation from plants to mixer.
</t>
        </r>
      </text>
    </comment>
    <comment ref="FM4" authorId="0" shapeId="0">
      <text>
        <r>
          <rPr>
            <sz val="8"/>
            <color indexed="81"/>
            <rFont val="Tahoma"/>
            <family val="2"/>
          </rPr>
          <t xml:space="preserve">For chemicals transportation from mixer to farm.
</t>
        </r>
      </text>
    </comment>
    <comment ref="FQ4" authorId="0" shapeId="0">
      <text>
        <r>
          <rPr>
            <sz val="8"/>
            <color indexed="81"/>
            <rFont val="Tahoma"/>
            <family val="2"/>
          </rPr>
          <t xml:space="preserve">For chemicals transportation from plants to mixer.
</t>
        </r>
      </text>
    </comment>
    <comment ref="FR4" authorId="0" shapeId="0">
      <text>
        <r>
          <rPr>
            <sz val="8"/>
            <color indexed="81"/>
            <rFont val="Tahoma"/>
            <family val="2"/>
          </rPr>
          <t xml:space="preserve">For chemicals transportation from mixer to farm.
</t>
        </r>
      </text>
    </comment>
    <comment ref="FV4" authorId="0" shapeId="0">
      <text>
        <r>
          <rPr>
            <sz val="8"/>
            <color indexed="81"/>
            <rFont val="Tahoma"/>
            <family val="2"/>
          </rPr>
          <t xml:space="preserve">For chemicals transportation from plants to mixer.
</t>
        </r>
      </text>
    </comment>
    <comment ref="FW4" authorId="0" shapeId="0">
      <text>
        <r>
          <rPr>
            <sz val="8"/>
            <color indexed="81"/>
            <rFont val="Tahoma"/>
            <family val="2"/>
          </rPr>
          <t xml:space="preserve">For chemicals transportation from mixer to farm.
</t>
        </r>
      </text>
    </comment>
    <comment ref="GA4" authorId="0" shapeId="0">
      <text>
        <r>
          <rPr>
            <sz val="8"/>
            <color indexed="81"/>
            <rFont val="Tahoma"/>
            <family val="2"/>
          </rPr>
          <t xml:space="preserve">For chemicals transportation from plants to mixer.
</t>
        </r>
      </text>
    </comment>
    <comment ref="GB4" authorId="0" shapeId="0">
      <text>
        <r>
          <rPr>
            <sz val="8"/>
            <color indexed="81"/>
            <rFont val="Tahoma"/>
            <family val="2"/>
          </rPr>
          <t xml:space="preserve">For chemicals transportation from mixer to farm.
</t>
        </r>
      </text>
    </comment>
    <comment ref="GC4" authorId="0" shapeId="0">
      <text>
        <r>
          <rPr>
            <sz val="8"/>
            <color indexed="81"/>
            <rFont val="Tahoma"/>
            <family val="2"/>
          </rPr>
          <t xml:space="preserve">For corn collection from field to stacks.
</t>
        </r>
      </text>
    </comment>
    <comment ref="GF4" authorId="0" shapeId="0">
      <text>
        <r>
          <rPr>
            <sz val="8"/>
            <color indexed="81"/>
            <rFont val="Tahoma"/>
            <family val="2"/>
          </rPr>
          <t xml:space="preserve">For corn transportation from stacks to plants.
</t>
        </r>
      </text>
    </comment>
    <comment ref="GI4" authorId="0" shapeId="0">
      <text>
        <r>
          <rPr>
            <sz val="8"/>
            <color indexed="81"/>
            <rFont val="Tahoma"/>
            <family val="2"/>
          </rPr>
          <t xml:space="preserve">For corn transportation from stacks to plants.
</t>
        </r>
      </text>
    </comment>
    <comment ref="GJ4" authorId="0" shapeId="0">
      <text>
        <r>
          <rPr>
            <sz val="8"/>
            <color indexed="81"/>
            <rFont val="Tahoma"/>
            <family val="2"/>
          </rPr>
          <t xml:space="preserve">For soybean collection from field to stacks.
</t>
        </r>
      </text>
    </comment>
    <comment ref="GM4" authorId="0" shapeId="0">
      <text>
        <r>
          <rPr>
            <sz val="8"/>
            <color indexed="81"/>
            <rFont val="Tahoma"/>
            <family val="2"/>
          </rPr>
          <t xml:space="preserve">For soybean transportation from stacks to plants.
</t>
        </r>
      </text>
    </comment>
    <comment ref="GQ4" authorId="0" shapeId="0">
      <text>
        <r>
          <rPr>
            <sz val="8"/>
            <color indexed="81"/>
            <rFont val="Tahoma"/>
            <family val="2"/>
          </rPr>
          <t>For fuel distribution.</t>
        </r>
      </text>
    </comment>
    <comment ref="GX4" authorId="0" shapeId="0">
      <text>
        <r>
          <rPr>
            <sz val="8"/>
            <color indexed="81"/>
            <rFont val="Tahoma"/>
            <family val="2"/>
          </rPr>
          <t xml:space="preserve">For fuel transportation.
</t>
        </r>
      </text>
    </comment>
    <comment ref="HB4" authorId="0" shapeId="0">
      <text>
        <r>
          <rPr>
            <sz val="8"/>
            <color indexed="81"/>
            <rFont val="Tahoma"/>
            <family val="2"/>
          </rPr>
          <t>For fuel distribution.</t>
        </r>
      </text>
    </comment>
    <comment ref="HC4" authorId="0" shapeId="0">
      <text>
        <r>
          <rPr>
            <sz val="8"/>
            <color indexed="81"/>
            <rFont val="Tahoma"/>
            <family val="2"/>
          </rPr>
          <t xml:space="preserve">For fuel transportation.
</t>
        </r>
      </text>
    </comment>
    <comment ref="HG4" authorId="0" shapeId="0">
      <text>
        <r>
          <rPr>
            <sz val="8"/>
            <color indexed="81"/>
            <rFont val="Tahoma"/>
            <family val="2"/>
          </rPr>
          <t>For fuel distribution.</t>
        </r>
      </text>
    </comment>
    <comment ref="HK4" authorId="0" shapeId="0">
      <text>
        <r>
          <rPr>
            <sz val="8"/>
            <color indexed="81"/>
            <rFont val="Tahoma"/>
            <family val="2"/>
          </rPr>
          <t>For fuel distribution.</t>
        </r>
      </text>
    </comment>
    <comment ref="HO4" authorId="0" shapeId="0">
      <text>
        <r>
          <rPr>
            <sz val="8"/>
            <color indexed="81"/>
            <rFont val="Tahoma"/>
            <family val="2"/>
          </rPr>
          <t>For fuel distribution.</t>
        </r>
      </text>
    </comment>
    <comment ref="HP4" authorId="0" shapeId="0">
      <text>
        <r>
          <rPr>
            <sz val="8"/>
            <color indexed="81"/>
            <rFont val="Tahoma"/>
            <family val="2"/>
          </rPr>
          <t xml:space="preserve">in Brazil
</t>
        </r>
      </text>
    </comment>
    <comment ref="HQ4" authorId="0" shapeId="0">
      <text>
        <r>
          <rPr>
            <sz val="8"/>
            <color indexed="81"/>
            <rFont val="Tahoma"/>
            <family val="2"/>
          </rPr>
          <t xml:space="preserve">in Brazil
</t>
        </r>
      </text>
    </comment>
    <comment ref="HR4" authorId="0" shapeId="0">
      <text>
        <r>
          <rPr>
            <sz val="8"/>
            <color indexed="81"/>
            <rFont val="Tahoma"/>
            <family val="2"/>
          </rPr>
          <t xml:space="preserve">in Brazil
</t>
        </r>
      </text>
    </comment>
    <comment ref="HS4" authorId="0" shapeId="0">
      <text>
        <r>
          <rPr>
            <sz val="8"/>
            <color indexed="81"/>
            <rFont val="Tahoma"/>
            <family val="2"/>
          </rPr>
          <t xml:space="preserve">From Brazilian port to U.S. port
</t>
        </r>
      </text>
    </comment>
    <comment ref="HT4" authorId="0" shapeId="0">
      <text>
        <r>
          <rPr>
            <sz val="8"/>
            <color indexed="81"/>
            <rFont val="Tahoma"/>
            <family val="2"/>
          </rPr>
          <t xml:space="preserve">in U.S.
</t>
        </r>
      </text>
    </comment>
    <comment ref="HU4" authorId="0" shapeId="0">
      <text>
        <r>
          <rPr>
            <sz val="8"/>
            <color indexed="81"/>
            <rFont val="Tahoma"/>
            <family val="2"/>
          </rPr>
          <t xml:space="preserve">in U.S.
</t>
        </r>
      </text>
    </comment>
    <comment ref="HV4" authorId="0" shapeId="0">
      <text>
        <r>
          <rPr>
            <sz val="8"/>
            <color indexed="81"/>
            <rFont val="Tahoma"/>
            <family val="2"/>
          </rPr>
          <t xml:space="preserve">in U.S.
</t>
        </r>
      </text>
    </comment>
    <comment ref="HW4" authorId="0" shapeId="0">
      <text>
        <r>
          <rPr>
            <sz val="8"/>
            <color indexed="81"/>
            <rFont val="Tahoma"/>
            <family val="2"/>
          </rPr>
          <t>In U.S.. For fuel transportation.</t>
        </r>
      </text>
    </comment>
    <comment ref="HX4" authorId="0" shapeId="0">
      <text>
        <r>
          <rPr>
            <sz val="8"/>
            <color indexed="81"/>
            <rFont val="Tahoma"/>
            <family val="2"/>
          </rPr>
          <t>In U.S. For fuel distribution.</t>
        </r>
      </text>
    </comment>
    <comment ref="IB4" authorId="0" shapeId="0">
      <text>
        <r>
          <rPr>
            <sz val="8"/>
            <color indexed="81"/>
            <rFont val="Tahoma"/>
            <family val="2"/>
          </rPr>
          <t>For fuel transportation.</t>
        </r>
      </text>
    </comment>
    <comment ref="IC4" authorId="0" shapeId="0">
      <text>
        <r>
          <rPr>
            <sz val="8"/>
            <color indexed="81"/>
            <rFont val="Tahoma"/>
            <family val="2"/>
          </rPr>
          <t>For fuel distribution.</t>
        </r>
      </text>
    </comment>
    <comment ref="IG4" authorId="0" shapeId="0">
      <text>
        <r>
          <rPr>
            <sz val="8"/>
            <color indexed="81"/>
            <rFont val="Tahoma"/>
            <family val="2"/>
          </rPr>
          <t>For fuel transportation.</t>
        </r>
      </text>
    </comment>
    <comment ref="IH4" authorId="0" shapeId="0">
      <text>
        <r>
          <rPr>
            <sz val="8"/>
            <color indexed="81"/>
            <rFont val="Tahoma"/>
            <family val="2"/>
          </rPr>
          <t>For fuel distribution.</t>
        </r>
      </text>
    </comment>
    <comment ref="IK4" authorId="0" shapeId="0">
      <text>
        <r>
          <rPr>
            <sz val="8"/>
            <color indexed="81"/>
            <rFont val="Tahoma"/>
            <family val="2"/>
          </rPr>
          <t>For fuel transportation.</t>
        </r>
      </text>
    </comment>
    <comment ref="IL4" authorId="0" shapeId="0">
      <text>
        <r>
          <rPr>
            <sz val="8"/>
            <color indexed="81"/>
            <rFont val="Tahoma"/>
            <family val="2"/>
          </rPr>
          <t>For fuel distribution.</t>
        </r>
      </text>
    </comment>
    <comment ref="IV4" authorId="0" shapeId="0">
      <text>
        <r>
          <rPr>
            <sz val="8"/>
            <color indexed="81"/>
            <rFont val="Tahoma"/>
            <family val="2"/>
          </rPr>
          <t xml:space="preserve">For Uranium Ore Transportation.
</t>
        </r>
      </text>
    </comment>
    <comment ref="IW4" authorId="0" shapeId="0">
      <text>
        <r>
          <rPr>
            <sz val="8"/>
            <color indexed="81"/>
            <rFont val="Tahoma"/>
            <family val="2"/>
          </rPr>
          <t xml:space="preserve">For Uranium Ore Transportation.
</t>
        </r>
      </text>
    </comment>
    <comment ref="JC4" authorId="0" shapeId="0">
      <text>
        <r>
          <rPr>
            <sz val="8"/>
            <color indexed="81"/>
            <rFont val="Tahoma"/>
            <family val="2"/>
          </rPr>
          <t xml:space="preserve">For Fuel Distribution.
</t>
        </r>
      </text>
    </comment>
    <comment ref="HS6" authorId="0" shapeId="0">
      <text>
        <r>
          <rPr>
            <sz val="8"/>
            <color indexed="81"/>
            <rFont val="Tahoma"/>
            <family val="2"/>
          </rPr>
          <t>EtOH produced in Brazil is assumed to transported From Santos in Brazil, to LA and NYC by a split of 50% and 50%. The distances from Santos to LA and NYC are 4930 and 7968 nautical miles, respectively. 1 nautical mile equals to 1.15 mile</t>
        </r>
        <r>
          <rPr>
            <sz val="8"/>
            <color indexed="81"/>
            <rFont val="Tahoma"/>
            <family val="2"/>
          </rPr>
          <t xml:space="preserve">
</t>
        </r>
      </text>
    </comment>
    <comment ref="CH10" authorId="0" shapeId="0">
      <text>
        <r>
          <rPr>
            <sz val="8"/>
            <color indexed="81"/>
            <rFont val="Tahoma"/>
            <family val="2"/>
          </rPr>
          <t>1000000/Fuel_Specs!$B$25*Fuel_Specs!$E$25/(454*2000)*BS$93*BS$108 is energy use for LNG ocean tanker trasportation to destination; 1000000/Fuel_Specs!$B$25*Fuel_Specs!$E$25/(454*2000)*BS$93*BS$109 is energy use for LNG ocean tanker rransportation, backhaul</t>
        </r>
      </text>
    </comment>
    <comment ref="CL10" authorId="0" shapeId="0">
      <text>
        <r>
          <rPr>
            <b/>
            <sz val="8"/>
            <color indexed="81"/>
            <rFont val="Tahoma"/>
            <family val="2"/>
          </rPr>
          <t xml:space="preserve"> </t>
        </r>
        <r>
          <rPr>
            <sz val="8"/>
            <color indexed="81"/>
            <rFont val="Tahoma"/>
            <family val="2"/>
          </rPr>
          <t xml:space="preserve">
1000000/Fuel_Specs!$B$25*Fuel_Specs!$E$25/(454*2000)*BW$93*BW$108 is energy use for LNG ocean tanker trasportation to destination; 1000000/Fuel_Specs!$B$25*Fuel_Specs!$E$25/(454*2000)*BW$93*BW$109 is energy use for LNG ocean tanker transportation, backhaul</t>
        </r>
      </text>
    </comment>
    <comment ref="CP10" authorId="0" shapeId="0">
      <text>
        <r>
          <rPr>
            <sz val="8"/>
            <color indexed="81"/>
            <rFont val="Tahoma"/>
            <family val="2"/>
          </rPr>
          <t>1000000/Fuel_Specs!$B$25*Fuel_Specs!$E$25/(454*2000)*CA$93*CA$108 is energy use for LNG ocean tanker trasportation to destination; 1000000/Fuel_Specs!$B$25*Fuel_Specs!$E$25/(454*2000)*CA$93*CA$109 is energy use for LNG ocean tanker transportation, backhaul</t>
        </r>
      </text>
    </comment>
    <comment ref="DQ18" authorId="0" shapeId="0">
      <text>
        <r>
          <rPr>
            <sz val="8"/>
            <color indexed="81"/>
            <rFont val="Tahoma"/>
            <family val="2"/>
          </rPr>
          <t>1000000/Fuel_Specs!$B$33*Fuel_Specs!$E$33/(454*2000)*DB$93*DB$108 is energy used for L.H2 transportation via ocean tanker, to destination; 1000000/Fuel_Specs!$B$33*Fuel_Specs!$E$33/(454*2000)*DB$93*DB$109 is energy used for L.H2 transportation via ocean tanker, backhaul</t>
        </r>
      </text>
    </comment>
    <comment ref="FK52" authorId="0" shapeId="0">
      <text>
        <r>
          <rPr>
            <b/>
            <sz val="9"/>
            <color indexed="81"/>
            <rFont val="Tahoma"/>
            <family val="2"/>
          </rPr>
          <t>Author:</t>
        </r>
        <r>
          <rPr>
            <sz val="9"/>
            <color indexed="81"/>
            <rFont val="Tahoma"/>
            <family val="2"/>
          </rPr>
          <t xml:space="preserve">
per mmBtu</t>
        </r>
      </text>
    </comment>
    <comment ref="F53" authorId="0" shapeId="0">
      <text>
        <r>
          <rPr>
            <sz val="8"/>
            <color indexed="81"/>
            <rFont val="Tahoma"/>
            <family val="2"/>
          </rPr>
          <t xml:space="preserve">For Fuel Distribution.
</t>
        </r>
      </text>
    </comment>
    <comment ref="K53" authorId="0" shapeId="0">
      <text>
        <r>
          <rPr>
            <sz val="8"/>
            <color indexed="81"/>
            <rFont val="Tahoma"/>
            <family val="2"/>
          </rPr>
          <t xml:space="preserve">For Fuel Distribution.
</t>
        </r>
      </text>
    </comment>
    <comment ref="P53" authorId="0" shapeId="0">
      <text>
        <r>
          <rPr>
            <sz val="8"/>
            <color indexed="81"/>
            <rFont val="Tahoma"/>
            <family val="2"/>
          </rPr>
          <t xml:space="preserve">For Fuel Distribution.
</t>
        </r>
      </text>
    </comment>
    <comment ref="Q53" authorId="0" shapeId="0">
      <text>
        <r>
          <rPr>
            <sz val="8"/>
            <color indexed="81"/>
            <rFont val="Tahoma"/>
            <family val="2"/>
          </rPr>
          <t xml:space="preserve">For fuel transportation.
</t>
        </r>
      </text>
    </comment>
    <comment ref="U53" authorId="0" shapeId="0">
      <text>
        <r>
          <rPr>
            <sz val="8"/>
            <color indexed="81"/>
            <rFont val="Tahoma"/>
            <family val="2"/>
          </rPr>
          <t>For fuel distribution.</t>
        </r>
      </text>
    </comment>
    <comment ref="AO53" authorId="0" shapeId="0">
      <text>
        <r>
          <rPr>
            <sz val="8"/>
            <color indexed="81"/>
            <rFont val="Tahoma"/>
            <family val="2"/>
          </rPr>
          <t>For fuel distribution.</t>
        </r>
      </text>
    </comment>
    <comment ref="BB53" authorId="0" shapeId="0">
      <text>
        <r>
          <rPr>
            <sz val="8"/>
            <color indexed="81"/>
            <rFont val="Tahoma"/>
            <family val="2"/>
          </rPr>
          <t xml:space="preserve">For Fuel  Transportation.
</t>
        </r>
      </text>
    </comment>
    <comment ref="BD53" authorId="0" shapeId="0">
      <text>
        <r>
          <rPr>
            <sz val="8"/>
            <color indexed="81"/>
            <rFont val="Tahoma"/>
            <family val="2"/>
          </rPr>
          <t xml:space="preserve">For Fuel  Transportation.
</t>
        </r>
      </text>
    </comment>
    <comment ref="BF53" authorId="0" shapeId="0">
      <text>
        <r>
          <rPr>
            <sz val="8"/>
            <color indexed="81"/>
            <rFont val="Tahoma"/>
            <family val="2"/>
          </rPr>
          <t xml:space="preserve">For Fuel  Transportation.
</t>
        </r>
      </text>
    </comment>
    <comment ref="BK53" authorId="0" shapeId="0">
      <text>
        <r>
          <rPr>
            <sz val="8"/>
            <color indexed="81"/>
            <rFont val="Tahoma"/>
            <family val="2"/>
          </rPr>
          <t xml:space="preserve">For corn transportation from stacks to plants.
</t>
        </r>
      </text>
    </comment>
    <comment ref="BN53" authorId="0" shapeId="0">
      <text>
        <r>
          <rPr>
            <sz val="8"/>
            <color indexed="81"/>
            <rFont val="Tahoma"/>
            <family val="2"/>
          </rPr>
          <t xml:space="preserve">For corn transportation from stacks to plants.
</t>
        </r>
      </text>
    </comment>
    <comment ref="CB53" authorId="0" shapeId="0">
      <text>
        <r>
          <rPr>
            <sz val="8"/>
            <color indexed="81"/>
            <rFont val="Tahoma"/>
            <family val="2"/>
          </rPr>
          <t xml:space="preserve">For corn transportation from stacks to plants.
</t>
        </r>
      </text>
    </comment>
    <comment ref="CE53" authorId="0" shapeId="0">
      <text>
        <r>
          <rPr>
            <sz val="8"/>
            <color indexed="81"/>
            <rFont val="Tahoma"/>
            <family val="2"/>
          </rPr>
          <t xml:space="preserve">For corn transportation from stacks to plants.
</t>
        </r>
      </text>
    </comment>
    <comment ref="CH53" authorId="0" shapeId="0">
      <text>
        <r>
          <rPr>
            <sz val="8"/>
            <color indexed="81"/>
            <rFont val="Tahoma"/>
            <family val="2"/>
          </rPr>
          <t xml:space="preserve">For corn transportation from stacks to plants.
</t>
        </r>
      </text>
    </comment>
    <comment ref="CQ53" authorId="0" shapeId="0">
      <text>
        <r>
          <rPr>
            <sz val="8"/>
            <color indexed="81"/>
            <rFont val="Tahoma"/>
            <family val="2"/>
          </rPr>
          <t xml:space="preserve">For Fuel Distribution.
</t>
        </r>
      </text>
    </comment>
    <comment ref="CS53" authorId="0" shapeId="0">
      <text>
        <r>
          <rPr>
            <sz val="8"/>
            <color indexed="81"/>
            <rFont val="Tahoma"/>
            <family val="2"/>
          </rPr>
          <t xml:space="preserve">For Fuel Distribution.
</t>
        </r>
      </text>
    </comment>
    <comment ref="CU53" authorId="0" shapeId="0">
      <text>
        <r>
          <rPr>
            <sz val="8"/>
            <color indexed="81"/>
            <rFont val="Tahoma"/>
            <family val="2"/>
          </rPr>
          <t xml:space="preserve">For Fuel Distribution.
</t>
        </r>
      </text>
    </comment>
    <comment ref="DB53" authorId="0" shapeId="0">
      <text>
        <r>
          <rPr>
            <sz val="8"/>
            <color indexed="81"/>
            <rFont val="Tahoma"/>
            <family val="2"/>
          </rPr>
          <t xml:space="preserve">For Fuel Distribution.
</t>
        </r>
      </text>
    </comment>
    <comment ref="DH53" authorId="0" shapeId="0">
      <text>
        <r>
          <rPr>
            <sz val="8"/>
            <color indexed="81"/>
            <rFont val="Tahoma"/>
            <family val="2"/>
          </rPr>
          <t xml:space="preserve">For chemicals transportation from plants to mixer.
</t>
        </r>
      </text>
    </comment>
    <comment ref="DU53" authorId="0" shapeId="0">
      <text>
        <r>
          <rPr>
            <sz val="8"/>
            <color indexed="81"/>
            <rFont val="Tahoma"/>
            <family val="2"/>
          </rPr>
          <t xml:space="preserve">For Fuel  Transportation.
</t>
        </r>
      </text>
    </comment>
    <comment ref="EF53" authorId="0" shapeId="0">
      <text>
        <r>
          <rPr>
            <sz val="8"/>
            <color indexed="81"/>
            <rFont val="Tahoma"/>
            <family val="2"/>
          </rPr>
          <t xml:space="preserve">For fuel transportation.
</t>
        </r>
      </text>
    </comment>
    <comment ref="EJ53" authorId="0" shapeId="0">
      <text>
        <r>
          <rPr>
            <sz val="8"/>
            <color indexed="81"/>
            <rFont val="Tahoma"/>
            <family val="2"/>
          </rPr>
          <t>For fuel distribution.</t>
        </r>
      </text>
    </comment>
    <comment ref="EO53" authorId="0" shapeId="0">
      <text>
        <r>
          <rPr>
            <sz val="8"/>
            <color indexed="81"/>
            <rFont val="Tahoma"/>
            <family val="2"/>
          </rPr>
          <t>For fuel distribution.</t>
        </r>
      </text>
    </comment>
    <comment ref="ET53" authorId="0" shapeId="0">
      <text>
        <r>
          <rPr>
            <sz val="8"/>
            <color indexed="81"/>
            <rFont val="Tahoma"/>
            <family val="2"/>
          </rPr>
          <t xml:space="preserve">For Fuel  Transportation.
</t>
        </r>
      </text>
    </comment>
    <comment ref="EX53" authorId="0" shapeId="0">
      <text>
        <r>
          <rPr>
            <sz val="8"/>
            <color indexed="81"/>
            <rFont val="Tahoma"/>
            <family val="2"/>
          </rPr>
          <t xml:space="preserve">For Fuel  Transportation.
</t>
        </r>
      </text>
    </comment>
    <comment ref="FA53" authorId="0" shapeId="0">
      <text>
        <r>
          <rPr>
            <sz val="8"/>
            <color indexed="81"/>
            <rFont val="Tahoma"/>
            <family val="2"/>
          </rPr>
          <t xml:space="preserve">For Fuel Distribution.
</t>
        </r>
      </text>
    </comment>
    <comment ref="FB53" authorId="0" shapeId="0">
      <text>
        <r>
          <rPr>
            <sz val="8"/>
            <color indexed="81"/>
            <rFont val="Tahoma"/>
            <family val="2"/>
          </rPr>
          <t xml:space="preserve">For Fuel Distribution.
</t>
        </r>
      </text>
    </comment>
    <comment ref="FV53" authorId="0" shapeId="0">
      <text>
        <r>
          <rPr>
            <sz val="8"/>
            <color indexed="81"/>
            <rFont val="Tahoma"/>
            <family val="2"/>
          </rPr>
          <t>For enriched uranium transportation.</t>
        </r>
      </text>
    </comment>
    <comment ref="FW53" authorId="0" shapeId="0">
      <text>
        <r>
          <rPr>
            <sz val="8"/>
            <color indexed="81"/>
            <rFont val="Tahoma"/>
            <family val="2"/>
          </rPr>
          <t>For enriched uranium transportation.</t>
        </r>
      </text>
    </comment>
    <comment ref="FX53" authorId="0" shapeId="0">
      <text>
        <r>
          <rPr>
            <sz val="8"/>
            <color indexed="81"/>
            <rFont val="Tahoma"/>
            <family val="2"/>
          </rPr>
          <t xml:space="preserve">For uranium fuel transporation. (from fabrication to reactors).
</t>
        </r>
      </text>
    </comment>
    <comment ref="GA53" authorId="0" shapeId="0">
      <text>
        <r>
          <rPr>
            <sz val="8"/>
            <color indexed="81"/>
            <rFont val="Tahoma"/>
            <family val="2"/>
          </rPr>
          <t xml:space="preserve">For chemicals transportation from plants to mixer.
</t>
        </r>
      </text>
    </comment>
    <comment ref="GC53" authorId="0" shapeId="0">
      <text>
        <r>
          <rPr>
            <sz val="8"/>
            <color indexed="81"/>
            <rFont val="Tahoma"/>
            <family val="2"/>
          </rPr>
          <t xml:space="preserve">For corn transportation from stacks to plants.
</t>
        </r>
      </text>
    </comment>
    <comment ref="W55" authorId="0" shapeId="0">
      <text>
        <r>
          <rPr>
            <sz val="9"/>
            <color indexed="81"/>
            <rFont val="Tahoma"/>
            <family val="2"/>
          </rPr>
          <t>Calculated assuming 50% to gulf and 25% each to east and west coasts</t>
        </r>
      </text>
    </comment>
    <comment ref="DD55" authorId="0" shapeId="0">
      <text>
        <r>
          <rPr>
            <sz val="8"/>
            <color indexed="81"/>
            <rFont val="Tahoma"/>
            <family val="2"/>
          </rPr>
          <t>EtOH produced in Brazil is assumed to transported From Santos in Brazil, to LA and NYC by a split of 50% and 50%. The distances from Santos to LA and NYC are 4930 and 7968 nautical miles, respectively. 1 nautical mile equals to 1.15 mile</t>
        </r>
        <r>
          <rPr>
            <sz val="8"/>
            <color indexed="81"/>
            <rFont val="Tahoma"/>
            <family val="2"/>
          </rPr>
          <t xml:space="preserve">
</t>
        </r>
      </text>
    </comment>
    <comment ref="DH70" authorId="0" shapeId="0">
      <text>
        <r>
          <rPr>
            <sz val="9"/>
            <color indexed="81"/>
            <rFont val="Tahoma"/>
            <family val="2"/>
          </rPr>
          <t>Payload: 25 tons</t>
        </r>
      </text>
    </comment>
    <comment ref="DI70" authorId="0" shapeId="0">
      <text>
        <r>
          <rPr>
            <sz val="9"/>
            <color indexed="81"/>
            <rFont val="Tahoma"/>
            <family val="2"/>
          </rPr>
          <t>Payload: 24tons</t>
        </r>
      </text>
    </comment>
    <comment ref="DP70" authorId="0" shapeId="0">
      <text>
        <r>
          <rPr>
            <sz val="9"/>
            <color indexed="81"/>
            <rFont val="Tahoma"/>
            <family val="2"/>
          </rPr>
          <t>Payload: 24tons</t>
        </r>
      </text>
    </comment>
    <comment ref="DQ70" authorId="0" shapeId="0">
      <text>
        <r>
          <rPr>
            <sz val="9"/>
            <color indexed="81"/>
            <rFont val="Tahoma"/>
            <family val="2"/>
          </rPr>
          <t>Payload: 28 tons</t>
        </r>
      </text>
    </comment>
    <comment ref="GA70" authorId="0" shapeId="0">
      <text>
        <r>
          <rPr>
            <sz val="9"/>
            <color indexed="81"/>
            <rFont val="Tahoma"/>
            <family val="2"/>
          </rPr>
          <t>Payload: 25 tons</t>
        </r>
      </text>
    </comment>
    <comment ref="DH71" authorId="0" shapeId="0">
      <text>
        <r>
          <rPr>
            <sz val="9"/>
            <color indexed="81"/>
            <rFont val="Tahoma"/>
            <family val="2"/>
          </rPr>
          <t>Payload: 25 tons</t>
        </r>
      </text>
    </comment>
    <comment ref="DI71" authorId="0" shapeId="0">
      <text>
        <r>
          <rPr>
            <sz val="9"/>
            <color indexed="81"/>
            <rFont val="Tahoma"/>
            <family val="2"/>
          </rPr>
          <t>Payload: 24tons</t>
        </r>
      </text>
    </comment>
    <comment ref="DP71" authorId="0" shapeId="0">
      <text>
        <r>
          <rPr>
            <sz val="9"/>
            <color indexed="81"/>
            <rFont val="Tahoma"/>
            <family val="2"/>
          </rPr>
          <t>Payload: 24tons</t>
        </r>
      </text>
    </comment>
    <comment ref="DQ71" authorId="0" shapeId="0">
      <text>
        <r>
          <rPr>
            <sz val="9"/>
            <color indexed="81"/>
            <rFont val="Tahoma"/>
            <family val="2"/>
          </rPr>
          <t>Payload: 28 tons</t>
        </r>
      </text>
    </comment>
    <comment ref="GA71" authorId="0" shapeId="0">
      <text>
        <r>
          <rPr>
            <sz val="9"/>
            <color indexed="81"/>
            <rFont val="Tahoma"/>
            <family val="2"/>
          </rPr>
          <t>Payload: 25 tons</t>
        </r>
      </text>
    </comment>
    <comment ref="AD102" authorId="0" shapeId="0">
      <text>
        <r>
          <rPr>
            <b/>
            <sz val="8"/>
            <color indexed="81"/>
            <rFont val="Tahoma"/>
            <family val="2"/>
          </rPr>
          <t>The LNG pathway here is for LNG production in non-North American locations and then being movied to the U.S. for producing other transportation fuels.</t>
        </r>
      </text>
    </comment>
    <comment ref="AF102" authorId="0" shapeId="0">
      <text>
        <r>
          <rPr>
            <b/>
            <sz val="8"/>
            <color indexed="81"/>
            <rFont val="Tahoma"/>
            <family val="2"/>
          </rPr>
          <t>The LNG pathway here is for LNG production in non-North American locations and then being movied to the U.S. for producing other transportation fuels.</t>
        </r>
      </text>
    </comment>
    <comment ref="AC103" authorId="0" shapeId="0">
      <text>
        <r>
          <rPr>
            <sz val="8"/>
            <color indexed="81"/>
            <rFont val="Tahoma"/>
            <family val="2"/>
          </rPr>
          <t>This is the result for NG transmission from NG processing plants to refueling stations for CNG and H2 production.</t>
        </r>
      </text>
    </comment>
    <comment ref="A104" authorId="0" shapeId="0">
      <text>
        <r>
          <rPr>
            <sz val="8"/>
            <color indexed="81"/>
            <rFont val="Tahoma"/>
            <family val="2"/>
          </rPr>
          <t>The shares here are for each mode traveled by the distance assumed above.
The total percantage of all modes may exceed 100% for some feedstocks or fuels because more than one transportation legs may be involved for transporting the feedstocks or fuels.</t>
        </r>
      </text>
    </comment>
    <comment ref="DT105" authorId="0" shapeId="0">
      <text>
        <r>
          <rPr>
            <sz val="8"/>
            <color indexed="81"/>
            <rFont val="Tahoma"/>
            <family val="2"/>
          </rPr>
          <t>From Brazilian port to U.S. port</t>
        </r>
        <r>
          <rPr>
            <sz val="8"/>
            <color indexed="81"/>
            <rFont val="Tahoma"/>
            <family val="2"/>
          </rPr>
          <t xml:space="preserve">
</t>
        </r>
      </text>
    </comment>
    <comment ref="DU106" authorId="0" shapeId="0">
      <text>
        <r>
          <rPr>
            <sz val="8"/>
            <color indexed="81"/>
            <rFont val="Tahoma"/>
            <family val="2"/>
          </rPr>
          <t>In U.S.</t>
        </r>
        <r>
          <rPr>
            <sz val="8"/>
            <color indexed="81"/>
            <rFont val="Tahoma"/>
            <family val="2"/>
          </rPr>
          <t xml:space="preserve">
</t>
        </r>
      </text>
    </comment>
    <comment ref="DT107" authorId="0" shapeId="0">
      <text>
        <r>
          <rPr>
            <sz val="8"/>
            <color indexed="81"/>
            <rFont val="Tahoma"/>
            <family val="2"/>
          </rPr>
          <t>In Brazil</t>
        </r>
        <r>
          <rPr>
            <sz val="8"/>
            <color indexed="81"/>
            <rFont val="Tahoma"/>
            <family val="2"/>
          </rPr>
          <t xml:space="preserve">
</t>
        </r>
      </text>
    </comment>
    <comment ref="DT108" authorId="0" shapeId="0">
      <text>
        <r>
          <rPr>
            <sz val="8"/>
            <color indexed="81"/>
            <rFont val="Tahoma"/>
            <family val="2"/>
          </rPr>
          <t>In Brazil</t>
        </r>
        <r>
          <rPr>
            <sz val="8"/>
            <color indexed="81"/>
            <rFont val="Tahoma"/>
            <family val="2"/>
          </rPr>
          <t xml:space="preserve">
</t>
        </r>
      </text>
    </comment>
    <comment ref="DU108" authorId="0" shapeId="0">
      <text>
        <r>
          <rPr>
            <sz val="8"/>
            <color indexed="81"/>
            <rFont val="Tahoma"/>
            <family val="2"/>
          </rPr>
          <t>In U.S.</t>
        </r>
        <r>
          <rPr>
            <sz val="8"/>
            <color indexed="81"/>
            <rFont val="Tahoma"/>
            <family val="2"/>
          </rPr>
          <t xml:space="preserve">
</t>
        </r>
      </text>
    </comment>
    <comment ref="DU109" authorId="0" shapeId="0">
      <text>
        <r>
          <rPr>
            <sz val="8"/>
            <color indexed="81"/>
            <rFont val="Tahoma"/>
            <family val="2"/>
          </rPr>
          <t>In U.S.</t>
        </r>
        <r>
          <rPr>
            <sz val="8"/>
            <color indexed="81"/>
            <rFont val="Tahoma"/>
            <family val="2"/>
          </rPr>
          <t xml:space="preserve">
</t>
        </r>
      </text>
    </comment>
  </commentList>
</comments>
</file>

<file path=xl/sharedStrings.xml><?xml version="1.0" encoding="utf-8"?>
<sst xmlns="http://schemas.openxmlformats.org/spreadsheetml/2006/main" count="30824" uniqueCount="769">
  <si>
    <t>3) Calculations of Energy Consumption, Water Consumption, and Emissions for Petroleum Fuels By Stage</t>
  </si>
  <si>
    <t>Crude Oil</t>
  </si>
  <si>
    <t>Oil Sands Recovery: Surface Mining + Bitumen</t>
  </si>
  <si>
    <t>Oil Sands Recovery: Surface Mining + SCO</t>
  </si>
  <si>
    <t>Oil Sands Recovery: In-Situ Production + Bitumen</t>
  </si>
  <si>
    <t>Oil Sands Recovery: In-Situ Production + SCO</t>
  </si>
  <si>
    <t>Shale Oil (Bakken)</t>
  </si>
  <si>
    <t>Shale Oil (Eagle Ford)</t>
  </si>
  <si>
    <t>Gasoline</t>
  </si>
  <si>
    <t>CA Gasoline</t>
  </si>
  <si>
    <t>Liquefied Petroleum Gas</t>
  </si>
  <si>
    <t>Conventional Diesel</t>
  </si>
  <si>
    <t>Low-Sulfur Diesel</t>
  </si>
  <si>
    <t>CA Diesel</t>
  </si>
  <si>
    <t>Crude Naphtha</t>
  </si>
  <si>
    <t>Pet Coke</t>
  </si>
  <si>
    <t>Low Octane Gasoline-Like Fuel (LOF)</t>
  </si>
  <si>
    <t>Propane</t>
  </si>
  <si>
    <t>Recovery</t>
  </si>
  <si>
    <t>Transportation to U.S. Refineries</t>
  </si>
  <si>
    <t>Transportation to CA Refineries</t>
  </si>
  <si>
    <t>Storage</t>
  </si>
  <si>
    <t>Bitumen Extraction and Separation</t>
  </si>
  <si>
    <t>On-site H2 Production</t>
  </si>
  <si>
    <t>Co-produecd Electricity Credit</t>
  </si>
  <si>
    <t>Flaring Emissions</t>
  </si>
  <si>
    <t>Bitumen Extraction and Separation Non-Combustion Emissions</t>
  </si>
  <si>
    <t>Bitumen Extraction and Upgrading</t>
  </si>
  <si>
    <t>Bitumen Extraction and Upgrading: Non-Combustion Emissions</t>
  </si>
  <si>
    <t>Gasoline Blendstock Refining: Feed Inputs</t>
  </si>
  <si>
    <t>Gasoline Blendstock Refininig: Intermediate Product Combustion</t>
  </si>
  <si>
    <t>Gasoline Blendstock Refining: Non-Combustion Emissions</t>
  </si>
  <si>
    <t>Gasoline Blendstock Transportation</t>
  </si>
  <si>
    <t>Gasoline Blendstock Distribution</t>
  </si>
  <si>
    <t>Gasoline Distribution</t>
  </si>
  <si>
    <t>Gasoline Storage</t>
  </si>
  <si>
    <t>CA Gasoline Blendstock Transportation</t>
  </si>
  <si>
    <t>CA Gasoline Blendstock Distribution</t>
  </si>
  <si>
    <t>LPG Refining: Feed Inputs</t>
  </si>
  <si>
    <t>LPG Refining: Intermediate Product Combustion</t>
  </si>
  <si>
    <t>LPG Refining: Non-Combustion Emissions</t>
  </si>
  <si>
    <t>LPG Transportation and Distribution</t>
  </si>
  <si>
    <t>LPG Storage</t>
  </si>
  <si>
    <t>Conv. Diesel Refining: Feed Inputs</t>
  </si>
  <si>
    <t>Conv. Diesel Refining: Intermediate Product Combustion</t>
  </si>
  <si>
    <t>Conv. Diesel Refining: Non-Combustion  Emissions</t>
  </si>
  <si>
    <t>Conv. Diesel Transportation and Distribution</t>
  </si>
  <si>
    <t>Conv. Diesel Storage</t>
  </si>
  <si>
    <t>Energy efficiency</t>
  </si>
  <si>
    <t>Urban emission share</t>
  </si>
  <si>
    <t>Loss factor</t>
  </si>
  <si>
    <t xml:space="preserve">     Crude oil / SCO</t>
  </si>
  <si>
    <t xml:space="preserve">     Residual oil</t>
  </si>
  <si>
    <t xml:space="preserve">     Diesel fuel</t>
  </si>
  <si>
    <t xml:space="preserve">     Gasoline</t>
  </si>
  <si>
    <t xml:space="preserve">     Natural gas</t>
  </si>
  <si>
    <t xml:space="preserve">     Coal</t>
  </si>
  <si>
    <t xml:space="preserve">     Liquefied petroleum gas</t>
  </si>
  <si>
    <t xml:space="preserve">     Electricity</t>
  </si>
  <si>
    <t xml:space="preserve">     Hydrogen</t>
  </si>
  <si>
    <t xml:space="preserve">     Butane</t>
  </si>
  <si>
    <t xml:space="preserve">     Blendstock</t>
  </si>
  <si>
    <t xml:space="preserve">     GTL</t>
  </si>
  <si>
    <t xml:space="preserve">     Produced gas</t>
  </si>
  <si>
    <t xml:space="preserve">     Refinery still gas</t>
  </si>
  <si>
    <t xml:space="preserve">     Diluent flared</t>
  </si>
  <si>
    <t xml:space="preserve">     Natural gas flared</t>
  </si>
  <si>
    <t xml:space="preserve">     Feed loss</t>
  </si>
  <si>
    <t>Energy use: Btu/mmBtu of fuel throughput</t>
  </si>
  <si>
    <t xml:space="preserve">     Petcoke</t>
  </si>
  <si>
    <t>Total emissions: grams/mmBtu of fuel throughput</t>
  </si>
  <si>
    <t xml:space="preserve">     VOC</t>
  </si>
  <si>
    <t xml:space="preserve">     CO</t>
  </si>
  <si>
    <t xml:space="preserve">     NOx</t>
  </si>
  <si>
    <t xml:space="preserve">     PM10</t>
  </si>
  <si>
    <t xml:space="preserve">     PM2.5</t>
  </si>
  <si>
    <t xml:space="preserve">     SOx</t>
  </si>
  <si>
    <t xml:space="preserve">     BC</t>
  </si>
  <si>
    <t xml:space="preserve">     OC</t>
  </si>
  <si>
    <t xml:space="preserve">     CH4: combustion</t>
  </si>
  <si>
    <t xml:space="preserve">     N2O</t>
  </si>
  <si>
    <t xml:space="preserve">     CO2</t>
  </si>
  <si>
    <t xml:space="preserve">     CH4: non-combustion</t>
  </si>
  <si>
    <t>5) Summary of Energy Consumption, Water Consumption, and Emissions: Btu or Gallons or Grams per mmBtu of Fuel Throughput at Each Stage</t>
  </si>
  <si>
    <t>5.1) Energy Use, Water Consumption, and Total Emissions</t>
  </si>
  <si>
    <t>Feedstocks</t>
  </si>
  <si>
    <t>Fuels</t>
  </si>
  <si>
    <t>Crude for Use in U.S. Refineries</t>
  </si>
  <si>
    <t>Gasoline Blendstock</t>
  </si>
  <si>
    <t>CA Gasoline Blendstock</t>
  </si>
  <si>
    <t>LPG</t>
  </si>
  <si>
    <t>HOF E25</t>
  </si>
  <si>
    <t>HOF E40</t>
  </si>
  <si>
    <t>Gasoline in Chile</t>
  </si>
  <si>
    <t>LPG in Chile</t>
  </si>
  <si>
    <t>Coal</t>
  </si>
  <si>
    <t>VOC</t>
  </si>
  <si>
    <t>CO</t>
  </si>
  <si>
    <t>NOx</t>
  </si>
  <si>
    <t>PM10</t>
  </si>
  <si>
    <t>PM2.5</t>
  </si>
  <si>
    <t>SOx</t>
  </si>
  <si>
    <t>BC</t>
  </si>
  <si>
    <t>OC</t>
  </si>
  <si>
    <t>CH4</t>
  </si>
  <si>
    <t>N2O</t>
  </si>
  <si>
    <t>CO2</t>
  </si>
  <si>
    <t>MTBE</t>
  </si>
  <si>
    <t>ETBE</t>
  </si>
  <si>
    <t>TAME</t>
  </si>
  <si>
    <t xml:space="preserve"> </t>
  </si>
  <si>
    <t>Conventional Jet Fuel</t>
  </si>
  <si>
    <t>Ultra Low-Sulfur Jet Fuel</t>
  </si>
  <si>
    <t>Biomass</t>
  </si>
  <si>
    <t>GREET Petroleum Tab A258</t>
  </si>
  <si>
    <t>GREET Petroleum Tab A79</t>
  </si>
  <si>
    <t>GREET T&amp;D tab A106</t>
  </si>
  <si>
    <t xml:space="preserve">9) Energy Consumption, Water Consumption, and Emissions of Feedstock and Fuel Transportation </t>
  </si>
  <si>
    <t>Feedstock/Fuel</t>
  </si>
  <si>
    <t>Crude Oil for Use in U.S. Refineries</t>
  </si>
  <si>
    <t xml:space="preserve">Crude Oil for Use in California Refineries </t>
  </si>
  <si>
    <t>Synthetic Crude Oil (SCO) for Use in U.S. Refineries</t>
  </si>
  <si>
    <t>DilBit for Use in U.S. Refineries</t>
  </si>
  <si>
    <t xml:space="preserve"> Crude Naphtha</t>
  </si>
  <si>
    <t>Residual Oil for stationary use</t>
  </si>
  <si>
    <t>Residual Oil for use as a marine fuel</t>
  </si>
  <si>
    <t>E-Diesel Additive</t>
  </si>
  <si>
    <t>NG to Refueling Stations</t>
  </si>
  <si>
    <t>LNG: as an intermediate product and for NNA NG feedstock</t>
  </si>
  <si>
    <t>LNG: as an intermediate product and for NNA FG feedstock</t>
  </si>
  <si>
    <t>LNG: as a final transportation fuel</t>
  </si>
  <si>
    <t>Methanol for Transporation Fuel</t>
  </si>
  <si>
    <t>DME</t>
  </si>
  <si>
    <t>FT Diesel</t>
  </si>
  <si>
    <t>FT Naphtha</t>
  </si>
  <si>
    <t>G.H2</t>
  </si>
  <si>
    <t>L.H2</t>
  </si>
  <si>
    <t>Ammonia</t>
  </si>
  <si>
    <t>Urea</t>
  </si>
  <si>
    <t>Nitric Acid</t>
  </si>
  <si>
    <t>Ammonium Nitrate</t>
  </si>
  <si>
    <t>Urea-Ammonium Nitrate Solution</t>
  </si>
  <si>
    <t>Sulfuric Acid</t>
  </si>
  <si>
    <t>Phosphoric Rock</t>
  </si>
  <si>
    <t>Phosphoric Acid</t>
  </si>
  <si>
    <t>K2O</t>
  </si>
  <si>
    <t>CaCO3</t>
  </si>
  <si>
    <t>Herbicides</t>
  </si>
  <si>
    <t>Insecticides</t>
  </si>
  <si>
    <t>Corn</t>
  </si>
  <si>
    <t>Corn Stover to Biofuel Refinery</t>
  </si>
  <si>
    <t>Soybeans</t>
  </si>
  <si>
    <t>Soy oil</t>
  </si>
  <si>
    <t>Willow to Biofuel Refinery</t>
  </si>
  <si>
    <t>Poplar to Biofuel Refinery</t>
  </si>
  <si>
    <t>Switchgrass to Biofuel Refinery</t>
  </si>
  <si>
    <t>Miscanthus to Biofuel Refinery</t>
  </si>
  <si>
    <t>Forest Residue to Biofuel Refinery</t>
  </si>
  <si>
    <t>Sugarcane</t>
  </si>
  <si>
    <t>Biodiesel</t>
  </si>
  <si>
    <t>Renewable Diesel</t>
  </si>
  <si>
    <t>Renewable Gasoline</t>
  </si>
  <si>
    <t>Ethanol produced and used in Brazil</t>
  </si>
  <si>
    <t>Ethanol produced in Brazil, and used in U.S.</t>
  </si>
  <si>
    <t>Ethanol produced in U.S. and used in U.S.</t>
  </si>
  <si>
    <t>Corn-Butanol</t>
  </si>
  <si>
    <t>Corn-Acetone</t>
  </si>
  <si>
    <t>Coal: for power plant use</t>
  </si>
  <si>
    <r>
      <t>Coal: for H</t>
    </r>
    <r>
      <rPr>
        <b/>
        <vertAlign val="subscript"/>
        <sz val="10"/>
        <rFont val="Arial"/>
        <family val="2"/>
      </rPr>
      <t>2</t>
    </r>
    <r>
      <rPr>
        <b/>
        <sz val="10"/>
        <rFont val="Arial"/>
        <family val="2"/>
      </rPr>
      <t xml:space="preserve"> central plant and FTD plant use</t>
    </r>
  </si>
  <si>
    <t>Coal: for coking plant use</t>
  </si>
  <si>
    <t>Transportation Mode</t>
  </si>
  <si>
    <t>Ocean Tanker</t>
  </si>
  <si>
    <t>Barge</t>
  </si>
  <si>
    <t>Pipeline</t>
  </si>
  <si>
    <t>Rail</t>
  </si>
  <si>
    <t>Truck</t>
  </si>
  <si>
    <t>Heavy-Heavy-Duty Truck</t>
  </si>
  <si>
    <t>Medium-Heavy-Duty Truck</t>
  </si>
  <si>
    <t>Urban Emission Share</t>
  </si>
  <si>
    <t>Distance (Miles, one-way)</t>
  </si>
  <si>
    <t>Share of Fuel Type Used:</t>
  </si>
  <si>
    <t xml:space="preserve">                    Diesel</t>
  </si>
  <si>
    <t xml:space="preserve">                    Residual Oil</t>
  </si>
  <si>
    <t xml:space="preserve">                    Natural Gas</t>
  </si>
  <si>
    <t xml:space="preserve">                    LPG</t>
  </si>
  <si>
    <t xml:space="preserve">                    DME</t>
  </si>
  <si>
    <t xml:space="preserve">                    FTD</t>
  </si>
  <si>
    <t xml:space="preserve">                   Methanol</t>
  </si>
  <si>
    <t xml:space="preserve">                   Ethanol</t>
  </si>
  <si>
    <t xml:space="preserve">                   Biodiesel</t>
  </si>
  <si>
    <t xml:space="preserve">                   Renewable Diesel</t>
  </si>
  <si>
    <t xml:space="preserve">                   Hydrogen</t>
  </si>
  <si>
    <t xml:space="preserve">                   Electricity</t>
  </si>
  <si>
    <t>Energy Intensity: Btu/ton-mile</t>
  </si>
  <si>
    <t>Per ton-mile</t>
  </si>
  <si>
    <t xml:space="preserve">                  Origin to Destination</t>
  </si>
  <si>
    <t xml:space="preserve">                  Back-Haul</t>
  </si>
  <si>
    <t>Energy Consumption: Btu/mmBtu of fuel transported</t>
  </si>
  <si>
    <t>Per ton</t>
  </si>
  <si>
    <t>Per Ton</t>
  </si>
  <si>
    <t xml:space="preserve">           Total energy </t>
  </si>
  <si>
    <t xml:space="preserve">           Fossil energy</t>
  </si>
  <si>
    <t xml:space="preserve">           Coal</t>
  </si>
  <si>
    <t xml:space="preserve">           Natural gas</t>
  </si>
  <si>
    <t xml:space="preserve">           Petroleum</t>
  </si>
  <si>
    <t>Water consumption: gallons/mmBtu of fuel transported</t>
  </si>
  <si>
    <t>Total Emissions: grams/mmBtu fuel transported</t>
  </si>
  <si>
    <t xml:space="preserve">              VOC</t>
  </si>
  <si>
    <t xml:space="preserve">              CO</t>
  </si>
  <si>
    <t xml:space="preserve">              NOx</t>
  </si>
  <si>
    <t xml:space="preserve">              PM10</t>
  </si>
  <si>
    <t xml:space="preserve">              PM2.5</t>
  </si>
  <si>
    <t xml:space="preserve">              SOx</t>
  </si>
  <si>
    <t xml:space="preserve">              BC</t>
  </si>
  <si>
    <t xml:space="preserve">              OC</t>
  </si>
  <si>
    <t xml:space="preserve">              CH4</t>
  </si>
  <si>
    <t xml:space="preserve">              N2O</t>
  </si>
  <si>
    <t xml:space="preserve">              CO2</t>
  </si>
  <si>
    <t>Urban Emissions: grams/mmBtu of fuel transported</t>
  </si>
  <si>
    <t>FT Jet Fuel</t>
  </si>
  <si>
    <t>Renewable Jet Fuel</t>
  </si>
  <si>
    <t>Palm FFB</t>
  </si>
  <si>
    <t>Palm Oil</t>
  </si>
  <si>
    <t>Canola</t>
  </si>
  <si>
    <t>Canola Oil</t>
  </si>
  <si>
    <t>Jatropha</t>
  </si>
  <si>
    <t>Jatropha Oil</t>
  </si>
  <si>
    <t>Camelina</t>
  </si>
  <si>
    <t>Camelina Oil</t>
  </si>
  <si>
    <t>Algae Biomass</t>
  </si>
  <si>
    <t>Algae Oil</t>
  </si>
  <si>
    <t>Media Water</t>
  </si>
  <si>
    <t>Fresh Water</t>
  </si>
  <si>
    <t>AD Residue</t>
  </si>
  <si>
    <t>Animal Waste</t>
  </si>
  <si>
    <t>Corn Stover to Integrated Pyrolysis Plant</t>
  </si>
  <si>
    <t>Corn Stover to Distributed Pyrolysis Plant</t>
  </si>
  <si>
    <t>Willow to Integrated Pyrolysis Plant</t>
  </si>
  <si>
    <t>Poplar to Integrated Pyrolysis Plant</t>
  </si>
  <si>
    <t>Switchgrass to Integrated Pyrolysis Plant</t>
  </si>
  <si>
    <t>Miscanthus to Integrated Pyrolysis Plant</t>
  </si>
  <si>
    <t>Forest Residue to Integrated Pyrolysis Plant</t>
  </si>
  <si>
    <t>Willow to Distributed Pyrolysis Plant</t>
  </si>
  <si>
    <t>Poplar to Distributed Pyrolysis Plant</t>
  </si>
  <si>
    <t>Switchgrass to Distributed Pyrolysis Plant</t>
  </si>
  <si>
    <t>Miscanthus to Distributed Pyrolysis Plant</t>
  </si>
  <si>
    <t>Forest Residue to Distributed Pyrolysis Plant</t>
  </si>
  <si>
    <t>Biocrude to Biorefinery</t>
  </si>
  <si>
    <t>Bio-char from Integrated Pyrolysis Plant to Soil</t>
  </si>
  <si>
    <t>Bio-char from Distributed Pyrolysis Plant to Soil</t>
  </si>
  <si>
    <t>Starch</t>
  </si>
  <si>
    <t>Corn Steep Liquor</t>
  </si>
  <si>
    <t>Molasses</t>
  </si>
  <si>
    <t>Sodium Hydroxide</t>
  </si>
  <si>
    <t>Glucose</t>
  </si>
  <si>
    <t>Enzymes</t>
  </si>
  <si>
    <t>Yeast</t>
  </si>
  <si>
    <t>Diesel in Chlie</t>
  </si>
  <si>
    <t>Residual Oil in Chile</t>
  </si>
  <si>
    <t>Coal in Chlie</t>
  </si>
  <si>
    <t>Hydrogen in Chile</t>
  </si>
  <si>
    <t>NG in Chile</t>
  </si>
  <si>
    <t>Ethanol produced in Brazil, and used in Chile</t>
  </si>
  <si>
    <t>Methanol in Chile</t>
  </si>
  <si>
    <t>Lime in Chile</t>
  </si>
  <si>
    <t>NaCl in Chile</t>
  </si>
  <si>
    <t>Sand</t>
  </si>
  <si>
    <t>Chlorine in U.S.</t>
  </si>
  <si>
    <t>Hydrochloric Acid in U.S.</t>
  </si>
  <si>
    <t>Chlorine in Chile</t>
  </si>
  <si>
    <t>Hydrochloric Acid in Chile</t>
  </si>
  <si>
    <t>Sulfuric Acid in Chile</t>
  </si>
  <si>
    <t>Tallow</t>
  </si>
  <si>
    <t>NGL from Western Canada to Oil Sands</t>
  </si>
  <si>
    <t>NGL from US to Oil Sands</t>
  </si>
  <si>
    <t>NGL from US to Steam Crackers</t>
  </si>
  <si>
    <t>Naphtha from US to Oil Sands</t>
  </si>
  <si>
    <t>Canadian NG</t>
  </si>
  <si>
    <t>Diluent from US to Oil Sands</t>
  </si>
  <si>
    <t>Glycerin</t>
  </si>
  <si>
    <t>Catalyst</t>
  </si>
  <si>
    <t>Corn oil</t>
  </si>
  <si>
    <t>C&amp;D Waste</t>
  </si>
  <si>
    <t>Olivine</t>
  </si>
  <si>
    <t>Crude Pyrolysis Oil</t>
  </si>
  <si>
    <t>MSW for sugars-to-hydrocarbons (SCSA)</t>
  </si>
  <si>
    <t>Renewable diesel blendstock via sugars-to-hydrocarbons (SCSA)</t>
  </si>
  <si>
    <t>MSW to separation facility - MRF</t>
  </si>
  <si>
    <t xml:space="preserve">MRF Waste plastic to conversion facility </t>
  </si>
  <si>
    <t>Transportaion from building and construction waste plastic to conversion F</t>
  </si>
  <si>
    <t>Transportation from Industrial waste plastic to conversion Facility</t>
  </si>
  <si>
    <t>Transportation from Transportation waste plastic to conversion facility</t>
  </si>
  <si>
    <t>Transportation from agricultural waste plastic to conversion</t>
  </si>
  <si>
    <t>Transportation from electrical and electronic waste plastic to conversion</t>
  </si>
  <si>
    <t>Transportation from packaging waste plastic to conversion facility</t>
  </si>
  <si>
    <t>Transportation from furniture furnishing waste plastic to conversion facility</t>
  </si>
  <si>
    <t xml:space="preserve">Char transportation from conversion facility to final destination </t>
  </si>
  <si>
    <t>Uranium</t>
  </si>
  <si>
    <r>
      <t>CO</t>
    </r>
    <r>
      <rPr>
        <b/>
        <vertAlign val="subscript"/>
        <sz val="8"/>
        <rFont val="Arial"/>
        <family val="2"/>
      </rPr>
      <t>2</t>
    </r>
  </si>
  <si>
    <t>Lime</t>
  </si>
  <si>
    <t>Sugarcane Filtercake</t>
  </si>
  <si>
    <t>Sorghum</t>
  </si>
  <si>
    <t>Methanol for Feedstock</t>
  </si>
  <si>
    <t>Ammonia as Intermediate Input</t>
  </si>
  <si>
    <t>Clean Pine to Biofuel Refinery</t>
  </si>
  <si>
    <t>Carinata</t>
  </si>
  <si>
    <t>Carinata Oil</t>
  </si>
  <si>
    <t>Logging Residues</t>
  </si>
  <si>
    <t>Clean Pine</t>
  </si>
  <si>
    <t>Yellow grease / UCO</t>
  </si>
  <si>
    <t>Refuse Truck</t>
  </si>
  <si>
    <t xml:space="preserve">                  Renewable Diesel</t>
  </si>
  <si>
    <t>Per dry ton-mile</t>
  </si>
  <si>
    <t>Per kg biomass (wet)</t>
  </si>
  <si>
    <t>Per kg oil</t>
  </si>
  <si>
    <t>Per kg water</t>
  </si>
  <si>
    <t>Per kg residue (wet)</t>
  </si>
  <si>
    <t>Per ton waste (wet)</t>
  </si>
  <si>
    <t>Per Ton Mile</t>
  </si>
  <si>
    <t>Btu/kg</t>
  </si>
  <si>
    <t>Per mmBtu</t>
  </si>
  <si>
    <t>10) Summary of Energy Consumption, Water Consumption, and Emissions for Each Fuel</t>
  </si>
  <si>
    <t>Crude Oil for Use in U.S Refineries</t>
  </si>
  <si>
    <t>Crude Oil for Use in CA Refineries</t>
  </si>
  <si>
    <t>Dilbit for Use in U.S. Refineries</t>
  </si>
  <si>
    <t>Natural Gas</t>
  </si>
  <si>
    <t>LNG (as an intermediate fuel and for NNA NG feedstock)</t>
  </si>
  <si>
    <t>LNG (as an intermediate fuel and for NNA FG feedstock)</t>
  </si>
  <si>
    <t>LNG (as a transportation fuel)</t>
  </si>
  <si>
    <t>Methanol for Transportation Fuel</t>
  </si>
  <si>
    <t>L. H2</t>
  </si>
  <si>
    <t>Ammonia as Final Fertilizer</t>
  </si>
  <si>
    <t>Urea - Ammonium Nitrate Solution</t>
  </si>
  <si>
    <t xml:space="preserve">Corn Stover </t>
  </si>
  <si>
    <t>Soy Oil</t>
  </si>
  <si>
    <t>Biocrude</t>
  </si>
  <si>
    <t>Biochar</t>
  </si>
  <si>
    <t>Ethanol (as a transportation fuel, produced and used in Brazil)</t>
  </si>
  <si>
    <t>Ethanol (as a transportation fuel, produced in Brazil and used in U.S)</t>
  </si>
  <si>
    <t>Ethanol (as a transportation fuel, produced and used in U.S.)</t>
  </si>
  <si>
    <t>Ethanol (as a blend for gasoline)</t>
  </si>
  <si>
    <t xml:space="preserve">Butanol </t>
  </si>
  <si>
    <t>Acetone</t>
  </si>
  <si>
    <t>Pet Coke: for Oil Sands Operations</t>
  </si>
  <si>
    <t>Palm FFBs</t>
  </si>
  <si>
    <t>Canola oil</t>
  </si>
  <si>
    <t>Low-Sulfur Jet Fuel</t>
  </si>
  <si>
    <t>Corn Oil</t>
  </si>
  <si>
    <t xml:space="preserve">Feedstock - Waste plastic </t>
  </si>
  <si>
    <t xml:space="preserve">PTF-Char transportation </t>
  </si>
  <si>
    <t xml:space="preserve">Stage </t>
  </si>
  <si>
    <t>Crude Transportation</t>
  </si>
  <si>
    <t>Diesel Transportation</t>
  </si>
  <si>
    <t>Diesel Distribution</t>
  </si>
  <si>
    <t>LPG Transportation</t>
  </si>
  <si>
    <t>LPG Distribution</t>
  </si>
  <si>
    <t>Crude Naphtha Transportation</t>
  </si>
  <si>
    <t>Crude Naphtha Distribution</t>
  </si>
  <si>
    <t>Residual Oil Transportation</t>
  </si>
  <si>
    <t>Residual Oil Distribution</t>
  </si>
  <si>
    <t>MTBE Transportation</t>
  </si>
  <si>
    <t>ETBE Transportation</t>
  </si>
  <si>
    <t>TAME Transportation</t>
  </si>
  <si>
    <t>E-Diesel Additive Transportation</t>
  </si>
  <si>
    <t>Natural Gas Transportation</t>
  </si>
  <si>
    <t>LNG Transportation</t>
  </si>
  <si>
    <t>LNG Distribution</t>
  </si>
  <si>
    <t>Methanol Transportation</t>
  </si>
  <si>
    <t>Methanol Distribution</t>
  </si>
  <si>
    <t>DME Transportation</t>
  </si>
  <si>
    <t>DME Distribution</t>
  </si>
  <si>
    <t>FT Diesel Transportation</t>
  </si>
  <si>
    <t>FT Diesel Distribution</t>
  </si>
  <si>
    <t>FT Naphtha Transportation</t>
  </si>
  <si>
    <t>FT Naphtha Distribution</t>
  </si>
  <si>
    <t>G.H2 Transportation</t>
  </si>
  <si>
    <t>G.H2 Distribution</t>
  </si>
  <si>
    <t>L.H2 Transportation</t>
  </si>
  <si>
    <t>L.H2 Distribution</t>
  </si>
  <si>
    <t>Plant to bulk center</t>
  </si>
  <si>
    <t>Bulk Center to Mixer</t>
  </si>
  <si>
    <t>Mixer to Farm</t>
  </si>
  <si>
    <t>Farm to Collection Stack</t>
  </si>
  <si>
    <t>Stack to Ethanol Plant</t>
  </si>
  <si>
    <t>Corn Stover Stack to Biofuel Refinery</t>
  </si>
  <si>
    <t>Corn Stover Stack to Integrated Pyrolysis Plant</t>
  </si>
  <si>
    <t>Corn Stover Stack to Distributed Pyrolysis Plant</t>
  </si>
  <si>
    <t>Stack to Oil Extraction Mill</t>
  </si>
  <si>
    <t>Oil Extraction Mill to Bio-fuel Plant</t>
  </si>
  <si>
    <t>Willow: farm to biofuel refinery</t>
  </si>
  <si>
    <t>Poplar: farm to biofuel refinery</t>
  </si>
  <si>
    <t>Switchgrass: farm to biofuel refinery</t>
  </si>
  <si>
    <t>Miscanthus: farm to biofuel refinery</t>
  </si>
  <si>
    <t>Forest Residue biomass: farm to biofuel refinery</t>
  </si>
  <si>
    <t>Clean Pine: farm to biofuel refinery</t>
  </si>
  <si>
    <t>Willow: farm to integrated pyrolysis plant</t>
  </si>
  <si>
    <t>Poplar: farm to integrated pyrolysis plant</t>
  </si>
  <si>
    <t>Switchgrass: farm to integrated pyrolysis plant</t>
  </si>
  <si>
    <t>Miscanthus: farm to integrated pyrolysis plant</t>
  </si>
  <si>
    <t>Forest Residue biomass: farm to integrated pyrolysis plant</t>
  </si>
  <si>
    <t>Willow: farm to distributed pyrolysis plant</t>
  </si>
  <si>
    <t>Poplar: farm to distributed pyrolysis plant</t>
  </si>
  <si>
    <t>Switchgrass: farm to distributed pyrolysis plant</t>
  </si>
  <si>
    <t>Miscanthus: farm to distributed pyrolysis plant</t>
  </si>
  <si>
    <t>Forest Residue biomass: farm to distributed pyrolysis plant</t>
  </si>
  <si>
    <t>Field to ethanol plants</t>
  </si>
  <si>
    <t>Farm to mill</t>
  </si>
  <si>
    <t>Biodiesel Transportation</t>
  </si>
  <si>
    <t>Biodiesel Distribution</t>
  </si>
  <si>
    <t>Renewable Diesel Transportation</t>
  </si>
  <si>
    <t>Renewable Diesel Distribution</t>
  </si>
  <si>
    <t>Renewable Gasoline Transportation</t>
  </si>
  <si>
    <t>Renewable Gasoline Distribution</t>
  </si>
  <si>
    <t xml:space="preserve">Ethanol Transportation </t>
  </si>
  <si>
    <t>Ethanol Distribution</t>
  </si>
  <si>
    <t>Ethanol Transportation: within Brazil and international ocean transport</t>
  </si>
  <si>
    <t>Ethanol Transportation: within U.S.</t>
  </si>
  <si>
    <t>Ethanol Distribution: in U.S.</t>
  </si>
  <si>
    <t>Ethanol Transportation</t>
  </si>
  <si>
    <t>Ethanol (from sugarcane in Brazil) plant to bulk terminal</t>
  </si>
  <si>
    <t>Ethanol plant to bulk terminal</t>
  </si>
  <si>
    <t>Butanol Transportation</t>
  </si>
  <si>
    <t>Butanol Distribution</t>
  </si>
  <si>
    <t>Acetone Transportation</t>
  </si>
  <si>
    <t>Acetone Distribution</t>
  </si>
  <si>
    <t>Mines to power plants</t>
  </si>
  <si>
    <t>Mines to H2 central plants</t>
  </si>
  <si>
    <t>Mines to coking plants</t>
  </si>
  <si>
    <t>Uranium Ore transportation</t>
  </si>
  <si>
    <t>Enriched uranium transportation</t>
  </si>
  <si>
    <t>Uranium Fuel Transportation</t>
  </si>
  <si>
    <t>Coal H2 centra plants to mines (for sequestration)</t>
  </si>
  <si>
    <t>Oil Extraction to Bio-fuel Plant</t>
  </si>
  <si>
    <t>Palm FFB from Plantation to Mill</t>
  </si>
  <si>
    <t>Palm Oil to Renewable Diesel Plant</t>
  </si>
  <si>
    <t>Canola from Plantation to Stack</t>
  </si>
  <si>
    <t>Canola Oil to Renewable Diesel Plant</t>
  </si>
  <si>
    <t>Jet Fuel Transportation</t>
  </si>
  <si>
    <t>Jet Fuel Distribution</t>
  </si>
  <si>
    <t>FT Jet Fuel Transportation</t>
  </si>
  <si>
    <t>FT Jet Fuel Distribution</t>
  </si>
  <si>
    <t>Renewable Jet Fuel Transportation</t>
  </si>
  <si>
    <t>Renewable Jet Fuel Distribution</t>
  </si>
  <si>
    <t>Camelina from Plantation to Stack</t>
  </si>
  <si>
    <t>Camelina Oil to Renewable Diesel Plant</t>
  </si>
  <si>
    <t>Western Canada to Oil Sands</t>
  </si>
  <si>
    <t>US to Oil Sands</t>
  </si>
  <si>
    <t>US to Steam Crackers</t>
  </si>
  <si>
    <t>Glycerin Transportation</t>
  </si>
  <si>
    <t>Gycerin Distribution</t>
  </si>
  <si>
    <t>Dry Mill to Bio-fuel Plant</t>
  </si>
  <si>
    <t>Olivine Transportation</t>
  </si>
  <si>
    <t>LOF Transportation</t>
  </si>
  <si>
    <t>LOF Distribution</t>
  </si>
  <si>
    <t>Curbside to Municipal recycle Facility- MRF</t>
  </si>
  <si>
    <t>from Municipal recycle Facility (MRF) to conversion facility</t>
  </si>
  <si>
    <t xml:space="preserve">Trasnportaion from building and construction plastic waste to conversion facility </t>
  </si>
  <si>
    <t>Transportation from Industrial plastic waste to conversion facility</t>
  </si>
  <si>
    <t>Transportation from  Transportation plastic waste to conversion facility</t>
  </si>
  <si>
    <t>Transportation from agricultural plastic waste to conversion facility</t>
  </si>
  <si>
    <t>Transportation from electrical and electronic plastic waste to conversion facility</t>
  </si>
  <si>
    <t>Transportation from packaging plastic waste conversion facility</t>
  </si>
  <si>
    <t>Transportation to Furniture furnishing plastic waste to conversion facility</t>
  </si>
  <si>
    <t>Carinata from Plantation to Stack</t>
  </si>
  <si>
    <t>Carinata Oil to Renewable Diesel Plant</t>
  </si>
  <si>
    <t>Percentage of Fuel Transported by a Given Mode</t>
  </si>
  <si>
    <t xml:space="preserve">           Ocean tanker</t>
  </si>
  <si>
    <t xml:space="preserve">           Barge</t>
  </si>
  <si>
    <t xml:space="preserve">           Pipeline</t>
  </si>
  <si>
    <t xml:space="preserve">           Rail</t>
  </si>
  <si>
    <t xml:space="preserve">           Truck</t>
  </si>
  <si>
    <t>Btu per ton</t>
  </si>
  <si>
    <t>per ton</t>
  </si>
  <si>
    <t>Btu per Ton</t>
  </si>
  <si>
    <t>Total Emissions: grams/mmBtu of fuel transported</t>
  </si>
  <si>
    <t>Mix</t>
  </si>
  <si>
    <t>Default mix (Distribution)</t>
  </si>
  <si>
    <t>Default mix (Transportation)</t>
  </si>
  <si>
    <t>Mix transport</t>
  </si>
  <si>
    <t>Mix distribute</t>
  </si>
  <si>
    <t>Mix T&amp;D</t>
  </si>
  <si>
    <t>GREET T&amp;D tab A106 (red fonts are data processed &amp; combined based on "T&amp;D_raw for SESAME" tab)</t>
  </si>
  <si>
    <t>Truck_transport</t>
  </si>
  <si>
    <t>Truck_distribute</t>
  </si>
  <si>
    <t>NG to Refueling Stations for CNG &amp; H2</t>
  </si>
  <si>
    <t>Truck_bulk center to mixer</t>
  </si>
  <si>
    <t>Truck_mixer to farm</t>
  </si>
  <si>
    <t>Mix center to mixer</t>
  </si>
  <si>
    <t>Mix mixer to farm</t>
  </si>
  <si>
    <t>Truck_stack to EtOH plant</t>
  </si>
  <si>
    <t>Truck_farm to stack</t>
  </si>
  <si>
    <t>Corn stover</t>
  </si>
  <si>
    <t>Coal: for power/H2 plant use (combined due to similarity)</t>
  </si>
  <si>
    <r>
      <t>CO</t>
    </r>
    <r>
      <rPr>
        <b/>
        <sz val="8"/>
        <rFont val="Arial"/>
        <family val="2"/>
      </rPr>
      <t>2 (coal H2 central plants to mines for sequestration)</t>
    </r>
  </si>
  <si>
    <t>Data to be used in SESAME (based on "T&amp;D_processed" tab)</t>
  </si>
  <si>
    <t>Comment</t>
  </si>
  <si>
    <t>* When truck is used for both transportation and distribution, the truck columns for both are combined, and the distances are added together.</t>
  </si>
  <si>
    <t>Total Emissions: grams/mmBtu fuel transported (for the corresponding distance)</t>
  </si>
  <si>
    <t>Total Emissions: grams/mmBtuMile</t>
  </si>
  <si>
    <t>flows</t>
  </si>
  <si>
    <t>value</t>
  </si>
  <si>
    <t>unit</t>
  </si>
  <si>
    <t>direction</t>
  </si>
  <si>
    <t>type</t>
  </si>
  <si>
    <t>Mode</t>
  </si>
  <si>
    <t>Feed or product</t>
  </si>
  <si>
    <t>crude</t>
  </si>
  <si>
    <t>voc</t>
  </si>
  <si>
    <t>nox</t>
  </si>
  <si>
    <t>pm10</t>
  </si>
  <si>
    <t>pm2.5</t>
  </si>
  <si>
    <t>sox</t>
  </si>
  <si>
    <t>bc</t>
  </si>
  <si>
    <t>oc</t>
  </si>
  <si>
    <t>ch4</t>
  </si>
  <si>
    <t>n2o</t>
  </si>
  <si>
    <t>co2</t>
  </si>
  <si>
    <t>co</t>
  </si>
  <si>
    <t>g/mmBtuMile</t>
  </si>
  <si>
    <t>output</t>
  </si>
  <si>
    <t>emission</t>
  </si>
  <si>
    <t>data location</t>
  </si>
  <si>
    <t>GREET T&amp;D tab A106 &amp; below</t>
  </si>
  <si>
    <t>ocean tanker</t>
  </si>
  <si>
    <t>barge</t>
  </si>
  <si>
    <t>pipeline</t>
  </si>
  <si>
    <t>rail</t>
  </si>
  <si>
    <t>truck</t>
  </si>
  <si>
    <t>default mix</t>
  </si>
  <si>
    <t>23% barge_85% pipeline_4% rail</t>
  </si>
  <si>
    <t>oil sands</t>
  </si>
  <si>
    <t>Oil sands (SOC and dilbit are combined due to similarity)</t>
  </si>
  <si>
    <t>50% pipeline_50% rail</t>
  </si>
  <si>
    <t>shale oil (eagle ford)</t>
  </si>
  <si>
    <t>shale oil (bakken)</t>
  </si>
  <si>
    <t>20% barge_65% pipeline_15% rail_100% truck</t>
  </si>
  <si>
    <t>Default distance (mile, one-way)</t>
  </si>
  <si>
    <t>Very similar for power/H2/DME/MeOH plant use</t>
  </si>
  <si>
    <t>2% barge_93% rail_5% truck</t>
  </si>
  <si>
    <t>100% truck</t>
  </si>
  <si>
    <t>corn stover</t>
  </si>
  <si>
    <t>corn</t>
  </si>
  <si>
    <t>coal</t>
  </si>
  <si>
    <t>ng (750 miles to CNG &amp; H2)</t>
  </si>
  <si>
    <t>uranium</t>
  </si>
  <si>
    <t>gasoline</t>
  </si>
  <si>
    <t>Very similar for conventional diesel &amp; low sulfer diesel</t>
  </si>
  <si>
    <t>4% ocean tanker_49% barge_46%pipeline_5% rail for transportation and 100% truck for distribution</t>
  </si>
  <si>
    <t>6% ocean tanker_6% barge_60% pipeline_34% rail for transportation and 100% truck for distribution</t>
  </si>
  <si>
    <t>diesel</t>
  </si>
  <si>
    <t>lpg</t>
  </si>
  <si>
    <t>lng</t>
  </si>
  <si>
    <t>As a final transportation fuel</t>
  </si>
  <si>
    <t>50% barge_50% rail for transportation and 100% truck for distribution</t>
  </si>
  <si>
    <t>meoh</t>
  </si>
  <si>
    <t>As a transportation fuel</t>
  </si>
  <si>
    <t>10% barge_29% pipeline_29% rail_50% truck</t>
  </si>
  <si>
    <t>dme</t>
  </si>
  <si>
    <t>10% barge_60% pipeline_30% rail for transportation and 100% truck for distribution</t>
  </si>
  <si>
    <t>h2 gas</t>
  </si>
  <si>
    <t>100% pipeline</t>
  </si>
  <si>
    <t>h2 liquid</t>
  </si>
  <si>
    <t>ammonia</t>
  </si>
  <si>
    <t>60% ocean tanker_9% barge_91% rail for transportation and 100% truck for distribution</t>
  </si>
  <si>
    <t>urea</t>
  </si>
  <si>
    <t>jet fuel</t>
  </si>
  <si>
    <t>Very similar for conventional jet &amp; low sulfer jet</t>
  </si>
  <si>
    <t>4% ocean tanker_49% barge_46% pipeline_5% rail for transportation and 100% truck for distribution</t>
  </si>
  <si>
    <t>Coal H2 plants to mines for sequestration</t>
  </si>
  <si>
    <t>kg/MJmile</t>
  </si>
  <si>
    <t>750 miles is distance to CNG or H2 plants</t>
  </si>
  <si>
    <t>ng</t>
  </si>
  <si>
    <t>See GREET T&amp;D tab L206</t>
  </si>
  <si>
    <t>See GREET T&amp;D tab R206</t>
  </si>
  <si>
    <t>See GREET T&amp;D tab AH206</t>
  </si>
  <si>
    <t>See GREET T&amp;D tab AJ206</t>
  </si>
  <si>
    <t>See GREET T&amp;D tab AL206</t>
  </si>
  <si>
    <t>See GREET T&amp;D tab AR206</t>
  </si>
  <si>
    <t>See GREET T&amp;D tab AT206</t>
  </si>
  <si>
    <t>See GREET T&amp;D tab AV206</t>
  </si>
  <si>
    <t>See GREET T&amp;D tab BB206</t>
  </si>
  <si>
    <t>See GREET T&amp;D tab ET206</t>
  </si>
  <si>
    <t>etoh</t>
  </si>
  <si>
    <t>Produced in US &amp; used in US</t>
  </si>
  <si>
    <t>See GREET T&amp;D tab DW206</t>
  </si>
  <si>
    <t>See GREET T&amp;D tab B206</t>
  </si>
  <si>
    <t>See GREET T&amp;D tab FQ206</t>
  </si>
  <si>
    <t>See GREET T&amp;D tab FR206</t>
  </si>
  <si>
    <t>See GREET T&amp;D tab EE206</t>
  </si>
  <si>
    <t>See GREET T&amp;D tab CI206</t>
  </si>
  <si>
    <t>Conventional or low sulfer Diesel</t>
  </si>
  <si>
    <r>
      <t xml:space="preserve">This is a simpler case than MeOH because there is no co-gen (e.g., steam </t>
    </r>
    <r>
      <rPr>
        <b/>
        <sz val="11"/>
        <color rgb="FFFF0000"/>
        <rFont val="Calibri"/>
        <family val="2"/>
        <scheme val="minor"/>
      </rPr>
      <t>Red 7</t>
    </r>
    <r>
      <rPr>
        <sz val="11"/>
        <color rgb="FFFF0000"/>
        <rFont val="Calibri"/>
        <family val="2"/>
        <scheme val="minor"/>
      </rPr>
      <t>) nor "feed stock loss" (</t>
    </r>
    <r>
      <rPr>
        <b/>
        <sz val="11"/>
        <color rgb="FF00B0F0"/>
        <rFont val="Calibri"/>
        <family val="2"/>
        <scheme val="minor"/>
      </rPr>
      <t>Blue 2</t>
    </r>
    <r>
      <rPr>
        <b/>
        <sz val="11"/>
        <color rgb="FFFF0000"/>
        <rFont val="Calibri"/>
        <family val="2"/>
        <scheme val="minor"/>
      </rPr>
      <t>)</t>
    </r>
  </si>
  <si>
    <t>Data to be used in SESAME are highlighted in green</t>
  </si>
  <si>
    <t>formula</t>
  </si>
  <si>
    <t>flow</t>
  </si>
  <si>
    <t>Emissions for elec/h2/steam</t>
  </si>
  <si>
    <t>electricity</t>
  </si>
  <si>
    <t>h2</t>
  </si>
  <si>
    <t>steam (for displacement credit calculation)</t>
  </si>
  <si>
    <t>SUM(Hydrogen!$BV272:$BW272)/1000000</t>
  </si>
  <si>
    <t>see co2</t>
  </si>
  <si>
    <t>(Electric!$B220+Electric!$C220)/1000000</t>
  </si>
  <si>
    <t>MeOH_FTD!D135</t>
  </si>
  <si>
    <t>g/btu electricity</t>
  </si>
  <si>
    <t>g/btu h2</t>
  </si>
  <si>
    <t>g/btu steam</t>
  </si>
  <si>
    <t>voc from electricity</t>
  </si>
  <si>
    <t>co from electricity</t>
  </si>
  <si>
    <t>nox from electricity</t>
  </si>
  <si>
    <t>pm10 from electricity</t>
  </si>
  <si>
    <t>pm2.5 from electricity</t>
  </si>
  <si>
    <t>sox from electricity</t>
  </si>
  <si>
    <t>bc from electricity</t>
  </si>
  <si>
    <t>oc from electricity</t>
  </si>
  <si>
    <t>ch4 from electricity</t>
  </si>
  <si>
    <t>n2o from electricity</t>
  </si>
  <si>
    <t>co2 from electricity</t>
  </si>
  <si>
    <t>voc from h2</t>
  </si>
  <si>
    <t>co from h2</t>
  </si>
  <si>
    <t>nox from h2</t>
  </si>
  <si>
    <t>pm10 from h2</t>
  </si>
  <si>
    <t>pm2.5 from h2</t>
  </si>
  <si>
    <t>sox from h2</t>
  </si>
  <si>
    <t>bc from h2</t>
  </si>
  <si>
    <t>oc from h2</t>
  </si>
  <si>
    <t>ch4 from h2</t>
  </si>
  <si>
    <t>n2o from h2</t>
  </si>
  <si>
    <t>co2 from h2</t>
  </si>
  <si>
    <t>g/mmBtu</t>
  </si>
  <si>
    <t>Calculate emissions (g/mmBtu product fuel) due to electricity &amp; h2 for gasoline/LPG/diesel for SESAME</t>
  </si>
  <si>
    <t>conventional or low sulfer diesel</t>
  </si>
  <si>
    <t>Calculate once &amp; use for all cases: CI of electricity, h2, steam in GREET (default mix)</t>
  </si>
  <si>
    <t>Source</t>
  </si>
  <si>
    <t>comment</t>
  </si>
  <si>
    <t>value before unit conversion</t>
  </si>
  <si>
    <t>GREET unit</t>
  </si>
  <si>
    <t>GREET</t>
  </si>
  <si>
    <t>input</t>
  </si>
  <si>
    <t>"Primary variable" to be passed to midstream stage</t>
  </si>
  <si>
    <t>petroleum</t>
  </si>
  <si>
    <t>Putting all data together to generate SESAME csv file (check Slide 3 of "How to use GREET in SESAME" deck)</t>
  </si>
  <si>
    <t>MJ/MJ</t>
  </si>
  <si>
    <t>btu/btu</t>
  </si>
  <si>
    <t>btu/mmbtu</t>
  </si>
  <si>
    <t>Petroleum tab Row 84 for gasoline</t>
  </si>
  <si>
    <t>Petroleum tab Row 113 for gasoline and Electric tab B220 and C220</t>
  </si>
  <si>
    <t>Petroleum tab Row 114 for gasoline and Hydrogen tab BV272:BW272</t>
  </si>
  <si>
    <t>Total from process</t>
  </si>
  <si>
    <t>energy</t>
  </si>
  <si>
    <t>mass</t>
  </si>
  <si>
    <t>Petroleum tab Row 279 and transportation &amp; distribution columns of Row 84 and Row 141 for gasoline</t>
  </si>
  <si>
    <t>See "co2 from electricity" flow</t>
  </si>
  <si>
    <t>See "co2 from h2" flow</t>
  </si>
  <si>
    <t>See "co2" flow</t>
  </si>
  <si>
    <t>kg/MJ</t>
  </si>
  <si>
    <t>Petroleum tab Row 84 for LPG</t>
  </si>
  <si>
    <t>Petroleum tab Row 113 for LPG and Electric tab B220 and C220</t>
  </si>
  <si>
    <t>Petroleum tab Row 114 for LPG and Hydrogen tab BV272:BW272</t>
  </si>
  <si>
    <t>Petroleum tab Row 141 for gasoline (sum non-transportation/distribution/storage cells)</t>
  </si>
  <si>
    <t>Conventional or low sulfer diesel</t>
  </si>
  <si>
    <t>Petroleum tab Row 84 for diesel</t>
  </si>
  <si>
    <t>Petroleum tab Row 113 for diesel and Electric tab B220 and C220</t>
  </si>
  <si>
    <t>Petroleum tab Row 114 for diesel and Hydrogen tab BV272:BW272</t>
  </si>
  <si>
    <t>Petroleum tab Row 141 for diesel (sum non-transportation/distribution/storage cells)</t>
  </si>
  <si>
    <t>The final csv file can be generated by copying the blue highlighted parts into a csv file (remember not to paste formula)</t>
  </si>
  <si>
    <t>* No knobs in GREET are included because end use account for ~90% WTW emission. Impact of refining options on WTP is up to 4% wrt base case, so WTW impact ~ 0.4%, thus ignored.</t>
  </si>
  <si>
    <t>To US refineries</t>
  </si>
  <si>
    <t>Default loss factor</t>
  </si>
  <si>
    <t>Average oil sands_difference among options is very small</t>
  </si>
  <si>
    <t>GREET Petroleum tab AQ84*AS84*AT84</t>
  </si>
  <si>
    <t>GREET Petroleum tab AI84*AJ84</t>
  </si>
  <si>
    <t>GREET Petroleum tab AL84*AM84</t>
  </si>
  <si>
    <t>GREET Petroleum tab K 84_R84_ Y84_ AF84*L84_S84_Z84_AG84</t>
  </si>
  <si>
    <t>GREET Petroleum tab C84*E84</t>
  </si>
  <si>
    <t>GREET Petroleum tab BE84*BF84</t>
  </si>
  <si>
    <t>GREET Petroleum tab BO84*BP84</t>
  </si>
  <si>
    <t>Numbers for LNG as intermediate fuel and transportation fuel are similar</t>
  </si>
  <si>
    <t>GREET NG tab AM25*AN25</t>
  </si>
  <si>
    <t>GREET MeOH_FTD tab G93*H93</t>
  </si>
  <si>
    <t>GREET MeOH_FTD tab AT93*AU93</t>
  </si>
  <si>
    <t>GREET Hydrogen tab G195*H195</t>
  </si>
  <si>
    <t>GREET Hydrogen tab CH195*CI195</t>
  </si>
  <si>
    <t>GREET JetFuel_WTP tab E230*F230</t>
  </si>
  <si>
    <t>GREET EtOH tab ER430*ES430</t>
  </si>
  <si>
    <t>GREET Electric tab D101 (104.9/100)</t>
  </si>
  <si>
    <t>Product</t>
  </si>
  <si>
    <t>Feed</t>
  </si>
  <si>
    <t>To process</t>
  </si>
  <si>
    <t>GREET NG tab V25: AC25</t>
  </si>
  <si>
    <t>non-electricity</t>
  </si>
  <si>
    <t>GREET Coal tab E24:G24</t>
  </si>
  <si>
    <t>GREET EtOH tab J430</t>
  </si>
  <si>
    <t>GREET Uranium tab C40:M40</t>
  </si>
  <si>
    <t>non-electricity=avrg lng/lpg/meoh/dme/h2</t>
  </si>
  <si>
    <t>flow_source</t>
  </si>
  <si>
    <t>total</t>
  </si>
  <si>
    <t>ch4_combustion</t>
  </si>
  <si>
    <t>ch4_non-combustion</t>
  </si>
  <si>
    <t xml:space="preserve">Calculate emissions (g/mmBtu product fuel) due to electricity &amp; h2 </t>
  </si>
  <si>
    <t>Petroleum tab Row 106-122 for US crude oil</t>
  </si>
  <si>
    <t>Petroleum tab Row 113 for crude and Electric tab B220 and C220</t>
  </si>
  <si>
    <t>Note: Table A3 is for US, while oil sands are from Canada, so the electricity emission factor from Table A3 cannot be used here</t>
  </si>
  <si>
    <t>Calculate once &amp; use for all cases: CI of US electricity, h2, steam in GREET (default mix)</t>
  </si>
  <si>
    <t>CI of Canada electricity for oil sands upstream</t>
  </si>
  <si>
    <t>(Electric!R253)/1000000</t>
  </si>
  <si>
    <t>Petroleum tab Row 141</t>
  </si>
  <si>
    <t>Petroleum tab Row 106-122 for oil sands</t>
  </si>
  <si>
    <t>Petroleum tab Row 113 for oil sands and Electric tab R253</t>
  </si>
  <si>
    <t>Petroleum tab Row 141 for US crude oil</t>
  </si>
  <si>
    <t>Petroleum tab Row 141 for oil sands</t>
  </si>
  <si>
    <t>Conventional crude oil</t>
  </si>
  <si>
    <t>Crude mix to US refineries (by energy share)</t>
  </si>
  <si>
    <t>Shale Oil</t>
  </si>
  <si>
    <t>Bakken</t>
  </si>
  <si>
    <t>Eagle Ford</t>
  </si>
  <si>
    <t>Weighted avrg crude mix to US refineries</t>
  </si>
  <si>
    <t>Surface Mining + Bitumen</t>
  </si>
  <si>
    <t>Crude Type</t>
  </si>
  <si>
    <t>Crude Sub-Type</t>
  </si>
  <si>
    <t>Conventional Crude</t>
  </si>
  <si>
    <t>Oil Sand</t>
  </si>
  <si>
    <t>Surface Mining + SCO</t>
  </si>
  <si>
    <t>In-Situ Production + Bitumen</t>
  </si>
  <si>
    <t>In-Situ Production + SCO</t>
  </si>
  <si>
    <t>Average Mix to US Refineries</t>
  </si>
  <si>
    <t>77% conventional crude_9% oil sand_14% shale oil (GREET Petroleum tab A12)</t>
  </si>
  <si>
    <t>source</t>
  </si>
  <si>
    <t>Petroleum tab Row 106-122</t>
  </si>
  <si>
    <t>Petroleum tab Row 113 and Electric tab B220 and C220</t>
  </si>
  <si>
    <t>crude oil / sco</t>
  </si>
  <si>
    <t>residual oil</t>
  </si>
  <si>
    <t>diesel fuel</t>
  </si>
  <si>
    <t>natural gas</t>
  </si>
  <si>
    <t>liquefied petroleum gas</t>
  </si>
  <si>
    <t>hydrogen</t>
  </si>
  <si>
    <t>petcoke</t>
  </si>
  <si>
    <t>butane</t>
  </si>
  <si>
    <t>blendstock</t>
  </si>
  <si>
    <t>gtl</t>
  </si>
  <si>
    <t>produced gas</t>
  </si>
  <si>
    <t>refinery still gas</t>
  </si>
  <si>
    <t>diluent flared</t>
  </si>
  <si>
    <t>natural gas flared</t>
  </si>
  <si>
    <t>Include Well Infrastructure Emissions?</t>
  </si>
  <si>
    <t>yes</t>
  </si>
  <si>
    <t>no</t>
  </si>
  <si>
    <t>intermediate</t>
  </si>
  <si>
    <t>Petroleum tab Row 106-122 for gasoline</t>
  </si>
  <si>
    <t>Petroleum tab Row 106-122 for LPG</t>
  </si>
  <si>
    <t>Petroleum tab Row 106-122 for diesel</t>
  </si>
  <si>
    <t>* Removed info that is useless for SESAME; converted g/mmBtu or g/ton to g/mmBtuMile or g/tonmile</t>
  </si>
  <si>
    <t>g/tonMile</t>
  </si>
  <si>
    <t>Note: Feed/product red highlighted have g/tonMile unit, while the others g/mmBtuMile</t>
  </si>
  <si>
    <t>kg/kgMile</t>
  </si>
  <si>
    <t>LHV (Btu/ton)</t>
  </si>
  <si>
    <t>mix</t>
  </si>
  <si>
    <t>bit</t>
  </si>
  <si>
    <t>subbit</t>
  </si>
  <si>
    <t>lig</t>
  </si>
  <si>
    <t>MJ/kg</t>
  </si>
  <si>
    <t>Default Distance (mile one-way)</t>
  </si>
  <si>
    <t>kg/kgmile</t>
  </si>
  <si>
    <t>lignite</t>
  </si>
  <si>
    <t>Sub feed</t>
  </si>
  <si>
    <t>bakken</t>
  </si>
  <si>
    <t>shale oil</t>
  </si>
  <si>
    <t>eagle ford</t>
  </si>
  <si>
    <t>bituminous</t>
  </si>
  <si>
    <t>subbituminous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</si>
</sst>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
    <numFmt numFmtId="166" formatCode="#,##0.00000"/>
    <numFmt numFmtId="167" formatCode="#,##0.0000"/>
    <numFmt numFmtId="168" formatCode="0.0000000"/>
    <numFmt numFmtId="169" formatCode="0.000000"/>
    <numFmt numFmtId="170" formatCode="0.0000"/>
    <numFmt numFmtId="171" formatCode="0.000"/>
    <numFmt numFmtId="172" formatCode="0.0000000000"/>
  </numFmts>
  <fonts count="2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Arial"/>
      <family val="2"/>
    </font>
    <font>
      <b/>
      <sz val="10"/>
      <name val="Arial"/>
      <family val="2"/>
    </font>
    <font>
      <sz val="10"/>
      <name val="Arial"/>
      <family val="2"/>
    </font>
    <font>
      <sz val="9"/>
      <color indexed="81"/>
      <name val="Tahoma"/>
      <family val="2"/>
    </font>
    <font>
      <sz val="8"/>
      <color indexed="81"/>
      <name val="Tahoma"/>
      <family val="2"/>
    </font>
    <font>
      <sz val="11"/>
      <name val="Calibri"/>
      <family val="2"/>
      <scheme val="minor"/>
    </font>
    <font>
      <b/>
      <sz val="10"/>
      <color theme="0" tint="-0.14999847407452621"/>
      <name val="Arial"/>
      <family val="2"/>
    </font>
    <font>
      <sz val="11"/>
      <color theme="0" tint="-0.14999847407452621"/>
      <name val="Calibri"/>
      <family val="2"/>
      <scheme val="minor"/>
    </font>
    <font>
      <b/>
      <sz val="9"/>
      <color indexed="81"/>
      <name val="Tahoma"/>
      <family val="2"/>
    </font>
    <font>
      <b/>
      <sz val="11"/>
      <color rgb="FFFF0000"/>
      <name val="Calibri"/>
      <family val="2"/>
      <scheme val="minor"/>
    </font>
    <font>
      <b/>
      <sz val="12"/>
      <color rgb="FFFF0000"/>
      <name val="Calibri"/>
      <family val="2"/>
      <scheme val="minor"/>
    </font>
    <font>
      <b/>
      <vertAlign val="subscript"/>
      <sz val="10"/>
      <name val="Arial"/>
      <family val="2"/>
    </font>
    <font>
      <b/>
      <vertAlign val="subscript"/>
      <sz val="8"/>
      <name val="Arial"/>
      <family val="2"/>
    </font>
    <font>
      <b/>
      <sz val="8"/>
      <color indexed="81"/>
      <name val="Tahoma"/>
      <family val="2"/>
    </font>
    <font>
      <sz val="10"/>
      <color theme="0" tint="-0.14999847407452621"/>
      <name val="Arial"/>
      <family val="2"/>
    </font>
    <font>
      <sz val="10"/>
      <color rgb="FFFF0000"/>
      <name val="Arial"/>
      <family val="2"/>
    </font>
    <font>
      <b/>
      <sz val="10"/>
      <color rgb="FFFF0000"/>
      <name val="Arial"/>
      <family val="2"/>
    </font>
    <font>
      <b/>
      <sz val="8"/>
      <name val="Arial"/>
      <family val="2"/>
    </font>
    <font>
      <b/>
      <sz val="11"/>
      <color rgb="FF00B0F0"/>
      <name val="Calibri"/>
      <family val="2"/>
      <scheme val="minor"/>
    </font>
    <font>
      <b/>
      <sz val="12"/>
      <name val="Calibri"/>
      <family val="2"/>
      <scheme val="minor"/>
    </font>
    <font>
      <b/>
      <sz val="11"/>
      <name val="Calibri"/>
      <family val="2"/>
      <scheme val="minor"/>
    </font>
    <font>
      <b/>
      <sz val="11"/>
      <color theme="0" tint="-0.14999847407452621"/>
      <name val="Calibri"/>
      <family val="2"/>
      <scheme val="minor"/>
    </font>
    <font>
      <b/>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4BD0FF"/>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6">
    <border>
      <left/>
      <right/>
      <top/>
      <bottom/>
      <diagonal/>
    </border>
    <border>
      <left style="thin">
        <color auto="1"/>
      </left>
      <right/>
      <top style="thin">
        <color auto="1"/>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top/>
      <bottom/>
      <diagonal/>
    </border>
    <border>
      <left/>
      <right style="thin">
        <color auto="1"/>
      </right>
      <top/>
      <bottom/>
      <diagonal/>
    </border>
    <border>
      <left/>
      <right/>
      <top style="thin">
        <color indexed="64"/>
      </top>
      <bottom/>
      <diagonal/>
    </border>
    <border>
      <left/>
      <right style="thin">
        <color auto="1"/>
      </right>
      <top style="thin">
        <color auto="1"/>
      </top>
      <bottom/>
      <diagonal/>
    </border>
    <border>
      <left style="thin">
        <color indexed="64"/>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indexed="64"/>
      </right>
      <top style="thin">
        <color indexed="64"/>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cellStyleXfs>
  <cellXfs count="606">
    <xf numFmtId="0" fontId="0" fillId="0" borderId="0" xfId="0"/>
    <xf numFmtId="0" fontId="4" fillId="0" borderId="0" xfId="0" applyNumberFormat="1" applyFont="1" applyFill="1" applyBorder="1" applyAlignment="1"/>
    <xf numFmtId="0" fontId="0" fillId="0" borderId="0" xfId="0" applyNumberFormat="1" applyFont="1" applyBorder="1" applyAlignment="1"/>
    <xf numFmtId="0" fontId="0" fillId="0" borderId="0" xfId="0" applyNumberFormat="1" applyFont="1" applyFill="1" applyBorder="1" applyAlignment="1"/>
    <xf numFmtId="0" fontId="0" fillId="0" borderId="1" xfId="0" applyNumberFormat="1" applyFont="1" applyFill="1" applyBorder="1" applyAlignment="1"/>
    <xf numFmtId="0" fontId="0" fillId="0" borderId="5" xfId="0" applyNumberFormat="1" applyFont="1" applyFill="1" applyBorder="1" applyAlignment="1"/>
    <xf numFmtId="0" fontId="5" fillId="0" borderId="5" xfId="0" applyNumberFormat="1" applyFont="1" applyFill="1" applyBorder="1" applyAlignment="1">
      <alignment textRotation="90" wrapText="1"/>
    </xf>
    <xf numFmtId="0" fontId="5" fillId="0" borderId="0" xfId="0" applyNumberFormat="1" applyFont="1" applyFill="1" applyBorder="1" applyAlignment="1">
      <alignment textRotation="90" wrapText="1"/>
    </xf>
    <xf numFmtId="164" fontId="5" fillId="0" borderId="1" xfId="0" applyNumberFormat="1" applyFont="1" applyFill="1" applyBorder="1" applyAlignment="1"/>
    <xf numFmtId="164" fontId="0" fillId="0" borderId="1" xfId="2" applyNumberFormat="1" applyFont="1" applyFill="1" applyBorder="1" applyAlignment="1"/>
    <xf numFmtId="164" fontId="0" fillId="0" borderId="7" xfId="2" applyNumberFormat="1" applyFont="1" applyFill="1" applyBorder="1" applyAlignment="1"/>
    <xf numFmtId="164" fontId="0" fillId="0" borderId="7" xfId="0" applyNumberFormat="1" applyFont="1" applyFill="1" applyBorder="1" applyAlignment="1"/>
    <xf numFmtId="0" fontId="5" fillId="0" borderId="9" xfId="0" applyNumberFormat="1" applyFont="1" applyFill="1" applyBorder="1" applyAlignment="1"/>
    <xf numFmtId="165" fontId="0" fillId="0" borderId="9" xfId="0" applyNumberFormat="1" applyFont="1" applyFill="1" applyBorder="1" applyAlignment="1"/>
    <xf numFmtId="165" fontId="0" fillId="0" borderId="10" xfId="0" applyNumberFormat="1" applyFont="1" applyFill="1" applyBorder="1" applyAlignment="1"/>
    <xf numFmtId="0" fontId="5" fillId="0" borderId="12" xfId="0" applyNumberFormat="1" applyFont="1" applyFill="1" applyBorder="1" applyAlignment="1"/>
    <xf numFmtId="0" fontId="0" fillId="0" borderId="7" xfId="0" applyNumberFormat="1" applyFont="1" applyFill="1" applyBorder="1" applyAlignment="1"/>
    <xf numFmtId="0" fontId="0" fillId="0" borderId="13" xfId="0" applyNumberFormat="1" applyFont="1" applyFill="1" applyBorder="1" applyAlignment="1"/>
    <xf numFmtId="0" fontId="0" fillId="0" borderId="13" xfId="0" applyNumberFormat="1" applyFont="1" applyBorder="1" applyAlignment="1"/>
    <xf numFmtId="3" fontId="0" fillId="0" borderId="0" xfId="1" applyNumberFormat="1" applyFont="1" applyFill="1" applyBorder="1" applyAlignment="1"/>
    <xf numFmtId="3" fontId="0" fillId="0" borderId="5" xfId="1" applyNumberFormat="1" applyFont="1" applyFill="1" applyBorder="1" applyAlignment="1"/>
    <xf numFmtId="3" fontId="0" fillId="0" borderId="0" xfId="0" applyNumberFormat="1" applyFont="1" applyFill="1" applyBorder="1" applyAlignment="1"/>
    <xf numFmtId="3" fontId="0" fillId="0" borderId="0" xfId="2" applyNumberFormat="1" applyFont="1" applyFill="1" applyBorder="1" applyAlignment="1"/>
    <xf numFmtId="0" fontId="0" fillId="0" borderId="14" xfId="0" applyNumberFormat="1" applyFont="1" applyFill="1" applyBorder="1" applyAlignment="1"/>
    <xf numFmtId="3" fontId="0" fillId="0" borderId="9" xfId="1" applyNumberFormat="1" applyFont="1" applyFill="1" applyBorder="1" applyAlignment="1"/>
    <xf numFmtId="3" fontId="0" fillId="0" borderId="10" xfId="1" applyNumberFormat="1" applyFont="1" applyFill="1" applyBorder="1" applyAlignment="1"/>
    <xf numFmtId="0" fontId="5" fillId="0" borderId="1" xfId="0" applyNumberFormat="1" applyFont="1" applyBorder="1" applyAlignment="1"/>
    <xf numFmtId="3" fontId="0" fillId="0" borderId="1" xfId="0" applyNumberFormat="1" applyFont="1" applyFill="1" applyBorder="1" applyAlignment="1"/>
    <xf numFmtId="3" fontId="0" fillId="0" borderId="7" xfId="0" applyNumberFormat="1" applyFont="1" applyFill="1" applyBorder="1" applyAlignment="1"/>
    <xf numFmtId="165" fontId="0" fillId="0" borderId="0" xfId="0" applyNumberFormat="1" applyFont="1" applyFill="1" applyBorder="1" applyAlignment="1"/>
    <xf numFmtId="3" fontId="0" fillId="0" borderId="5" xfId="0" applyNumberFormat="1" applyFont="1" applyFill="1" applyBorder="1" applyAlignment="1"/>
    <xf numFmtId="0" fontId="0" fillId="0" borderId="9" xfId="0" applyNumberFormat="1" applyFont="1" applyBorder="1" applyAlignment="1"/>
    <xf numFmtId="0" fontId="10" fillId="0" borderId="0" xfId="0" applyNumberFormat="1" applyFont="1" applyFill="1" applyBorder="1" applyAlignment="1">
      <alignment textRotation="90" wrapText="1"/>
    </xf>
    <xf numFmtId="164" fontId="11" fillId="0" borderId="7" xfId="2" applyNumberFormat="1" applyFont="1" applyFill="1" applyBorder="1" applyAlignment="1"/>
    <xf numFmtId="165" fontId="11" fillId="0" borderId="10" xfId="0" applyNumberFormat="1" applyFont="1" applyFill="1" applyBorder="1" applyAlignment="1"/>
    <xf numFmtId="3" fontId="11" fillId="0" borderId="0" xfId="1" applyNumberFormat="1" applyFont="1" applyFill="1" applyBorder="1" applyAlignment="1"/>
    <xf numFmtId="3" fontId="11" fillId="0" borderId="7" xfId="0" applyNumberFormat="1" applyFont="1" applyFill="1" applyBorder="1" applyAlignment="1"/>
    <xf numFmtId="165" fontId="11" fillId="0" borderId="0" xfId="0" applyNumberFormat="1" applyFont="1" applyFill="1" applyBorder="1" applyAlignment="1"/>
    <xf numFmtId="3" fontId="11" fillId="0" borderId="0" xfId="0" applyNumberFormat="1" applyFont="1" applyFill="1" applyBorder="1" applyAlignment="1"/>
    <xf numFmtId="0" fontId="10" fillId="0" borderId="6" xfId="0" applyNumberFormat="1" applyFont="1" applyFill="1" applyBorder="1" applyAlignment="1">
      <alignment textRotation="90" wrapText="1"/>
    </xf>
    <xf numFmtId="164" fontId="11" fillId="0" borderId="8" xfId="2" applyNumberFormat="1" applyFont="1" applyFill="1" applyBorder="1" applyAlignment="1"/>
    <xf numFmtId="165" fontId="11" fillId="0" borderId="11" xfId="0" applyNumberFormat="1" applyFont="1" applyFill="1" applyBorder="1" applyAlignment="1"/>
    <xf numFmtId="3" fontId="11" fillId="0" borderId="6" xfId="1" applyNumberFormat="1" applyFont="1" applyFill="1" applyBorder="1" applyAlignment="1"/>
    <xf numFmtId="3" fontId="11" fillId="0" borderId="8" xfId="0" applyNumberFormat="1" applyFont="1" applyFill="1" applyBorder="1" applyAlignment="1"/>
    <xf numFmtId="165" fontId="11" fillId="0" borderId="6" xfId="0" applyNumberFormat="1" applyFont="1" applyFill="1" applyBorder="1" applyAlignment="1"/>
    <xf numFmtId="3" fontId="11" fillId="0" borderId="6" xfId="0" applyNumberFormat="1" applyFont="1" applyFill="1" applyBorder="1" applyAlignment="1"/>
    <xf numFmtId="0" fontId="10" fillId="0" borderId="5" xfId="0" applyNumberFormat="1" applyFont="1" applyFill="1" applyBorder="1" applyAlignment="1"/>
    <xf numFmtId="164" fontId="11" fillId="0" borderId="5" xfId="2" applyNumberFormat="1" applyFont="1" applyFill="1" applyBorder="1" applyAlignment="1"/>
    <xf numFmtId="164" fontId="11" fillId="0" borderId="0" xfId="2" applyNumberFormat="1" applyFont="1" applyFill="1" applyBorder="1" applyAlignment="1"/>
    <xf numFmtId="164" fontId="11" fillId="0" borderId="6" xfId="2" applyNumberFormat="1" applyFont="1" applyFill="1" applyBorder="1" applyAlignment="1"/>
    <xf numFmtId="0" fontId="11" fillId="0" borderId="0" xfId="0" applyNumberFormat="1" applyFont="1" applyFill="1" applyBorder="1" applyAlignment="1"/>
    <xf numFmtId="0" fontId="11" fillId="0" borderId="8" xfId="0" applyNumberFormat="1" applyFont="1" applyFill="1" applyBorder="1" applyAlignment="1"/>
    <xf numFmtId="3" fontId="11" fillId="0" borderId="11" xfId="1" applyNumberFormat="1" applyFont="1" applyFill="1" applyBorder="1" applyAlignment="1"/>
    <xf numFmtId="0" fontId="11" fillId="0" borderId="7" xfId="0" applyNumberFormat="1" applyFont="1" applyFill="1" applyBorder="1" applyAlignment="1"/>
    <xf numFmtId="3" fontId="11" fillId="0" borderId="10" xfId="1" applyNumberFormat="1" applyFont="1" applyFill="1" applyBorder="1" applyAlignment="1"/>
    <xf numFmtId="0" fontId="0" fillId="2" borderId="0" xfId="0" applyFill="1"/>
    <xf numFmtId="0" fontId="14" fillId="2" borderId="0" xfId="0" applyFont="1" applyFill="1"/>
    <xf numFmtId="0" fontId="0" fillId="0" borderId="0" xfId="0" applyFill="1"/>
    <xf numFmtId="0" fontId="11" fillId="0" borderId="0" xfId="0" applyFont="1" applyFill="1"/>
    <xf numFmtId="0" fontId="13" fillId="2" borderId="0" xfId="0" applyFont="1" applyFill="1" applyAlignment="1">
      <alignment horizontal="left"/>
    </xf>
    <xf numFmtId="0" fontId="0" fillId="0" borderId="0" xfId="0" applyAlignment="1">
      <alignment horizontal="left"/>
    </xf>
    <xf numFmtId="0" fontId="4" fillId="0" borderId="0" xfId="3" applyNumberFormat="1" applyFont="1" applyBorder="1" applyAlignment="1">
      <alignment horizontal="left"/>
    </xf>
    <xf numFmtId="0" fontId="6" fillId="0" borderId="0" xfId="3" applyNumberFormat="1" applyFont="1" applyBorder="1" applyAlignment="1">
      <alignment horizontal="left"/>
    </xf>
    <xf numFmtId="0" fontId="6" fillId="0" borderId="0" xfId="3" applyNumberFormat="1" applyFont="1" applyFill="1" applyBorder="1" applyAlignment="1">
      <alignment horizontal="left"/>
    </xf>
    <xf numFmtId="0" fontId="5" fillId="0" borderId="1" xfId="3" applyNumberFormat="1" applyFont="1" applyBorder="1" applyAlignment="1">
      <alignment horizontal="left"/>
    </xf>
    <xf numFmtId="0" fontId="5" fillId="0" borderId="12" xfId="3" applyNumberFormat="1" applyFont="1" applyFill="1" applyBorder="1" applyAlignment="1">
      <alignment horizontal="left" wrapText="1"/>
    </xf>
    <xf numFmtId="0" fontId="10" fillId="0" borderId="12" xfId="3" applyNumberFormat="1" applyFont="1" applyBorder="1" applyAlignment="1">
      <alignment horizontal="left"/>
    </xf>
    <xf numFmtId="0" fontId="10" fillId="0" borderId="12" xfId="3" applyNumberFormat="1" applyFont="1" applyBorder="1" applyAlignment="1">
      <alignment horizontal="left" wrapText="1"/>
    </xf>
    <xf numFmtId="0" fontId="5" fillId="0" borderId="2" xfId="3" applyNumberFormat="1" applyFont="1" applyFill="1" applyBorder="1" applyAlignment="1">
      <alignment horizontal="left" wrapText="1"/>
    </xf>
    <xf numFmtId="0" fontId="5" fillId="0" borderId="3" xfId="3" applyNumberFormat="1" applyFont="1" applyFill="1" applyBorder="1" applyAlignment="1">
      <alignment horizontal="left" wrapText="1"/>
    </xf>
    <xf numFmtId="0" fontId="5" fillId="0" borderId="4" xfId="3" applyNumberFormat="1" applyFont="1" applyFill="1" applyBorder="1" applyAlignment="1">
      <alignment horizontal="left" wrapText="1"/>
    </xf>
    <xf numFmtId="0" fontId="10" fillId="0" borderId="3" xfId="3" applyNumberFormat="1" applyFont="1" applyFill="1" applyBorder="1" applyAlignment="1">
      <alignment horizontal="left" wrapText="1"/>
    </xf>
    <xf numFmtId="0" fontId="5" fillId="0" borderId="15" xfId="3" applyNumberFormat="1" applyFont="1" applyFill="1" applyBorder="1" applyAlignment="1">
      <alignment horizontal="left" wrapText="1"/>
    </xf>
    <xf numFmtId="0" fontId="10" fillId="0" borderId="15" xfId="3" applyNumberFormat="1" applyFont="1" applyFill="1" applyBorder="1" applyAlignment="1">
      <alignment horizontal="left" wrapText="1"/>
    </xf>
    <xf numFmtId="0" fontId="10" fillId="0" borderId="2" xfId="3" applyNumberFormat="1" applyFont="1" applyFill="1" applyBorder="1" applyAlignment="1">
      <alignment horizontal="left" wrapText="1"/>
    </xf>
    <xf numFmtId="0" fontId="10" fillId="0" borderId="4" xfId="3" applyNumberFormat="1" applyFont="1" applyFill="1" applyBorder="1" applyAlignment="1">
      <alignment horizontal="left" wrapText="1"/>
    </xf>
    <xf numFmtId="0" fontId="18" fillId="0" borderId="5" xfId="3" applyNumberFormat="1" applyFont="1" applyBorder="1" applyAlignment="1">
      <alignment horizontal="left"/>
    </xf>
    <xf numFmtId="164" fontId="18" fillId="0" borderId="5" xfId="2" applyNumberFormat="1" applyFont="1" applyFill="1" applyBorder="1" applyAlignment="1">
      <alignment horizontal="left"/>
    </xf>
    <xf numFmtId="164" fontId="18" fillId="0" borderId="0" xfId="2" applyNumberFormat="1" applyFont="1" applyFill="1" applyBorder="1" applyAlignment="1">
      <alignment horizontal="left"/>
    </xf>
    <xf numFmtId="164" fontId="18" fillId="0" borderId="6" xfId="2" applyNumberFormat="1" applyFont="1" applyFill="1" applyBorder="1" applyAlignment="1">
      <alignment horizontal="left"/>
    </xf>
    <xf numFmtId="164" fontId="18" fillId="0" borderId="13" xfId="2" applyNumberFormat="1" applyFont="1" applyFill="1" applyBorder="1" applyAlignment="1">
      <alignment horizontal="left"/>
    </xf>
    <xf numFmtId="0" fontId="18" fillId="0" borderId="0" xfId="3" applyNumberFormat="1" applyFont="1" applyBorder="1" applyAlignment="1">
      <alignment horizontal="left"/>
    </xf>
    <xf numFmtId="0" fontId="6" fillId="0" borderId="5" xfId="3" applyNumberFormat="1" applyFont="1" applyBorder="1" applyAlignment="1">
      <alignment horizontal="left"/>
    </xf>
    <xf numFmtId="3" fontId="6" fillId="0" borderId="5" xfId="3" applyNumberFormat="1" applyFont="1" applyFill="1" applyBorder="1" applyAlignment="1">
      <alignment horizontal="left"/>
    </xf>
    <xf numFmtId="3" fontId="6" fillId="0" borderId="0" xfId="3" applyNumberFormat="1" applyFont="1" applyFill="1" applyBorder="1" applyAlignment="1">
      <alignment horizontal="left"/>
    </xf>
    <xf numFmtId="3" fontId="6" fillId="3" borderId="6" xfId="3" applyNumberFormat="1" applyFont="1" applyFill="1" applyBorder="1" applyAlignment="1">
      <alignment horizontal="left"/>
    </xf>
    <xf numFmtId="3" fontId="18" fillId="0" borderId="0" xfId="3" applyNumberFormat="1" applyFont="1" applyFill="1" applyBorder="1" applyAlignment="1">
      <alignment horizontal="left"/>
    </xf>
    <xf numFmtId="3" fontId="18" fillId="3" borderId="0" xfId="3" applyNumberFormat="1" applyFont="1" applyFill="1" applyBorder="1" applyAlignment="1">
      <alignment horizontal="left"/>
    </xf>
    <xf numFmtId="3" fontId="6" fillId="3" borderId="5" xfId="3" applyNumberFormat="1" applyFont="1" applyFill="1" applyBorder="1" applyAlignment="1">
      <alignment horizontal="left"/>
    </xf>
    <xf numFmtId="3" fontId="6" fillId="3" borderId="0" xfId="3" applyNumberFormat="1" applyFont="1" applyFill="1" applyBorder="1" applyAlignment="1">
      <alignment horizontal="left"/>
    </xf>
    <xf numFmtId="3" fontId="18" fillId="0" borderId="0" xfId="2" applyNumberFormat="1" applyFont="1" applyFill="1" applyBorder="1" applyAlignment="1">
      <alignment horizontal="left"/>
    </xf>
    <xf numFmtId="3" fontId="6" fillId="0" borderId="13" xfId="2" applyNumberFormat="1" applyFont="1" applyFill="1" applyBorder="1" applyAlignment="1">
      <alignment horizontal="left"/>
    </xf>
    <xf numFmtId="3" fontId="18" fillId="0" borderId="13" xfId="2" applyNumberFormat="1" applyFont="1" applyFill="1" applyBorder="1" applyAlignment="1">
      <alignment horizontal="left"/>
    </xf>
    <xf numFmtId="3" fontId="6" fillId="0" borderId="6" xfId="2" applyNumberFormat="1" applyFont="1" applyFill="1" applyBorder="1" applyAlignment="1">
      <alignment horizontal="left"/>
    </xf>
    <xf numFmtId="3" fontId="6" fillId="0" borderId="0" xfId="2" applyNumberFormat="1" applyFont="1" applyFill="1" applyBorder="1" applyAlignment="1">
      <alignment horizontal="left"/>
    </xf>
    <xf numFmtId="3" fontId="18" fillId="0" borderId="5" xfId="3" applyNumberFormat="1" applyFont="1" applyFill="1" applyBorder="1" applyAlignment="1">
      <alignment horizontal="left"/>
    </xf>
    <xf numFmtId="3" fontId="18" fillId="0" borderId="6" xfId="2" applyNumberFormat="1" applyFont="1" applyFill="1" applyBorder="1" applyAlignment="1">
      <alignment horizontal="left"/>
    </xf>
    <xf numFmtId="3" fontId="18" fillId="0" borderId="6" xfId="3" applyNumberFormat="1" applyFont="1" applyFill="1" applyBorder="1" applyAlignment="1">
      <alignment horizontal="left"/>
    </xf>
    <xf numFmtId="3" fontId="6" fillId="0" borderId="13" xfId="3" applyNumberFormat="1" applyFont="1" applyFill="1" applyBorder="1" applyAlignment="1">
      <alignment horizontal="left"/>
    </xf>
    <xf numFmtId="3" fontId="18" fillId="3" borderId="6" xfId="3" applyNumberFormat="1" applyFont="1" applyFill="1" applyBorder="1" applyAlignment="1">
      <alignment horizontal="left"/>
    </xf>
    <xf numFmtId="3" fontId="6" fillId="0" borderId="5" xfId="2" applyNumberFormat="1" applyFont="1" applyFill="1" applyBorder="1" applyAlignment="1">
      <alignment horizontal="left"/>
    </xf>
    <xf numFmtId="3" fontId="18" fillId="0" borderId="5" xfId="2" applyNumberFormat="1" applyFont="1" applyFill="1" applyBorder="1" applyAlignment="1">
      <alignment horizontal="left"/>
    </xf>
    <xf numFmtId="3" fontId="18" fillId="3" borderId="6" xfId="2" applyNumberFormat="1" applyFont="1" applyFill="1" applyBorder="1" applyAlignment="1">
      <alignment horizontal="left"/>
    </xf>
    <xf numFmtId="3" fontId="18" fillId="3" borderId="0" xfId="2" applyNumberFormat="1" applyFont="1" applyFill="1" applyBorder="1" applyAlignment="1">
      <alignment horizontal="left"/>
    </xf>
    <xf numFmtId="3" fontId="18" fillId="3" borderId="5" xfId="2" applyNumberFormat="1" applyFont="1" applyFill="1" applyBorder="1" applyAlignment="1">
      <alignment horizontal="left"/>
    </xf>
    <xf numFmtId="3" fontId="6" fillId="3" borderId="5" xfId="2" applyNumberFormat="1" applyFont="1" applyFill="1" applyBorder="1" applyAlignment="1">
      <alignment horizontal="left"/>
    </xf>
    <xf numFmtId="3" fontId="6" fillId="3" borderId="0" xfId="2" applyNumberFormat="1" applyFont="1" applyFill="1" applyBorder="1" applyAlignment="1">
      <alignment horizontal="left"/>
    </xf>
    <xf numFmtId="3" fontId="18" fillId="0" borderId="13" xfId="3" applyNumberFormat="1" applyFont="1" applyFill="1" applyBorder="1" applyAlignment="1">
      <alignment horizontal="left"/>
    </xf>
    <xf numFmtId="3" fontId="18" fillId="2" borderId="5" xfId="3" applyNumberFormat="1" applyFont="1" applyFill="1" applyBorder="1" applyAlignment="1">
      <alignment horizontal="left"/>
    </xf>
    <xf numFmtId="3" fontId="18" fillId="2" borderId="0" xfId="3" applyNumberFormat="1" applyFont="1" applyFill="1" applyBorder="1" applyAlignment="1">
      <alignment horizontal="left"/>
    </xf>
    <xf numFmtId="3" fontId="18" fillId="2" borderId="6" xfId="2" applyNumberFormat="1" applyFont="1" applyFill="1" applyBorder="1" applyAlignment="1">
      <alignment horizontal="left"/>
    </xf>
    <xf numFmtId="3" fontId="6" fillId="0" borderId="6" xfId="3" applyNumberFormat="1" applyFont="1" applyFill="1" applyBorder="1" applyAlignment="1">
      <alignment horizontal="left"/>
    </xf>
    <xf numFmtId="0" fontId="18" fillId="0" borderId="1" xfId="3" applyNumberFormat="1" applyFont="1" applyBorder="1" applyAlignment="1">
      <alignment horizontal="left"/>
    </xf>
    <xf numFmtId="0" fontId="18" fillId="0" borderId="7" xfId="3" applyNumberFormat="1" applyFont="1" applyBorder="1" applyAlignment="1">
      <alignment horizontal="left"/>
    </xf>
    <xf numFmtId="0" fontId="18" fillId="0" borderId="8" xfId="3" applyNumberFormat="1" applyFont="1" applyBorder="1" applyAlignment="1">
      <alignment horizontal="left"/>
    </xf>
    <xf numFmtId="0" fontId="18" fillId="0" borderId="12" xfId="3" applyNumberFormat="1" applyFont="1" applyBorder="1" applyAlignment="1">
      <alignment horizontal="left"/>
    </xf>
    <xf numFmtId="0" fontId="18" fillId="0" borderId="1" xfId="3" applyNumberFormat="1" applyFont="1" applyFill="1" applyBorder="1" applyAlignment="1">
      <alignment horizontal="left"/>
    </xf>
    <xf numFmtId="0" fontId="18" fillId="0" borderId="7" xfId="3" applyNumberFormat="1" applyFont="1" applyFill="1" applyBorder="1" applyAlignment="1">
      <alignment horizontal="left"/>
    </xf>
    <xf numFmtId="0" fontId="18" fillId="0" borderId="8" xfId="3" applyNumberFormat="1" applyFont="1" applyFill="1" applyBorder="1" applyAlignment="1">
      <alignment horizontal="left"/>
    </xf>
    <xf numFmtId="164" fontId="18" fillId="3" borderId="5" xfId="2" applyNumberFormat="1" applyFont="1" applyFill="1" applyBorder="1" applyAlignment="1">
      <alignment horizontal="left"/>
    </xf>
    <xf numFmtId="164" fontId="18" fillId="2" borderId="0" xfId="2" applyNumberFormat="1" applyFont="1" applyFill="1" applyBorder="1" applyAlignment="1">
      <alignment horizontal="left"/>
    </xf>
    <xf numFmtId="164" fontId="18" fillId="3" borderId="0" xfId="2" applyNumberFormat="1" applyFont="1" applyFill="1" applyBorder="1" applyAlignment="1">
      <alignment horizontal="left"/>
    </xf>
    <xf numFmtId="164" fontId="18" fillId="3" borderId="6" xfId="2" applyNumberFormat="1" applyFont="1" applyFill="1" applyBorder="1" applyAlignment="1">
      <alignment horizontal="left"/>
    </xf>
    <xf numFmtId="164" fontId="18" fillId="2" borderId="6" xfId="2" applyNumberFormat="1" applyFont="1" applyFill="1" applyBorder="1" applyAlignment="1">
      <alignment horizontal="left"/>
    </xf>
    <xf numFmtId="164" fontId="18" fillId="2" borderId="13" xfId="2" applyNumberFormat="1" applyFont="1" applyFill="1" applyBorder="1" applyAlignment="1">
      <alignment horizontal="left"/>
    </xf>
    <xf numFmtId="164" fontId="18" fillId="2" borderId="5" xfId="2" applyNumberFormat="1" applyFont="1" applyFill="1" applyBorder="1" applyAlignment="1">
      <alignment horizontal="left"/>
    </xf>
    <xf numFmtId="164" fontId="18" fillId="0" borderId="6" xfId="3" applyNumberFormat="1" applyFont="1" applyBorder="1" applyAlignment="1">
      <alignment horizontal="left"/>
    </xf>
    <xf numFmtId="164" fontId="18" fillId="0" borderId="0" xfId="3" applyNumberFormat="1" applyFont="1" applyBorder="1" applyAlignment="1">
      <alignment horizontal="left"/>
    </xf>
    <xf numFmtId="164" fontId="18" fillId="0" borderId="13" xfId="3" applyNumberFormat="1" applyFont="1" applyBorder="1" applyAlignment="1">
      <alignment horizontal="left"/>
    </xf>
    <xf numFmtId="164" fontId="18" fillId="0" borderId="5" xfId="3" applyNumberFormat="1" applyFont="1" applyBorder="1" applyAlignment="1">
      <alignment horizontal="left"/>
    </xf>
    <xf numFmtId="164" fontId="18" fillId="0" borderId="0" xfId="3" applyNumberFormat="1" applyFont="1" applyFill="1" applyBorder="1" applyAlignment="1">
      <alignment horizontal="left"/>
    </xf>
    <xf numFmtId="164" fontId="18" fillId="0" borderId="6" xfId="3" applyNumberFormat="1" applyFont="1" applyFill="1" applyBorder="1" applyAlignment="1">
      <alignment horizontal="left"/>
    </xf>
    <xf numFmtId="164" fontId="18" fillId="3" borderId="13" xfId="2" applyNumberFormat="1" applyFont="1" applyFill="1" applyBorder="1" applyAlignment="1">
      <alignment horizontal="left"/>
    </xf>
    <xf numFmtId="164" fontId="18" fillId="0" borderId="5" xfId="3" applyNumberFormat="1" applyFont="1" applyFill="1" applyBorder="1" applyAlignment="1">
      <alignment horizontal="left"/>
    </xf>
    <xf numFmtId="164" fontId="18" fillId="0" borderId="13" xfId="3" applyNumberFormat="1" applyFont="1" applyFill="1" applyBorder="1" applyAlignment="1">
      <alignment horizontal="left"/>
    </xf>
    <xf numFmtId="164" fontId="18" fillId="0" borderId="0" xfId="2" applyNumberFormat="1" applyFont="1" applyBorder="1" applyAlignment="1">
      <alignment horizontal="left"/>
    </xf>
    <xf numFmtId="0" fontId="18" fillId="0" borderId="5" xfId="3" applyNumberFormat="1" applyFont="1" applyFill="1" applyBorder="1" applyAlignment="1">
      <alignment horizontal="left"/>
    </xf>
    <xf numFmtId="0" fontId="18" fillId="0" borderId="0" xfId="3" applyNumberFormat="1" applyFont="1" applyFill="1" applyBorder="1" applyAlignment="1">
      <alignment horizontal="left"/>
    </xf>
    <xf numFmtId="0" fontId="18" fillId="0" borderId="9" xfId="3" applyNumberFormat="1" applyFont="1" applyBorder="1" applyAlignment="1">
      <alignment horizontal="left"/>
    </xf>
    <xf numFmtId="164" fontId="18" fillId="0" borderId="9" xfId="3" applyNumberFormat="1" applyFont="1" applyBorder="1" applyAlignment="1">
      <alignment horizontal="left"/>
    </xf>
    <xf numFmtId="164" fontId="18" fillId="0" borderId="10" xfId="3" applyNumberFormat="1" applyFont="1" applyBorder="1" applyAlignment="1">
      <alignment horizontal="left"/>
    </xf>
    <xf numFmtId="164" fontId="18" fillId="0" borderId="10" xfId="2" applyNumberFormat="1" applyFont="1" applyFill="1" applyBorder="1" applyAlignment="1">
      <alignment horizontal="left"/>
    </xf>
    <xf numFmtId="164" fontId="18" fillId="0" borderId="11" xfId="3" applyNumberFormat="1" applyFont="1" applyBorder="1" applyAlignment="1">
      <alignment horizontal="left"/>
    </xf>
    <xf numFmtId="164" fontId="18" fillId="0" borderId="14" xfId="3" applyNumberFormat="1" applyFont="1" applyBorder="1" applyAlignment="1">
      <alignment horizontal="left"/>
    </xf>
    <xf numFmtId="164" fontId="18" fillId="0" borderId="14" xfId="2" applyNumberFormat="1" applyFont="1" applyFill="1" applyBorder="1" applyAlignment="1">
      <alignment horizontal="left"/>
    </xf>
    <xf numFmtId="164" fontId="18" fillId="0" borderId="9" xfId="2" applyNumberFormat="1" applyFont="1" applyFill="1" applyBorder="1" applyAlignment="1">
      <alignment horizontal="left"/>
    </xf>
    <xf numFmtId="164" fontId="18" fillId="0" borderId="11" xfId="2" applyNumberFormat="1" applyFont="1" applyFill="1" applyBorder="1" applyAlignment="1">
      <alignment horizontal="left"/>
    </xf>
    <xf numFmtId="164" fontId="18" fillId="0" borderId="9" xfId="3" applyNumberFormat="1" applyFont="1" applyFill="1" applyBorder="1" applyAlignment="1">
      <alignment horizontal="left"/>
    </xf>
    <xf numFmtId="164" fontId="18" fillId="0" borderId="10" xfId="3" applyNumberFormat="1" applyFont="1" applyFill="1" applyBorder="1" applyAlignment="1">
      <alignment horizontal="left"/>
    </xf>
    <xf numFmtId="164" fontId="18" fillId="0" borderId="11" xfId="3" applyNumberFormat="1" applyFont="1" applyFill="1" applyBorder="1" applyAlignment="1">
      <alignment horizontal="left"/>
    </xf>
    <xf numFmtId="1" fontId="18" fillId="0" borderId="0" xfId="3" applyNumberFormat="1" applyFont="1" applyBorder="1" applyAlignment="1">
      <alignment horizontal="left"/>
    </xf>
    <xf numFmtId="0" fontId="18" fillId="0" borderId="6" xfId="3" applyNumberFormat="1" applyFont="1" applyBorder="1" applyAlignment="1">
      <alignment horizontal="left"/>
    </xf>
    <xf numFmtId="0" fontId="18" fillId="0" borderId="13" xfId="3" applyNumberFormat="1" applyFont="1" applyBorder="1" applyAlignment="1">
      <alignment horizontal="left"/>
    </xf>
    <xf numFmtId="0" fontId="18" fillId="0" borderId="6" xfId="3" applyNumberFormat="1" applyFont="1" applyFill="1" applyBorder="1" applyAlignment="1">
      <alignment horizontal="left"/>
    </xf>
    <xf numFmtId="3" fontId="18" fillId="0" borderId="5" xfId="3" applyNumberFormat="1" applyFont="1" applyBorder="1" applyAlignment="1">
      <alignment horizontal="left"/>
    </xf>
    <xf numFmtId="3" fontId="18" fillId="0" borderId="0" xfId="3" applyNumberFormat="1" applyFont="1" applyBorder="1" applyAlignment="1">
      <alignment horizontal="left"/>
    </xf>
    <xf numFmtId="3" fontId="18" fillId="0" borderId="13" xfId="3" applyNumberFormat="1" applyFont="1" applyBorder="1" applyAlignment="1">
      <alignment horizontal="left"/>
    </xf>
    <xf numFmtId="3" fontId="18" fillId="0" borderId="6" xfId="3" applyNumberFormat="1" applyFont="1" applyBorder="1" applyAlignment="1">
      <alignment horizontal="left"/>
    </xf>
    <xf numFmtId="3" fontId="18" fillId="0" borderId="9" xfId="3" applyNumberFormat="1" applyFont="1" applyBorder="1" applyAlignment="1">
      <alignment horizontal="left"/>
    </xf>
    <xf numFmtId="3" fontId="18" fillId="0" borderId="10" xfId="3" applyNumberFormat="1" applyFont="1" applyBorder="1" applyAlignment="1">
      <alignment horizontal="left"/>
    </xf>
    <xf numFmtId="3" fontId="18" fillId="0" borderId="11" xfId="3" applyNumberFormat="1" applyFont="1" applyBorder="1" applyAlignment="1">
      <alignment horizontal="left"/>
    </xf>
    <xf numFmtId="3" fontId="18" fillId="0" borderId="14" xfId="3" applyNumberFormat="1" applyFont="1" applyBorder="1" applyAlignment="1">
      <alignment horizontal="left"/>
    </xf>
    <xf numFmtId="3" fontId="18" fillId="0" borderId="10" xfId="3" applyNumberFormat="1" applyFont="1" applyFill="1" applyBorder="1" applyAlignment="1">
      <alignment horizontal="left"/>
    </xf>
    <xf numFmtId="3" fontId="18" fillId="0" borderId="9" xfId="3" applyNumberFormat="1" applyFont="1" applyFill="1" applyBorder="1" applyAlignment="1">
      <alignment horizontal="left"/>
    </xf>
    <xf numFmtId="3" fontId="18" fillId="0" borderId="11" xfId="3" applyNumberFormat="1" applyFont="1" applyFill="1" applyBorder="1" applyAlignment="1">
      <alignment horizontal="left"/>
    </xf>
    <xf numFmtId="0" fontId="11" fillId="0" borderId="2" xfId="3" applyNumberFormat="1" applyFont="1" applyBorder="1" applyAlignment="1">
      <alignment horizontal="left"/>
    </xf>
    <xf numFmtId="165" fontId="18" fillId="0" borderId="2" xfId="3" applyNumberFormat="1" applyFont="1" applyBorder="1" applyAlignment="1">
      <alignment horizontal="left"/>
    </xf>
    <xf numFmtId="165" fontId="18" fillId="0" borderId="3" xfId="3" applyNumberFormat="1" applyFont="1" applyBorder="1" applyAlignment="1">
      <alignment horizontal="left"/>
    </xf>
    <xf numFmtId="165" fontId="18" fillId="0" borderId="4" xfId="3" applyNumberFormat="1" applyFont="1" applyBorder="1" applyAlignment="1">
      <alignment horizontal="left"/>
    </xf>
    <xf numFmtId="165" fontId="18" fillId="0" borderId="15" xfId="3" applyNumberFormat="1" applyFont="1" applyBorder="1" applyAlignment="1">
      <alignment horizontal="left"/>
    </xf>
    <xf numFmtId="165" fontId="18" fillId="0" borderId="3" xfId="3" applyNumberFormat="1" applyFont="1" applyFill="1" applyBorder="1" applyAlignment="1">
      <alignment horizontal="left"/>
    </xf>
    <xf numFmtId="165" fontId="18" fillId="0" borderId="2" xfId="3" applyNumberFormat="1" applyFont="1" applyFill="1" applyBorder="1" applyAlignment="1">
      <alignment horizontal="left"/>
    </xf>
    <xf numFmtId="165" fontId="18" fillId="0" borderId="4" xfId="3" applyNumberFormat="1" applyFont="1" applyFill="1" applyBorder="1" applyAlignment="1">
      <alignment horizontal="left"/>
    </xf>
    <xf numFmtId="165" fontId="6" fillId="0" borderId="5" xfId="3" applyNumberFormat="1" applyFont="1" applyBorder="1" applyAlignment="1">
      <alignment horizontal="left"/>
    </xf>
    <xf numFmtId="165" fontId="6" fillId="0" borderId="0" xfId="3" applyNumberFormat="1" applyFont="1" applyBorder="1" applyAlignment="1">
      <alignment horizontal="left"/>
    </xf>
    <xf numFmtId="165" fontId="6" fillId="0" borderId="6" xfId="3" applyNumberFormat="1" applyFont="1" applyBorder="1" applyAlignment="1">
      <alignment horizontal="left"/>
    </xf>
    <xf numFmtId="165" fontId="18" fillId="0" borderId="0" xfId="3" applyNumberFormat="1" applyFont="1" applyBorder="1" applyAlignment="1">
      <alignment horizontal="left"/>
    </xf>
    <xf numFmtId="165" fontId="6" fillId="0" borderId="13" xfId="3" applyNumberFormat="1" applyFont="1" applyBorder="1" applyAlignment="1">
      <alignment horizontal="left"/>
    </xf>
    <xf numFmtId="165" fontId="18" fillId="0" borderId="13" xfId="3" applyNumberFormat="1" applyFont="1" applyBorder="1" applyAlignment="1">
      <alignment horizontal="left"/>
    </xf>
    <xf numFmtId="165" fontId="18" fillId="0" borderId="5" xfId="3" applyNumberFormat="1" applyFont="1" applyBorder="1" applyAlignment="1">
      <alignment horizontal="left"/>
    </xf>
    <xf numFmtId="165" fontId="18" fillId="0" borderId="6" xfId="3" applyNumberFormat="1" applyFont="1" applyBorder="1" applyAlignment="1">
      <alignment horizontal="left"/>
    </xf>
    <xf numFmtId="165" fontId="18" fillId="0" borderId="0" xfId="3" applyNumberFormat="1" applyFont="1" applyFill="1" applyBorder="1" applyAlignment="1">
      <alignment horizontal="left"/>
    </xf>
    <xf numFmtId="165" fontId="18" fillId="0" borderId="5" xfId="3" applyNumberFormat="1" applyFont="1" applyFill="1" applyBorder="1" applyAlignment="1">
      <alignment horizontal="left"/>
    </xf>
    <xf numFmtId="165" fontId="18" fillId="0" borderId="6" xfId="3" applyNumberFormat="1" applyFont="1" applyFill="1" applyBorder="1" applyAlignment="1">
      <alignment horizontal="left"/>
    </xf>
    <xf numFmtId="165" fontId="6" fillId="0" borderId="5" xfId="3" applyNumberFormat="1" applyFont="1" applyFill="1" applyBorder="1" applyAlignment="1">
      <alignment horizontal="left"/>
    </xf>
    <xf numFmtId="165" fontId="6" fillId="0" borderId="0" xfId="3" applyNumberFormat="1" applyFont="1" applyFill="1" applyBorder="1" applyAlignment="1">
      <alignment horizontal="left"/>
    </xf>
    <xf numFmtId="165" fontId="6" fillId="0" borderId="6" xfId="3" applyNumberFormat="1" applyFont="1" applyFill="1" applyBorder="1" applyAlignment="1">
      <alignment horizontal="left"/>
    </xf>
    <xf numFmtId="0" fontId="6" fillId="0" borderId="5" xfId="3" applyNumberFormat="1" applyFont="1" applyFill="1" applyBorder="1" applyAlignment="1">
      <alignment horizontal="left"/>
    </xf>
    <xf numFmtId="165" fontId="6" fillId="0" borderId="13" xfId="3" applyNumberFormat="1" applyFont="1" applyFill="1" applyBorder="1" applyAlignment="1">
      <alignment horizontal="left"/>
    </xf>
    <xf numFmtId="165" fontId="18" fillId="0" borderId="13" xfId="3" applyNumberFormat="1" applyFont="1" applyFill="1" applyBorder="1" applyAlignment="1">
      <alignment horizontal="left"/>
    </xf>
    <xf numFmtId="0" fontId="0" fillId="0" borderId="5" xfId="3" applyNumberFormat="1" applyFont="1" applyBorder="1" applyAlignment="1">
      <alignment horizontal="left"/>
    </xf>
    <xf numFmtId="3" fontId="6" fillId="0" borderId="5" xfId="3" applyNumberFormat="1" applyFont="1" applyBorder="1" applyAlignment="1">
      <alignment horizontal="left"/>
    </xf>
    <xf numFmtId="3" fontId="6" fillId="0" borderId="0" xfId="3" applyNumberFormat="1" applyFont="1" applyBorder="1" applyAlignment="1">
      <alignment horizontal="left"/>
    </xf>
    <xf numFmtId="3" fontId="6" fillId="0" borderId="6" xfId="3" applyNumberFormat="1" applyFont="1" applyBorder="1" applyAlignment="1">
      <alignment horizontal="left"/>
    </xf>
    <xf numFmtId="3" fontId="6" fillId="0" borderId="13" xfId="3" applyNumberFormat="1" applyFont="1" applyBorder="1" applyAlignment="1">
      <alignment horizontal="left"/>
    </xf>
    <xf numFmtId="3" fontId="18" fillId="0" borderId="6" xfId="1" applyNumberFormat="1" applyFont="1" applyFill="1" applyBorder="1" applyAlignment="1">
      <alignment horizontal="left"/>
    </xf>
    <xf numFmtId="3" fontId="18" fillId="0" borderId="1" xfId="3" applyNumberFormat="1" applyFont="1" applyBorder="1" applyAlignment="1">
      <alignment horizontal="left"/>
    </xf>
    <xf numFmtId="3" fontId="18" fillId="0" borderId="7" xfId="3" applyNumberFormat="1" applyFont="1" applyBorder="1" applyAlignment="1">
      <alignment horizontal="left"/>
    </xf>
    <xf numFmtId="3" fontId="18" fillId="0" borderId="8" xfId="3" applyNumberFormat="1" applyFont="1" applyBorder="1" applyAlignment="1">
      <alignment horizontal="left"/>
    </xf>
    <xf numFmtId="3" fontId="18" fillId="0" borderId="12" xfId="3" applyNumberFormat="1" applyFont="1" applyBorder="1" applyAlignment="1">
      <alignment horizontal="left"/>
    </xf>
    <xf numFmtId="3" fontId="18" fillId="0" borderId="7" xfId="3" applyNumberFormat="1" applyFont="1" applyFill="1" applyBorder="1" applyAlignment="1">
      <alignment horizontal="left"/>
    </xf>
    <xf numFmtId="3" fontId="18" fillId="0" borderId="1" xfId="3" applyNumberFormat="1" applyFont="1" applyFill="1" applyBorder="1" applyAlignment="1">
      <alignment horizontal="left"/>
    </xf>
    <xf numFmtId="3" fontId="18" fillId="0" borderId="8" xfId="3" applyNumberFormat="1" applyFont="1" applyFill="1" applyBorder="1" applyAlignment="1">
      <alignment horizontal="left"/>
    </xf>
    <xf numFmtId="0" fontId="18" fillId="0" borderId="9" xfId="3" applyNumberFormat="1" applyFont="1" applyFill="1" applyBorder="1" applyAlignment="1">
      <alignment horizontal="left"/>
    </xf>
    <xf numFmtId="165" fontId="18" fillId="0" borderId="9" xfId="3" applyNumberFormat="1" applyFont="1" applyFill="1" applyBorder="1" applyAlignment="1">
      <alignment horizontal="left"/>
    </xf>
    <xf numFmtId="165" fontId="18" fillId="0" borderId="10" xfId="3" applyNumberFormat="1" applyFont="1" applyFill="1" applyBorder="1" applyAlignment="1">
      <alignment horizontal="left"/>
    </xf>
    <xf numFmtId="165" fontId="18" fillId="0" borderId="11" xfId="3" applyNumberFormat="1" applyFont="1" applyFill="1" applyBorder="1" applyAlignment="1">
      <alignment horizontal="left"/>
    </xf>
    <xf numFmtId="165" fontId="18" fillId="0" borderId="14" xfId="3" applyNumberFormat="1" applyFont="1" applyFill="1" applyBorder="1" applyAlignment="1">
      <alignment horizontal="left"/>
    </xf>
    <xf numFmtId="165" fontId="18" fillId="0" borderId="11" xfId="3" applyNumberFormat="1" applyFont="1" applyBorder="1" applyAlignment="1">
      <alignment horizontal="left"/>
    </xf>
    <xf numFmtId="0" fontId="0" fillId="0" borderId="0" xfId="3" applyNumberFormat="1" applyFont="1" applyBorder="1" applyAlignment="1">
      <alignment horizontal="left"/>
    </xf>
    <xf numFmtId="166" fontId="6" fillId="0" borderId="0" xfId="3" applyNumberFormat="1" applyFont="1" applyBorder="1" applyAlignment="1">
      <alignment horizontal="left"/>
    </xf>
    <xf numFmtId="0" fontId="5" fillId="0" borderId="1" xfId="3" applyNumberFormat="1" applyFont="1" applyBorder="1" applyAlignment="1">
      <alignment horizontal="left" wrapText="1"/>
    </xf>
    <xf numFmtId="0" fontId="10" fillId="0" borderId="12" xfId="3" applyNumberFormat="1" applyFont="1" applyFill="1" applyBorder="1" applyAlignment="1">
      <alignment horizontal="left" wrapText="1"/>
    </xf>
    <xf numFmtId="0" fontId="10" fillId="0" borderId="15" xfId="3" applyFont="1" applyFill="1" applyBorder="1" applyAlignment="1">
      <alignment horizontal="left" wrapText="1"/>
    </xf>
    <xf numFmtId="0" fontId="10" fillId="0" borderId="15" xfId="3" applyNumberFormat="1" applyFont="1" applyBorder="1" applyAlignment="1">
      <alignment horizontal="left" wrapText="1"/>
    </xf>
    <xf numFmtId="0" fontId="10" fillId="0" borderId="2" xfId="3" applyNumberFormat="1" applyFont="1" applyBorder="1" applyAlignment="1">
      <alignment horizontal="left" wrapText="1"/>
    </xf>
    <xf numFmtId="0" fontId="10" fillId="0" borderId="4" xfId="3" applyNumberFormat="1" applyFont="1" applyBorder="1" applyAlignment="1">
      <alignment horizontal="left" wrapText="1"/>
    </xf>
    <xf numFmtId="0" fontId="10" fillId="0" borderId="15" xfId="3" applyNumberFormat="1" applyFont="1" applyBorder="1" applyAlignment="1">
      <alignment horizontal="left"/>
    </xf>
    <xf numFmtId="0" fontId="10" fillId="0" borderId="12" xfId="3" applyNumberFormat="1" applyFont="1" applyFill="1" applyBorder="1" applyAlignment="1">
      <alignment horizontal="left" textRotation="90" wrapText="1"/>
    </xf>
    <xf numFmtId="0" fontId="5" fillId="0" borderId="7" xfId="3" applyNumberFormat="1" applyFont="1" applyBorder="1" applyAlignment="1">
      <alignment horizontal="left" wrapText="1"/>
    </xf>
    <xf numFmtId="164" fontId="18" fillId="0" borderId="1" xfId="2" applyNumberFormat="1" applyFont="1" applyFill="1" applyBorder="1" applyAlignment="1">
      <alignment horizontal="left"/>
    </xf>
    <xf numFmtId="164" fontId="18" fillId="0" borderId="7" xfId="2" applyNumberFormat="1" applyFont="1" applyFill="1" applyBorder="1" applyAlignment="1">
      <alignment horizontal="left"/>
    </xf>
    <xf numFmtId="164" fontId="18" fillId="0" borderId="8" xfId="2" applyNumberFormat="1" applyFont="1" applyFill="1" applyBorder="1" applyAlignment="1">
      <alignment horizontal="left"/>
    </xf>
    <xf numFmtId="164" fontId="18" fillId="0" borderId="12" xfId="2" applyNumberFormat="1" applyFont="1" applyFill="1" applyBorder="1" applyAlignment="1">
      <alignment horizontal="left"/>
    </xf>
    <xf numFmtId="3" fontId="18" fillId="3" borderId="13" xfId="3" applyNumberFormat="1" applyFont="1" applyFill="1" applyBorder="1" applyAlignment="1">
      <alignment horizontal="left"/>
    </xf>
    <xf numFmtId="3" fontId="18" fillId="3" borderId="13" xfId="2" applyNumberFormat="1" applyFont="1" applyFill="1" applyBorder="1" applyAlignment="1">
      <alignment horizontal="left"/>
    </xf>
    <xf numFmtId="3" fontId="18" fillId="2" borderId="13" xfId="3" applyNumberFormat="1" applyFont="1" applyFill="1" applyBorder="1" applyAlignment="1">
      <alignment horizontal="left"/>
    </xf>
    <xf numFmtId="3" fontId="18" fillId="3" borderId="5" xfId="3" applyNumberFormat="1" applyFont="1" applyFill="1" applyBorder="1" applyAlignment="1">
      <alignment horizontal="left"/>
    </xf>
    <xf numFmtId="3" fontId="18" fillId="2" borderId="5" xfId="2" applyNumberFormat="1" applyFont="1" applyFill="1" applyBorder="1" applyAlignment="1">
      <alignment horizontal="left"/>
    </xf>
    <xf numFmtId="3" fontId="18" fillId="2" borderId="6" xfId="3" applyNumberFormat="1" applyFont="1" applyFill="1" applyBorder="1" applyAlignment="1">
      <alignment horizontal="left"/>
    </xf>
    <xf numFmtId="3" fontId="18" fillId="2" borderId="13" xfId="2" applyNumberFormat="1" applyFont="1" applyFill="1" applyBorder="1" applyAlignment="1">
      <alignment horizontal="left"/>
    </xf>
    <xf numFmtId="0" fontId="18" fillId="0" borderId="12" xfId="3" applyNumberFormat="1" applyFont="1" applyFill="1" applyBorder="1" applyAlignment="1">
      <alignment horizontal="left"/>
    </xf>
    <xf numFmtId="164" fontId="18" fillId="2" borderId="5" xfId="3" applyNumberFormat="1" applyFont="1" applyFill="1" applyBorder="1" applyAlignment="1">
      <alignment horizontal="left"/>
    </xf>
    <xf numFmtId="164" fontId="18" fillId="2" borderId="13" xfId="3" applyNumberFormat="1" applyFont="1" applyFill="1" applyBorder="1" applyAlignment="1">
      <alignment horizontal="left"/>
    </xf>
    <xf numFmtId="164" fontId="18" fillId="0" borderId="13" xfId="2" applyNumberFormat="1" applyFont="1" applyBorder="1" applyAlignment="1">
      <alignment horizontal="left"/>
    </xf>
    <xf numFmtId="164" fontId="18" fillId="0" borderId="5" xfId="2" applyNumberFormat="1" applyFont="1" applyBorder="1" applyAlignment="1">
      <alignment horizontal="left"/>
    </xf>
    <xf numFmtId="1" fontId="18" fillId="0" borderId="6" xfId="3" applyNumberFormat="1" applyFont="1" applyFill="1" applyBorder="1" applyAlignment="1">
      <alignment horizontal="left"/>
    </xf>
    <xf numFmtId="164" fontId="18" fillId="0" borderId="14" xfId="3" applyNumberFormat="1" applyFont="1" applyFill="1" applyBorder="1" applyAlignment="1">
      <alignment horizontal="left"/>
    </xf>
    <xf numFmtId="164" fontId="18" fillId="0" borderId="10" xfId="2" applyNumberFormat="1" applyFont="1" applyBorder="1" applyAlignment="1">
      <alignment horizontal="left"/>
    </xf>
    <xf numFmtId="164" fontId="18" fillId="0" borderId="14" xfId="2" applyNumberFormat="1" applyFont="1" applyBorder="1" applyAlignment="1">
      <alignment horizontal="left"/>
    </xf>
    <xf numFmtId="0" fontId="18" fillId="0" borderId="13" xfId="3" applyNumberFormat="1" applyFont="1" applyFill="1" applyBorder="1" applyAlignment="1">
      <alignment horizontal="left"/>
    </xf>
    <xf numFmtId="0" fontId="11" fillId="0" borderId="13" xfId="3" applyNumberFormat="1" applyFont="1" applyBorder="1" applyAlignment="1">
      <alignment horizontal="left"/>
    </xf>
    <xf numFmtId="0" fontId="11" fillId="0" borderId="13" xfId="3" applyNumberFormat="1" applyFont="1" applyFill="1" applyBorder="1" applyAlignment="1">
      <alignment horizontal="left"/>
    </xf>
    <xf numFmtId="0" fontId="11" fillId="0" borderId="1" xfId="3" applyNumberFormat="1" applyFont="1" applyBorder="1" applyAlignment="1">
      <alignment horizontal="left"/>
    </xf>
    <xf numFmtId="0" fontId="11" fillId="0" borderId="12" xfId="3" applyNumberFormat="1" applyFont="1" applyBorder="1" applyAlignment="1">
      <alignment horizontal="left"/>
    </xf>
    <xf numFmtId="3" fontId="18" fillId="0" borderId="14" xfId="3" applyNumberFormat="1" applyFont="1" applyFill="1" applyBorder="1" applyAlignment="1">
      <alignment horizontal="left"/>
    </xf>
    <xf numFmtId="0" fontId="11" fillId="0" borderId="15" xfId="3" applyNumberFormat="1" applyFont="1" applyBorder="1" applyAlignment="1">
      <alignment horizontal="left"/>
    </xf>
    <xf numFmtId="165" fontId="18" fillId="0" borderId="9" xfId="3" applyNumberFormat="1" applyFont="1" applyBorder="1" applyAlignment="1">
      <alignment horizontal="left"/>
    </xf>
    <xf numFmtId="165" fontId="18" fillId="0" borderId="10" xfId="3" applyNumberFormat="1" applyFont="1" applyBorder="1" applyAlignment="1">
      <alignment horizontal="left"/>
    </xf>
    <xf numFmtId="165" fontId="18" fillId="0" borderId="14" xfId="3" applyNumberFormat="1" applyFont="1" applyBorder="1" applyAlignment="1">
      <alignment horizontal="left"/>
    </xf>
    <xf numFmtId="165" fontId="18" fillId="0" borderId="15" xfId="3" applyNumberFormat="1" applyFont="1" applyFill="1" applyBorder="1" applyAlignment="1">
      <alignment horizontal="left"/>
    </xf>
    <xf numFmtId="3" fontId="18" fillId="0" borderId="12" xfId="3" applyNumberFormat="1" applyFont="1" applyFill="1" applyBorder="1" applyAlignment="1">
      <alignment horizontal="left"/>
    </xf>
    <xf numFmtId="0" fontId="5" fillId="0" borderId="15" xfId="3" applyNumberFormat="1" applyFont="1" applyBorder="1" applyAlignment="1">
      <alignment horizontal="left" wrapText="1"/>
    </xf>
    <xf numFmtId="0" fontId="5" fillId="0" borderId="4" xfId="3" applyNumberFormat="1" applyFont="1" applyBorder="1" applyAlignment="1">
      <alignment horizontal="left" wrapText="1"/>
    </xf>
    <xf numFmtId="0" fontId="5" fillId="0" borderId="12" xfId="3" applyNumberFormat="1" applyFont="1" applyBorder="1" applyAlignment="1">
      <alignment horizontal="left"/>
    </xf>
    <xf numFmtId="0" fontId="5" fillId="0" borderId="13" xfId="3" applyNumberFormat="1" applyFont="1" applyBorder="1" applyAlignment="1">
      <alignment horizontal="left" textRotation="90" wrapText="1"/>
    </xf>
    <xf numFmtId="0" fontId="5" fillId="0" borderId="5" xfId="3" applyNumberFormat="1" applyFont="1" applyFill="1" applyBorder="1" applyAlignment="1">
      <alignment horizontal="left" textRotation="90" wrapText="1"/>
    </xf>
    <xf numFmtId="0" fontId="5" fillId="0" borderId="6" xfId="3" applyNumberFormat="1" applyFont="1" applyFill="1" applyBorder="1" applyAlignment="1">
      <alignment horizontal="left" textRotation="90" wrapText="1"/>
    </xf>
    <xf numFmtId="0" fontId="5" fillId="0" borderId="6" xfId="3" applyNumberFormat="1" applyFont="1" applyBorder="1" applyAlignment="1">
      <alignment horizontal="left" textRotation="90" wrapText="1"/>
    </xf>
    <xf numFmtId="0" fontId="5" fillId="0" borderId="5" xfId="3" applyNumberFormat="1" applyFont="1" applyBorder="1" applyAlignment="1">
      <alignment horizontal="left" textRotation="90" wrapText="1"/>
    </xf>
    <xf numFmtId="0" fontId="5" fillId="0" borderId="0" xfId="3" applyNumberFormat="1" applyFont="1" applyBorder="1" applyAlignment="1">
      <alignment horizontal="left" textRotation="90" wrapText="1"/>
    </xf>
    <xf numFmtId="0" fontId="5" fillId="0" borderId="0" xfId="3" applyNumberFormat="1" applyFont="1" applyFill="1" applyBorder="1" applyAlignment="1">
      <alignment horizontal="left" textRotation="90" wrapText="1"/>
    </xf>
    <xf numFmtId="0" fontId="6" fillId="0" borderId="12" xfId="3" applyNumberFormat="1" applyFont="1" applyFill="1" applyBorder="1" applyAlignment="1">
      <alignment horizontal="left"/>
    </xf>
    <xf numFmtId="0" fontId="6" fillId="0" borderId="12" xfId="2" applyNumberFormat="1" applyFont="1" applyFill="1" applyBorder="1" applyAlignment="1">
      <alignment horizontal="left"/>
    </xf>
    <xf numFmtId="0" fontId="6" fillId="0" borderId="1" xfId="2" applyNumberFormat="1" applyFont="1" applyFill="1" applyBorder="1" applyAlignment="1">
      <alignment horizontal="left"/>
    </xf>
    <xf numFmtId="0" fontId="6" fillId="0" borderId="8" xfId="2" applyNumberFormat="1" applyFont="1" applyFill="1" applyBorder="1" applyAlignment="1">
      <alignment horizontal="left"/>
    </xf>
    <xf numFmtId="0" fontId="6" fillId="0" borderId="7" xfId="2" applyNumberFormat="1" applyFont="1" applyFill="1" applyBorder="1" applyAlignment="1">
      <alignment horizontal="left"/>
    </xf>
    <xf numFmtId="0" fontId="6" fillId="0" borderId="13" xfId="3" applyNumberFormat="1" applyFont="1" applyBorder="1" applyAlignment="1">
      <alignment horizontal="left"/>
    </xf>
    <xf numFmtId="164" fontId="6" fillId="0" borderId="13" xfId="2" applyNumberFormat="1" applyFont="1" applyFill="1" applyBorder="1" applyAlignment="1">
      <alignment horizontal="left"/>
    </xf>
    <xf numFmtId="164" fontId="6" fillId="0" borderId="5" xfId="2" applyNumberFormat="1" applyFont="1" applyFill="1" applyBorder="1" applyAlignment="1">
      <alignment horizontal="left"/>
    </xf>
    <xf numFmtId="164" fontId="6" fillId="0" borderId="6" xfId="2" applyNumberFormat="1" applyFont="1" applyFill="1" applyBorder="1" applyAlignment="1">
      <alignment horizontal="left"/>
    </xf>
    <xf numFmtId="164" fontId="6" fillId="0" borderId="0" xfId="2" applyNumberFormat="1" applyFont="1" applyFill="1" applyBorder="1" applyAlignment="1">
      <alignment horizontal="left"/>
    </xf>
    <xf numFmtId="0" fontId="6" fillId="0" borderId="14" xfId="3" applyNumberFormat="1" applyFont="1" applyBorder="1" applyAlignment="1">
      <alignment horizontal="left"/>
    </xf>
    <xf numFmtId="164" fontId="6" fillId="0" borderId="14" xfId="2" applyNumberFormat="1" applyFont="1" applyFill="1" applyBorder="1" applyAlignment="1">
      <alignment horizontal="left"/>
    </xf>
    <xf numFmtId="164" fontId="6" fillId="0" borderId="9" xfId="2" applyNumberFormat="1" applyFont="1" applyFill="1" applyBorder="1" applyAlignment="1">
      <alignment horizontal="left"/>
    </xf>
    <xf numFmtId="164" fontId="6" fillId="0" borderId="11" xfId="2" applyNumberFormat="1" applyFont="1" applyFill="1" applyBorder="1" applyAlignment="1">
      <alignment horizontal="left"/>
    </xf>
    <xf numFmtId="164" fontId="6" fillId="0" borderId="10" xfId="2" applyNumberFormat="1" applyFont="1" applyFill="1" applyBorder="1" applyAlignment="1">
      <alignment horizontal="left"/>
    </xf>
    <xf numFmtId="164" fontId="6" fillId="3" borderId="10" xfId="2" applyNumberFormat="1" applyFont="1" applyFill="1" applyBorder="1" applyAlignment="1">
      <alignment horizontal="left"/>
    </xf>
    <xf numFmtId="0" fontId="18" fillId="4" borderId="0" xfId="3" applyNumberFormat="1" applyFont="1" applyFill="1" applyBorder="1" applyAlignment="1">
      <alignment horizontal="left"/>
    </xf>
    <xf numFmtId="0" fontId="18" fillId="4" borderId="6" xfId="3" applyNumberFormat="1" applyFont="1" applyFill="1" applyBorder="1" applyAlignment="1">
      <alignment horizontal="left"/>
    </xf>
    <xf numFmtId="0" fontId="11" fillId="0" borderId="5" xfId="3" applyNumberFormat="1" applyFont="1" applyBorder="1" applyAlignment="1">
      <alignment horizontal="left"/>
    </xf>
    <xf numFmtId="3" fontId="18" fillId="4" borderId="0" xfId="3" applyNumberFormat="1" applyFont="1" applyFill="1" applyBorder="1" applyAlignment="1">
      <alignment horizontal="left"/>
    </xf>
    <xf numFmtId="3" fontId="18" fillId="4" borderId="6" xfId="3" applyNumberFormat="1" applyFont="1" applyFill="1" applyBorder="1" applyAlignment="1">
      <alignment horizontal="left"/>
    </xf>
    <xf numFmtId="165" fontId="18" fillId="4" borderId="3" xfId="3" applyNumberFormat="1" applyFont="1" applyFill="1" applyBorder="1" applyAlignment="1">
      <alignment horizontal="left"/>
    </xf>
    <xf numFmtId="165" fontId="18" fillId="4" borderId="4" xfId="3" applyNumberFormat="1" applyFont="1" applyFill="1" applyBorder="1" applyAlignment="1">
      <alignment horizontal="left"/>
    </xf>
    <xf numFmtId="0" fontId="0" fillId="0" borderId="12" xfId="3" applyNumberFormat="1" applyFont="1" applyBorder="1" applyAlignment="1">
      <alignment horizontal="left"/>
    </xf>
    <xf numFmtId="165" fontId="6" fillId="0" borderId="12" xfId="3" applyNumberFormat="1" applyFont="1" applyBorder="1" applyAlignment="1">
      <alignment horizontal="left"/>
    </xf>
    <xf numFmtId="165" fontId="6" fillId="0" borderId="1" xfId="3" applyNumberFormat="1" applyFont="1" applyBorder="1" applyAlignment="1">
      <alignment horizontal="left"/>
    </xf>
    <xf numFmtId="165" fontId="6" fillId="0" borderId="8" xfId="3" applyNumberFormat="1" applyFont="1" applyBorder="1" applyAlignment="1">
      <alignment horizontal="left"/>
    </xf>
    <xf numFmtId="165" fontId="6" fillId="0" borderId="1" xfId="3" applyNumberFormat="1" applyFont="1" applyFill="1" applyBorder="1" applyAlignment="1">
      <alignment horizontal="left"/>
    </xf>
    <xf numFmtId="165" fontId="6" fillId="0" borderId="8" xfId="3" applyNumberFormat="1" applyFont="1" applyFill="1" applyBorder="1" applyAlignment="1">
      <alignment horizontal="left"/>
    </xf>
    <xf numFmtId="165" fontId="6" fillId="0" borderId="7" xfId="3" applyNumberFormat="1" applyFont="1" applyBorder="1" applyAlignment="1">
      <alignment horizontal="left"/>
    </xf>
    <xf numFmtId="165" fontId="6" fillId="0" borderId="7" xfId="3" applyNumberFormat="1" applyFont="1" applyFill="1" applyBorder="1" applyAlignment="1">
      <alignment horizontal="left"/>
    </xf>
    <xf numFmtId="0" fontId="6" fillId="0" borderId="13" xfId="3" applyNumberFormat="1" applyFont="1" applyFill="1" applyBorder="1" applyAlignment="1">
      <alignment horizontal="left"/>
    </xf>
    <xf numFmtId="0" fontId="0" fillId="0" borderId="13" xfId="3" applyNumberFormat="1" applyFont="1" applyFill="1" applyBorder="1" applyAlignment="1">
      <alignment horizontal="left"/>
    </xf>
    <xf numFmtId="0" fontId="6" fillId="0" borderId="14" xfId="3" applyNumberFormat="1" applyFont="1" applyFill="1" applyBorder="1" applyAlignment="1">
      <alignment horizontal="left"/>
    </xf>
    <xf numFmtId="3" fontId="6" fillId="0" borderId="14" xfId="3" applyNumberFormat="1" applyFont="1" applyFill="1" applyBorder="1" applyAlignment="1">
      <alignment horizontal="left"/>
    </xf>
    <xf numFmtId="3" fontId="6" fillId="0" borderId="9" xfId="3" applyNumberFormat="1" applyFont="1" applyFill="1" applyBorder="1" applyAlignment="1">
      <alignment horizontal="left"/>
    </xf>
    <xf numFmtId="3" fontId="6" fillId="0" borderId="11" xfId="3" applyNumberFormat="1" applyFont="1" applyFill="1" applyBorder="1" applyAlignment="1">
      <alignment horizontal="left"/>
    </xf>
    <xf numFmtId="3" fontId="6" fillId="0" borderId="10" xfId="3" applyNumberFormat="1" applyFont="1" applyFill="1" applyBorder="1" applyAlignment="1">
      <alignment horizontal="left"/>
    </xf>
    <xf numFmtId="165" fontId="18" fillId="4" borderId="0" xfId="3" applyNumberFormat="1" applyFont="1" applyFill="1" applyBorder="1" applyAlignment="1">
      <alignment horizontal="left"/>
    </xf>
    <xf numFmtId="165" fontId="18" fillId="4" borderId="6" xfId="3" applyNumberFormat="1" applyFont="1" applyFill="1" applyBorder="1" applyAlignment="1">
      <alignment horizontal="left"/>
    </xf>
    <xf numFmtId="0" fontId="18" fillId="0" borderId="14" xfId="3" applyNumberFormat="1" applyFont="1" applyFill="1" applyBorder="1" applyAlignment="1">
      <alignment horizontal="left"/>
    </xf>
    <xf numFmtId="165" fontId="18" fillId="4" borderId="10" xfId="3" applyNumberFormat="1" applyFont="1" applyFill="1" applyBorder="1" applyAlignment="1">
      <alignment horizontal="left"/>
    </xf>
    <xf numFmtId="165" fontId="18" fillId="4" borderId="11" xfId="3" applyNumberFormat="1" applyFont="1" applyFill="1" applyBorder="1" applyAlignment="1">
      <alignment horizontal="left"/>
    </xf>
    <xf numFmtId="0" fontId="10" fillId="0" borderId="13" xfId="3" applyNumberFormat="1" applyFont="1" applyBorder="1" applyAlignment="1">
      <alignment horizontal="left" textRotation="90" wrapText="1"/>
    </xf>
    <xf numFmtId="0" fontId="18" fillId="0" borderId="12" xfId="2" applyNumberFormat="1" applyFont="1" applyFill="1" applyBorder="1" applyAlignment="1">
      <alignment horizontal="left"/>
    </xf>
    <xf numFmtId="165" fontId="18" fillId="0" borderId="12" xfId="3" applyNumberFormat="1" applyFont="1" applyBorder="1" applyAlignment="1">
      <alignment horizontal="left"/>
    </xf>
    <xf numFmtId="0" fontId="10" fillId="0" borderId="5" xfId="3" applyNumberFormat="1" applyFont="1" applyFill="1" applyBorder="1" applyAlignment="1">
      <alignment horizontal="left" textRotation="90" wrapText="1"/>
    </xf>
    <xf numFmtId="0" fontId="10" fillId="0" borderId="6" xfId="3" applyNumberFormat="1" applyFont="1" applyFill="1" applyBorder="1" applyAlignment="1">
      <alignment horizontal="left" textRotation="90" wrapText="1"/>
    </xf>
    <xf numFmtId="0" fontId="18" fillId="0" borderId="1" xfId="2" applyNumberFormat="1" applyFont="1" applyFill="1" applyBorder="1" applyAlignment="1">
      <alignment horizontal="left"/>
    </xf>
    <xf numFmtId="0" fontId="18" fillId="0" borderId="8" xfId="2" applyNumberFormat="1" applyFont="1" applyFill="1" applyBorder="1" applyAlignment="1">
      <alignment horizontal="left"/>
    </xf>
    <xf numFmtId="165" fontId="18" fillId="0" borderId="1" xfId="3" applyNumberFormat="1" applyFont="1" applyBorder="1" applyAlignment="1">
      <alignment horizontal="left"/>
    </xf>
    <xf numFmtId="165" fontId="18" fillId="0" borderId="8" xfId="3" applyNumberFormat="1" applyFont="1" applyBorder="1" applyAlignment="1">
      <alignment horizontal="left"/>
    </xf>
    <xf numFmtId="0" fontId="10" fillId="0" borderId="6" xfId="3" applyNumberFormat="1" applyFont="1" applyBorder="1" applyAlignment="1">
      <alignment horizontal="left" textRotation="90" wrapText="1"/>
    </xf>
    <xf numFmtId="0" fontId="10" fillId="0" borderId="5" xfId="3" applyNumberFormat="1" applyFont="1" applyBorder="1" applyAlignment="1">
      <alignment horizontal="left" textRotation="90" wrapText="1"/>
    </xf>
    <xf numFmtId="165" fontId="18" fillId="0" borderId="1" xfId="3" applyNumberFormat="1" applyFont="1" applyFill="1" applyBorder="1" applyAlignment="1">
      <alignment horizontal="left"/>
    </xf>
    <xf numFmtId="165" fontId="18" fillId="0" borderId="8" xfId="3" applyNumberFormat="1" applyFont="1" applyFill="1" applyBorder="1" applyAlignment="1">
      <alignment horizontal="left"/>
    </xf>
    <xf numFmtId="0" fontId="10" fillId="4" borderId="0" xfId="3" applyNumberFormat="1" applyFont="1" applyFill="1" applyBorder="1" applyAlignment="1">
      <alignment horizontal="left" textRotation="90" wrapText="1"/>
    </xf>
    <xf numFmtId="0" fontId="10" fillId="4" borderId="6" xfId="3" applyNumberFormat="1" applyFont="1" applyFill="1" applyBorder="1" applyAlignment="1">
      <alignment horizontal="left" textRotation="90" wrapText="1"/>
    </xf>
    <xf numFmtId="0" fontId="10" fillId="0" borderId="0" xfId="3" applyNumberFormat="1" applyFont="1" applyBorder="1" applyAlignment="1">
      <alignment horizontal="left" textRotation="90" wrapText="1"/>
    </xf>
    <xf numFmtId="0" fontId="18" fillId="4" borderId="7" xfId="2" applyNumberFormat="1" applyFont="1" applyFill="1" applyBorder="1" applyAlignment="1">
      <alignment horizontal="left"/>
    </xf>
    <xf numFmtId="0" fontId="18" fillId="4" borderId="8" xfId="2" applyNumberFormat="1" applyFont="1" applyFill="1" applyBorder="1" applyAlignment="1">
      <alignment horizontal="left"/>
    </xf>
    <xf numFmtId="0" fontId="18" fillId="0" borderId="7" xfId="2" applyNumberFormat="1" applyFont="1" applyFill="1" applyBorder="1" applyAlignment="1">
      <alignment horizontal="left"/>
    </xf>
    <xf numFmtId="164" fontId="18" fillId="4" borderId="0" xfId="2" applyNumberFormat="1" applyFont="1" applyFill="1" applyBorder="1" applyAlignment="1">
      <alignment horizontal="left"/>
    </xf>
    <xf numFmtId="164" fontId="18" fillId="4" borderId="6" xfId="2" applyNumberFormat="1" applyFont="1" applyFill="1" applyBorder="1" applyAlignment="1">
      <alignment horizontal="left"/>
    </xf>
    <xf numFmtId="164" fontId="18" fillId="4" borderId="10" xfId="2" applyNumberFormat="1" applyFont="1" applyFill="1" applyBorder="1" applyAlignment="1">
      <alignment horizontal="left"/>
    </xf>
    <xf numFmtId="164" fontId="18" fillId="4" borderId="11" xfId="2" applyNumberFormat="1" applyFont="1" applyFill="1" applyBorder="1" applyAlignment="1">
      <alignment horizontal="left"/>
    </xf>
    <xf numFmtId="165" fontId="18" fillId="4" borderId="7" xfId="3" applyNumberFormat="1" applyFont="1" applyFill="1" applyBorder="1" applyAlignment="1">
      <alignment horizontal="left"/>
    </xf>
    <xf numFmtId="165" fontId="18" fillId="4" borderId="8" xfId="3" applyNumberFormat="1" applyFont="1" applyFill="1" applyBorder="1" applyAlignment="1">
      <alignment horizontal="left"/>
    </xf>
    <xf numFmtId="165" fontId="18" fillId="0" borderId="7" xfId="3" applyNumberFormat="1" applyFont="1" applyBorder="1" applyAlignment="1">
      <alignment horizontal="left"/>
    </xf>
    <xf numFmtId="3" fontId="18" fillId="4" borderId="10" xfId="3" applyNumberFormat="1" applyFont="1" applyFill="1" applyBorder="1" applyAlignment="1">
      <alignment horizontal="left"/>
    </xf>
    <xf numFmtId="3" fontId="18" fillId="4" borderId="11" xfId="3" applyNumberFormat="1" applyFont="1" applyFill="1" applyBorder="1" applyAlignment="1">
      <alignment horizontal="left"/>
    </xf>
    <xf numFmtId="0" fontId="10" fillId="0" borderId="3" xfId="0" applyNumberFormat="1" applyFont="1" applyFill="1" applyBorder="1" applyAlignment="1">
      <alignment horizontal="left" wrapText="1"/>
    </xf>
    <xf numFmtId="0" fontId="10" fillId="0" borderId="15" xfId="0" applyNumberFormat="1" applyFont="1" applyFill="1" applyBorder="1" applyAlignment="1">
      <alignment horizontal="left" wrapText="1"/>
    </xf>
    <xf numFmtId="0" fontId="10" fillId="0" borderId="0" xfId="3" applyNumberFormat="1" applyFont="1" applyFill="1" applyBorder="1" applyAlignment="1">
      <alignment horizontal="left" textRotation="90" wrapText="1"/>
    </xf>
    <xf numFmtId="0" fontId="10" fillId="0" borderId="7" xfId="3" applyNumberFormat="1" applyFont="1" applyBorder="1" applyAlignment="1">
      <alignment horizontal="left" textRotation="90" wrapText="1"/>
    </xf>
    <xf numFmtId="0" fontId="10" fillId="0" borderId="8" xfId="3" applyNumberFormat="1" applyFont="1" applyBorder="1" applyAlignment="1">
      <alignment horizontal="left" textRotation="90" wrapText="1"/>
    </xf>
    <xf numFmtId="0" fontId="10" fillId="4" borderId="7" xfId="3" applyNumberFormat="1" applyFont="1" applyFill="1" applyBorder="1" applyAlignment="1">
      <alignment horizontal="left" textRotation="90" wrapText="1"/>
    </xf>
    <xf numFmtId="0" fontId="10" fillId="4" borderId="5" xfId="3" applyNumberFormat="1" applyFont="1" applyFill="1" applyBorder="1" applyAlignment="1">
      <alignment horizontal="left" textRotation="90" wrapText="1"/>
    </xf>
    <xf numFmtId="0" fontId="10" fillId="0" borderId="13" xfId="3" applyNumberFormat="1" applyFont="1" applyFill="1" applyBorder="1" applyAlignment="1">
      <alignment horizontal="left" textRotation="90" wrapText="1"/>
    </xf>
    <xf numFmtId="164" fontId="18" fillId="3" borderId="10" xfId="2" applyNumberFormat="1" applyFont="1" applyFill="1" applyBorder="1" applyAlignment="1">
      <alignment horizontal="left"/>
    </xf>
    <xf numFmtId="164" fontId="18" fillId="3" borderId="9" xfId="2" applyNumberFormat="1" applyFont="1" applyFill="1" applyBorder="1" applyAlignment="1">
      <alignment horizontal="left"/>
    </xf>
    <xf numFmtId="164" fontId="18" fillId="3" borderId="11" xfId="2" applyNumberFormat="1" applyFont="1" applyFill="1" applyBorder="1" applyAlignment="1">
      <alignment horizontal="left"/>
    </xf>
    <xf numFmtId="164" fontId="18" fillId="2" borderId="14" xfId="2" applyNumberFormat="1" applyFont="1" applyFill="1" applyBorder="1" applyAlignment="1">
      <alignment horizontal="left"/>
    </xf>
    <xf numFmtId="165" fontId="18" fillId="0" borderId="7" xfId="3" applyNumberFormat="1" applyFont="1" applyFill="1" applyBorder="1" applyAlignment="1">
      <alignment horizontal="left"/>
    </xf>
    <xf numFmtId="165" fontId="18" fillId="0" borderId="12" xfId="3" applyNumberFormat="1" applyFont="1" applyFill="1" applyBorder="1" applyAlignment="1">
      <alignment horizontal="left"/>
    </xf>
    <xf numFmtId="0" fontId="10" fillId="0" borderId="1" xfId="3" applyNumberFormat="1" applyFont="1" applyFill="1" applyBorder="1" applyAlignment="1">
      <alignment horizontal="left" textRotation="90" wrapText="1"/>
    </xf>
    <xf numFmtId="164" fontId="18" fillId="2" borderId="11" xfId="2" applyNumberFormat="1" applyFont="1" applyFill="1" applyBorder="1" applyAlignment="1">
      <alignment horizontal="left"/>
    </xf>
    <xf numFmtId="0" fontId="13" fillId="2" borderId="0" xfId="0" applyFont="1" applyFill="1" applyAlignment="1">
      <alignment horizontal="lef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Alignment="1">
      <alignment horizontal="left" vertical="center"/>
    </xf>
    <xf numFmtId="0" fontId="4" fillId="0" borderId="0" xfId="3" applyNumberFormat="1" applyFont="1" applyFill="1" applyBorder="1" applyAlignment="1">
      <alignment horizontal="left" vertical="center"/>
    </xf>
    <xf numFmtId="0" fontId="6" fillId="0" borderId="0" xfId="3" applyNumberFormat="1" applyFont="1" applyFill="1" applyBorder="1" applyAlignment="1">
      <alignment horizontal="left" vertical="center"/>
    </xf>
    <xf numFmtId="0" fontId="19" fillId="0" borderId="0" xfId="3" applyNumberFormat="1" applyFont="1" applyFill="1" applyBorder="1" applyAlignment="1">
      <alignment horizontal="left" vertical="center"/>
    </xf>
    <xf numFmtId="0" fontId="6" fillId="0" borderId="0" xfId="3" applyNumberFormat="1" applyFont="1" applyBorder="1" applyAlignment="1">
      <alignment horizontal="left" vertical="center"/>
    </xf>
    <xf numFmtId="0" fontId="2" fillId="0" borderId="0" xfId="0" applyFont="1" applyAlignment="1">
      <alignment horizontal="left" vertical="center"/>
    </xf>
    <xf numFmtId="0" fontId="5" fillId="0" borderId="15" xfId="3" applyNumberFormat="1" applyFont="1" applyFill="1" applyBorder="1" applyAlignment="1">
      <alignment horizontal="left" vertical="center"/>
    </xf>
    <xf numFmtId="0" fontId="6" fillId="0" borderId="15" xfId="3" applyNumberFormat="1" applyFont="1" applyBorder="1" applyAlignment="1">
      <alignment horizontal="left" vertical="center"/>
    </xf>
    <xf numFmtId="0" fontId="6" fillId="0" borderId="15" xfId="3" applyNumberFormat="1" applyFont="1" applyFill="1" applyBorder="1" applyAlignment="1">
      <alignment horizontal="left" vertical="center"/>
    </xf>
    <xf numFmtId="3" fontId="6" fillId="0" borderId="15" xfId="3" applyNumberFormat="1" applyFont="1" applyFill="1" applyBorder="1" applyAlignment="1">
      <alignment horizontal="left" vertical="center"/>
    </xf>
    <xf numFmtId="3" fontId="19" fillId="0" borderId="15" xfId="3" applyNumberFormat="1" applyFont="1" applyFill="1" applyBorder="1" applyAlignment="1">
      <alignment horizontal="left" vertical="center"/>
    </xf>
    <xf numFmtId="3" fontId="6" fillId="0" borderId="15" xfId="2" applyNumberFormat="1" applyFont="1" applyFill="1" applyBorder="1" applyAlignment="1">
      <alignment horizontal="left" vertical="center"/>
    </xf>
    <xf numFmtId="9" fontId="19" fillId="0" borderId="15" xfId="2" applyFont="1" applyFill="1" applyBorder="1" applyAlignment="1">
      <alignment horizontal="left" vertical="center"/>
    </xf>
    <xf numFmtId="164" fontId="19" fillId="0" borderId="15" xfId="2" applyNumberFormat="1" applyFont="1" applyFill="1" applyBorder="1" applyAlignment="1">
      <alignment horizontal="left" vertical="center"/>
    </xf>
    <xf numFmtId="9" fontId="19" fillId="0" borderId="15" xfId="2" applyFont="1" applyBorder="1" applyAlignment="1">
      <alignment horizontal="left" vertical="center"/>
    </xf>
    <xf numFmtId="165" fontId="6" fillId="0" borderId="15" xfId="3" applyNumberFormat="1" applyFont="1" applyFill="1" applyBorder="1" applyAlignment="1">
      <alignment horizontal="left" vertical="center"/>
    </xf>
    <xf numFmtId="165" fontId="19" fillId="0" borderId="15" xfId="3" applyNumberFormat="1" applyFont="1" applyFill="1" applyBorder="1" applyAlignment="1">
      <alignment horizontal="left" vertical="center"/>
    </xf>
    <xf numFmtId="0" fontId="0" fillId="0" borderId="15" xfId="3" applyNumberFormat="1" applyFont="1" applyFill="1" applyBorder="1" applyAlignment="1">
      <alignment horizontal="left" vertical="center"/>
    </xf>
    <xf numFmtId="0" fontId="5" fillId="5" borderId="15" xfId="3" applyNumberFormat="1" applyFont="1" applyFill="1" applyBorder="1" applyAlignment="1">
      <alignment horizontal="left" vertical="center"/>
    </xf>
    <xf numFmtId="0" fontId="6" fillId="5" borderId="15" xfId="3" applyNumberFormat="1" applyFont="1" applyFill="1" applyBorder="1" applyAlignment="1">
      <alignment horizontal="left" vertical="center"/>
    </xf>
    <xf numFmtId="0" fontId="5" fillId="5" borderId="15" xfId="3" applyNumberFormat="1" applyFont="1" applyFill="1" applyBorder="1" applyAlignment="1">
      <alignment horizontal="left" vertical="center" wrapText="1"/>
    </xf>
    <xf numFmtId="0" fontId="20" fillId="5" borderId="15" xfId="3" applyNumberFormat="1" applyFont="1" applyFill="1" applyBorder="1" applyAlignment="1">
      <alignment horizontal="left" vertical="center" wrapText="1"/>
    </xf>
    <xf numFmtId="0" fontId="5" fillId="5" borderId="2" xfId="3" applyNumberFormat="1" applyFont="1" applyFill="1" applyBorder="1" applyAlignment="1">
      <alignment horizontal="left" vertical="center" wrapText="1"/>
    </xf>
    <xf numFmtId="0" fontId="5" fillId="5" borderId="3" xfId="3" applyNumberFormat="1" applyFont="1" applyFill="1" applyBorder="1" applyAlignment="1">
      <alignment horizontal="left" vertical="center" wrapText="1"/>
    </xf>
    <xf numFmtId="0" fontId="5" fillId="5" borderId="4" xfId="3" applyNumberFormat="1" applyFont="1" applyFill="1" applyBorder="1" applyAlignment="1">
      <alignment horizontal="left" vertical="center" wrapText="1"/>
    </xf>
    <xf numFmtId="0" fontId="2" fillId="0" borderId="0" xfId="3" applyNumberFormat="1" applyFont="1" applyFill="1" applyBorder="1" applyAlignment="1">
      <alignment horizontal="left" vertical="center"/>
    </xf>
    <xf numFmtId="167" fontId="6" fillId="0" borderId="15" xfId="3" applyNumberFormat="1" applyFont="1" applyFill="1" applyBorder="1" applyAlignment="1">
      <alignment horizontal="left" vertical="center"/>
    </xf>
    <xf numFmtId="167" fontId="19" fillId="0" borderId="15" xfId="3" applyNumberFormat="1" applyFont="1" applyFill="1" applyBorder="1" applyAlignment="1">
      <alignment horizontal="left" vertical="center"/>
    </xf>
    <xf numFmtId="0" fontId="3" fillId="0" borderId="0" xfId="0" applyFont="1" applyAlignment="1">
      <alignment horizontal="left" vertical="center"/>
    </xf>
    <xf numFmtId="0" fontId="3" fillId="0" borderId="0" xfId="0" applyFont="1"/>
    <xf numFmtId="0" fontId="5" fillId="2" borderId="15" xfId="3" applyNumberFormat="1" applyFont="1" applyFill="1" applyBorder="1" applyAlignment="1">
      <alignment horizontal="left" vertical="center" wrapText="1"/>
    </xf>
    <xf numFmtId="3" fontId="6" fillId="2" borderId="15" xfId="3" applyNumberFormat="1" applyFont="1" applyFill="1" applyBorder="1" applyAlignment="1">
      <alignment horizontal="left" vertical="center"/>
    </xf>
    <xf numFmtId="0" fontId="6" fillId="2" borderId="15" xfId="3" applyNumberFormat="1" applyFont="1" applyFill="1" applyBorder="1" applyAlignment="1">
      <alignment horizontal="left" vertical="center"/>
    </xf>
    <xf numFmtId="167" fontId="6" fillId="2" borderId="15" xfId="3" applyNumberFormat="1" applyFont="1" applyFill="1" applyBorder="1" applyAlignment="1">
      <alignment horizontal="left" vertical="center"/>
    </xf>
    <xf numFmtId="0" fontId="0" fillId="2" borderId="15" xfId="3" applyNumberFormat="1" applyFont="1" applyFill="1" applyBorder="1" applyAlignment="1">
      <alignment horizontal="left" vertical="center"/>
    </xf>
    <xf numFmtId="11" fontId="19" fillId="0" borderId="15" xfId="3" applyNumberFormat="1" applyFont="1" applyFill="1" applyBorder="1" applyAlignment="1">
      <alignment horizontal="left" vertical="center"/>
    </xf>
    <xf numFmtId="11" fontId="6" fillId="0" borderId="15" xfId="3" applyNumberFormat="1" applyFont="1" applyFill="1" applyBorder="1" applyAlignment="1">
      <alignment horizontal="left" vertical="center"/>
    </xf>
    <xf numFmtId="0" fontId="0" fillId="0" borderId="15" xfId="0" applyBorder="1"/>
    <xf numFmtId="0" fontId="0" fillId="0" borderId="15" xfId="0" applyFill="1" applyBorder="1"/>
    <xf numFmtId="0" fontId="3" fillId="0" borderId="15" xfId="0" applyFont="1" applyBorder="1" applyAlignment="1">
      <alignment horizontal="left" vertical="center" wrapText="1"/>
    </xf>
    <xf numFmtId="11" fontId="3" fillId="0" borderId="15" xfId="0" applyNumberFormat="1" applyFont="1" applyBorder="1" applyAlignment="1">
      <alignment horizontal="left" vertical="center" wrapText="1"/>
    </xf>
    <xf numFmtId="0" fontId="3" fillId="0" borderId="0" xfId="0" applyFont="1" applyAlignment="1">
      <alignment wrapText="1"/>
    </xf>
    <xf numFmtId="0" fontId="3" fillId="0" borderId="0" xfId="0" applyFont="1" applyAlignment="1">
      <alignment horizontal="left" vertical="center" wrapText="1"/>
    </xf>
    <xf numFmtId="0" fontId="0" fillId="0" borderId="15" xfId="0" applyBorder="1" applyAlignment="1">
      <alignment horizontal="left" vertical="center"/>
    </xf>
    <xf numFmtId="0" fontId="0" fillId="0" borderId="15" xfId="0" applyFill="1" applyBorder="1" applyAlignment="1">
      <alignment horizontal="left" vertical="center"/>
    </xf>
    <xf numFmtId="11" fontId="0" fillId="0" borderId="15" xfId="0" applyNumberFormat="1" applyBorder="1" applyAlignment="1">
      <alignment horizontal="left" vertical="center"/>
    </xf>
    <xf numFmtId="0" fontId="20" fillId="2" borderId="15" xfId="3" applyNumberFormat="1" applyFont="1" applyFill="1" applyBorder="1" applyAlignment="1">
      <alignment horizontal="left" vertical="center" wrapText="1"/>
    </xf>
    <xf numFmtId="3" fontId="19" fillId="2" borderId="15" xfId="3" applyNumberFormat="1" applyFont="1" applyFill="1" applyBorder="1" applyAlignment="1">
      <alignment horizontal="left" vertical="center"/>
    </xf>
    <xf numFmtId="0" fontId="19" fillId="2" borderId="15" xfId="3" applyNumberFormat="1" applyFont="1" applyFill="1" applyBorder="1" applyAlignment="1">
      <alignment horizontal="left" vertical="center"/>
    </xf>
    <xf numFmtId="0" fontId="0" fillId="2" borderId="15" xfId="0" applyFill="1" applyBorder="1"/>
    <xf numFmtId="3" fontId="6" fillId="2" borderId="15" xfId="3" applyNumberFormat="1" applyFont="1" applyFill="1" applyBorder="1" applyAlignment="1">
      <alignment horizontal="left"/>
    </xf>
    <xf numFmtId="3" fontId="6" fillId="2" borderId="15" xfId="2" applyNumberFormat="1" applyFont="1" applyFill="1" applyBorder="1" applyAlignment="1">
      <alignment horizontal="left" vertical="center"/>
    </xf>
    <xf numFmtId="0" fontId="26" fillId="7" borderId="0" xfId="0" applyFont="1" applyFill="1" applyAlignment="1">
      <alignment horizontal="left" vertical="center"/>
    </xf>
    <xf numFmtId="0" fontId="0" fillId="7" borderId="0" xfId="0" applyFill="1" applyAlignment="1">
      <alignment horizontal="left" vertical="center"/>
    </xf>
    <xf numFmtId="0" fontId="9" fillId="7" borderId="0" xfId="0" applyFont="1" applyFill="1" applyAlignment="1">
      <alignment horizontal="left" vertical="center"/>
    </xf>
    <xf numFmtId="0" fontId="11" fillId="0" borderId="0" xfId="0" applyFont="1" applyFill="1" applyAlignment="1">
      <alignment horizontal="left" vertical="center"/>
    </xf>
    <xf numFmtId="0" fontId="14" fillId="2" borderId="0" xfId="0" applyFont="1" applyFill="1" applyAlignment="1">
      <alignment horizontal="left" vertical="center"/>
    </xf>
    <xf numFmtId="0" fontId="0" fillId="2" borderId="0" xfId="0" applyFill="1" applyAlignment="1">
      <alignment horizontal="left" vertical="center"/>
    </xf>
    <xf numFmtId="0" fontId="9" fillId="2" borderId="0" xfId="0" applyFont="1" applyFill="1" applyAlignment="1">
      <alignment horizontal="left" vertical="center"/>
    </xf>
    <xf numFmtId="0" fontId="11" fillId="2" borderId="0" xfId="0" applyFont="1" applyFill="1" applyAlignment="1">
      <alignment horizontal="left" vertical="center"/>
    </xf>
    <xf numFmtId="0" fontId="3" fillId="0" borderId="0" xfId="0" applyFont="1" applyFill="1" applyAlignment="1">
      <alignment horizontal="left" vertical="center"/>
    </xf>
    <xf numFmtId="0" fontId="24" fillId="0" borderId="0" xfId="0" applyFont="1" applyFill="1" applyAlignment="1">
      <alignment horizontal="left" vertical="center"/>
    </xf>
    <xf numFmtId="0" fontId="3" fillId="6" borderId="0" xfId="0" applyFont="1" applyFill="1" applyAlignment="1">
      <alignment horizontal="left" vertical="center"/>
    </xf>
    <xf numFmtId="0" fontId="24" fillId="6" borderId="0" xfId="0" applyFont="1" applyFill="1" applyAlignment="1">
      <alignment horizontal="left" vertical="center"/>
    </xf>
    <xf numFmtId="0" fontId="25" fillId="0" borderId="0" xfId="0" applyFont="1" applyFill="1" applyAlignment="1">
      <alignment horizontal="left" vertical="center"/>
    </xf>
    <xf numFmtId="0" fontId="9" fillId="0" borderId="0" xfId="0" applyFont="1" applyFill="1" applyAlignment="1">
      <alignment horizontal="left" vertical="center"/>
    </xf>
    <xf numFmtId="0" fontId="0" fillId="6" borderId="0" xfId="0" applyFill="1" applyAlignment="1">
      <alignment horizontal="left" vertical="center"/>
    </xf>
    <xf numFmtId="4" fontId="0" fillId="6" borderId="0" xfId="0" applyNumberFormat="1" applyFill="1" applyAlignment="1">
      <alignment horizontal="left" vertical="center"/>
    </xf>
    <xf numFmtId="0" fontId="9" fillId="6" borderId="0" xfId="0" applyFont="1" applyFill="1" applyAlignment="1">
      <alignment horizontal="left" vertical="center"/>
    </xf>
    <xf numFmtId="0" fontId="0" fillId="0" borderId="5" xfId="0" applyNumberFormat="1" applyFont="1" applyFill="1" applyBorder="1" applyAlignment="1">
      <alignment horizontal="left" vertical="center"/>
    </xf>
    <xf numFmtId="3" fontId="0" fillId="0" borderId="0" xfId="0" applyNumberFormat="1" applyFont="1" applyFill="1" applyBorder="1" applyAlignment="1">
      <alignment horizontal="left" vertical="center"/>
    </xf>
    <xf numFmtId="4" fontId="0" fillId="0" borderId="0" xfId="0" applyNumberFormat="1" applyFill="1" applyAlignment="1">
      <alignment horizontal="left" vertical="center"/>
    </xf>
    <xf numFmtId="0" fontId="0" fillId="0" borderId="0" xfId="0" applyNumberFormat="1" applyFont="1" applyFill="1" applyBorder="1" applyAlignment="1">
      <alignment horizontal="left" vertical="center"/>
    </xf>
    <xf numFmtId="0" fontId="23" fillId="6" borderId="0" xfId="0" applyFont="1" applyFill="1" applyAlignment="1">
      <alignment horizontal="left" vertical="center"/>
    </xf>
    <xf numFmtId="0" fontId="4" fillId="0" borderId="0" xfId="0" applyNumberFormat="1" applyFont="1" applyFill="1" applyBorder="1" applyAlignment="1">
      <alignment horizontal="left" vertical="center"/>
    </xf>
    <xf numFmtId="0" fontId="9" fillId="0" borderId="0" xfId="0" applyNumberFormat="1" applyFont="1" applyFill="1" applyBorder="1" applyAlignment="1">
      <alignment horizontal="left" vertical="center"/>
    </xf>
    <xf numFmtId="0" fontId="11" fillId="0" borderId="0" xfId="0" applyNumberFormat="1" applyFont="1" applyFill="1" applyBorder="1" applyAlignment="1">
      <alignment horizontal="left" vertical="center"/>
    </xf>
    <xf numFmtId="0" fontId="0" fillId="0" borderId="1" xfId="0" applyNumberFormat="1" applyFont="1" applyFill="1" applyBorder="1" applyAlignment="1">
      <alignment horizontal="left" vertical="center"/>
    </xf>
    <xf numFmtId="0" fontId="5" fillId="0" borderId="5" xfId="0" applyNumberFormat="1" applyFont="1" applyFill="1" applyBorder="1" applyAlignment="1">
      <alignment horizontal="left" vertical="center" textRotation="90" wrapText="1"/>
    </xf>
    <xf numFmtId="0" fontId="5" fillId="0" borderId="0" xfId="0" applyNumberFormat="1" applyFont="1" applyFill="1" applyBorder="1" applyAlignment="1">
      <alignment horizontal="left" vertical="center" textRotation="90" wrapText="1"/>
    </xf>
    <xf numFmtId="0" fontId="10" fillId="0" borderId="0" xfId="0" applyNumberFormat="1" applyFont="1" applyFill="1" applyBorder="1" applyAlignment="1">
      <alignment horizontal="left" vertical="center" textRotation="90" wrapText="1"/>
    </xf>
    <xf numFmtId="0" fontId="10" fillId="0" borderId="6" xfId="0" applyNumberFormat="1" applyFont="1" applyFill="1" applyBorder="1" applyAlignment="1">
      <alignment horizontal="left" vertical="center" textRotation="90" wrapText="1"/>
    </xf>
    <xf numFmtId="164" fontId="5" fillId="0" borderId="1" xfId="0" applyNumberFormat="1" applyFont="1" applyFill="1" applyBorder="1" applyAlignment="1">
      <alignment horizontal="left" vertical="center"/>
    </xf>
    <xf numFmtId="164" fontId="0" fillId="0" borderId="1" xfId="2" applyNumberFormat="1" applyFont="1" applyFill="1" applyBorder="1" applyAlignment="1">
      <alignment horizontal="left" vertical="center"/>
    </xf>
    <xf numFmtId="164" fontId="0" fillId="0" borderId="7" xfId="2" applyNumberFormat="1" applyFont="1" applyFill="1" applyBorder="1" applyAlignment="1">
      <alignment horizontal="left" vertical="center"/>
    </xf>
    <xf numFmtId="164" fontId="0" fillId="0" borderId="7" xfId="0" applyNumberFormat="1" applyFont="1" applyFill="1" applyBorder="1" applyAlignment="1">
      <alignment horizontal="left" vertical="center"/>
    </xf>
    <xf numFmtId="164" fontId="9" fillId="0" borderId="7" xfId="2" applyNumberFormat="1" applyFont="1" applyFill="1" applyBorder="1" applyAlignment="1">
      <alignment horizontal="left" vertical="center"/>
    </xf>
    <xf numFmtId="164" fontId="11" fillId="0" borderId="7" xfId="2" applyNumberFormat="1" applyFont="1" applyFill="1" applyBorder="1" applyAlignment="1">
      <alignment horizontal="left" vertical="center"/>
    </xf>
    <xf numFmtId="164" fontId="11" fillId="0" borderId="8" xfId="2" applyNumberFormat="1" applyFont="1" applyFill="1" applyBorder="1" applyAlignment="1">
      <alignment horizontal="left" vertical="center"/>
    </xf>
    <xf numFmtId="0" fontId="10" fillId="0" borderId="5" xfId="0" applyNumberFormat="1" applyFont="1" applyFill="1" applyBorder="1" applyAlignment="1">
      <alignment horizontal="left" vertical="center"/>
    </xf>
    <xf numFmtId="164" fontId="11" fillId="0" borderId="5" xfId="2" applyNumberFormat="1" applyFont="1" applyFill="1" applyBorder="1" applyAlignment="1">
      <alignment horizontal="left" vertical="center"/>
    </xf>
    <xf numFmtId="164" fontId="11" fillId="0" borderId="0" xfId="2" applyNumberFormat="1" applyFont="1" applyFill="1" applyBorder="1" applyAlignment="1">
      <alignment horizontal="left" vertical="center"/>
    </xf>
    <xf numFmtId="164" fontId="11" fillId="0" borderId="0" xfId="0" applyNumberFormat="1" applyFont="1" applyFill="1" applyBorder="1" applyAlignment="1">
      <alignment horizontal="left" vertical="center"/>
    </xf>
    <xf numFmtId="164" fontId="9" fillId="0" borderId="0" xfId="2" applyNumberFormat="1" applyFont="1" applyFill="1" applyBorder="1" applyAlignment="1">
      <alignment horizontal="left" vertical="center"/>
    </xf>
    <xf numFmtId="164" fontId="11" fillId="0" borderId="6" xfId="2" applyNumberFormat="1" applyFont="1" applyFill="1" applyBorder="1" applyAlignment="1">
      <alignment horizontal="left" vertical="center"/>
    </xf>
    <xf numFmtId="0" fontId="5" fillId="0" borderId="9" xfId="0" applyNumberFormat="1" applyFont="1" applyFill="1" applyBorder="1" applyAlignment="1">
      <alignment horizontal="left" vertical="center"/>
    </xf>
    <xf numFmtId="165" fontId="0" fillId="6" borderId="9" xfId="0" applyNumberFormat="1" applyFont="1" applyFill="1" applyBorder="1" applyAlignment="1">
      <alignment horizontal="left" vertical="center"/>
    </xf>
    <xf numFmtId="165" fontId="0" fillId="0" borderId="10" xfId="0" applyNumberFormat="1" applyFont="1" applyFill="1" applyBorder="1" applyAlignment="1">
      <alignment horizontal="left" vertical="center"/>
    </xf>
    <xf numFmtId="165" fontId="9" fillId="6" borderId="10" xfId="0" applyNumberFormat="1" applyFont="1" applyFill="1" applyBorder="1" applyAlignment="1">
      <alignment horizontal="left" vertical="center"/>
    </xf>
    <xf numFmtId="165" fontId="11" fillId="0" borderId="10" xfId="0" applyNumberFormat="1" applyFont="1" applyFill="1" applyBorder="1" applyAlignment="1">
      <alignment horizontal="left" vertical="center"/>
    </xf>
    <xf numFmtId="165" fontId="11" fillId="0" borderId="11" xfId="0" applyNumberFormat="1" applyFont="1" applyFill="1" applyBorder="1" applyAlignment="1">
      <alignment horizontal="left" vertical="center"/>
    </xf>
    <xf numFmtId="0" fontId="5" fillId="0" borderId="12"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0" fontId="9" fillId="0" borderId="7" xfId="0" applyNumberFormat="1" applyFont="1" applyFill="1" applyBorder="1" applyAlignment="1">
      <alignment horizontal="left" vertical="center"/>
    </xf>
    <xf numFmtId="0" fontId="11" fillId="0" borderId="7" xfId="0" applyNumberFormat="1" applyFont="1" applyFill="1" applyBorder="1" applyAlignment="1">
      <alignment horizontal="left" vertical="center"/>
    </xf>
    <xf numFmtId="0" fontId="11" fillId="0" borderId="8" xfId="0" applyNumberFormat="1" applyFont="1" applyFill="1" applyBorder="1" applyAlignment="1">
      <alignment horizontal="left" vertical="center"/>
    </xf>
    <xf numFmtId="0" fontId="0" fillId="0" borderId="13" xfId="0" applyNumberFormat="1" applyFont="1" applyFill="1" applyBorder="1" applyAlignment="1">
      <alignment horizontal="left" vertical="center"/>
    </xf>
    <xf numFmtId="3" fontId="0" fillId="0" borderId="0" xfId="1" applyNumberFormat="1" applyFont="1" applyFill="1" applyBorder="1" applyAlignment="1">
      <alignment horizontal="left" vertical="center"/>
    </xf>
    <xf numFmtId="3" fontId="9" fillId="0" borderId="0" xfId="1" applyNumberFormat="1" applyFont="1" applyFill="1" applyBorder="1" applyAlignment="1">
      <alignment horizontal="left" vertical="center"/>
    </xf>
    <xf numFmtId="3" fontId="11" fillId="0" borderId="0" xfId="1" applyNumberFormat="1" applyFont="1" applyFill="1" applyBorder="1" applyAlignment="1">
      <alignment horizontal="left" vertical="center"/>
    </xf>
    <xf numFmtId="3" fontId="11" fillId="0" borderId="6" xfId="1" applyNumberFormat="1" applyFont="1" applyFill="1" applyBorder="1" applyAlignment="1">
      <alignment horizontal="left" vertical="center"/>
    </xf>
    <xf numFmtId="3" fontId="0" fillId="6" borderId="5" xfId="1" applyNumberFormat="1" applyFont="1" applyFill="1" applyBorder="1" applyAlignment="1">
      <alignment horizontal="left" vertical="center"/>
    </xf>
    <xf numFmtId="3" fontId="9" fillId="0" borderId="0" xfId="0" applyNumberFormat="1" applyFont="1" applyFill="1" applyBorder="1" applyAlignment="1">
      <alignment horizontal="left" vertical="center"/>
    </xf>
    <xf numFmtId="3" fontId="11" fillId="0" borderId="0" xfId="0" applyNumberFormat="1" applyFont="1" applyFill="1" applyBorder="1" applyAlignment="1">
      <alignment horizontal="left" vertical="center"/>
    </xf>
    <xf numFmtId="3" fontId="11" fillId="0" borderId="6" xfId="0" applyNumberFormat="1" applyFont="1" applyFill="1" applyBorder="1" applyAlignment="1">
      <alignment horizontal="left" vertical="center"/>
    </xf>
    <xf numFmtId="0" fontId="0" fillId="0" borderId="14" xfId="0" applyNumberFormat="1" applyFont="1" applyFill="1" applyBorder="1" applyAlignment="1">
      <alignment horizontal="left" vertical="center"/>
    </xf>
    <xf numFmtId="3" fontId="0" fillId="0" borderId="9" xfId="1" applyNumberFormat="1" applyFont="1" applyFill="1" applyBorder="1" applyAlignment="1">
      <alignment horizontal="left" vertical="center"/>
    </xf>
    <xf numFmtId="3" fontId="0" fillId="0" borderId="10" xfId="1" applyNumberFormat="1" applyFont="1" applyFill="1" applyBorder="1" applyAlignment="1">
      <alignment horizontal="left" vertical="center"/>
    </xf>
    <xf numFmtId="3" fontId="0" fillId="0" borderId="10" xfId="0" applyNumberFormat="1" applyFont="1" applyFill="1" applyBorder="1" applyAlignment="1">
      <alignment horizontal="left" vertical="center"/>
    </xf>
    <xf numFmtId="3" fontId="9" fillId="0" borderId="10" xfId="1" applyNumberFormat="1" applyFont="1" applyFill="1" applyBorder="1" applyAlignment="1">
      <alignment horizontal="left" vertical="center"/>
    </xf>
    <xf numFmtId="3" fontId="11" fillId="0" borderId="10" xfId="1" applyNumberFormat="1" applyFont="1" applyFill="1" applyBorder="1" applyAlignment="1">
      <alignment horizontal="left" vertical="center"/>
    </xf>
    <xf numFmtId="3" fontId="11" fillId="0" borderId="11" xfId="1" applyNumberFormat="1" applyFont="1" applyFill="1" applyBorder="1" applyAlignment="1">
      <alignment horizontal="left" vertical="center"/>
    </xf>
    <xf numFmtId="0" fontId="5" fillId="0" borderId="1" xfId="0" applyNumberFormat="1" applyFont="1" applyFill="1" applyBorder="1" applyAlignment="1">
      <alignment horizontal="left" vertical="center"/>
    </xf>
    <xf numFmtId="3" fontId="0" fillId="0" borderId="1" xfId="0" applyNumberFormat="1" applyFont="1" applyFill="1" applyBorder="1" applyAlignment="1">
      <alignment horizontal="left" vertical="center"/>
    </xf>
    <xf numFmtId="3" fontId="0" fillId="0" borderId="7" xfId="0" applyNumberFormat="1" applyFont="1" applyFill="1" applyBorder="1" applyAlignment="1">
      <alignment horizontal="left" vertical="center"/>
    </xf>
    <xf numFmtId="3" fontId="9" fillId="0" borderId="7" xfId="0" applyNumberFormat="1" applyFont="1" applyFill="1" applyBorder="1" applyAlignment="1">
      <alignment horizontal="left" vertical="center"/>
    </xf>
    <xf numFmtId="3" fontId="11" fillId="0" borderId="7" xfId="0" applyNumberFormat="1" applyFont="1" applyFill="1" applyBorder="1" applyAlignment="1">
      <alignment horizontal="left" vertical="center"/>
    </xf>
    <xf numFmtId="3" fontId="11" fillId="0" borderId="8" xfId="0" applyNumberFormat="1" applyFont="1" applyFill="1" applyBorder="1" applyAlignment="1">
      <alignment horizontal="left" vertical="center"/>
    </xf>
    <xf numFmtId="3" fontId="11" fillId="0" borderId="7" xfId="1" applyNumberFormat="1" applyFont="1" applyFill="1" applyBorder="1" applyAlignment="1">
      <alignment horizontal="left" vertical="center"/>
    </xf>
    <xf numFmtId="165" fontId="0" fillId="0" borderId="5" xfId="0" applyNumberFormat="1" applyFont="1" applyFill="1" applyBorder="1" applyAlignment="1">
      <alignment horizontal="left" vertical="center"/>
    </xf>
    <xf numFmtId="165" fontId="0" fillId="0" borderId="0" xfId="0" applyNumberFormat="1" applyFont="1" applyFill="1" applyBorder="1" applyAlignment="1">
      <alignment horizontal="left" vertical="center"/>
    </xf>
    <xf numFmtId="165" fontId="9" fillId="6" borderId="0" xfId="0" applyNumberFormat="1" applyFont="1" applyFill="1" applyBorder="1" applyAlignment="1">
      <alignment horizontal="left" vertical="center"/>
    </xf>
    <xf numFmtId="165" fontId="11" fillId="0" borderId="0" xfId="0" applyNumberFormat="1" applyFont="1" applyFill="1" applyBorder="1" applyAlignment="1">
      <alignment horizontal="left" vertical="center"/>
    </xf>
    <xf numFmtId="165" fontId="11" fillId="0" borderId="6" xfId="0" applyNumberFormat="1" applyFont="1" applyFill="1" applyBorder="1" applyAlignment="1">
      <alignment horizontal="left" vertical="center"/>
    </xf>
    <xf numFmtId="165" fontId="0" fillId="6" borderId="5" xfId="0" applyNumberFormat="1" applyFont="1" applyFill="1" applyBorder="1" applyAlignment="1">
      <alignment horizontal="left" vertical="center"/>
    </xf>
    <xf numFmtId="165" fontId="0" fillId="6" borderId="0" xfId="0" applyNumberFormat="1" applyFont="1" applyFill="1" applyBorder="1" applyAlignment="1">
      <alignment horizontal="left" vertical="center"/>
    </xf>
    <xf numFmtId="165" fontId="11" fillId="0" borderId="0" xfId="1" applyNumberFormat="1" applyFont="1" applyFill="1" applyBorder="1" applyAlignment="1">
      <alignment horizontal="left" vertical="center"/>
    </xf>
    <xf numFmtId="3" fontId="0" fillId="0" borderId="5" xfId="0" applyNumberFormat="1" applyFont="1" applyFill="1" applyBorder="1" applyAlignment="1">
      <alignment horizontal="left" vertical="center"/>
    </xf>
    <xf numFmtId="3" fontId="9" fillId="6" borderId="0" xfId="0" applyNumberFormat="1" applyFont="1" applyFill="1" applyBorder="1" applyAlignment="1">
      <alignment horizontal="left" vertical="center"/>
    </xf>
    <xf numFmtId="3" fontId="0" fillId="6" borderId="5" xfId="0" applyNumberFormat="1" applyFont="1" applyFill="1" applyBorder="1" applyAlignment="1">
      <alignment horizontal="left" vertical="center"/>
    </xf>
    <xf numFmtId="3" fontId="0" fillId="6" borderId="0" xfId="0" applyNumberFormat="1" applyFont="1" applyFill="1" applyBorder="1" applyAlignment="1">
      <alignment horizontal="left" vertical="center"/>
    </xf>
    <xf numFmtId="3" fontId="0" fillId="6" borderId="0" xfId="1" applyNumberFormat="1" applyFont="1" applyFill="1" applyBorder="1" applyAlignment="1">
      <alignment horizontal="left" vertical="center"/>
    </xf>
    <xf numFmtId="165" fontId="9"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0" fillId="0" borderId="1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2" xfId="0" applyNumberFormat="1" applyFont="1" applyFill="1" applyBorder="1" applyAlignment="1">
      <alignment horizontal="left" vertical="center" wrapText="1"/>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165" fontId="0" fillId="0" borderId="5" xfId="0" applyNumberFormat="1" applyFill="1" applyBorder="1" applyAlignment="1">
      <alignment horizontal="left" vertical="center"/>
    </xf>
    <xf numFmtId="0" fontId="0" fillId="0" borderId="0" xfId="0" applyFill="1" applyBorder="1" applyAlignment="1">
      <alignment horizontal="left" vertical="center"/>
    </xf>
    <xf numFmtId="3" fontId="0" fillId="0" borderId="5" xfId="0" applyNumberFormat="1" applyFill="1" applyBorder="1" applyAlignment="1">
      <alignment horizontal="left" vertical="center"/>
    </xf>
    <xf numFmtId="4" fontId="0" fillId="0" borderId="5" xfId="0" applyNumberFormat="1"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3" fillId="7" borderId="0" xfId="0" applyFont="1" applyFill="1" applyBorder="1" applyAlignment="1">
      <alignment horizontal="left" vertical="center"/>
    </xf>
    <xf numFmtId="0" fontId="24" fillId="7" borderId="0" xfId="0" applyFont="1" applyFill="1" applyBorder="1" applyAlignment="1">
      <alignment horizontal="left" vertical="center"/>
    </xf>
    <xf numFmtId="0" fontId="3" fillId="7" borderId="6" xfId="0" applyFont="1" applyFill="1" applyBorder="1" applyAlignment="1">
      <alignment horizontal="left" vertical="center"/>
    </xf>
    <xf numFmtId="0" fontId="0" fillId="7" borderId="0" xfId="0" applyFill="1" applyBorder="1" applyAlignment="1">
      <alignment horizontal="left" vertical="center"/>
    </xf>
    <xf numFmtId="0" fontId="9" fillId="7" borderId="0" xfId="0" applyFont="1" applyFill="1" applyBorder="1" applyAlignment="1">
      <alignment horizontal="left" vertical="center"/>
    </xf>
    <xf numFmtId="165" fontId="0" fillId="7" borderId="0" xfId="0" applyNumberFormat="1" applyFill="1" applyBorder="1" applyAlignment="1">
      <alignment horizontal="left" vertical="center"/>
    </xf>
    <xf numFmtId="0" fontId="0" fillId="7" borderId="6" xfId="0" applyFill="1" applyBorder="1" applyAlignment="1">
      <alignment horizontal="left" vertical="center"/>
    </xf>
    <xf numFmtId="0" fontId="0" fillId="7" borderId="5" xfId="0" applyNumberFormat="1" applyFont="1" applyFill="1" applyBorder="1" applyAlignment="1">
      <alignment horizontal="left" vertical="center"/>
    </xf>
    <xf numFmtId="0" fontId="0" fillId="7" borderId="10" xfId="0" applyFill="1" applyBorder="1" applyAlignment="1">
      <alignment horizontal="left" vertical="center"/>
    </xf>
    <xf numFmtId="0" fontId="0" fillId="7" borderId="9" xfId="0" applyNumberFormat="1" applyFont="1" applyFill="1" applyBorder="1" applyAlignment="1">
      <alignment horizontal="left" vertical="center"/>
    </xf>
    <xf numFmtId="0" fontId="0" fillId="7" borderId="11" xfId="0" applyFill="1" applyBorder="1" applyAlignment="1">
      <alignment horizontal="left" vertical="center"/>
    </xf>
    <xf numFmtId="0" fontId="26" fillId="0" borderId="0" xfId="0" applyFont="1" applyFill="1" applyAlignment="1">
      <alignment horizontal="left" vertical="center"/>
    </xf>
    <xf numFmtId="170" fontId="6" fillId="0" borderId="15" xfId="3" applyNumberFormat="1" applyFont="1" applyFill="1" applyBorder="1" applyAlignment="1">
      <alignment horizontal="left" vertical="center"/>
    </xf>
    <xf numFmtId="0" fontId="3" fillId="0" borderId="0" xfId="0" applyFont="1" applyBorder="1" applyAlignment="1">
      <alignment horizontal="left" vertical="center" wrapText="1"/>
    </xf>
    <xf numFmtId="0" fontId="0" fillId="0" borderId="0" xfId="0" applyBorder="1" applyAlignment="1">
      <alignment horizontal="left" vertical="center"/>
    </xf>
    <xf numFmtId="172" fontId="6" fillId="0" borderId="0" xfId="3" applyNumberFormat="1" applyFont="1" applyFill="1" applyBorder="1" applyAlignment="1">
      <alignment horizontal="left" vertical="center"/>
    </xf>
    <xf numFmtId="171" fontId="0" fillId="0" borderId="0" xfId="0" applyNumberFormat="1" applyBorder="1" applyAlignment="1">
      <alignment horizontal="left" vertical="center"/>
    </xf>
    <xf numFmtId="0" fontId="3" fillId="0" borderId="15" xfId="0" applyFont="1" applyBorder="1" applyAlignment="1">
      <alignment horizontal="left" vertical="center"/>
    </xf>
    <xf numFmtId="0" fontId="0" fillId="0" borderId="15" xfId="0" applyBorder="1" applyAlignment="1"/>
    <xf numFmtId="0" fontId="0" fillId="0" borderId="0" xfId="0" applyAlignment="1"/>
    <xf numFmtId="171" fontId="0" fillId="0" borderId="0" xfId="0" applyNumberFormat="1"/>
    <xf numFmtId="171" fontId="0" fillId="0" borderId="15" xfId="0" applyNumberFormat="1" applyBorder="1" applyAlignment="1"/>
    <xf numFmtId="169" fontId="0" fillId="0" borderId="0" xfId="0" applyNumberFormat="1" applyFont="1" applyFill="1" applyBorder="1" applyAlignment="1">
      <alignment horizontal="left"/>
    </xf>
    <xf numFmtId="170" fontId="0" fillId="0" borderId="10" xfId="0" applyNumberFormat="1" applyFont="1" applyFill="1" applyBorder="1" applyAlignment="1">
      <alignment horizontal="left"/>
    </xf>
    <xf numFmtId="168" fontId="0" fillId="0" borderId="10" xfId="0" applyNumberFormat="1" applyFont="1" applyFill="1" applyBorder="1" applyAlignment="1">
      <alignment horizontal="left"/>
    </xf>
    <xf numFmtId="3" fontId="0" fillId="6" borderId="5" xfId="1" applyNumberFormat="1" applyFont="1" applyFill="1" applyBorder="1" applyAlignment="1"/>
    <xf numFmtId="165" fontId="0" fillId="6" borderId="5" xfId="0" applyNumberFormat="1" applyFont="1" applyFill="1" applyBorder="1" applyAlignment="1"/>
    <xf numFmtId="3" fontId="0" fillId="6" borderId="5" xfId="0" applyNumberFormat="1" applyFont="1" applyFill="1" applyBorder="1" applyAlignment="1"/>
    <xf numFmtId="165" fontId="0" fillId="6" borderId="9" xfId="0" applyNumberFormat="1" applyFont="1" applyFill="1" applyBorder="1" applyAlignment="1"/>
    <xf numFmtId="165" fontId="0" fillId="6" borderId="0" xfId="0" applyNumberFormat="1" applyFont="1" applyFill="1" applyBorder="1" applyAlignment="1"/>
    <xf numFmtId="3" fontId="0" fillId="6" borderId="0" xfId="0" applyNumberFormat="1" applyFont="1" applyFill="1" applyBorder="1" applyAlignment="1"/>
    <xf numFmtId="165" fontId="0" fillId="6" borderId="10" xfId="0" applyNumberFormat="1" applyFont="1" applyFill="1" applyBorder="1" applyAlignment="1"/>
    <xf numFmtId="3" fontId="0" fillId="6" borderId="0" xfId="1" applyNumberFormat="1" applyFont="1" applyFill="1" applyBorder="1" applyAlignment="1"/>
    <xf numFmtId="3" fontId="0" fillId="6" borderId="0" xfId="2" applyNumberFormat="1" applyFont="1" applyFill="1" applyBorder="1" applyAlignment="1"/>
    <xf numFmtId="3" fontId="9" fillId="6" borderId="0" xfId="1" applyNumberFormat="1" applyFont="1" applyFill="1" applyBorder="1" applyAlignment="1"/>
    <xf numFmtId="0" fontId="3" fillId="6" borderId="0" xfId="0" applyFont="1" applyFill="1" applyAlignment="1">
      <alignment horizontal="left" vertical="center" wrapText="1"/>
    </xf>
    <xf numFmtId="0" fontId="5" fillId="6" borderId="0" xfId="0" applyNumberFormat="1" applyFont="1" applyFill="1" applyBorder="1" applyAlignment="1">
      <alignment horizontal="left" wrapText="1"/>
    </xf>
    <xf numFmtId="0" fontId="20" fillId="6" borderId="0" xfId="0" applyNumberFormat="1" applyFont="1" applyFill="1" applyBorder="1" applyAlignment="1">
      <alignment horizontal="left" wrapText="1"/>
    </xf>
    <xf numFmtId="0" fontId="13" fillId="0" borderId="0" xfId="0" applyFont="1" applyFill="1" applyAlignment="1">
      <alignment horizontal="left" vertical="center"/>
    </xf>
    <xf numFmtId="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0" fontId="0" fillId="7" borderId="0" xfId="0" applyNumberFormat="1" applyFont="1" applyFill="1" applyBorder="1" applyAlignment="1">
      <alignment horizontal="left" vertical="center"/>
    </xf>
    <xf numFmtId="0" fontId="0" fillId="0" borderId="0" xfId="0" applyBorder="1"/>
    <xf numFmtId="0" fontId="0" fillId="0" borderId="0" xfId="0" applyFill="1" applyBorder="1"/>
    <xf numFmtId="0" fontId="11" fillId="0" borderId="0" xfId="0" applyFont="1" applyFill="1" applyBorder="1"/>
    <xf numFmtId="0" fontId="24" fillId="6" borderId="0" xfId="0" applyFont="1" applyFill="1" applyAlignment="1">
      <alignment horizontal="left" vertical="center" wrapText="1"/>
    </xf>
    <xf numFmtId="164" fontId="0" fillId="6" borderId="10" xfId="2" applyNumberFormat="1" applyFont="1" applyFill="1" applyBorder="1" applyAlignment="1">
      <alignment horizontal="center"/>
    </xf>
    <xf numFmtId="164" fontId="0" fillId="6" borderId="9" xfId="2" applyNumberFormat="1" applyFont="1" applyFill="1" applyBorder="1" applyAlignment="1">
      <alignment horizontal="center"/>
    </xf>
    <xf numFmtId="164" fontId="0" fillId="6" borderId="11" xfId="2" applyNumberFormat="1" applyFont="1" applyFill="1" applyBorder="1" applyAlignment="1">
      <alignment horizontal="center"/>
    </xf>
    <xf numFmtId="164" fontId="0" fillId="0" borderId="0" xfId="0" applyNumberFormat="1" applyFill="1" applyAlignment="1">
      <alignment horizontal="left" vertical="center"/>
    </xf>
    <xf numFmtId="0" fontId="5" fillId="5" borderId="15" xfId="3" applyNumberFormat="1" applyFont="1" applyFill="1" applyBorder="1" applyAlignment="1">
      <alignment horizontal="left" vertical="center" wrapText="1"/>
    </xf>
    <xf numFmtId="0" fontId="0" fillId="11" borderId="0" xfId="0" applyFill="1"/>
    <xf numFmtId="0" fontId="0" fillId="11" borderId="15" xfId="0" applyFill="1" applyBorder="1" applyAlignment="1">
      <alignment horizontal="left" vertical="center"/>
    </xf>
    <xf numFmtId="11" fontId="0" fillId="0" borderId="0" xfId="0" applyNumberFormat="1" applyFill="1" applyAlignment="1">
      <alignment horizontal="left" vertical="center"/>
    </xf>
    <xf numFmtId="0" fontId="0" fillId="11" borderId="15" xfId="0" applyFill="1" applyBorder="1"/>
    <xf numFmtId="11" fontId="0" fillId="0" borderId="0" xfId="0" applyNumberFormat="1"/>
    <xf numFmtId="0" fontId="5" fillId="5" borderId="15" xfId="3" applyNumberFormat="1" applyFont="1" applyFill="1" applyBorder="1" applyAlignment="1">
      <alignment horizontal="left" vertical="center" wrapText="1"/>
    </xf>
    <xf numFmtId="11" fontId="0" fillId="0" borderId="0" xfId="0" applyNumberFormat="1" applyFill="1"/>
    <xf numFmtId="11" fontId="3" fillId="0" borderId="0" xfId="0" applyNumberFormat="1" applyFont="1" applyFill="1"/>
    <xf numFmtId="0" fontId="3" fillId="0" borderId="0" xfId="0" applyFont="1" applyFill="1"/>
    <xf numFmtId="0" fontId="3" fillId="0"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5" fillId="9" borderId="2" xfId="0" applyNumberFormat="1" applyFont="1" applyFill="1" applyBorder="1" applyAlignment="1">
      <alignment horizontal="center"/>
    </xf>
    <xf numFmtId="0" fontId="5" fillId="9" borderId="3" xfId="0" applyNumberFormat="1" applyFont="1" applyFill="1" applyBorder="1" applyAlignment="1">
      <alignment horizontal="center"/>
    </xf>
    <xf numFmtId="0" fontId="5" fillId="9" borderId="4" xfId="0" applyNumberFormat="1" applyFont="1" applyFill="1" applyBorder="1" applyAlignment="1">
      <alignment horizontal="center"/>
    </xf>
    <xf numFmtId="0" fontId="5" fillId="10" borderId="2" xfId="0" applyNumberFormat="1" applyFont="1" applyFill="1" applyBorder="1" applyAlignment="1">
      <alignment horizontal="center"/>
    </xf>
    <xf numFmtId="0" fontId="5" fillId="10" borderId="3" xfId="0" applyNumberFormat="1" applyFont="1" applyFill="1" applyBorder="1" applyAlignment="1">
      <alignment horizontal="center"/>
    </xf>
    <xf numFmtId="0" fontId="5" fillId="10" borderId="4" xfId="0" applyNumberFormat="1" applyFont="1" applyFill="1" applyBorder="1" applyAlignment="1">
      <alignment horizontal="center"/>
    </xf>
    <xf numFmtId="0" fontId="5" fillId="8" borderId="2" xfId="0" applyNumberFormat="1" applyFont="1" applyFill="1" applyBorder="1" applyAlignment="1">
      <alignment horizontal="center"/>
    </xf>
    <xf numFmtId="0" fontId="5" fillId="8" borderId="3" xfId="0" applyNumberFormat="1" applyFont="1" applyFill="1" applyBorder="1" applyAlignment="1">
      <alignment horizontal="center"/>
    </xf>
    <xf numFmtId="0" fontId="5" fillId="8" borderId="4" xfId="0" applyNumberFormat="1" applyFont="1" applyFill="1" applyBorder="1" applyAlignment="1">
      <alignment horizontal="center"/>
    </xf>
    <xf numFmtId="0" fontId="5" fillId="0" borderId="2"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0" fontId="5" fillId="0" borderId="4" xfId="0" applyNumberFormat="1" applyFont="1" applyFill="1" applyBorder="1" applyAlignment="1">
      <alignment horizontal="left" vertical="center"/>
    </xf>
    <xf numFmtId="0" fontId="5" fillId="5" borderId="15" xfId="3" applyNumberFormat="1" applyFont="1" applyFill="1" applyBorder="1" applyAlignment="1">
      <alignment horizontal="left" vertical="center" wrapText="1"/>
    </xf>
    <xf numFmtId="0" fontId="5" fillId="0" borderId="2" xfId="3" applyNumberFormat="1" applyFont="1" applyFill="1" applyBorder="1" applyAlignment="1">
      <alignment horizontal="left" wrapText="1"/>
    </xf>
    <xf numFmtId="0" fontId="5" fillId="0" borderId="3" xfId="3" applyNumberFormat="1" applyFont="1" applyFill="1" applyBorder="1" applyAlignment="1">
      <alignment horizontal="left" wrapText="1"/>
    </xf>
    <xf numFmtId="0" fontId="5" fillId="0" borderId="4" xfId="3" applyNumberFormat="1" applyFont="1" applyFill="1" applyBorder="1" applyAlignment="1">
      <alignment horizontal="left" wrapText="1"/>
    </xf>
    <xf numFmtId="0" fontId="5" fillId="0" borderId="2" xfId="3" applyNumberFormat="1" applyFont="1" applyBorder="1" applyAlignment="1">
      <alignment horizontal="left" wrapText="1"/>
    </xf>
    <xf numFmtId="0" fontId="5" fillId="0" borderId="3" xfId="3" applyNumberFormat="1" applyFont="1" applyBorder="1" applyAlignment="1">
      <alignment horizontal="left" wrapText="1"/>
    </xf>
    <xf numFmtId="0" fontId="5" fillId="0" borderId="4" xfId="3" applyNumberFormat="1" applyFont="1" applyBorder="1" applyAlignment="1">
      <alignment horizontal="left" wrapText="1"/>
    </xf>
    <xf numFmtId="0" fontId="10" fillId="0" borderId="2" xfId="3" applyNumberFormat="1" applyFont="1" applyFill="1" applyBorder="1" applyAlignment="1">
      <alignment horizontal="left" wrapText="1"/>
    </xf>
    <xf numFmtId="0" fontId="10" fillId="0" borderId="4" xfId="3" applyNumberFormat="1" applyFont="1" applyFill="1" applyBorder="1" applyAlignment="1">
      <alignment horizontal="left" wrapText="1"/>
    </xf>
    <xf numFmtId="0" fontId="10" fillId="0" borderId="2" xfId="3" applyNumberFormat="1" applyFont="1" applyFill="1" applyBorder="1" applyAlignment="1">
      <alignment horizontal="left" vertical="center" wrapText="1"/>
    </xf>
    <xf numFmtId="0" fontId="10" fillId="0" borderId="3" xfId="3" applyNumberFormat="1" applyFont="1" applyFill="1" applyBorder="1" applyAlignment="1">
      <alignment horizontal="left" vertical="center" wrapText="1"/>
    </xf>
    <xf numFmtId="0" fontId="10" fillId="0" borderId="4" xfId="3" applyNumberFormat="1" applyFont="1" applyFill="1" applyBorder="1" applyAlignment="1">
      <alignment horizontal="left" vertical="center" wrapText="1"/>
    </xf>
    <xf numFmtId="0" fontId="10" fillId="0" borderId="2" xfId="3" applyNumberFormat="1" applyFont="1" applyBorder="1" applyAlignment="1">
      <alignment horizontal="left" wrapText="1"/>
    </xf>
    <xf numFmtId="0" fontId="10" fillId="0" borderId="3" xfId="3" applyNumberFormat="1" applyFont="1" applyBorder="1" applyAlignment="1">
      <alignment horizontal="left" wrapText="1"/>
    </xf>
    <xf numFmtId="0" fontId="10" fillId="0" borderId="4" xfId="3" applyNumberFormat="1" applyFont="1" applyBorder="1" applyAlignment="1">
      <alignment horizontal="left" wrapText="1"/>
    </xf>
    <xf numFmtId="0" fontId="10" fillId="0" borderId="2" xfId="0" applyNumberFormat="1" applyFont="1" applyFill="1" applyBorder="1" applyAlignment="1">
      <alignment horizontal="left" wrapText="1"/>
    </xf>
    <xf numFmtId="0" fontId="10" fillId="0" borderId="4" xfId="0" applyNumberFormat="1" applyFont="1" applyFill="1" applyBorder="1" applyAlignment="1">
      <alignment horizontal="left" wrapText="1"/>
    </xf>
    <xf numFmtId="0" fontId="10" fillId="0" borderId="2" xfId="3" applyNumberFormat="1" applyFont="1" applyFill="1" applyBorder="1" applyAlignment="1">
      <alignment horizontal="left"/>
    </xf>
    <xf numFmtId="0" fontId="10" fillId="0" borderId="4" xfId="3" applyNumberFormat="1" applyFont="1" applyFill="1" applyBorder="1" applyAlignment="1">
      <alignment horizontal="left"/>
    </xf>
    <xf numFmtId="0" fontId="10" fillId="0" borderId="3" xfId="3" applyNumberFormat="1" applyFont="1" applyFill="1" applyBorder="1" applyAlignment="1">
      <alignment horizontal="left"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cellXfs>
  <cellStyles count="4">
    <cellStyle name="Comma" xfId="1" builtinId="3"/>
    <cellStyle name="Normal" xfId="0" builtinId="0"/>
    <cellStyle name="Normal_Fuel trans V1" xfId="3"/>
    <cellStyle name="Percent" xfId="2" builtinId="5"/>
  </cellStyles>
  <dxfs count="0"/>
  <tableStyles count="0" defaultTableStyle="TableStyleMedium2" defaultPivotStyle="PivotStyleLight16"/>
  <colors>
    <mruColors>
      <color rgb="FF4B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Technical/8.%20LCA/GREET/GREET1_20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_FTD"/>
      <sheetName val="EtOH"/>
      <sheetName val="Electric"/>
      <sheetName val="Hydrogen"/>
      <sheetName val="BioOil"/>
      <sheetName val="Algae"/>
      <sheetName val="RNG"/>
      <sheetName val="Pyrolysis_IDL"/>
      <sheetName val="IBR"/>
      <sheetName val="PTF"/>
      <sheetName val="Fuel_Prod_TS"/>
      <sheetName val="EF_TS"/>
      <sheetName val="AgMining_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Woody"/>
      <sheetName val="HDV_TS"/>
      <sheetName val="HDV_WTW"/>
      <sheetName val="JetFuel_WTP"/>
      <sheetName val="JetFuel_PTWa"/>
      <sheetName val="JetFuel_WTWa"/>
      <sheetName val="Rail_PTW"/>
      <sheetName val="Rail_WTW"/>
      <sheetName val="Marine_WTH"/>
      <sheetName val="Dist_Spec"/>
      <sheetName val="Forecast_Specs"/>
      <sheetName val="Forecast_Deleted"/>
    </sheetNames>
    <sheetDataSet>
      <sheetData sheetId="0"/>
      <sheetData sheetId="1">
        <row r="114">
          <cell r="H114">
            <v>1</v>
          </cell>
        </row>
        <row r="151">
          <cell r="F151">
            <v>1</v>
          </cell>
        </row>
        <row r="152">
          <cell r="F152">
            <v>1</v>
          </cell>
        </row>
        <row r="153">
          <cell r="F153">
            <v>1</v>
          </cell>
        </row>
        <row r="154">
          <cell r="F154">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35">
          <cell r="E135">
            <v>453.59237000000002</v>
          </cell>
          <cell r="F135">
            <v>907184.74</v>
          </cell>
        </row>
        <row r="136">
          <cell r="E136">
            <v>0.45359237000000002</v>
          </cell>
          <cell r="F136">
            <v>907.18474000000003</v>
          </cell>
        </row>
        <row r="138">
          <cell r="F138">
            <v>2000</v>
          </cell>
        </row>
        <row r="139">
          <cell r="B139">
            <v>1.102311310924388E-6</v>
          </cell>
        </row>
        <row r="154">
          <cell r="F154">
            <v>3412.141641601248</v>
          </cell>
        </row>
        <row r="155">
          <cell r="D155">
            <v>9.4781712266701326E-4</v>
          </cell>
          <cell r="G155">
            <v>9.9999999999999995E-7</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1"/>
  <sheetViews>
    <sheetView zoomScale="85" zoomScaleNormal="85" workbookViewId="0">
      <selection activeCell="D10" sqref="D10"/>
    </sheetView>
  </sheetViews>
  <sheetFormatPr defaultRowHeight="14.5" x14ac:dyDescent="0.35"/>
  <cols>
    <col min="1" max="1" width="24.90625" bestFit="1" customWidth="1"/>
    <col min="2" max="2" width="22.36328125" bestFit="1" customWidth="1"/>
    <col min="3" max="3" width="22.36328125" customWidth="1"/>
    <col min="4" max="4" width="12.7265625" customWidth="1"/>
    <col min="5" max="5" width="24.90625" customWidth="1"/>
  </cols>
  <sheetData>
    <row r="1" spans="1:12" s="381" customFormat="1" x14ac:dyDescent="0.35">
      <c r="A1" s="381" t="s">
        <v>717</v>
      </c>
      <c r="B1" s="381" t="s">
        <v>718</v>
      </c>
      <c r="C1" s="381" t="s">
        <v>743</v>
      </c>
      <c r="D1" s="381" t="s">
        <v>694</v>
      </c>
      <c r="E1" s="381" t="s">
        <v>499</v>
      </c>
      <c r="F1" s="381" t="s">
        <v>500</v>
      </c>
      <c r="G1" s="381" t="s">
        <v>501</v>
      </c>
      <c r="H1" s="381" t="s">
        <v>502</v>
      </c>
      <c r="I1" s="381" t="s">
        <v>503</v>
      </c>
      <c r="J1" s="381" t="s">
        <v>726</v>
      </c>
      <c r="K1" s="381" t="s">
        <v>521</v>
      </c>
      <c r="L1" s="381" t="s">
        <v>633</v>
      </c>
    </row>
    <row r="2" spans="1:12" x14ac:dyDescent="0.35">
      <c r="A2" t="s">
        <v>719</v>
      </c>
      <c r="C2" t="s">
        <v>745</v>
      </c>
      <c r="E2" t="s">
        <v>729</v>
      </c>
      <c r="F2">
        <v>2.0379761287147018E-4</v>
      </c>
      <c r="G2" t="s">
        <v>641</v>
      </c>
      <c r="H2" t="s">
        <v>637</v>
      </c>
      <c r="I2" t="s">
        <v>648</v>
      </c>
      <c r="J2" t="s">
        <v>636</v>
      </c>
      <c r="K2" t="s">
        <v>699</v>
      </c>
    </row>
    <row r="3" spans="1:12" x14ac:dyDescent="0.35">
      <c r="A3" t="s">
        <v>719</v>
      </c>
      <c r="C3" t="s">
        <v>745</v>
      </c>
      <c r="E3" t="s">
        <v>730</v>
      </c>
      <c r="F3">
        <v>2.0379761287147018E-4</v>
      </c>
      <c r="G3" t="s">
        <v>641</v>
      </c>
      <c r="H3" t="s">
        <v>637</v>
      </c>
      <c r="I3" t="s">
        <v>648</v>
      </c>
      <c r="J3" t="s">
        <v>636</v>
      </c>
      <c r="K3" t="s">
        <v>699</v>
      </c>
    </row>
    <row r="4" spans="1:12" x14ac:dyDescent="0.35">
      <c r="A4" t="s">
        <v>719</v>
      </c>
      <c r="C4" t="s">
        <v>745</v>
      </c>
      <c r="E4" t="s">
        <v>731</v>
      </c>
      <c r="F4">
        <v>3.0569641930720528E-3</v>
      </c>
      <c r="G4" t="s">
        <v>641</v>
      </c>
      <c r="H4" t="s">
        <v>637</v>
      </c>
      <c r="I4" t="s">
        <v>648</v>
      </c>
      <c r="J4" t="s">
        <v>636</v>
      </c>
      <c r="K4" t="s">
        <v>699</v>
      </c>
    </row>
    <row r="5" spans="1:12" x14ac:dyDescent="0.35">
      <c r="A5" t="s">
        <v>719</v>
      </c>
      <c r="C5" t="s">
        <v>745</v>
      </c>
      <c r="E5" t="s">
        <v>545</v>
      </c>
      <c r="F5">
        <v>4.0759522574294036E-4</v>
      </c>
      <c r="G5" t="s">
        <v>641</v>
      </c>
      <c r="H5" t="s">
        <v>637</v>
      </c>
      <c r="I5" t="s">
        <v>648</v>
      </c>
      <c r="J5" t="s">
        <v>636</v>
      </c>
      <c r="K5" t="s">
        <v>699</v>
      </c>
    </row>
    <row r="6" spans="1:12" x14ac:dyDescent="0.35">
      <c r="A6" t="s">
        <v>719</v>
      </c>
      <c r="C6" t="s">
        <v>745</v>
      </c>
      <c r="E6" t="s">
        <v>732</v>
      </c>
      <c r="F6">
        <v>1.2635451998031151E-2</v>
      </c>
      <c r="G6" t="s">
        <v>641</v>
      </c>
      <c r="H6" t="s">
        <v>637</v>
      </c>
      <c r="I6" t="s">
        <v>648</v>
      </c>
      <c r="J6" t="s">
        <v>636</v>
      </c>
      <c r="K6" t="s">
        <v>699</v>
      </c>
    </row>
    <row r="7" spans="1:12" x14ac:dyDescent="0.35">
      <c r="A7" t="s">
        <v>719</v>
      </c>
      <c r="C7" t="s">
        <v>745</v>
      </c>
      <c r="E7" t="s">
        <v>542</v>
      </c>
      <c r="F7">
        <v>0</v>
      </c>
      <c r="G7" t="s">
        <v>641</v>
      </c>
      <c r="H7" t="s">
        <v>637</v>
      </c>
      <c r="I7" t="s">
        <v>648</v>
      </c>
      <c r="J7" t="s">
        <v>636</v>
      </c>
      <c r="K7" t="s">
        <v>699</v>
      </c>
    </row>
    <row r="8" spans="1:12" x14ac:dyDescent="0.35">
      <c r="A8" t="s">
        <v>719</v>
      </c>
      <c r="C8" t="s">
        <v>745</v>
      </c>
      <c r="E8" t="s">
        <v>733</v>
      </c>
      <c r="F8">
        <v>0</v>
      </c>
      <c r="G8" t="s">
        <v>641</v>
      </c>
      <c r="H8" t="s">
        <v>637</v>
      </c>
      <c r="I8" t="s">
        <v>648</v>
      </c>
      <c r="J8" t="s">
        <v>636</v>
      </c>
      <c r="K8" t="s">
        <v>699</v>
      </c>
    </row>
    <row r="9" spans="1:12" x14ac:dyDescent="0.35">
      <c r="A9" t="s">
        <v>719</v>
      </c>
      <c r="C9" t="s">
        <v>745</v>
      </c>
      <c r="E9" t="s">
        <v>596</v>
      </c>
      <c r="F9">
        <v>3.872154644557934E-3</v>
      </c>
      <c r="G9" t="s">
        <v>641</v>
      </c>
      <c r="H9" t="s">
        <v>637</v>
      </c>
      <c r="I9" t="s">
        <v>648</v>
      </c>
      <c r="J9" t="s">
        <v>636</v>
      </c>
      <c r="K9" t="s">
        <v>699</v>
      </c>
    </row>
    <row r="10" spans="1:12" x14ac:dyDescent="0.35">
      <c r="A10" t="s">
        <v>719</v>
      </c>
      <c r="C10" t="s">
        <v>745</v>
      </c>
      <c r="E10" t="s">
        <v>734</v>
      </c>
      <c r="F10">
        <v>0</v>
      </c>
      <c r="G10" t="s">
        <v>641</v>
      </c>
      <c r="H10" t="s">
        <v>637</v>
      </c>
      <c r="I10" t="s">
        <v>648</v>
      </c>
      <c r="J10" t="s">
        <v>636</v>
      </c>
      <c r="K10" t="s">
        <v>699</v>
      </c>
    </row>
    <row r="11" spans="1:12" x14ac:dyDescent="0.35">
      <c r="A11" t="s">
        <v>719</v>
      </c>
      <c r="C11" t="s">
        <v>745</v>
      </c>
      <c r="E11" t="s">
        <v>735</v>
      </c>
      <c r="F11">
        <v>0</v>
      </c>
      <c r="G11" t="s">
        <v>641</v>
      </c>
      <c r="H11" t="s">
        <v>746</v>
      </c>
      <c r="I11" t="s">
        <v>648</v>
      </c>
      <c r="J11" t="s">
        <v>636</v>
      </c>
      <c r="K11" t="s">
        <v>699</v>
      </c>
    </row>
    <row r="12" spans="1:12" x14ac:dyDescent="0.35">
      <c r="A12" t="s">
        <v>719</v>
      </c>
      <c r="C12" t="s">
        <v>745</v>
      </c>
      <c r="E12" t="s">
        <v>736</v>
      </c>
      <c r="F12">
        <v>0</v>
      </c>
      <c r="G12" t="s">
        <v>641</v>
      </c>
      <c r="H12" t="s">
        <v>746</v>
      </c>
      <c r="I12" t="s">
        <v>648</v>
      </c>
      <c r="J12" t="s">
        <v>636</v>
      </c>
      <c r="K12" t="s">
        <v>699</v>
      </c>
    </row>
    <row r="13" spans="1:12" x14ac:dyDescent="0.35">
      <c r="A13" t="s">
        <v>719</v>
      </c>
      <c r="C13" t="s">
        <v>745</v>
      </c>
      <c r="E13" t="s">
        <v>737</v>
      </c>
      <c r="F13">
        <v>0</v>
      </c>
      <c r="G13" t="s">
        <v>641</v>
      </c>
      <c r="H13" t="s">
        <v>746</v>
      </c>
      <c r="I13" t="s">
        <v>648</v>
      </c>
      <c r="J13" t="s">
        <v>636</v>
      </c>
      <c r="K13" t="s">
        <v>699</v>
      </c>
    </row>
    <row r="14" spans="1:12" x14ac:dyDescent="0.35">
      <c r="A14" t="s">
        <v>719</v>
      </c>
      <c r="C14" t="s">
        <v>745</v>
      </c>
      <c r="E14" t="s">
        <v>738</v>
      </c>
      <c r="F14">
        <v>0</v>
      </c>
      <c r="G14" t="s">
        <v>641</v>
      </c>
      <c r="H14" t="s">
        <v>746</v>
      </c>
      <c r="I14" t="s">
        <v>648</v>
      </c>
      <c r="J14" t="s">
        <v>636</v>
      </c>
      <c r="K14" t="s">
        <v>699</v>
      </c>
    </row>
    <row r="15" spans="1:12" x14ac:dyDescent="0.35">
      <c r="A15" t="s">
        <v>719</v>
      </c>
      <c r="C15" t="s">
        <v>745</v>
      </c>
      <c r="E15" t="s">
        <v>739</v>
      </c>
      <c r="F15">
        <v>0</v>
      </c>
      <c r="G15" t="s">
        <v>641</v>
      </c>
      <c r="H15" t="s">
        <v>746</v>
      </c>
      <c r="I15" t="s">
        <v>648</v>
      </c>
      <c r="J15" t="s">
        <v>636</v>
      </c>
      <c r="K15" t="s">
        <v>699</v>
      </c>
    </row>
    <row r="16" spans="1:12" x14ac:dyDescent="0.35">
      <c r="A16" t="s">
        <v>719</v>
      </c>
      <c r="C16" t="s">
        <v>745</v>
      </c>
      <c r="E16" t="s">
        <v>740</v>
      </c>
      <c r="F16">
        <v>0</v>
      </c>
      <c r="G16" t="s">
        <v>641</v>
      </c>
      <c r="H16" t="s">
        <v>746</v>
      </c>
      <c r="I16" t="s">
        <v>648</v>
      </c>
      <c r="J16" t="s">
        <v>636</v>
      </c>
      <c r="K16" t="s">
        <v>699</v>
      </c>
    </row>
    <row r="17" spans="1:11" x14ac:dyDescent="0.35">
      <c r="A17" t="s">
        <v>719</v>
      </c>
      <c r="C17" t="s">
        <v>745</v>
      </c>
      <c r="E17" t="s">
        <v>741</v>
      </c>
      <c r="F17">
        <v>0</v>
      </c>
      <c r="G17" t="s">
        <v>641</v>
      </c>
      <c r="H17" t="s">
        <v>746</v>
      </c>
      <c r="I17" t="s">
        <v>648</v>
      </c>
      <c r="J17" t="s">
        <v>636</v>
      </c>
      <c r="K17" t="s">
        <v>699</v>
      </c>
    </row>
    <row r="18" spans="1:11" x14ac:dyDescent="0.35">
      <c r="A18" t="s">
        <v>719</v>
      </c>
      <c r="C18" t="s">
        <v>745</v>
      </c>
      <c r="E18" t="s">
        <v>742</v>
      </c>
      <c r="F18">
        <v>0</v>
      </c>
      <c r="G18" t="s">
        <v>641</v>
      </c>
      <c r="H18" t="s">
        <v>746</v>
      </c>
      <c r="I18" t="s">
        <v>648</v>
      </c>
      <c r="J18" t="s">
        <v>636</v>
      </c>
      <c r="K18" t="s">
        <v>699</v>
      </c>
    </row>
    <row r="19" spans="1:11" x14ac:dyDescent="0.35">
      <c r="A19" t="s">
        <v>719</v>
      </c>
      <c r="C19" t="s">
        <v>745</v>
      </c>
      <c r="D19" t="s">
        <v>596</v>
      </c>
      <c r="E19" t="s">
        <v>507</v>
      </c>
      <c r="F19">
        <v>5.5216332090153809E-8</v>
      </c>
      <c r="G19" t="s">
        <v>654</v>
      </c>
      <c r="H19" t="s">
        <v>519</v>
      </c>
      <c r="I19" t="s">
        <v>649</v>
      </c>
      <c r="J19" t="s">
        <v>636</v>
      </c>
      <c r="K19" t="s">
        <v>651</v>
      </c>
    </row>
    <row r="20" spans="1:11" x14ac:dyDescent="0.35">
      <c r="A20" t="s">
        <v>719</v>
      </c>
      <c r="C20" t="s">
        <v>745</v>
      </c>
      <c r="D20" t="s">
        <v>596</v>
      </c>
      <c r="E20" t="s">
        <v>517</v>
      </c>
      <c r="F20">
        <v>1.7496258266254263E-7</v>
      </c>
      <c r="G20" t="s">
        <v>654</v>
      </c>
      <c r="H20" t="s">
        <v>519</v>
      </c>
      <c r="I20" t="s">
        <v>649</v>
      </c>
      <c r="J20" t="s">
        <v>636</v>
      </c>
      <c r="K20" t="s">
        <v>651</v>
      </c>
    </row>
    <row r="21" spans="1:11" x14ac:dyDescent="0.35">
      <c r="A21" t="s">
        <v>719</v>
      </c>
      <c r="C21" t="s">
        <v>745</v>
      </c>
      <c r="D21" t="s">
        <v>596</v>
      </c>
      <c r="E21" t="s">
        <v>508</v>
      </c>
      <c r="F21">
        <v>3.4272771052156737E-7</v>
      </c>
      <c r="G21" t="s">
        <v>654</v>
      </c>
      <c r="H21" t="s">
        <v>519</v>
      </c>
      <c r="I21" t="s">
        <v>649</v>
      </c>
      <c r="J21" t="s">
        <v>636</v>
      </c>
      <c r="K21" t="s">
        <v>651</v>
      </c>
    </row>
    <row r="22" spans="1:11" x14ac:dyDescent="0.35">
      <c r="A22" t="s">
        <v>719</v>
      </c>
      <c r="C22" t="s">
        <v>745</v>
      </c>
      <c r="D22" t="s">
        <v>596</v>
      </c>
      <c r="E22" t="s">
        <v>509</v>
      </c>
      <c r="F22">
        <v>6.1559608344872202E-8</v>
      </c>
      <c r="G22" t="s">
        <v>654</v>
      </c>
      <c r="H22" t="s">
        <v>519</v>
      </c>
      <c r="I22" t="s">
        <v>649</v>
      </c>
      <c r="J22" t="s">
        <v>636</v>
      </c>
      <c r="K22" t="s">
        <v>651</v>
      </c>
    </row>
    <row r="23" spans="1:11" x14ac:dyDescent="0.35">
      <c r="A23" t="s">
        <v>719</v>
      </c>
      <c r="C23" t="s">
        <v>745</v>
      </c>
      <c r="D23" t="s">
        <v>596</v>
      </c>
      <c r="E23" t="s">
        <v>510</v>
      </c>
      <c r="F23">
        <v>2.6672628319030556E-8</v>
      </c>
      <c r="G23" t="s">
        <v>654</v>
      </c>
      <c r="H23" t="s">
        <v>519</v>
      </c>
      <c r="I23" t="s">
        <v>649</v>
      </c>
      <c r="J23" t="s">
        <v>636</v>
      </c>
      <c r="K23" t="s">
        <v>651</v>
      </c>
    </row>
    <row r="24" spans="1:11" x14ac:dyDescent="0.35">
      <c r="A24" t="s">
        <v>719</v>
      </c>
      <c r="C24" t="s">
        <v>745</v>
      </c>
      <c r="D24" t="s">
        <v>596</v>
      </c>
      <c r="E24" t="s">
        <v>511</v>
      </c>
      <c r="F24">
        <v>8.4291458810108479E-7</v>
      </c>
      <c r="G24" t="s">
        <v>654</v>
      </c>
      <c r="H24" t="s">
        <v>519</v>
      </c>
      <c r="I24" t="s">
        <v>649</v>
      </c>
      <c r="J24" t="s">
        <v>636</v>
      </c>
      <c r="K24" t="s">
        <v>651</v>
      </c>
    </row>
    <row r="25" spans="1:11" x14ac:dyDescent="0.35">
      <c r="A25" t="s">
        <v>719</v>
      </c>
      <c r="C25" t="s">
        <v>745</v>
      </c>
      <c r="D25" t="s">
        <v>596</v>
      </c>
      <c r="E25" t="s">
        <v>512</v>
      </c>
      <c r="F25">
        <v>2.1905730022652121E-9</v>
      </c>
      <c r="G25" t="s">
        <v>654</v>
      </c>
      <c r="H25" t="s">
        <v>519</v>
      </c>
      <c r="I25" t="s">
        <v>649</v>
      </c>
      <c r="J25" t="s">
        <v>636</v>
      </c>
      <c r="K25" t="s">
        <v>651</v>
      </c>
    </row>
    <row r="26" spans="1:11" x14ac:dyDescent="0.35">
      <c r="A26" t="s">
        <v>719</v>
      </c>
      <c r="C26" t="s">
        <v>745</v>
      </c>
      <c r="D26" t="s">
        <v>596</v>
      </c>
      <c r="E26" t="s">
        <v>513</v>
      </c>
      <c r="F26">
        <v>5.1708804731382282E-9</v>
      </c>
      <c r="G26" t="s">
        <v>654</v>
      </c>
      <c r="H26" t="s">
        <v>519</v>
      </c>
      <c r="I26" t="s">
        <v>649</v>
      </c>
      <c r="J26" t="s">
        <v>636</v>
      </c>
      <c r="K26" t="s">
        <v>651</v>
      </c>
    </row>
    <row r="27" spans="1:11" x14ac:dyDescent="0.35">
      <c r="A27" t="s">
        <v>719</v>
      </c>
      <c r="C27" t="s">
        <v>745</v>
      </c>
      <c r="D27" t="s">
        <v>596</v>
      </c>
      <c r="E27" t="s">
        <v>514</v>
      </c>
      <c r="F27">
        <v>9.6879218707931243E-7</v>
      </c>
      <c r="G27" t="s">
        <v>654</v>
      </c>
      <c r="H27" t="s">
        <v>519</v>
      </c>
      <c r="I27" t="s">
        <v>649</v>
      </c>
      <c r="J27" t="s">
        <v>636</v>
      </c>
      <c r="K27" t="s">
        <v>651</v>
      </c>
    </row>
    <row r="28" spans="1:11" x14ac:dyDescent="0.35">
      <c r="A28" t="s">
        <v>719</v>
      </c>
      <c r="C28" t="s">
        <v>745</v>
      </c>
      <c r="D28" t="s">
        <v>596</v>
      </c>
      <c r="E28" t="s">
        <v>515</v>
      </c>
      <c r="F28">
        <v>7.6542767931309424E-9</v>
      </c>
      <c r="G28" t="s">
        <v>654</v>
      </c>
      <c r="H28" t="s">
        <v>519</v>
      </c>
      <c r="I28" t="s">
        <v>649</v>
      </c>
      <c r="J28" t="s">
        <v>636</v>
      </c>
      <c r="K28" t="s">
        <v>651</v>
      </c>
    </row>
    <row r="29" spans="1:11" x14ac:dyDescent="0.35">
      <c r="A29" t="s">
        <v>719</v>
      </c>
      <c r="C29" t="s">
        <v>745</v>
      </c>
      <c r="D29" t="s">
        <v>596</v>
      </c>
      <c r="E29" t="s">
        <v>516</v>
      </c>
      <c r="F29">
        <v>4.8844266168204928E-4</v>
      </c>
      <c r="G29" t="s">
        <v>654</v>
      </c>
      <c r="H29" t="s">
        <v>519</v>
      </c>
      <c r="I29" t="s">
        <v>649</v>
      </c>
      <c r="J29" t="s">
        <v>636</v>
      </c>
      <c r="K29" t="s">
        <v>700</v>
      </c>
    </row>
    <row r="30" spans="1:11" x14ac:dyDescent="0.35">
      <c r="A30" t="s">
        <v>719</v>
      </c>
      <c r="C30" t="s">
        <v>745</v>
      </c>
      <c r="D30" t="s">
        <v>695</v>
      </c>
      <c r="E30" t="s">
        <v>507</v>
      </c>
      <c r="F30">
        <v>1.2628015115569046E-6</v>
      </c>
      <c r="G30" t="s">
        <v>654</v>
      </c>
      <c r="H30" t="s">
        <v>519</v>
      </c>
      <c r="I30" t="s">
        <v>649</v>
      </c>
      <c r="J30" t="s">
        <v>636</v>
      </c>
      <c r="K30" t="s">
        <v>653</v>
      </c>
    </row>
    <row r="31" spans="1:11" x14ac:dyDescent="0.35">
      <c r="A31" t="s">
        <v>719</v>
      </c>
      <c r="C31" t="s">
        <v>745</v>
      </c>
      <c r="D31" t="s">
        <v>695</v>
      </c>
      <c r="E31" t="s">
        <v>517</v>
      </c>
      <c r="F31">
        <v>6.5479959976382364E-6</v>
      </c>
      <c r="G31" t="s">
        <v>654</v>
      </c>
      <c r="H31" t="s">
        <v>519</v>
      </c>
      <c r="I31" t="s">
        <v>649</v>
      </c>
      <c r="J31" t="s">
        <v>636</v>
      </c>
      <c r="K31" t="s">
        <v>653</v>
      </c>
    </row>
    <row r="32" spans="1:11" x14ac:dyDescent="0.35">
      <c r="A32" t="s">
        <v>719</v>
      </c>
      <c r="C32" t="s">
        <v>745</v>
      </c>
      <c r="D32" t="s">
        <v>695</v>
      </c>
      <c r="E32" t="s">
        <v>508</v>
      </c>
      <c r="F32">
        <v>9.5017797881117653E-6</v>
      </c>
      <c r="G32" t="s">
        <v>654</v>
      </c>
      <c r="H32" t="s">
        <v>519</v>
      </c>
      <c r="I32" t="s">
        <v>649</v>
      </c>
      <c r="J32" t="s">
        <v>636</v>
      </c>
      <c r="K32" t="s">
        <v>653</v>
      </c>
    </row>
    <row r="33" spans="1:11" x14ac:dyDescent="0.35">
      <c r="A33" t="s">
        <v>719</v>
      </c>
      <c r="C33" t="s">
        <v>745</v>
      </c>
      <c r="D33" t="s">
        <v>695</v>
      </c>
      <c r="E33" t="s">
        <v>509</v>
      </c>
      <c r="F33">
        <v>2.7471361816598166E-7</v>
      </c>
      <c r="G33" t="s">
        <v>654</v>
      </c>
      <c r="H33" t="s">
        <v>519</v>
      </c>
      <c r="I33" t="s">
        <v>649</v>
      </c>
      <c r="J33" t="s">
        <v>636</v>
      </c>
      <c r="K33" t="s">
        <v>653</v>
      </c>
    </row>
    <row r="34" spans="1:11" x14ac:dyDescent="0.35">
      <c r="A34" t="s">
        <v>719</v>
      </c>
      <c r="C34" t="s">
        <v>745</v>
      </c>
      <c r="D34" t="s">
        <v>695</v>
      </c>
      <c r="E34" t="s">
        <v>510</v>
      </c>
      <c r="F34">
        <v>2.169730047569856E-7</v>
      </c>
      <c r="G34" t="s">
        <v>654</v>
      </c>
      <c r="H34" t="s">
        <v>519</v>
      </c>
      <c r="I34" t="s">
        <v>649</v>
      </c>
      <c r="J34" t="s">
        <v>636</v>
      </c>
      <c r="K34" t="s">
        <v>653</v>
      </c>
    </row>
    <row r="35" spans="1:11" x14ac:dyDescent="0.35">
      <c r="A35" t="s">
        <v>719</v>
      </c>
      <c r="C35" t="s">
        <v>745</v>
      </c>
      <c r="D35" t="s">
        <v>695</v>
      </c>
      <c r="E35" t="s">
        <v>511</v>
      </c>
      <c r="F35">
        <v>1.2273866014212654E-6</v>
      </c>
      <c r="G35" t="s">
        <v>654</v>
      </c>
      <c r="H35" t="s">
        <v>519</v>
      </c>
      <c r="I35" t="s">
        <v>649</v>
      </c>
      <c r="J35" t="s">
        <v>636</v>
      </c>
      <c r="K35" t="s">
        <v>653</v>
      </c>
    </row>
    <row r="36" spans="1:11" x14ac:dyDescent="0.35">
      <c r="A36" t="s">
        <v>719</v>
      </c>
      <c r="C36" t="s">
        <v>745</v>
      </c>
      <c r="D36" t="s">
        <v>695</v>
      </c>
      <c r="E36" t="s">
        <v>512</v>
      </c>
      <c r="F36">
        <v>8.3813686548068643E-8</v>
      </c>
      <c r="G36" t="s">
        <v>654</v>
      </c>
      <c r="H36" t="s">
        <v>519</v>
      </c>
      <c r="I36" t="s">
        <v>649</v>
      </c>
      <c r="J36" t="s">
        <v>636</v>
      </c>
      <c r="K36" t="s">
        <v>653</v>
      </c>
    </row>
    <row r="37" spans="1:11" x14ac:dyDescent="0.35">
      <c r="A37" t="s">
        <v>719</v>
      </c>
      <c r="C37" t="s">
        <v>745</v>
      </c>
      <c r="D37" t="s">
        <v>695</v>
      </c>
      <c r="E37" t="s">
        <v>513</v>
      </c>
      <c r="F37">
        <v>5.9452909172045716E-8</v>
      </c>
      <c r="G37" t="s">
        <v>654</v>
      </c>
      <c r="H37" t="s">
        <v>519</v>
      </c>
      <c r="I37" t="s">
        <v>649</v>
      </c>
      <c r="J37" t="s">
        <v>636</v>
      </c>
      <c r="K37" t="s">
        <v>653</v>
      </c>
    </row>
    <row r="38" spans="1:11" x14ac:dyDescent="0.35">
      <c r="A38" t="s">
        <v>719</v>
      </c>
      <c r="C38" t="s">
        <v>745</v>
      </c>
      <c r="D38" t="s">
        <v>695</v>
      </c>
      <c r="E38" t="s">
        <v>696</v>
      </c>
      <c r="F38">
        <v>6.3663002341820207E-6</v>
      </c>
      <c r="G38" t="s">
        <v>654</v>
      </c>
      <c r="H38" t="s">
        <v>519</v>
      </c>
      <c r="I38" t="s">
        <v>649</v>
      </c>
      <c r="J38" t="s">
        <v>636</v>
      </c>
      <c r="K38" t="s">
        <v>653</v>
      </c>
    </row>
    <row r="39" spans="1:11" x14ac:dyDescent="0.35">
      <c r="A39" t="s">
        <v>719</v>
      </c>
      <c r="C39" t="s">
        <v>745</v>
      </c>
      <c r="D39" t="s">
        <v>695</v>
      </c>
      <c r="E39" t="s">
        <v>515</v>
      </c>
      <c r="F39">
        <v>3.1117371047353234E-8</v>
      </c>
      <c r="G39" t="s">
        <v>654</v>
      </c>
      <c r="H39" t="s">
        <v>519</v>
      </c>
      <c r="I39" t="s">
        <v>649</v>
      </c>
      <c r="J39" t="s">
        <v>636</v>
      </c>
      <c r="K39" t="s">
        <v>653</v>
      </c>
    </row>
    <row r="40" spans="1:11" x14ac:dyDescent="0.35">
      <c r="A40" t="s">
        <v>719</v>
      </c>
      <c r="C40" t="s">
        <v>745</v>
      </c>
      <c r="D40" t="s">
        <v>695</v>
      </c>
      <c r="E40" t="s">
        <v>516</v>
      </c>
      <c r="F40">
        <v>2.6164727791010249E-3</v>
      </c>
      <c r="G40" t="s">
        <v>654</v>
      </c>
      <c r="H40" t="s">
        <v>519</v>
      </c>
      <c r="I40" t="s">
        <v>649</v>
      </c>
      <c r="J40" t="s">
        <v>636</v>
      </c>
      <c r="K40" t="s">
        <v>708</v>
      </c>
    </row>
    <row r="41" spans="1:11" x14ac:dyDescent="0.35">
      <c r="A41" t="s">
        <v>719</v>
      </c>
      <c r="C41" t="s">
        <v>745</v>
      </c>
      <c r="D41" t="s">
        <v>695</v>
      </c>
      <c r="E41" t="s">
        <v>697</v>
      </c>
      <c r="F41">
        <v>7.5829383886255936E-5</v>
      </c>
      <c r="G41" t="s">
        <v>654</v>
      </c>
      <c r="H41" t="s">
        <v>519</v>
      </c>
      <c r="I41" t="s">
        <v>649</v>
      </c>
      <c r="J41" t="s">
        <v>636</v>
      </c>
      <c r="K41" t="s">
        <v>653</v>
      </c>
    </row>
    <row r="42" spans="1:11" x14ac:dyDescent="0.35">
      <c r="A42" t="s">
        <v>720</v>
      </c>
      <c r="B42" t="s">
        <v>716</v>
      </c>
      <c r="C42" t="s">
        <v>745</v>
      </c>
      <c r="E42" t="s">
        <v>729</v>
      </c>
      <c r="F42">
        <v>2.1403999999999999E-2</v>
      </c>
      <c r="G42" t="s">
        <v>641</v>
      </c>
      <c r="H42" t="s">
        <v>637</v>
      </c>
      <c r="I42" t="s">
        <v>648</v>
      </c>
      <c r="J42" t="s">
        <v>636</v>
      </c>
      <c r="K42" t="s">
        <v>706</v>
      </c>
    </row>
    <row r="43" spans="1:11" x14ac:dyDescent="0.35">
      <c r="A43" t="s">
        <v>720</v>
      </c>
      <c r="B43" t="s">
        <v>716</v>
      </c>
      <c r="C43" t="s">
        <v>745</v>
      </c>
      <c r="E43" t="s">
        <v>730</v>
      </c>
      <c r="F43">
        <v>0</v>
      </c>
      <c r="G43" t="s">
        <v>641</v>
      </c>
      <c r="H43" t="s">
        <v>637</v>
      </c>
      <c r="I43" t="s">
        <v>648</v>
      </c>
      <c r="J43" t="s">
        <v>636</v>
      </c>
      <c r="K43" t="s">
        <v>706</v>
      </c>
    </row>
    <row r="44" spans="1:11" x14ac:dyDescent="0.35">
      <c r="A44" t="s">
        <v>720</v>
      </c>
      <c r="B44" t="s">
        <v>716</v>
      </c>
      <c r="C44" t="s">
        <v>745</v>
      </c>
      <c r="E44" t="s">
        <v>731</v>
      </c>
      <c r="F44">
        <v>0</v>
      </c>
      <c r="G44" t="s">
        <v>641</v>
      </c>
      <c r="H44" t="s">
        <v>637</v>
      </c>
      <c r="I44" t="s">
        <v>648</v>
      </c>
      <c r="J44" t="s">
        <v>636</v>
      </c>
      <c r="K44" t="s">
        <v>706</v>
      </c>
    </row>
    <row r="45" spans="1:11" x14ac:dyDescent="0.35">
      <c r="A45" t="s">
        <v>720</v>
      </c>
      <c r="B45" t="s">
        <v>716</v>
      </c>
      <c r="C45" t="s">
        <v>745</v>
      </c>
      <c r="E45" t="s">
        <v>545</v>
      </c>
      <c r="F45">
        <v>0</v>
      </c>
      <c r="G45" t="s">
        <v>641</v>
      </c>
      <c r="H45" t="s">
        <v>637</v>
      </c>
      <c r="I45" t="s">
        <v>648</v>
      </c>
      <c r="J45" t="s">
        <v>636</v>
      </c>
      <c r="K45" t="s">
        <v>706</v>
      </c>
    </row>
    <row r="46" spans="1:11" x14ac:dyDescent="0.35">
      <c r="A46" t="s">
        <v>720</v>
      </c>
      <c r="B46" t="s">
        <v>716</v>
      </c>
      <c r="C46" t="s">
        <v>745</v>
      </c>
      <c r="E46" t="s">
        <v>732</v>
      </c>
      <c r="F46">
        <v>5.8332000000000002E-2</v>
      </c>
      <c r="G46" t="s">
        <v>641</v>
      </c>
      <c r="H46" t="s">
        <v>637</v>
      </c>
      <c r="I46" t="s">
        <v>648</v>
      </c>
      <c r="J46" t="s">
        <v>636</v>
      </c>
      <c r="K46" t="s">
        <v>706</v>
      </c>
    </row>
    <row r="47" spans="1:11" x14ac:dyDescent="0.35">
      <c r="A47" t="s">
        <v>720</v>
      </c>
      <c r="B47" t="s">
        <v>716</v>
      </c>
      <c r="C47" t="s">
        <v>745</v>
      </c>
      <c r="E47" t="s">
        <v>542</v>
      </c>
      <c r="F47">
        <v>0</v>
      </c>
      <c r="G47" t="s">
        <v>641</v>
      </c>
      <c r="H47" t="s">
        <v>637</v>
      </c>
      <c r="I47" t="s">
        <v>648</v>
      </c>
      <c r="J47" t="s">
        <v>636</v>
      </c>
      <c r="K47" t="s">
        <v>706</v>
      </c>
    </row>
    <row r="48" spans="1:11" x14ac:dyDescent="0.35">
      <c r="A48" t="s">
        <v>720</v>
      </c>
      <c r="B48" t="s">
        <v>716</v>
      </c>
      <c r="C48" t="s">
        <v>745</v>
      </c>
      <c r="E48" t="s">
        <v>733</v>
      </c>
      <c r="F48">
        <v>0</v>
      </c>
      <c r="G48" t="s">
        <v>641</v>
      </c>
      <c r="H48" t="s">
        <v>637</v>
      </c>
      <c r="I48" t="s">
        <v>648</v>
      </c>
      <c r="J48" t="s">
        <v>636</v>
      </c>
      <c r="K48" t="s">
        <v>706</v>
      </c>
    </row>
    <row r="49" spans="1:11" x14ac:dyDescent="0.35">
      <c r="A49" t="s">
        <v>720</v>
      </c>
      <c r="B49" t="s">
        <v>716</v>
      </c>
      <c r="C49" t="s">
        <v>745</v>
      </c>
      <c r="E49" t="s">
        <v>596</v>
      </c>
      <c r="F49">
        <v>-4.1440000000000001E-3</v>
      </c>
      <c r="G49" t="s">
        <v>641</v>
      </c>
      <c r="H49" t="s">
        <v>637</v>
      </c>
      <c r="I49" t="s">
        <v>648</v>
      </c>
      <c r="J49" t="s">
        <v>636</v>
      </c>
      <c r="K49" t="s">
        <v>706</v>
      </c>
    </row>
    <row r="50" spans="1:11" x14ac:dyDescent="0.35">
      <c r="A50" t="s">
        <v>720</v>
      </c>
      <c r="B50" t="s">
        <v>716</v>
      </c>
      <c r="C50" t="s">
        <v>745</v>
      </c>
      <c r="E50" t="s">
        <v>734</v>
      </c>
      <c r="F50">
        <v>0</v>
      </c>
      <c r="G50" t="s">
        <v>641</v>
      </c>
      <c r="H50" t="s">
        <v>637</v>
      </c>
      <c r="I50" t="s">
        <v>648</v>
      </c>
      <c r="J50" t="s">
        <v>636</v>
      </c>
      <c r="K50" t="s">
        <v>706</v>
      </c>
    </row>
    <row r="51" spans="1:11" x14ac:dyDescent="0.35">
      <c r="A51" t="s">
        <v>720</v>
      </c>
      <c r="B51" t="s">
        <v>716</v>
      </c>
      <c r="C51" t="s">
        <v>745</v>
      </c>
      <c r="E51" t="s">
        <v>735</v>
      </c>
      <c r="F51">
        <v>0</v>
      </c>
      <c r="G51" t="s">
        <v>641</v>
      </c>
      <c r="H51" t="s">
        <v>746</v>
      </c>
      <c r="I51" t="s">
        <v>648</v>
      </c>
      <c r="J51" t="s">
        <v>636</v>
      </c>
      <c r="K51" t="s">
        <v>706</v>
      </c>
    </row>
    <row r="52" spans="1:11" x14ac:dyDescent="0.35">
      <c r="A52" t="s">
        <v>720</v>
      </c>
      <c r="B52" t="s">
        <v>716</v>
      </c>
      <c r="C52" t="s">
        <v>745</v>
      </c>
      <c r="E52" t="s">
        <v>736</v>
      </c>
      <c r="F52">
        <v>0</v>
      </c>
      <c r="G52" t="s">
        <v>641</v>
      </c>
      <c r="H52" t="s">
        <v>746</v>
      </c>
      <c r="I52" t="s">
        <v>648</v>
      </c>
      <c r="J52" t="s">
        <v>636</v>
      </c>
      <c r="K52" t="s">
        <v>706</v>
      </c>
    </row>
    <row r="53" spans="1:11" x14ac:dyDescent="0.35">
      <c r="A53" t="s">
        <v>720</v>
      </c>
      <c r="B53" t="s">
        <v>716</v>
      </c>
      <c r="C53" t="s">
        <v>745</v>
      </c>
      <c r="E53" t="s">
        <v>737</v>
      </c>
      <c r="F53">
        <v>0</v>
      </c>
      <c r="G53" t="s">
        <v>641</v>
      </c>
      <c r="H53" t="s">
        <v>746</v>
      </c>
      <c r="I53" t="s">
        <v>648</v>
      </c>
      <c r="J53" t="s">
        <v>636</v>
      </c>
      <c r="K53" t="s">
        <v>706</v>
      </c>
    </row>
    <row r="54" spans="1:11" x14ac:dyDescent="0.35">
      <c r="A54" t="s">
        <v>720</v>
      </c>
      <c r="B54" t="s">
        <v>716</v>
      </c>
      <c r="C54" t="s">
        <v>745</v>
      </c>
      <c r="E54" t="s">
        <v>738</v>
      </c>
      <c r="F54">
        <v>0</v>
      </c>
      <c r="G54" t="s">
        <v>641</v>
      </c>
      <c r="H54" t="s">
        <v>746</v>
      </c>
      <c r="I54" t="s">
        <v>648</v>
      </c>
      <c r="J54" t="s">
        <v>636</v>
      </c>
      <c r="K54" t="s">
        <v>706</v>
      </c>
    </row>
    <row r="55" spans="1:11" x14ac:dyDescent="0.35">
      <c r="A55" t="s">
        <v>720</v>
      </c>
      <c r="B55" t="s">
        <v>716</v>
      </c>
      <c r="C55" t="s">
        <v>745</v>
      </c>
      <c r="E55" t="s">
        <v>739</v>
      </c>
      <c r="F55">
        <v>0</v>
      </c>
      <c r="G55" t="s">
        <v>641</v>
      </c>
      <c r="H55" t="s">
        <v>746</v>
      </c>
      <c r="I55" t="s">
        <v>648</v>
      </c>
      <c r="J55" t="s">
        <v>636</v>
      </c>
      <c r="K55" t="s">
        <v>706</v>
      </c>
    </row>
    <row r="56" spans="1:11" x14ac:dyDescent="0.35">
      <c r="A56" t="s">
        <v>720</v>
      </c>
      <c r="B56" t="s">
        <v>716</v>
      </c>
      <c r="C56" t="s">
        <v>745</v>
      </c>
      <c r="E56" t="s">
        <v>740</v>
      </c>
      <c r="F56">
        <v>0</v>
      </c>
      <c r="G56" t="s">
        <v>641</v>
      </c>
      <c r="H56" t="s">
        <v>746</v>
      </c>
      <c r="I56" t="s">
        <v>648</v>
      </c>
      <c r="J56" t="s">
        <v>636</v>
      </c>
      <c r="K56" t="s">
        <v>706</v>
      </c>
    </row>
    <row r="57" spans="1:11" x14ac:dyDescent="0.35">
      <c r="A57" t="s">
        <v>720</v>
      </c>
      <c r="B57" t="s">
        <v>716</v>
      </c>
      <c r="C57" t="s">
        <v>745</v>
      </c>
      <c r="E57" t="s">
        <v>741</v>
      </c>
      <c r="F57">
        <v>0</v>
      </c>
      <c r="G57" t="s">
        <v>641</v>
      </c>
      <c r="H57" t="s">
        <v>746</v>
      </c>
      <c r="I57" t="s">
        <v>648</v>
      </c>
      <c r="J57" t="s">
        <v>636</v>
      </c>
      <c r="K57" t="s">
        <v>706</v>
      </c>
    </row>
    <row r="58" spans="1:11" x14ac:dyDescent="0.35">
      <c r="A58" t="s">
        <v>720</v>
      </c>
      <c r="B58" t="s">
        <v>716</v>
      </c>
      <c r="C58" t="s">
        <v>745</v>
      </c>
      <c r="E58" t="s">
        <v>742</v>
      </c>
      <c r="F58">
        <v>0</v>
      </c>
      <c r="G58" t="s">
        <v>641</v>
      </c>
      <c r="H58" t="s">
        <v>746</v>
      </c>
      <c r="I58" t="s">
        <v>648</v>
      </c>
      <c r="J58" t="s">
        <v>636</v>
      </c>
      <c r="K58" t="s">
        <v>706</v>
      </c>
    </row>
    <row r="59" spans="1:11" x14ac:dyDescent="0.35">
      <c r="A59" t="s">
        <v>720</v>
      </c>
      <c r="B59" t="s">
        <v>716</v>
      </c>
      <c r="C59" t="s">
        <v>745</v>
      </c>
      <c r="D59" t="s">
        <v>596</v>
      </c>
      <c r="E59" t="s">
        <v>507</v>
      </c>
      <c r="F59">
        <v>-8.1931766657185673E-8</v>
      </c>
      <c r="G59" t="s">
        <v>654</v>
      </c>
      <c r="H59" t="s">
        <v>519</v>
      </c>
      <c r="I59" t="s">
        <v>649</v>
      </c>
      <c r="J59" t="s">
        <v>636</v>
      </c>
      <c r="K59" t="s">
        <v>651</v>
      </c>
    </row>
    <row r="60" spans="1:11" x14ac:dyDescent="0.35">
      <c r="A60" t="s">
        <v>720</v>
      </c>
      <c r="B60" t="s">
        <v>716</v>
      </c>
      <c r="C60" t="s">
        <v>745</v>
      </c>
      <c r="D60" t="s">
        <v>596</v>
      </c>
      <c r="E60" t="s">
        <v>517</v>
      </c>
      <c r="F60">
        <v>-1.7645939433174996E-7</v>
      </c>
      <c r="G60" t="s">
        <v>654</v>
      </c>
      <c r="H60" t="s">
        <v>519</v>
      </c>
      <c r="I60" t="s">
        <v>649</v>
      </c>
      <c r="J60" t="s">
        <v>636</v>
      </c>
      <c r="K60" t="s">
        <v>651</v>
      </c>
    </row>
    <row r="61" spans="1:11" x14ac:dyDescent="0.35">
      <c r="A61" t="s">
        <v>720</v>
      </c>
      <c r="B61" t="s">
        <v>716</v>
      </c>
      <c r="C61" t="s">
        <v>745</v>
      </c>
      <c r="D61" t="s">
        <v>596</v>
      </c>
      <c r="E61" t="s">
        <v>508</v>
      </c>
      <c r="F61">
        <v>-5.388939810729717E-7</v>
      </c>
      <c r="G61" t="s">
        <v>654</v>
      </c>
      <c r="H61" t="s">
        <v>519</v>
      </c>
      <c r="I61" t="s">
        <v>649</v>
      </c>
      <c r="J61" t="s">
        <v>636</v>
      </c>
      <c r="K61" t="s">
        <v>651</v>
      </c>
    </row>
    <row r="62" spans="1:11" x14ac:dyDescent="0.35">
      <c r="A62" t="s">
        <v>720</v>
      </c>
      <c r="B62" t="s">
        <v>716</v>
      </c>
      <c r="C62" t="s">
        <v>745</v>
      </c>
      <c r="D62" t="s">
        <v>596</v>
      </c>
      <c r="E62" t="s">
        <v>509</v>
      </c>
      <c r="F62">
        <v>-1.2427501652971855E-7</v>
      </c>
      <c r="G62" t="s">
        <v>654</v>
      </c>
      <c r="H62" t="s">
        <v>519</v>
      </c>
      <c r="I62" t="s">
        <v>649</v>
      </c>
      <c r="J62" t="s">
        <v>636</v>
      </c>
      <c r="K62" t="s">
        <v>651</v>
      </c>
    </row>
    <row r="63" spans="1:11" x14ac:dyDescent="0.35">
      <c r="A63" t="s">
        <v>720</v>
      </c>
      <c r="B63" t="s">
        <v>716</v>
      </c>
      <c r="C63" t="s">
        <v>745</v>
      </c>
      <c r="D63" t="s">
        <v>596</v>
      </c>
      <c r="E63" t="s">
        <v>510</v>
      </c>
      <c r="F63">
        <v>-5.068363848653805E-8</v>
      </c>
      <c r="G63" t="s">
        <v>654</v>
      </c>
      <c r="H63" t="s">
        <v>519</v>
      </c>
      <c r="I63" t="s">
        <v>649</v>
      </c>
      <c r="J63" t="s">
        <v>636</v>
      </c>
      <c r="K63" t="s">
        <v>651</v>
      </c>
    </row>
    <row r="64" spans="1:11" x14ac:dyDescent="0.35">
      <c r="A64" t="s">
        <v>720</v>
      </c>
      <c r="B64" t="s">
        <v>716</v>
      </c>
      <c r="C64" t="s">
        <v>745</v>
      </c>
      <c r="D64" t="s">
        <v>596</v>
      </c>
      <c r="E64" t="s">
        <v>511</v>
      </c>
      <c r="F64">
        <v>-2.021092960312032E-6</v>
      </c>
      <c r="G64" t="s">
        <v>654</v>
      </c>
      <c r="H64" t="s">
        <v>519</v>
      </c>
      <c r="I64" t="s">
        <v>649</v>
      </c>
      <c r="J64" t="s">
        <v>636</v>
      </c>
      <c r="K64" t="s">
        <v>651</v>
      </c>
    </row>
    <row r="65" spans="1:11" x14ac:dyDescent="0.35">
      <c r="A65" t="s">
        <v>720</v>
      </c>
      <c r="B65" t="s">
        <v>716</v>
      </c>
      <c r="C65" t="s">
        <v>745</v>
      </c>
      <c r="D65" t="s">
        <v>596</v>
      </c>
      <c r="E65" t="s">
        <v>512</v>
      </c>
      <c r="F65">
        <v>-2.7686937653063687E-9</v>
      </c>
      <c r="G65" t="s">
        <v>654</v>
      </c>
      <c r="H65" t="s">
        <v>519</v>
      </c>
      <c r="I65" t="s">
        <v>649</v>
      </c>
      <c r="J65" t="s">
        <v>636</v>
      </c>
      <c r="K65" t="s">
        <v>651</v>
      </c>
    </row>
    <row r="66" spans="1:11" x14ac:dyDescent="0.35">
      <c r="A66" t="s">
        <v>720</v>
      </c>
      <c r="B66" t="s">
        <v>716</v>
      </c>
      <c r="C66" t="s">
        <v>745</v>
      </c>
      <c r="D66" t="s">
        <v>596</v>
      </c>
      <c r="E66" t="s">
        <v>513</v>
      </c>
      <c r="F66">
        <v>-6.6151200763299226E-9</v>
      </c>
      <c r="G66" t="s">
        <v>654</v>
      </c>
      <c r="H66" t="s">
        <v>519</v>
      </c>
      <c r="I66" t="s">
        <v>649</v>
      </c>
      <c r="J66" t="s">
        <v>636</v>
      </c>
      <c r="K66" t="s">
        <v>651</v>
      </c>
    </row>
    <row r="67" spans="1:11" x14ac:dyDescent="0.35">
      <c r="A67" t="s">
        <v>720</v>
      </c>
      <c r="B67" t="s">
        <v>716</v>
      </c>
      <c r="C67" t="s">
        <v>745</v>
      </c>
      <c r="D67" t="s">
        <v>596</v>
      </c>
      <c r="E67" t="s">
        <v>514</v>
      </c>
      <c r="F67">
        <v>-1.3163299560967392E-6</v>
      </c>
      <c r="G67" t="s">
        <v>654</v>
      </c>
      <c r="H67" t="s">
        <v>519</v>
      </c>
      <c r="I67" t="s">
        <v>649</v>
      </c>
      <c r="J67" t="s">
        <v>636</v>
      </c>
      <c r="K67" t="s">
        <v>651</v>
      </c>
    </row>
    <row r="68" spans="1:11" x14ac:dyDescent="0.35">
      <c r="A68" t="s">
        <v>720</v>
      </c>
      <c r="B68" t="s">
        <v>716</v>
      </c>
      <c r="C68" t="s">
        <v>745</v>
      </c>
      <c r="D68" t="s">
        <v>596</v>
      </c>
      <c r="E68" t="s">
        <v>515</v>
      </c>
      <c r="F68">
        <v>-1.5747382384787707E-8</v>
      </c>
      <c r="G68" t="s">
        <v>654</v>
      </c>
      <c r="H68" t="s">
        <v>519</v>
      </c>
      <c r="I68" t="s">
        <v>649</v>
      </c>
      <c r="J68" t="s">
        <v>636</v>
      </c>
      <c r="K68" t="s">
        <v>651</v>
      </c>
    </row>
    <row r="69" spans="1:11" x14ac:dyDescent="0.35">
      <c r="A69" t="s">
        <v>720</v>
      </c>
      <c r="B69" t="s">
        <v>716</v>
      </c>
      <c r="C69" t="s">
        <v>745</v>
      </c>
      <c r="D69" t="s">
        <v>596</v>
      </c>
      <c r="E69" t="s">
        <v>516</v>
      </c>
      <c r="F69">
        <v>-9.1608243994366085E-4</v>
      </c>
      <c r="G69" t="s">
        <v>654</v>
      </c>
      <c r="H69" t="s">
        <v>519</v>
      </c>
      <c r="I69" t="s">
        <v>649</v>
      </c>
      <c r="J69" t="s">
        <v>636</v>
      </c>
      <c r="K69" t="s">
        <v>707</v>
      </c>
    </row>
    <row r="70" spans="1:11" x14ac:dyDescent="0.35">
      <c r="A70" t="s">
        <v>720</v>
      </c>
      <c r="B70" t="s">
        <v>716</v>
      </c>
      <c r="C70" t="s">
        <v>745</v>
      </c>
      <c r="D70" t="s">
        <v>695</v>
      </c>
      <c r="E70" t="s">
        <v>507</v>
      </c>
      <c r="F70">
        <v>1.0127421893960177E-6</v>
      </c>
      <c r="G70" t="s">
        <v>654</v>
      </c>
      <c r="H70" t="s">
        <v>519</v>
      </c>
      <c r="I70" t="s">
        <v>649</v>
      </c>
      <c r="J70" t="s">
        <v>636</v>
      </c>
      <c r="K70" t="s">
        <v>653</v>
      </c>
    </row>
    <row r="71" spans="1:11" x14ac:dyDescent="0.35">
      <c r="A71" t="s">
        <v>720</v>
      </c>
      <c r="B71" t="s">
        <v>716</v>
      </c>
      <c r="C71" t="s">
        <v>745</v>
      </c>
      <c r="D71" t="s">
        <v>695</v>
      </c>
      <c r="E71" t="s">
        <v>517</v>
      </c>
      <c r="F71">
        <v>5.2918179475054321E-6</v>
      </c>
      <c r="G71" t="s">
        <v>654</v>
      </c>
      <c r="H71" t="s">
        <v>519</v>
      </c>
      <c r="I71" t="s">
        <v>649</v>
      </c>
      <c r="J71" t="s">
        <v>636</v>
      </c>
      <c r="K71" t="s">
        <v>653</v>
      </c>
    </row>
    <row r="72" spans="1:11" x14ac:dyDescent="0.35">
      <c r="A72" t="s">
        <v>720</v>
      </c>
      <c r="B72" t="s">
        <v>716</v>
      </c>
      <c r="C72" t="s">
        <v>745</v>
      </c>
      <c r="D72" t="s">
        <v>695</v>
      </c>
      <c r="E72" t="s">
        <v>508</v>
      </c>
      <c r="F72">
        <v>8.899746328229551E-6</v>
      </c>
      <c r="G72" t="s">
        <v>654</v>
      </c>
      <c r="H72" t="s">
        <v>519</v>
      </c>
      <c r="I72" t="s">
        <v>649</v>
      </c>
      <c r="J72" t="s">
        <v>636</v>
      </c>
      <c r="K72" t="s">
        <v>653</v>
      </c>
    </row>
    <row r="73" spans="1:11" x14ac:dyDescent="0.35">
      <c r="A73" t="s">
        <v>720</v>
      </c>
      <c r="B73" t="s">
        <v>716</v>
      </c>
      <c r="C73" t="s">
        <v>745</v>
      </c>
      <c r="D73" t="s">
        <v>695</v>
      </c>
      <c r="E73" t="s">
        <v>509</v>
      </c>
      <c r="F73">
        <v>2.5976353890199222E-7</v>
      </c>
      <c r="G73" t="s">
        <v>654</v>
      </c>
      <c r="H73" t="s">
        <v>519</v>
      </c>
      <c r="I73" t="s">
        <v>649</v>
      </c>
      <c r="J73" t="s">
        <v>636</v>
      </c>
      <c r="K73" t="s">
        <v>653</v>
      </c>
    </row>
    <row r="74" spans="1:11" x14ac:dyDescent="0.35">
      <c r="A74" t="s">
        <v>720</v>
      </c>
      <c r="B74" t="s">
        <v>716</v>
      </c>
      <c r="C74" t="s">
        <v>745</v>
      </c>
      <c r="D74" t="s">
        <v>695</v>
      </c>
      <c r="E74" t="s">
        <v>510</v>
      </c>
      <c r="F74">
        <v>2.5869198082731273E-7</v>
      </c>
      <c r="G74" t="s">
        <v>654</v>
      </c>
      <c r="H74" t="s">
        <v>519</v>
      </c>
      <c r="I74" t="s">
        <v>649</v>
      </c>
      <c r="J74" t="s">
        <v>636</v>
      </c>
      <c r="K74" t="s">
        <v>653</v>
      </c>
    </row>
    <row r="75" spans="1:11" x14ac:dyDescent="0.35">
      <c r="A75" t="s">
        <v>720</v>
      </c>
      <c r="B75" t="s">
        <v>716</v>
      </c>
      <c r="C75" t="s">
        <v>745</v>
      </c>
      <c r="D75" t="s">
        <v>695</v>
      </c>
      <c r="E75" t="s">
        <v>511</v>
      </c>
      <c r="F75">
        <v>8.7486084961487315E-8</v>
      </c>
      <c r="G75" t="s">
        <v>654</v>
      </c>
      <c r="H75" t="s">
        <v>519</v>
      </c>
      <c r="I75" t="s">
        <v>649</v>
      </c>
      <c r="J75" t="s">
        <v>636</v>
      </c>
      <c r="K75" t="s">
        <v>653</v>
      </c>
    </row>
    <row r="76" spans="1:11" x14ac:dyDescent="0.35">
      <c r="A76" t="s">
        <v>720</v>
      </c>
      <c r="B76" t="s">
        <v>716</v>
      </c>
      <c r="C76" t="s">
        <v>745</v>
      </c>
      <c r="D76" t="s">
        <v>695</v>
      </c>
      <c r="E76" t="s">
        <v>512</v>
      </c>
      <c r="F76">
        <v>4.9753201550834721E-8</v>
      </c>
      <c r="G76" t="s">
        <v>654</v>
      </c>
      <c r="H76" t="s">
        <v>519</v>
      </c>
      <c r="I76" t="s">
        <v>649</v>
      </c>
      <c r="J76" t="s">
        <v>636</v>
      </c>
      <c r="K76" t="s">
        <v>653</v>
      </c>
    </row>
    <row r="77" spans="1:11" x14ac:dyDescent="0.35">
      <c r="A77" t="s">
        <v>720</v>
      </c>
      <c r="B77" t="s">
        <v>716</v>
      </c>
      <c r="C77" t="s">
        <v>745</v>
      </c>
      <c r="D77" t="s">
        <v>695</v>
      </c>
      <c r="E77" t="s">
        <v>513</v>
      </c>
      <c r="F77">
        <v>1.4128697864532482E-7</v>
      </c>
      <c r="G77" t="s">
        <v>654</v>
      </c>
      <c r="H77" t="s">
        <v>519</v>
      </c>
      <c r="I77" t="s">
        <v>649</v>
      </c>
      <c r="J77" t="s">
        <v>636</v>
      </c>
      <c r="K77" t="s">
        <v>653</v>
      </c>
    </row>
    <row r="78" spans="1:11" x14ac:dyDescent="0.35">
      <c r="A78" t="s">
        <v>720</v>
      </c>
      <c r="B78" t="s">
        <v>716</v>
      </c>
      <c r="C78" t="s">
        <v>745</v>
      </c>
      <c r="D78" t="s">
        <v>695</v>
      </c>
      <c r="E78" t="s">
        <v>696</v>
      </c>
      <c r="F78">
        <v>8.1862166038422869E-6</v>
      </c>
      <c r="G78" t="s">
        <v>654</v>
      </c>
      <c r="H78" t="s">
        <v>519</v>
      </c>
      <c r="I78" t="s">
        <v>649</v>
      </c>
      <c r="J78" t="s">
        <v>636</v>
      </c>
      <c r="K78" t="s">
        <v>653</v>
      </c>
    </row>
    <row r="79" spans="1:11" x14ac:dyDescent="0.35">
      <c r="A79" t="s">
        <v>720</v>
      </c>
      <c r="B79" t="s">
        <v>716</v>
      </c>
      <c r="C79" t="s">
        <v>745</v>
      </c>
      <c r="D79" t="s">
        <v>695</v>
      </c>
      <c r="E79" t="s">
        <v>515</v>
      </c>
      <c r="F79">
        <v>1.3146046792935914E-7</v>
      </c>
      <c r="G79" t="s">
        <v>654</v>
      </c>
      <c r="H79" t="s">
        <v>519</v>
      </c>
      <c r="I79" t="s">
        <v>649</v>
      </c>
      <c r="J79" t="s">
        <v>636</v>
      </c>
      <c r="K79" t="s">
        <v>653</v>
      </c>
    </row>
    <row r="80" spans="1:11" x14ac:dyDescent="0.35">
      <c r="A80" t="s">
        <v>720</v>
      </c>
      <c r="B80" t="s">
        <v>716</v>
      </c>
      <c r="C80" t="s">
        <v>745</v>
      </c>
      <c r="D80" t="s">
        <v>695</v>
      </c>
      <c r="E80" t="s">
        <v>516</v>
      </c>
      <c r="F80">
        <v>6.7169445266338701E-3</v>
      </c>
      <c r="G80" t="s">
        <v>654</v>
      </c>
      <c r="H80" t="s">
        <v>519</v>
      </c>
      <c r="I80" t="s">
        <v>649</v>
      </c>
      <c r="J80" t="s">
        <v>636</v>
      </c>
      <c r="K80" t="s">
        <v>709</v>
      </c>
    </row>
    <row r="81" spans="1:11" x14ac:dyDescent="0.35">
      <c r="A81" t="s">
        <v>720</v>
      </c>
      <c r="B81" t="s">
        <v>716</v>
      </c>
      <c r="C81" t="s">
        <v>745</v>
      </c>
      <c r="D81" t="s">
        <v>695</v>
      </c>
      <c r="E81" t="s">
        <v>697</v>
      </c>
      <c r="F81">
        <v>1.0606856850824203E-4</v>
      </c>
      <c r="G81" t="s">
        <v>654</v>
      </c>
      <c r="H81" t="s">
        <v>519</v>
      </c>
      <c r="I81" t="s">
        <v>649</v>
      </c>
      <c r="J81" t="s">
        <v>636</v>
      </c>
      <c r="K81" t="s">
        <v>653</v>
      </c>
    </row>
    <row r="82" spans="1:11" x14ac:dyDescent="0.35">
      <c r="A82" t="s">
        <v>720</v>
      </c>
      <c r="B82" t="s">
        <v>721</v>
      </c>
      <c r="C82" t="s">
        <v>745</v>
      </c>
      <c r="E82" t="s">
        <v>729</v>
      </c>
      <c r="F82">
        <v>1.7930000000000001E-2</v>
      </c>
      <c r="G82" t="s">
        <v>641</v>
      </c>
      <c r="H82" t="s">
        <v>637</v>
      </c>
      <c r="I82" t="s">
        <v>648</v>
      </c>
      <c r="J82" t="s">
        <v>636</v>
      </c>
      <c r="K82" t="s">
        <v>706</v>
      </c>
    </row>
    <row r="83" spans="1:11" x14ac:dyDescent="0.35">
      <c r="A83" t="s">
        <v>720</v>
      </c>
      <c r="B83" t="s">
        <v>721</v>
      </c>
      <c r="C83" t="s">
        <v>745</v>
      </c>
      <c r="E83" t="s">
        <v>730</v>
      </c>
      <c r="F83">
        <v>0</v>
      </c>
      <c r="G83" t="s">
        <v>641</v>
      </c>
      <c r="H83" t="s">
        <v>637</v>
      </c>
      <c r="I83" t="s">
        <v>648</v>
      </c>
      <c r="J83" t="s">
        <v>636</v>
      </c>
      <c r="K83" t="s">
        <v>706</v>
      </c>
    </row>
    <row r="84" spans="1:11" x14ac:dyDescent="0.35">
      <c r="A84" t="s">
        <v>720</v>
      </c>
      <c r="B84" t="s">
        <v>721</v>
      </c>
      <c r="C84" t="s">
        <v>745</v>
      </c>
      <c r="E84" t="s">
        <v>731</v>
      </c>
      <c r="F84">
        <v>0</v>
      </c>
      <c r="G84" t="s">
        <v>641</v>
      </c>
      <c r="H84" t="s">
        <v>637</v>
      </c>
      <c r="I84" t="s">
        <v>648</v>
      </c>
      <c r="J84" t="s">
        <v>636</v>
      </c>
      <c r="K84" t="s">
        <v>706</v>
      </c>
    </row>
    <row r="85" spans="1:11" x14ac:dyDescent="0.35">
      <c r="A85" t="s">
        <v>720</v>
      </c>
      <c r="B85" t="s">
        <v>721</v>
      </c>
      <c r="C85" t="s">
        <v>745</v>
      </c>
      <c r="E85" t="s">
        <v>545</v>
      </c>
      <c r="F85">
        <v>0</v>
      </c>
      <c r="G85" t="s">
        <v>641</v>
      </c>
      <c r="H85" t="s">
        <v>637</v>
      </c>
      <c r="I85" t="s">
        <v>648</v>
      </c>
      <c r="J85" t="s">
        <v>636</v>
      </c>
      <c r="K85" t="s">
        <v>706</v>
      </c>
    </row>
    <row r="86" spans="1:11" x14ac:dyDescent="0.35">
      <c r="A86" t="s">
        <v>720</v>
      </c>
      <c r="B86" t="s">
        <v>721</v>
      </c>
      <c r="C86" t="s">
        <v>745</v>
      </c>
      <c r="E86" t="s">
        <v>732</v>
      </c>
      <c r="F86">
        <v>0.12964600000000001</v>
      </c>
      <c r="G86" t="s">
        <v>641</v>
      </c>
      <c r="H86" t="s">
        <v>637</v>
      </c>
      <c r="I86" t="s">
        <v>648</v>
      </c>
      <c r="J86" t="s">
        <v>636</v>
      </c>
      <c r="K86" t="s">
        <v>706</v>
      </c>
    </row>
    <row r="87" spans="1:11" x14ac:dyDescent="0.35">
      <c r="A87" t="s">
        <v>720</v>
      </c>
      <c r="B87" t="s">
        <v>721</v>
      </c>
      <c r="C87" t="s">
        <v>745</v>
      </c>
      <c r="E87" t="s">
        <v>542</v>
      </c>
      <c r="F87">
        <v>0</v>
      </c>
      <c r="G87" t="s">
        <v>641</v>
      </c>
      <c r="H87" t="s">
        <v>637</v>
      </c>
      <c r="I87" t="s">
        <v>648</v>
      </c>
      <c r="J87" t="s">
        <v>636</v>
      </c>
      <c r="K87" t="s">
        <v>706</v>
      </c>
    </row>
    <row r="88" spans="1:11" x14ac:dyDescent="0.35">
      <c r="A88" t="s">
        <v>720</v>
      </c>
      <c r="B88" t="s">
        <v>721</v>
      </c>
      <c r="C88" t="s">
        <v>745</v>
      </c>
      <c r="E88" t="s">
        <v>733</v>
      </c>
      <c r="F88">
        <v>0</v>
      </c>
      <c r="G88" t="s">
        <v>641</v>
      </c>
      <c r="H88" t="s">
        <v>637</v>
      </c>
      <c r="I88" t="s">
        <v>648</v>
      </c>
      <c r="J88" t="s">
        <v>636</v>
      </c>
      <c r="K88" t="s">
        <v>706</v>
      </c>
    </row>
    <row r="89" spans="1:11" x14ac:dyDescent="0.35">
      <c r="A89" t="s">
        <v>720</v>
      </c>
      <c r="B89" t="s">
        <v>721</v>
      </c>
      <c r="C89" t="s">
        <v>745</v>
      </c>
      <c r="E89" t="s">
        <v>596</v>
      </c>
      <c r="F89">
        <v>-2.3530000000000001E-3</v>
      </c>
      <c r="G89" t="s">
        <v>641</v>
      </c>
      <c r="H89" t="s">
        <v>637</v>
      </c>
      <c r="I89" t="s">
        <v>648</v>
      </c>
      <c r="J89" t="s">
        <v>636</v>
      </c>
      <c r="K89" t="s">
        <v>706</v>
      </c>
    </row>
    <row r="90" spans="1:11" x14ac:dyDescent="0.35">
      <c r="A90" t="s">
        <v>720</v>
      </c>
      <c r="B90" t="s">
        <v>721</v>
      </c>
      <c r="C90" t="s">
        <v>745</v>
      </c>
      <c r="E90" t="s">
        <v>734</v>
      </c>
      <c r="F90">
        <v>0</v>
      </c>
      <c r="G90" t="s">
        <v>641</v>
      </c>
      <c r="H90" t="s">
        <v>637</v>
      </c>
      <c r="I90" t="s">
        <v>648</v>
      </c>
      <c r="J90" t="s">
        <v>636</v>
      </c>
      <c r="K90" t="s">
        <v>706</v>
      </c>
    </row>
    <row r="91" spans="1:11" x14ac:dyDescent="0.35">
      <c r="A91" t="s">
        <v>720</v>
      </c>
      <c r="B91" t="s">
        <v>721</v>
      </c>
      <c r="C91" t="s">
        <v>745</v>
      </c>
      <c r="E91" t="s">
        <v>735</v>
      </c>
      <c r="F91">
        <v>2.6689999999999998E-2</v>
      </c>
      <c r="G91" t="s">
        <v>641</v>
      </c>
      <c r="H91" t="s">
        <v>746</v>
      </c>
      <c r="I91" t="s">
        <v>648</v>
      </c>
      <c r="J91" t="s">
        <v>636</v>
      </c>
      <c r="K91" t="s">
        <v>706</v>
      </c>
    </row>
    <row r="92" spans="1:11" x14ac:dyDescent="0.35">
      <c r="A92" t="s">
        <v>720</v>
      </c>
      <c r="B92" t="s">
        <v>721</v>
      </c>
      <c r="C92" t="s">
        <v>745</v>
      </c>
      <c r="E92" t="s">
        <v>736</v>
      </c>
      <c r="F92">
        <v>0</v>
      </c>
      <c r="G92" t="s">
        <v>641</v>
      </c>
      <c r="H92" t="s">
        <v>746</v>
      </c>
      <c r="I92" t="s">
        <v>648</v>
      </c>
      <c r="J92" t="s">
        <v>636</v>
      </c>
      <c r="K92" t="s">
        <v>706</v>
      </c>
    </row>
    <row r="93" spans="1:11" x14ac:dyDescent="0.35">
      <c r="A93" t="s">
        <v>720</v>
      </c>
      <c r="B93" t="s">
        <v>721</v>
      </c>
      <c r="C93" t="s">
        <v>745</v>
      </c>
      <c r="E93" t="s">
        <v>737</v>
      </c>
      <c r="F93">
        <v>0</v>
      </c>
      <c r="G93" t="s">
        <v>641</v>
      </c>
      <c r="H93" t="s">
        <v>746</v>
      </c>
      <c r="I93" t="s">
        <v>648</v>
      </c>
      <c r="J93" t="s">
        <v>636</v>
      </c>
      <c r="K93" t="s">
        <v>706</v>
      </c>
    </row>
    <row r="94" spans="1:11" x14ac:dyDescent="0.35">
      <c r="A94" t="s">
        <v>720</v>
      </c>
      <c r="B94" t="s">
        <v>721</v>
      </c>
      <c r="C94" t="s">
        <v>745</v>
      </c>
      <c r="E94" t="s">
        <v>738</v>
      </c>
      <c r="F94">
        <v>0</v>
      </c>
      <c r="G94" t="s">
        <v>641</v>
      </c>
      <c r="H94" t="s">
        <v>746</v>
      </c>
      <c r="I94" t="s">
        <v>648</v>
      </c>
      <c r="J94" t="s">
        <v>636</v>
      </c>
      <c r="K94" t="s">
        <v>706</v>
      </c>
    </row>
    <row r="95" spans="1:11" x14ac:dyDescent="0.35">
      <c r="A95" t="s">
        <v>720</v>
      </c>
      <c r="B95" t="s">
        <v>721</v>
      </c>
      <c r="C95" t="s">
        <v>745</v>
      </c>
      <c r="E95" t="s">
        <v>739</v>
      </c>
      <c r="F95">
        <v>0</v>
      </c>
      <c r="G95" t="s">
        <v>641</v>
      </c>
      <c r="H95" t="s">
        <v>746</v>
      </c>
      <c r="I95" t="s">
        <v>648</v>
      </c>
      <c r="J95" t="s">
        <v>636</v>
      </c>
      <c r="K95" t="s">
        <v>706</v>
      </c>
    </row>
    <row r="96" spans="1:11" x14ac:dyDescent="0.35">
      <c r="A96" t="s">
        <v>720</v>
      </c>
      <c r="B96" t="s">
        <v>721</v>
      </c>
      <c r="C96" t="s">
        <v>745</v>
      </c>
      <c r="E96" t="s">
        <v>740</v>
      </c>
      <c r="F96">
        <v>0.13966600000000001</v>
      </c>
      <c r="G96" t="s">
        <v>641</v>
      </c>
      <c r="H96" t="s">
        <v>746</v>
      </c>
      <c r="I96" t="s">
        <v>648</v>
      </c>
      <c r="J96" t="s">
        <v>636</v>
      </c>
      <c r="K96" t="s">
        <v>706</v>
      </c>
    </row>
    <row r="97" spans="1:11" x14ac:dyDescent="0.35">
      <c r="A97" t="s">
        <v>720</v>
      </c>
      <c r="B97" t="s">
        <v>721</v>
      </c>
      <c r="C97" t="s">
        <v>745</v>
      </c>
      <c r="E97" t="s">
        <v>741</v>
      </c>
      <c r="F97">
        <v>2.5179999999999998E-3</v>
      </c>
      <c r="G97" t="s">
        <v>641</v>
      </c>
      <c r="H97" t="s">
        <v>746</v>
      </c>
      <c r="I97" t="s">
        <v>648</v>
      </c>
      <c r="J97" t="s">
        <v>636</v>
      </c>
      <c r="K97" t="s">
        <v>706</v>
      </c>
    </row>
    <row r="98" spans="1:11" x14ac:dyDescent="0.35">
      <c r="A98" t="s">
        <v>720</v>
      </c>
      <c r="B98" t="s">
        <v>721</v>
      </c>
      <c r="C98" t="s">
        <v>745</v>
      </c>
      <c r="E98" t="s">
        <v>742</v>
      </c>
      <c r="F98">
        <v>6.6799999999999997E-4</v>
      </c>
      <c r="G98" t="s">
        <v>641</v>
      </c>
      <c r="H98" t="s">
        <v>746</v>
      </c>
      <c r="I98" t="s">
        <v>648</v>
      </c>
      <c r="J98" t="s">
        <v>636</v>
      </c>
      <c r="K98" t="s">
        <v>706</v>
      </c>
    </row>
    <row r="99" spans="1:11" x14ac:dyDescent="0.35">
      <c r="A99" t="s">
        <v>720</v>
      </c>
      <c r="B99" t="s">
        <v>721</v>
      </c>
      <c r="C99" t="s">
        <v>745</v>
      </c>
      <c r="D99" t="s">
        <v>596</v>
      </c>
      <c r="E99" t="s">
        <v>507</v>
      </c>
      <c r="F99">
        <v>-4.6521584687345059E-8</v>
      </c>
      <c r="G99" t="s">
        <v>654</v>
      </c>
      <c r="H99" t="s">
        <v>519</v>
      </c>
      <c r="I99" t="s">
        <v>649</v>
      </c>
      <c r="J99" t="s">
        <v>636</v>
      </c>
      <c r="K99" t="s">
        <v>651</v>
      </c>
    </row>
    <row r="100" spans="1:11" x14ac:dyDescent="0.35">
      <c r="A100" t="s">
        <v>720</v>
      </c>
      <c r="B100" t="s">
        <v>721</v>
      </c>
      <c r="C100" t="s">
        <v>745</v>
      </c>
      <c r="D100" t="s">
        <v>596</v>
      </c>
      <c r="E100" t="s">
        <v>517</v>
      </c>
      <c r="F100">
        <v>-1.0019521111549414E-7</v>
      </c>
      <c r="G100" t="s">
        <v>654</v>
      </c>
      <c r="H100" t="s">
        <v>519</v>
      </c>
      <c r="I100" t="s">
        <v>649</v>
      </c>
      <c r="J100" t="s">
        <v>636</v>
      </c>
      <c r="K100" t="s">
        <v>651</v>
      </c>
    </row>
    <row r="101" spans="1:11" x14ac:dyDescent="0.35">
      <c r="A101" t="s">
        <v>720</v>
      </c>
      <c r="B101" t="s">
        <v>721</v>
      </c>
      <c r="C101" t="s">
        <v>745</v>
      </c>
      <c r="D101" t="s">
        <v>596</v>
      </c>
      <c r="E101" t="s">
        <v>508</v>
      </c>
      <c r="F101">
        <v>-3.0598878799823897E-7</v>
      </c>
      <c r="G101" t="s">
        <v>654</v>
      </c>
      <c r="H101" t="s">
        <v>519</v>
      </c>
      <c r="I101" t="s">
        <v>649</v>
      </c>
      <c r="J101" t="s">
        <v>636</v>
      </c>
      <c r="K101" t="s">
        <v>651</v>
      </c>
    </row>
    <row r="102" spans="1:11" x14ac:dyDescent="0.35">
      <c r="A102" t="s">
        <v>720</v>
      </c>
      <c r="B102" t="s">
        <v>721</v>
      </c>
      <c r="C102" t="s">
        <v>745</v>
      </c>
      <c r="D102" t="s">
        <v>596</v>
      </c>
      <c r="E102" t="s">
        <v>509</v>
      </c>
      <c r="F102">
        <v>-7.0564457986107101E-8</v>
      </c>
      <c r="G102" t="s">
        <v>654</v>
      </c>
      <c r="H102" t="s">
        <v>519</v>
      </c>
      <c r="I102" t="s">
        <v>649</v>
      </c>
      <c r="J102" t="s">
        <v>636</v>
      </c>
      <c r="K102" t="s">
        <v>651</v>
      </c>
    </row>
    <row r="103" spans="1:11" x14ac:dyDescent="0.35">
      <c r="A103" t="s">
        <v>720</v>
      </c>
      <c r="B103" t="s">
        <v>721</v>
      </c>
      <c r="C103" t="s">
        <v>745</v>
      </c>
      <c r="D103" t="s">
        <v>596</v>
      </c>
      <c r="E103" t="s">
        <v>510</v>
      </c>
      <c r="F103">
        <v>-2.8778620019021244E-8</v>
      </c>
      <c r="G103" t="s">
        <v>654</v>
      </c>
      <c r="H103" t="s">
        <v>519</v>
      </c>
      <c r="I103" t="s">
        <v>649</v>
      </c>
      <c r="J103" t="s">
        <v>636</v>
      </c>
      <c r="K103" t="s">
        <v>651</v>
      </c>
    </row>
    <row r="104" spans="1:11" x14ac:dyDescent="0.35">
      <c r="A104" t="s">
        <v>720</v>
      </c>
      <c r="B104" t="s">
        <v>721</v>
      </c>
      <c r="C104" t="s">
        <v>745</v>
      </c>
      <c r="D104" t="s">
        <v>596</v>
      </c>
      <c r="E104" t="s">
        <v>511</v>
      </c>
      <c r="F104">
        <v>-1.1475945307949354E-6</v>
      </c>
      <c r="G104" t="s">
        <v>654</v>
      </c>
      <c r="H104" t="s">
        <v>519</v>
      </c>
      <c r="I104" t="s">
        <v>649</v>
      </c>
      <c r="J104" t="s">
        <v>636</v>
      </c>
      <c r="K104" t="s">
        <v>651</v>
      </c>
    </row>
    <row r="105" spans="1:11" x14ac:dyDescent="0.35">
      <c r="A105" t="s">
        <v>720</v>
      </c>
      <c r="B105" t="s">
        <v>721</v>
      </c>
      <c r="C105" t="s">
        <v>745</v>
      </c>
      <c r="D105" t="s">
        <v>596</v>
      </c>
      <c r="E105" t="s">
        <v>512</v>
      </c>
      <c r="F105">
        <v>-1.5720889067967869E-9</v>
      </c>
      <c r="G105" t="s">
        <v>654</v>
      </c>
      <c r="H105" t="s">
        <v>519</v>
      </c>
      <c r="I105" t="s">
        <v>649</v>
      </c>
      <c r="J105" t="s">
        <v>636</v>
      </c>
      <c r="K105" t="s">
        <v>651</v>
      </c>
    </row>
    <row r="106" spans="1:11" x14ac:dyDescent="0.35">
      <c r="A106" t="s">
        <v>720</v>
      </c>
      <c r="B106" t="s">
        <v>721</v>
      </c>
      <c r="C106" t="s">
        <v>745</v>
      </c>
      <c r="D106" t="s">
        <v>596</v>
      </c>
      <c r="E106" t="s">
        <v>513</v>
      </c>
      <c r="F106">
        <v>-3.7561239236496881E-9</v>
      </c>
      <c r="G106" t="s">
        <v>654</v>
      </c>
      <c r="H106" t="s">
        <v>519</v>
      </c>
      <c r="I106" t="s">
        <v>649</v>
      </c>
      <c r="J106" t="s">
        <v>636</v>
      </c>
      <c r="K106" t="s">
        <v>651</v>
      </c>
    </row>
    <row r="107" spans="1:11" x14ac:dyDescent="0.35">
      <c r="A107" t="s">
        <v>720</v>
      </c>
      <c r="B107" t="s">
        <v>721</v>
      </c>
      <c r="C107" t="s">
        <v>745</v>
      </c>
      <c r="D107" t="s">
        <v>596</v>
      </c>
      <c r="E107" t="s">
        <v>514</v>
      </c>
      <c r="F107">
        <v>-7.4742383848832699E-7</v>
      </c>
      <c r="G107" t="s">
        <v>654</v>
      </c>
      <c r="H107" t="s">
        <v>519</v>
      </c>
      <c r="I107" t="s">
        <v>649</v>
      </c>
      <c r="J107" t="s">
        <v>636</v>
      </c>
      <c r="K107" t="s">
        <v>651</v>
      </c>
    </row>
    <row r="108" spans="1:11" x14ac:dyDescent="0.35">
      <c r="A108" t="s">
        <v>720</v>
      </c>
      <c r="B108" t="s">
        <v>721</v>
      </c>
      <c r="C108" t="s">
        <v>745</v>
      </c>
      <c r="D108" t="s">
        <v>596</v>
      </c>
      <c r="E108" t="s">
        <v>515</v>
      </c>
      <c r="F108">
        <v>-8.9415035597020937E-9</v>
      </c>
      <c r="G108" t="s">
        <v>654</v>
      </c>
      <c r="H108" t="s">
        <v>519</v>
      </c>
      <c r="I108" t="s">
        <v>649</v>
      </c>
      <c r="J108" t="s">
        <v>636</v>
      </c>
      <c r="K108" t="s">
        <v>651</v>
      </c>
    </row>
    <row r="109" spans="1:11" x14ac:dyDescent="0.35">
      <c r="A109" t="s">
        <v>720</v>
      </c>
      <c r="B109" t="s">
        <v>721</v>
      </c>
      <c r="C109" t="s">
        <v>745</v>
      </c>
      <c r="D109" t="s">
        <v>596</v>
      </c>
      <c r="E109" t="s">
        <v>516</v>
      </c>
      <c r="F109">
        <v>-5.201597444950372E-4</v>
      </c>
      <c r="G109" t="s">
        <v>654</v>
      </c>
      <c r="H109" t="s">
        <v>519</v>
      </c>
      <c r="I109" t="s">
        <v>649</v>
      </c>
      <c r="J109" t="s">
        <v>636</v>
      </c>
      <c r="K109" t="s">
        <v>707</v>
      </c>
    </row>
    <row r="110" spans="1:11" x14ac:dyDescent="0.35">
      <c r="A110" t="s">
        <v>720</v>
      </c>
      <c r="B110" t="s">
        <v>721</v>
      </c>
      <c r="C110" t="s">
        <v>745</v>
      </c>
      <c r="D110" t="s">
        <v>695</v>
      </c>
      <c r="E110" t="s">
        <v>507</v>
      </c>
      <c r="F110">
        <v>1.8803018366279372E-6</v>
      </c>
      <c r="G110" t="s">
        <v>654</v>
      </c>
      <c r="H110" t="s">
        <v>519</v>
      </c>
      <c r="I110" t="s">
        <v>649</v>
      </c>
      <c r="J110" t="s">
        <v>636</v>
      </c>
      <c r="K110" t="s">
        <v>653</v>
      </c>
    </row>
    <row r="111" spans="1:11" x14ac:dyDescent="0.35">
      <c r="A111" t="s">
        <v>720</v>
      </c>
      <c r="B111" t="s">
        <v>721</v>
      </c>
      <c r="C111" t="s">
        <v>745</v>
      </c>
      <c r="D111" t="s">
        <v>695</v>
      </c>
      <c r="E111" t="s">
        <v>517</v>
      </c>
      <c r="F111">
        <v>1.1524362815500918E-5</v>
      </c>
      <c r="G111" t="s">
        <v>654</v>
      </c>
      <c r="H111" t="s">
        <v>519</v>
      </c>
      <c r="I111" t="s">
        <v>649</v>
      </c>
      <c r="J111" t="s">
        <v>636</v>
      </c>
      <c r="K111" t="s">
        <v>653</v>
      </c>
    </row>
    <row r="112" spans="1:11" x14ac:dyDescent="0.35">
      <c r="A112" t="s">
        <v>720</v>
      </c>
      <c r="B112" t="s">
        <v>721</v>
      </c>
      <c r="C112" t="s">
        <v>745</v>
      </c>
      <c r="D112" t="s">
        <v>695</v>
      </c>
      <c r="E112" t="s">
        <v>508</v>
      </c>
      <c r="F112">
        <v>1.9932453389357435E-5</v>
      </c>
      <c r="G112" t="s">
        <v>654</v>
      </c>
      <c r="H112" t="s">
        <v>519</v>
      </c>
      <c r="I112" t="s">
        <v>649</v>
      </c>
      <c r="J112" t="s">
        <v>636</v>
      </c>
      <c r="K112" t="s">
        <v>653</v>
      </c>
    </row>
    <row r="113" spans="1:11" x14ac:dyDescent="0.35">
      <c r="A113" t="s">
        <v>720</v>
      </c>
      <c r="B113" t="s">
        <v>721</v>
      </c>
      <c r="C113" t="s">
        <v>745</v>
      </c>
      <c r="D113" t="s">
        <v>695</v>
      </c>
      <c r="E113" t="s">
        <v>509</v>
      </c>
      <c r="F113">
        <v>9.2284679110377084E-7</v>
      </c>
      <c r="G113" t="s">
        <v>654</v>
      </c>
      <c r="H113" t="s">
        <v>519</v>
      </c>
      <c r="I113" t="s">
        <v>649</v>
      </c>
      <c r="J113" t="s">
        <v>636</v>
      </c>
      <c r="K113" t="s">
        <v>653</v>
      </c>
    </row>
    <row r="114" spans="1:11" x14ac:dyDescent="0.35">
      <c r="A114" t="s">
        <v>720</v>
      </c>
      <c r="B114" t="s">
        <v>721</v>
      </c>
      <c r="C114" t="s">
        <v>745</v>
      </c>
      <c r="D114" t="s">
        <v>695</v>
      </c>
      <c r="E114" t="s">
        <v>510</v>
      </c>
      <c r="F114">
        <v>8.9492362711719362E-7</v>
      </c>
      <c r="G114" t="s">
        <v>654</v>
      </c>
      <c r="H114" t="s">
        <v>519</v>
      </c>
      <c r="I114" t="s">
        <v>649</v>
      </c>
      <c r="J114" t="s">
        <v>636</v>
      </c>
      <c r="K114" t="s">
        <v>653</v>
      </c>
    </row>
    <row r="115" spans="1:11" x14ac:dyDescent="0.35">
      <c r="A115" t="s">
        <v>720</v>
      </c>
      <c r="B115" t="s">
        <v>721</v>
      </c>
      <c r="C115" t="s">
        <v>745</v>
      </c>
      <c r="D115" t="s">
        <v>695</v>
      </c>
      <c r="E115" t="s">
        <v>511</v>
      </c>
      <c r="F115">
        <v>1.4607173238295043E-5</v>
      </c>
      <c r="G115" t="s">
        <v>654</v>
      </c>
      <c r="H115" t="s">
        <v>519</v>
      </c>
      <c r="I115" t="s">
        <v>649</v>
      </c>
      <c r="J115" t="s">
        <v>636</v>
      </c>
      <c r="K115" t="s">
        <v>653</v>
      </c>
    </row>
    <row r="116" spans="1:11" x14ac:dyDescent="0.35">
      <c r="A116" t="s">
        <v>720</v>
      </c>
      <c r="B116" t="s">
        <v>721</v>
      </c>
      <c r="C116" t="s">
        <v>745</v>
      </c>
      <c r="D116" t="s">
        <v>695</v>
      </c>
      <c r="E116" t="s">
        <v>512</v>
      </c>
      <c r="F116">
        <v>1.5187371187259951E-7</v>
      </c>
      <c r="G116" t="s">
        <v>654</v>
      </c>
      <c r="H116" t="s">
        <v>519</v>
      </c>
      <c r="I116" t="s">
        <v>649</v>
      </c>
      <c r="J116" t="s">
        <v>636</v>
      </c>
      <c r="K116" t="s">
        <v>653</v>
      </c>
    </row>
    <row r="117" spans="1:11" x14ac:dyDescent="0.35">
      <c r="A117" t="s">
        <v>720</v>
      </c>
      <c r="B117" t="s">
        <v>721</v>
      </c>
      <c r="C117" t="s">
        <v>745</v>
      </c>
      <c r="D117" t="s">
        <v>695</v>
      </c>
      <c r="E117" t="s">
        <v>513</v>
      </c>
      <c r="F117">
        <v>3.5182343982126543E-7</v>
      </c>
      <c r="G117" t="s">
        <v>654</v>
      </c>
      <c r="H117" t="s">
        <v>519</v>
      </c>
      <c r="I117" t="s">
        <v>649</v>
      </c>
      <c r="J117" t="s">
        <v>636</v>
      </c>
      <c r="K117" t="s">
        <v>653</v>
      </c>
    </row>
    <row r="118" spans="1:11" x14ac:dyDescent="0.35">
      <c r="A118" t="s">
        <v>720</v>
      </c>
      <c r="B118" t="s">
        <v>721</v>
      </c>
      <c r="C118" t="s">
        <v>745</v>
      </c>
      <c r="D118" t="s">
        <v>695</v>
      </c>
      <c r="E118" t="s">
        <v>696</v>
      </c>
      <c r="F118">
        <v>1.6936629043883058E-5</v>
      </c>
      <c r="G118" t="s">
        <v>654</v>
      </c>
      <c r="H118" t="s">
        <v>519</v>
      </c>
      <c r="I118" t="s">
        <v>649</v>
      </c>
      <c r="J118" t="s">
        <v>636</v>
      </c>
      <c r="K118" t="s">
        <v>653</v>
      </c>
    </row>
    <row r="119" spans="1:11" x14ac:dyDescent="0.35">
      <c r="A119" t="s">
        <v>720</v>
      </c>
      <c r="B119" t="s">
        <v>721</v>
      </c>
      <c r="C119" t="s">
        <v>745</v>
      </c>
      <c r="D119" t="s">
        <v>695</v>
      </c>
      <c r="E119" t="s">
        <v>515</v>
      </c>
      <c r="F119">
        <v>3.7738994771267101E-7</v>
      </c>
      <c r="G119" t="s">
        <v>654</v>
      </c>
      <c r="H119" t="s">
        <v>519</v>
      </c>
      <c r="I119" t="s">
        <v>649</v>
      </c>
      <c r="J119" t="s">
        <v>636</v>
      </c>
      <c r="K119" t="s">
        <v>653</v>
      </c>
    </row>
    <row r="120" spans="1:11" x14ac:dyDescent="0.35">
      <c r="A120" t="s">
        <v>720</v>
      </c>
      <c r="B120" t="s">
        <v>721</v>
      </c>
      <c r="C120" t="s">
        <v>745</v>
      </c>
      <c r="D120" t="s">
        <v>695</v>
      </c>
      <c r="E120" t="s">
        <v>516</v>
      </c>
      <c r="F120">
        <v>2.2092120322497185E-2</v>
      </c>
      <c r="G120" t="s">
        <v>654</v>
      </c>
      <c r="H120" t="s">
        <v>519</v>
      </c>
      <c r="I120" t="s">
        <v>649</v>
      </c>
      <c r="J120" t="s">
        <v>636</v>
      </c>
      <c r="K120" t="s">
        <v>709</v>
      </c>
    </row>
    <row r="121" spans="1:11" x14ac:dyDescent="0.35">
      <c r="A121" t="s">
        <v>720</v>
      </c>
      <c r="B121" t="s">
        <v>721</v>
      </c>
      <c r="C121" t="s">
        <v>745</v>
      </c>
      <c r="D121" t="s">
        <v>695</v>
      </c>
      <c r="E121" t="s">
        <v>697</v>
      </c>
      <c r="F121">
        <v>1.315250249502201E-4</v>
      </c>
      <c r="G121" t="s">
        <v>654</v>
      </c>
      <c r="H121" t="s">
        <v>519</v>
      </c>
      <c r="I121" t="s">
        <v>649</v>
      </c>
      <c r="J121" t="s">
        <v>636</v>
      </c>
      <c r="K121" t="s">
        <v>653</v>
      </c>
    </row>
    <row r="122" spans="1:11" x14ac:dyDescent="0.35">
      <c r="A122" t="s">
        <v>720</v>
      </c>
      <c r="B122" t="s">
        <v>722</v>
      </c>
      <c r="C122" t="s">
        <v>745</v>
      </c>
      <c r="E122" t="s">
        <v>729</v>
      </c>
      <c r="F122">
        <v>0</v>
      </c>
      <c r="G122" t="s">
        <v>641</v>
      </c>
      <c r="H122" t="s">
        <v>637</v>
      </c>
      <c r="I122" t="s">
        <v>648</v>
      </c>
      <c r="J122" t="s">
        <v>636</v>
      </c>
      <c r="K122" t="s">
        <v>706</v>
      </c>
    </row>
    <row r="123" spans="1:11" x14ac:dyDescent="0.35">
      <c r="A123" t="s">
        <v>720</v>
      </c>
      <c r="B123" t="s">
        <v>722</v>
      </c>
      <c r="C123" t="s">
        <v>745</v>
      </c>
      <c r="E123" t="s">
        <v>730</v>
      </c>
      <c r="F123">
        <v>0</v>
      </c>
      <c r="G123" t="s">
        <v>641</v>
      </c>
      <c r="H123" t="s">
        <v>637</v>
      </c>
      <c r="I123" t="s">
        <v>648</v>
      </c>
      <c r="J123" t="s">
        <v>636</v>
      </c>
      <c r="K123" t="s">
        <v>706</v>
      </c>
    </row>
    <row r="124" spans="1:11" x14ac:dyDescent="0.35">
      <c r="A124" t="s">
        <v>720</v>
      </c>
      <c r="B124" t="s">
        <v>722</v>
      </c>
      <c r="C124" t="s">
        <v>745</v>
      </c>
      <c r="E124" t="s">
        <v>731</v>
      </c>
      <c r="F124">
        <v>0</v>
      </c>
      <c r="G124" t="s">
        <v>641</v>
      </c>
      <c r="H124" t="s">
        <v>637</v>
      </c>
      <c r="I124" t="s">
        <v>648</v>
      </c>
      <c r="J124" t="s">
        <v>636</v>
      </c>
      <c r="K124" t="s">
        <v>706</v>
      </c>
    </row>
    <row r="125" spans="1:11" x14ac:dyDescent="0.35">
      <c r="A125" t="s">
        <v>720</v>
      </c>
      <c r="B125" t="s">
        <v>722</v>
      </c>
      <c r="C125" t="s">
        <v>745</v>
      </c>
      <c r="E125" t="s">
        <v>545</v>
      </c>
      <c r="F125">
        <v>0</v>
      </c>
      <c r="G125" t="s">
        <v>641</v>
      </c>
      <c r="H125" t="s">
        <v>637</v>
      </c>
      <c r="I125" t="s">
        <v>648</v>
      </c>
      <c r="J125" t="s">
        <v>636</v>
      </c>
      <c r="K125" t="s">
        <v>706</v>
      </c>
    </row>
    <row r="126" spans="1:11" x14ac:dyDescent="0.35">
      <c r="A126" t="s">
        <v>720</v>
      </c>
      <c r="B126" t="s">
        <v>722</v>
      </c>
      <c r="C126" t="s">
        <v>745</v>
      </c>
      <c r="E126" t="s">
        <v>732</v>
      </c>
      <c r="F126">
        <v>0.17521300000000001</v>
      </c>
      <c r="G126" t="s">
        <v>641</v>
      </c>
      <c r="H126" t="s">
        <v>637</v>
      </c>
      <c r="I126" t="s">
        <v>648</v>
      </c>
      <c r="J126" t="s">
        <v>636</v>
      </c>
      <c r="K126" t="s">
        <v>706</v>
      </c>
    </row>
    <row r="127" spans="1:11" x14ac:dyDescent="0.35">
      <c r="A127" t="s">
        <v>720</v>
      </c>
      <c r="B127" t="s">
        <v>722</v>
      </c>
      <c r="C127" t="s">
        <v>745</v>
      </c>
      <c r="E127" t="s">
        <v>542</v>
      </c>
      <c r="F127">
        <v>0</v>
      </c>
      <c r="G127" t="s">
        <v>641</v>
      </c>
      <c r="H127" t="s">
        <v>637</v>
      </c>
      <c r="I127" t="s">
        <v>648</v>
      </c>
      <c r="J127" t="s">
        <v>636</v>
      </c>
      <c r="K127" t="s">
        <v>706</v>
      </c>
    </row>
    <row r="128" spans="1:11" x14ac:dyDescent="0.35">
      <c r="A128" t="s">
        <v>720</v>
      </c>
      <c r="B128" t="s">
        <v>722</v>
      </c>
      <c r="C128" t="s">
        <v>745</v>
      </c>
      <c r="E128" t="s">
        <v>733</v>
      </c>
      <c r="F128">
        <v>0</v>
      </c>
      <c r="G128" t="s">
        <v>641</v>
      </c>
      <c r="H128" t="s">
        <v>637</v>
      </c>
      <c r="I128" t="s">
        <v>648</v>
      </c>
      <c r="J128" t="s">
        <v>636</v>
      </c>
      <c r="K128" t="s">
        <v>706</v>
      </c>
    </row>
    <row r="129" spans="1:11" x14ac:dyDescent="0.35">
      <c r="A129" t="s">
        <v>720</v>
      </c>
      <c r="B129" t="s">
        <v>722</v>
      </c>
      <c r="C129" t="s">
        <v>745</v>
      </c>
      <c r="E129" t="s">
        <v>596</v>
      </c>
      <c r="F129">
        <v>-1.433E-3</v>
      </c>
      <c r="G129" t="s">
        <v>641</v>
      </c>
      <c r="H129" t="s">
        <v>637</v>
      </c>
      <c r="I129" t="s">
        <v>648</v>
      </c>
      <c r="J129" t="s">
        <v>636</v>
      </c>
      <c r="K129" t="s">
        <v>706</v>
      </c>
    </row>
    <row r="130" spans="1:11" x14ac:dyDescent="0.35">
      <c r="A130" t="s">
        <v>720</v>
      </c>
      <c r="B130" t="s">
        <v>722</v>
      </c>
      <c r="C130" t="s">
        <v>745</v>
      </c>
      <c r="E130" t="s">
        <v>734</v>
      </c>
      <c r="F130">
        <v>0</v>
      </c>
      <c r="G130" t="s">
        <v>641</v>
      </c>
      <c r="H130" t="s">
        <v>637</v>
      </c>
      <c r="I130" t="s">
        <v>648</v>
      </c>
      <c r="J130" t="s">
        <v>636</v>
      </c>
      <c r="K130" t="s">
        <v>706</v>
      </c>
    </row>
    <row r="131" spans="1:11" x14ac:dyDescent="0.35">
      <c r="A131" t="s">
        <v>720</v>
      </c>
      <c r="B131" t="s">
        <v>722</v>
      </c>
      <c r="C131" t="s">
        <v>745</v>
      </c>
      <c r="E131" t="s">
        <v>735</v>
      </c>
      <c r="F131">
        <v>0</v>
      </c>
      <c r="G131" t="s">
        <v>641</v>
      </c>
      <c r="H131" t="s">
        <v>746</v>
      </c>
      <c r="I131" t="s">
        <v>648</v>
      </c>
      <c r="J131" t="s">
        <v>636</v>
      </c>
      <c r="K131" t="s">
        <v>706</v>
      </c>
    </row>
    <row r="132" spans="1:11" x14ac:dyDescent="0.35">
      <c r="A132" t="s">
        <v>720</v>
      </c>
      <c r="B132" t="s">
        <v>722</v>
      </c>
      <c r="C132" t="s">
        <v>745</v>
      </c>
      <c r="E132" t="s">
        <v>736</v>
      </c>
      <c r="F132">
        <v>0</v>
      </c>
      <c r="G132" t="s">
        <v>641</v>
      </c>
      <c r="H132" t="s">
        <v>746</v>
      </c>
      <c r="I132" t="s">
        <v>648</v>
      </c>
      <c r="J132" t="s">
        <v>636</v>
      </c>
      <c r="K132" t="s">
        <v>706</v>
      </c>
    </row>
    <row r="133" spans="1:11" x14ac:dyDescent="0.35">
      <c r="A133" t="s">
        <v>720</v>
      </c>
      <c r="B133" t="s">
        <v>722</v>
      </c>
      <c r="C133" t="s">
        <v>745</v>
      </c>
      <c r="E133" t="s">
        <v>737</v>
      </c>
      <c r="F133">
        <v>0</v>
      </c>
      <c r="G133" t="s">
        <v>641</v>
      </c>
      <c r="H133" t="s">
        <v>746</v>
      </c>
      <c r="I133" t="s">
        <v>648</v>
      </c>
      <c r="J133" t="s">
        <v>636</v>
      </c>
      <c r="K133" t="s">
        <v>706</v>
      </c>
    </row>
    <row r="134" spans="1:11" x14ac:dyDescent="0.35">
      <c r="A134" t="s">
        <v>720</v>
      </c>
      <c r="B134" t="s">
        <v>722</v>
      </c>
      <c r="C134" t="s">
        <v>745</v>
      </c>
      <c r="E134" t="s">
        <v>738</v>
      </c>
      <c r="F134">
        <v>0</v>
      </c>
      <c r="G134" t="s">
        <v>641</v>
      </c>
      <c r="H134" t="s">
        <v>746</v>
      </c>
      <c r="I134" t="s">
        <v>648</v>
      </c>
      <c r="J134" t="s">
        <v>636</v>
      </c>
      <c r="K134" t="s">
        <v>706</v>
      </c>
    </row>
    <row r="135" spans="1:11" x14ac:dyDescent="0.35">
      <c r="A135" t="s">
        <v>720</v>
      </c>
      <c r="B135" t="s">
        <v>722</v>
      </c>
      <c r="C135" t="s">
        <v>745</v>
      </c>
      <c r="E135" t="s">
        <v>739</v>
      </c>
      <c r="F135">
        <v>2.8351000000000001E-2</v>
      </c>
      <c r="G135" t="s">
        <v>641</v>
      </c>
      <c r="H135" t="s">
        <v>746</v>
      </c>
      <c r="I135" t="s">
        <v>648</v>
      </c>
      <c r="J135" t="s">
        <v>636</v>
      </c>
      <c r="K135" t="s">
        <v>706</v>
      </c>
    </row>
    <row r="136" spans="1:11" x14ac:dyDescent="0.35">
      <c r="A136" t="s">
        <v>720</v>
      </c>
      <c r="B136" t="s">
        <v>722</v>
      </c>
      <c r="C136" t="s">
        <v>745</v>
      </c>
      <c r="E136" t="s">
        <v>740</v>
      </c>
      <c r="F136">
        <v>0</v>
      </c>
      <c r="G136" t="s">
        <v>641</v>
      </c>
      <c r="H136" t="s">
        <v>746</v>
      </c>
      <c r="I136" t="s">
        <v>648</v>
      </c>
      <c r="J136" t="s">
        <v>636</v>
      </c>
      <c r="K136" t="s">
        <v>706</v>
      </c>
    </row>
    <row r="137" spans="1:11" x14ac:dyDescent="0.35">
      <c r="A137" t="s">
        <v>720</v>
      </c>
      <c r="B137" t="s">
        <v>722</v>
      </c>
      <c r="C137" t="s">
        <v>745</v>
      </c>
      <c r="E137" t="s">
        <v>741</v>
      </c>
      <c r="F137">
        <v>0</v>
      </c>
      <c r="G137" t="s">
        <v>641</v>
      </c>
      <c r="H137" t="s">
        <v>746</v>
      </c>
      <c r="I137" t="s">
        <v>648</v>
      </c>
      <c r="J137" t="s">
        <v>636</v>
      </c>
      <c r="K137" t="s">
        <v>706</v>
      </c>
    </row>
    <row r="138" spans="1:11" x14ac:dyDescent="0.35">
      <c r="A138" t="s">
        <v>720</v>
      </c>
      <c r="B138" t="s">
        <v>722</v>
      </c>
      <c r="C138" t="s">
        <v>745</v>
      </c>
      <c r="E138" t="s">
        <v>742</v>
      </c>
      <c r="F138">
        <v>0</v>
      </c>
      <c r="G138" t="s">
        <v>641</v>
      </c>
      <c r="H138" t="s">
        <v>746</v>
      </c>
      <c r="I138" t="s">
        <v>648</v>
      </c>
      <c r="J138" t="s">
        <v>636</v>
      </c>
      <c r="K138" t="s">
        <v>706</v>
      </c>
    </row>
    <row r="139" spans="1:11" x14ac:dyDescent="0.35">
      <c r="A139" t="s">
        <v>720</v>
      </c>
      <c r="B139" t="s">
        <v>722</v>
      </c>
      <c r="C139" t="s">
        <v>745</v>
      </c>
      <c r="D139" t="s">
        <v>596</v>
      </c>
      <c r="E139" t="s">
        <v>507</v>
      </c>
      <c r="F139">
        <v>-2.8332099811715029E-8</v>
      </c>
      <c r="G139" t="s">
        <v>654</v>
      </c>
      <c r="H139" t="s">
        <v>519</v>
      </c>
      <c r="I139" t="s">
        <v>649</v>
      </c>
      <c r="J139" t="s">
        <v>636</v>
      </c>
      <c r="K139" t="s">
        <v>651</v>
      </c>
    </row>
    <row r="140" spans="1:11" x14ac:dyDescent="0.35">
      <c r="A140" t="s">
        <v>720</v>
      </c>
      <c r="B140" t="s">
        <v>722</v>
      </c>
      <c r="C140" t="s">
        <v>745</v>
      </c>
      <c r="D140" t="s">
        <v>596</v>
      </c>
      <c r="E140" t="s">
        <v>517</v>
      </c>
      <c r="F140">
        <v>-6.1019862953039983E-8</v>
      </c>
      <c r="G140" t="s">
        <v>654</v>
      </c>
      <c r="H140" t="s">
        <v>519</v>
      </c>
      <c r="I140" t="s">
        <v>649</v>
      </c>
      <c r="J140" t="s">
        <v>636</v>
      </c>
      <c r="K140" t="s">
        <v>651</v>
      </c>
    </row>
    <row r="141" spans="1:11" x14ac:dyDescent="0.35">
      <c r="A141" t="s">
        <v>720</v>
      </c>
      <c r="B141" t="s">
        <v>722</v>
      </c>
      <c r="C141" t="s">
        <v>745</v>
      </c>
      <c r="D141" t="s">
        <v>596</v>
      </c>
      <c r="E141" t="s">
        <v>508</v>
      </c>
      <c r="F141">
        <v>-1.8635016285655609E-7</v>
      </c>
      <c r="G141" t="s">
        <v>654</v>
      </c>
      <c r="H141" t="s">
        <v>519</v>
      </c>
      <c r="I141" t="s">
        <v>649</v>
      </c>
      <c r="J141" t="s">
        <v>636</v>
      </c>
      <c r="K141" t="s">
        <v>651</v>
      </c>
    </row>
    <row r="142" spans="1:11" x14ac:dyDescent="0.35">
      <c r="A142" t="s">
        <v>720</v>
      </c>
      <c r="B142" t="s">
        <v>722</v>
      </c>
      <c r="C142" t="s">
        <v>745</v>
      </c>
      <c r="D142" t="s">
        <v>596</v>
      </c>
      <c r="E142" t="s">
        <v>509</v>
      </c>
      <c r="F142">
        <v>-4.2974444663872277E-8</v>
      </c>
      <c r="G142" t="s">
        <v>654</v>
      </c>
      <c r="H142" t="s">
        <v>519</v>
      </c>
      <c r="I142" t="s">
        <v>649</v>
      </c>
      <c r="J142" t="s">
        <v>636</v>
      </c>
      <c r="K142" t="s">
        <v>651</v>
      </c>
    </row>
    <row r="143" spans="1:11" x14ac:dyDescent="0.35">
      <c r="A143" t="s">
        <v>720</v>
      </c>
      <c r="B143" t="s">
        <v>722</v>
      </c>
      <c r="C143" t="s">
        <v>745</v>
      </c>
      <c r="D143" t="s">
        <v>596</v>
      </c>
      <c r="E143" t="s">
        <v>510</v>
      </c>
      <c r="F143">
        <v>-1.7526460895562021E-8</v>
      </c>
      <c r="G143" t="s">
        <v>654</v>
      </c>
      <c r="H143" t="s">
        <v>519</v>
      </c>
      <c r="I143" t="s">
        <v>649</v>
      </c>
      <c r="J143" t="s">
        <v>636</v>
      </c>
      <c r="K143" t="s">
        <v>651</v>
      </c>
    </row>
    <row r="144" spans="1:11" x14ac:dyDescent="0.35">
      <c r="A144" t="s">
        <v>720</v>
      </c>
      <c r="B144" t="s">
        <v>722</v>
      </c>
      <c r="C144" t="s">
        <v>745</v>
      </c>
      <c r="D144" t="s">
        <v>596</v>
      </c>
      <c r="E144" t="s">
        <v>511</v>
      </c>
      <c r="F144">
        <v>-6.9889628671021761E-7</v>
      </c>
      <c r="G144" t="s">
        <v>654</v>
      </c>
      <c r="H144" t="s">
        <v>519</v>
      </c>
      <c r="I144" t="s">
        <v>649</v>
      </c>
      <c r="J144" t="s">
        <v>636</v>
      </c>
      <c r="K144" t="s">
        <v>651</v>
      </c>
    </row>
    <row r="145" spans="1:11" x14ac:dyDescent="0.35">
      <c r="A145" t="s">
        <v>720</v>
      </c>
      <c r="B145" t="s">
        <v>722</v>
      </c>
      <c r="C145" t="s">
        <v>745</v>
      </c>
      <c r="D145" t="s">
        <v>596</v>
      </c>
      <c r="E145" t="s">
        <v>512</v>
      </c>
      <c r="F145">
        <v>-9.5741751102413776E-10</v>
      </c>
      <c r="G145" t="s">
        <v>654</v>
      </c>
      <c r="H145" t="s">
        <v>519</v>
      </c>
      <c r="I145" t="s">
        <v>649</v>
      </c>
      <c r="J145" t="s">
        <v>636</v>
      </c>
      <c r="K145" t="s">
        <v>651</v>
      </c>
    </row>
    <row r="146" spans="1:11" x14ac:dyDescent="0.35">
      <c r="A146" t="s">
        <v>720</v>
      </c>
      <c r="B146" t="s">
        <v>722</v>
      </c>
      <c r="C146" t="s">
        <v>745</v>
      </c>
      <c r="D146" t="s">
        <v>596</v>
      </c>
      <c r="E146" t="s">
        <v>513</v>
      </c>
      <c r="F146">
        <v>-2.2875161846961338E-9</v>
      </c>
      <c r="G146" t="s">
        <v>654</v>
      </c>
      <c r="H146" t="s">
        <v>519</v>
      </c>
      <c r="I146" t="s">
        <v>649</v>
      </c>
      <c r="J146" t="s">
        <v>636</v>
      </c>
      <c r="K146" t="s">
        <v>651</v>
      </c>
    </row>
    <row r="147" spans="1:11" x14ac:dyDescent="0.35">
      <c r="A147" t="s">
        <v>720</v>
      </c>
      <c r="B147" t="s">
        <v>722</v>
      </c>
      <c r="C147" t="s">
        <v>745</v>
      </c>
      <c r="D147" t="s">
        <v>596</v>
      </c>
      <c r="E147" t="s">
        <v>514</v>
      </c>
      <c r="F147">
        <v>-4.5518842352476538E-7</v>
      </c>
      <c r="G147" t="s">
        <v>654</v>
      </c>
      <c r="H147" t="s">
        <v>519</v>
      </c>
      <c r="I147" t="s">
        <v>649</v>
      </c>
      <c r="J147" t="s">
        <v>636</v>
      </c>
      <c r="K147" t="s">
        <v>651</v>
      </c>
    </row>
    <row r="148" spans="1:11" x14ac:dyDescent="0.35">
      <c r="A148" t="s">
        <v>720</v>
      </c>
      <c r="B148" t="s">
        <v>722</v>
      </c>
      <c r="C148" t="s">
        <v>745</v>
      </c>
      <c r="D148" t="s">
        <v>596</v>
      </c>
      <c r="E148" t="s">
        <v>515</v>
      </c>
      <c r="F148">
        <v>-5.4454630688708457E-9</v>
      </c>
      <c r="G148" t="s">
        <v>654</v>
      </c>
      <c r="H148" t="s">
        <v>519</v>
      </c>
      <c r="I148" t="s">
        <v>649</v>
      </c>
      <c r="J148" t="s">
        <v>636</v>
      </c>
      <c r="K148" t="s">
        <v>651</v>
      </c>
    </row>
    <row r="149" spans="1:11" x14ac:dyDescent="0.35">
      <c r="A149" t="s">
        <v>720</v>
      </c>
      <c r="B149" t="s">
        <v>722</v>
      </c>
      <c r="C149" t="s">
        <v>745</v>
      </c>
      <c r="D149" t="s">
        <v>596</v>
      </c>
      <c r="E149" t="s">
        <v>516</v>
      </c>
      <c r="F149">
        <v>-3.1678236883186917E-4</v>
      </c>
      <c r="G149" t="s">
        <v>654</v>
      </c>
      <c r="H149" t="s">
        <v>519</v>
      </c>
      <c r="I149" t="s">
        <v>649</v>
      </c>
      <c r="J149" t="s">
        <v>636</v>
      </c>
      <c r="K149" t="s">
        <v>707</v>
      </c>
    </row>
    <row r="150" spans="1:11" x14ac:dyDescent="0.35">
      <c r="A150" t="s">
        <v>720</v>
      </c>
      <c r="B150" t="s">
        <v>722</v>
      </c>
      <c r="C150" t="s">
        <v>745</v>
      </c>
      <c r="D150" t="s">
        <v>695</v>
      </c>
      <c r="E150" t="s">
        <v>507</v>
      </c>
      <c r="F150">
        <v>1.6796358149152247E-6</v>
      </c>
      <c r="G150" t="s">
        <v>654</v>
      </c>
      <c r="H150" t="s">
        <v>519</v>
      </c>
      <c r="I150" t="s">
        <v>649</v>
      </c>
      <c r="J150" t="s">
        <v>636</v>
      </c>
      <c r="K150" t="s">
        <v>653</v>
      </c>
    </row>
    <row r="151" spans="1:11" x14ac:dyDescent="0.35">
      <c r="A151" t="s">
        <v>720</v>
      </c>
      <c r="B151" t="s">
        <v>722</v>
      </c>
      <c r="C151" t="s">
        <v>745</v>
      </c>
      <c r="D151" t="s">
        <v>695</v>
      </c>
      <c r="E151" t="s">
        <v>517</v>
      </c>
      <c r="F151">
        <v>1.0938606589265065E-5</v>
      </c>
      <c r="G151" t="s">
        <v>654</v>
      </c>
      <c r="H151" t="s">
        <v>519</v>
      </c>
      <c r="I151" t="s">
        <v>649</v>
      </c>
      <c r="J151" t="s">
        <v>636</v>
      </c>
      <c r="K151" t="s">
        <v>653</v>
      </c>
    </row>
    <row r="152" spans="1:11" x14ac:dyDescent="0.35">
      <c r="A152" t="s">
        <v>720</v>
      </c>
      <c r="B152" t="s">
        <v>722</v>
      </c>
      <c r="C152" t="s">
        <v>745</v>
      </c>
      <c r="D152" t="s">
        <v>695</v>
      </c>
      <c r="E152" t="s">
        <v>508</v>
      </c>
      <c r="F152">
        <v>1.5009616520614332E-5</v>
      </c>
      <c r="G152" t="s">
        <v>654</v>
      </c>
      <c r="H152" t="s">
        <v>519</v>
      </c>
      <c r="I152" t="s">
        <v>649</v>
      </c>
      <c r="J152" t="s">
        <v>636</v>
      </c>
      <c r="K152" t="s">
        <v>653</v>
      </c>
    </row>
    <row r="153" spans="1:11" x14ac:dyDescent="0.35">
      <c r="A153" t="s">
        <v>720</v>
      </c>
      <c r="B153" t="s">
        <v>722</v>
      </c>
      <c r="C153" t="s">
        <v>745</v>
      </c>
      <c r="D153" t="s">
        <v>695</v>
      </c>
      <c r="E153" t="s">
        <v>509</v>
      </c>
      <c r="F153">
        <v>7.1167516793610568E-7</v>
      </c>
      <c r="G153" t="s">
        <v>654</v>
      </c>
      <c r="H153" t="s">
        <v>519</v>
      </c>
      <c r="I153" t="s">
        <v>649</v>
      </c>
      <c r="J153" t="s">
        <v>636</v>
      </c>
      <c r="K153" t="s">
        <v>653</v>
      </c>
    </row>
    <row r="154" spans="1:11" x14ac:dyDescent="0.35">
      <c r="A154" t="s">
        <v>720</v>
      </c>
      <c r="B154" t="s">
        <v>722</v>
      </c>
      <c r="C154" t="s">
        <v>745</v>
      </c>
      <c r="D154" t="s">
        <v>695</v>
      </c>
      <c r="E154" t="s">
        <v>510</v>
      </c>
      <c r="F154">
        <v>7.3448122504340196E-7</v>
      </c>
      <c r="G154" t="s">
        <v>654</v>
      </c>
      <c r="H154" t="s">
        <v>519</v>
      </c>
      <c r="I154" t="s">
        <v>649</v>
      </c>
      <c r="J154" t="s">
        <v>636</v>
      </c>
      <c r="K154" t="s">
        <v>653</v>
      </c>
    </row>
    <row r="155" spans="1:11" x14ac:dyDescent="0.35">
      <c r="A155" t="s">
        <v>720</v>
      </c>
      <c r="B155" t="s">
        <v>722</v>
      </c>
      <c r="C155" t="s">
        <v>745</v>
      </c>
      <c r="D155" t="s">
        <v>695</v>
      </c>
      <c r="E155" t="s">
        <v>511</v>
      </c>
      <c r="F155">
        <v>-6.3804411825787539E-7</v>
      </c>
      <c r="G155" t="s">
        <v>654</v>
      </c>
      <c r="H155" t="s">
        <v>519</v>
      </c>
      <c r="I155" t="s">
        <v>649</v>
      </c>
      <c r="J155" t="s">
        <v>636</v>
      </c>
      <c r="K155" t="s">
        <v>653</v>
      </c>
    </row>
    <row r="156" spans="1:11" x14ac:dyDescent="0.35">
      <c r="A156" t="s">
        <v>720</v>
      </c>
      <c r="B156" t="s">
        <v>722</v>
      </c>
      <c r="C156" t="s">
        <v>745</v>
      </c>
      <c r="D156" t="s">
        <v>695</v>
      </c>
      <c r="E156" t="s">
        <v>512</v>
      </c>
      <c r="F156">
        <v>1.2929456133895182E-7</v>
      </c>
      <c r="G156" t="s">
        <v>654</v>
      </c>
      <c r="H156" t="s">
        <v>519</v>
      </c>
      <c r="I156" t="s">
        <v>649</v>
      </c>
      <c r="J156" t="s">
        <v>636</v>
      </c>
      <c r="K156" t="s">
        <v>653</v>
      </c>
    </row>
    <row r="157" spans="1:11" x14ac:dyDescent="0.35">
      <c r="A157" t="s">
        <v>720</v>
      </c>
      <c r="B157" t="s">
        <v>722</v>
      </c>
      <c r="C157" t="s">
        <v>745</v>
      </c>
      <c r="D157" t="s">
        <v>695</v>
      </c>
      <c r="E157" t="s">
        <v>513</v>
      </c>
      <c r="F157">
        <v>3.1928366789162981E-7</v>
      </c>
      <c r="G157" t="s">
        <v>654</v>
      </c>
      <c r="H157" t="s">
        <v>519</v>
      </c>
      <c r="I157" t="s">
        <v>649</v>
      </c>
      <c r="J157" t="s">
        <v>636</v>
      </c>
      <c r="K157" t="s">
        <v>653</v>
      </c>
    </row>
    <row r="158" spans="1:11" x14ac:dyDescent="0.35">
      <c r="A158" t="s">
        <v>720</v>
      </c>
      <c r="B158" t="s">
        <v>722</v>
      </c>
      <c r="C158" t="s">
        <v>745</v>
      </c>
      <c r="D158" t="s">
        <v>695</v>
      </c>
      <c r="E158" t="s">
        <v>696</v>
      </c>
      <c r="F158">
        <v>1.842015246765271E-5</v>
      </c>
      <c r="G158" t="s">
        <v>654</v>
      </c>
      <c r="H158" t="s">
        <v>519</v>
      </c>
      <c r="I158" t="s">
        <v>649</v>
      </c>
      <c r="J158" t="s">
        <v>636</v>
      </c>
      <c r="K158" t="s">
        <v>653</v>
      </c>
    </row>
    <row r="159" spans="1:11" x14ac:dyDescent="0.35">
      <c r="A159" t="s">
        <v>720</v>
      </c>
      <c r="B159" t="s">
        <v>722</v>
      </c>
      <c r="C159" t="s">
        <v>745</v>
      </c>
      <c r="D159" t="s">
        <v>695</v>
      </c>
      <c r="E159" t="s">
        <v>515</v>
      </c>
      <c r="F159">
        <v>4.2195537043441915E-7</v>
      </c>
      <c r="G159" t="s">
        <v>654</v>
      </c>
      <c r="H159" t="s">
        <v>519</v>
      </c>
      <c r="I159" t="s">
        <v>649</v>
      </c>
      <c r="J159" t="s">
        <v>636</v>
      </c>
      <c r="K159" t="s">
        <v>653</v>
      </c>
    </row>
    <row r="160" spans="1:11" x14ac:dyDescent="0.35">
      <c r="A160" t="s">
        <v>720</v>
      </c>
      <c r="B160" t="s">
        <v>722</v>
      </c>
      <c r="C160" t="s">
        <v>745</v>
      </c>
      <c r="D160" t="s">
        <v>695</v>
      </c>
      <c r="E160" t="s">
        <v>516</v>
      </c>
      <c r="F160">
        <v>1.317689703495949E-2</v>
      </c>
      <c r="G160" t="s">
        <v>654</v>
      </c>
      <c r="H160" t="s">
        <v>519</v>
      </c>
      <c r="I160" t="s">
        <v>649</v>
      </c>
      <c r="J160" t="s">
        <v>636</v>
      </c>
      <c r="K160" t="s">
        <v>709</v>
      </c>
    </row>
    <row r="161" spans="1:11" x14ac:dyDescent="0.35">
      <c r="A161" t="s">
        <v>720</v>
      </c>
      <c r="B161" t="s">
        <v>722</v>
      </c>
      <c r="C161" t="s">
        <v>745</v>
      </c>
      <c r="D161" t="s">
        <v>695</v>
      </c>
      <c r="E161" t="s">
        <v>697</v>
      </c>
      <c r="F161">
        <v>1.4849599591153882E-4</v>
      </c>
      <c r="G161" t="s">
        <v>654</v>
      </c>
      <c r="H161" t="s">
        <v>519</v>
      </c>
      <c r="I161" t="s">
        <v>649</v>
      </c>
      <c r="J161" t="s">
        <v>636</v>
      </c>
      <c r="K161" t="s">
        <v>653</v>
      </c>
    </row>
    <row r="162" spans="1:11" x14ac:dyDescent="0.35">
      <c r="A162" t="s">
        <v>720</v>
      </c>
      <c r="B162" t="s">
        <v>723</v>
      </c>
      <c r="C162" t="s">
        <v>745</v>
      </c>
      <c r="E162" t="s">
        <v>729</v>
      </c>
      <c r="F162">
        <v>0</v>
      </c>
      <c r="G162" t="s">
        <v>641</v>
      </c>
      <c r="H162" t="s">
        <v>637</v>
      </c>
      <c r="I162" t="s">
        <v>648</v>
      </c>
      <c r="J162" t="s">
        <v>636</v>
      </c>
      <c r="K162" t="s">
        <v>706</v>
      </c>
    </row>
    <row r="163" spans="1:11" x14ac:dyDescent="0.35">
      <c r="A163" t="s">
        <v>720</v>
      </c>
      <c r="B163" t="s">
        <v>723</v>
      </c>
      <c r="C163" t="s">
        <v>745</v>
      </c>
      <c r="E163" t="s">
        <v>730</v>
      </c>
      <c r="F163">
        <v>0</v>
      </c>
      <c r="G163" t="s">
        <v>641</v>
      </c>
      <c r="H163" t="s">
        <v>637</v>
      </c>
      <c r="I163" t="s">
        <v>648</v>
      </c>
      <c r="J163" t="s">
        <v>636</v>
      </c>
      <c r="K163" t="s">
        <v>706</v>
      </c>
    </row>
    <row r="164" spans="1:11" x14ac:dyDescent="0.35">
      <c r="A164" t="s">
        <v>720</v>
      </c>
      <c r="B164" t="s">
        <v>723</v>
      </c>
      <c r="C164" t="s">
        <v>745</v>
      </c>
      <c r="E164" t="s">
        <v>731</v>
      </c>
      <c r="F164">
        <v>0</v>
      </c>
      <c r="G164" t="s">
        <v>641</v>
      </c>
      <c r="H164" t="s">
        <v>637</v>
      </c>
      <c r="I164" t="s">
        <v>648</v>
      </c>
      <c r="J164" t="s">
        <v>636</v>
      </c>
      <c r="K164" t="s">
        <v>706</v>
      </c>
    </row>
    <row r="165" spans="1:11" x14ac:dyDescent="0.35">
      <c r="A165" t="s">
        <v>720</v>
      </c>
      <c r="B165" t="s">
        <v>723</v>
      </c>
      <c r="C165" t="s">
        <v>745</v>
      </c>
      <c r="E165" t="s">
        <v>545</v>
      </c>
      <c r="F165">
        <v>0</v>
      </c>
      <c r="G165" t="s">
        <v>641</v>
      </c>
      <c r="H165" t="s">
        <v>637</v>
      </c>
      <c r="I165" t="s">
        <v>648</v>
      </c>
      <c r="J165" t="s">
        <v>636</v>
      </c>
      <c r="K165" t="s">
        <v>706</v>
      </c>
    </row>
    <row r="166" spans="1:11" x14ac:dyDescent="0.35">
      <c r="A166" t="s">
        <v>720</v>
      </c>
      <c r="B166" t="s">
        <v>723</v>
      </c>
      <c r="C166" t="s">
        <v>745</v>
      </c>
      <c r="E166" t="s">
        <v>732</v>
      </c>
      <c r="F166">
        <v>0.25237599999999999</v>
      </c>
      <c r="G166" t="s">
        <v>641</v>
      </c>
      <c r="H166" t="s">
        <v>637</v>
      </c>
      <c r="I166" t="s">
        <v>648</v>
      </c>
      <c r="J166" t="s">
        <v>636</v>
      </c>
      <c r="K166" t="s">
        <v>706</v>
      </c>
    </row>
    <row r="167" spans="1:11" x14ac:dyDescent="0.35">
      <c r="A167" t="s">
        <v>720</v>
      </c>
      <c r="B167" t="s">
        <v>723</v>
      </c>
      <c r="C167" t="s">
        <v>745</v>
      </c>
      <c r="E167" t="s">
        <v>542</v>
      </c>
      <c r="F167">
        <v>0</v>
      </c>
      <c r="G167" t="s">
        <v>641</v>
      </c>
      <c r="H167" t="s">
        <v>637</v>
      </c>
      <c r="I167" t="s">
        <v>648</v>
      </c>
      <c r="J167" t="s">
        <v>636</v>
      </c>
      <c r="K167" t="s">
        <v>706</v>
      </c>
    </row>
    <row r="168" spans="1:11" x14ac:dyDescent="0.35">
      <c r="A168" t="s">
        <v>720</v>
      </c>
      <c r="B168" t="s">
        <v>723</v>
      </c>
      <c r="C168" t="s">
        <v>745</v>
      </c>
      <c r="E168" t="s">
        <v>733</v>
      </c>
      <c r="F168">
        <v>0</v>
      </c>
      <c r="G168" t="s">
        <v>641</v>
      </c>
      <c r="H168" t="s">
        <v>637</v>
      </c>
      <c r="I168" t="s">
        <v>648</v>
      </c>
      <c r="J168" t="s">
        <v>636</v>
      </c>
      <c r="K168" t="s">
        <v>706</v>
      </c>
    </row>
    <row r="169" spans="1:11" x14ac:dyDescent="0.35">
      <c r="A169" t="s">
        <v>720</v>
      </c>
      <c r="B169" t="s">
        <v>723</v>
      </c>
      <c r="C169" t="s">
        <v>745</v>
      </c>
      <c r="E169" t="s">
        <v>596</v>
      </c>
      <c r="F169">
        <v>-3.57E-4</v>
      </c>
      <c r="G169" t="s">
        <v>641</v>
      </c>
      <c r="H169" t="s">
        <v>637</v>
      </c>
      <c r="I169" t="s">
        <v>648</v>
      </c>
      <c r="J169" t="s">
        <v>636</v>
      </c>
      <c r="K169" t="s">
        <v>706</v>
      </c>
    </row>
    <row r="170" spans="1:11" x14ac:dyDescent="0.35">
      <c r="A170" t="s">
        <v>720</v>
      </c>
      <c r="B170" t="s">
        <v>723</v>
      </c>
      <c r="C170" t="s">
        <v>745</v>
      </c>
      <c r="E170" t="s">
        <v>734</v>
      </c>
      <c r="F170">
        <v>0</v>
      </c>
      <c r="G170" t="s">
        <v>641</v>
      </c>
      <c r="H170" t="s">
        <v>637</v>
      </c>
      <c r="I170" t="s">
        <v>648</v>
      </c>
      <c r="J170" t="s">
        <v>636</v>
      </c>
      <c r="K170" t="s">
        <v>706</v>
      </c>
    </row>
    <row r="171" spans="1:11" x14ac:dyDescent="0.35">
      <c r="A171" t="s">
        <v>720</v>
      </c>
      <c r="B171" t="s">
        <v>723</v>
      </c>
      <c r="C171" t="s">
        <v>745</v>
      </c>
      <c r="E171" t="s">
        <v>735</v>
      </c>
      <c r="F171">
        <v>3.6089999999999997E-2</v>
      </c>
      <c r="G171" t="s">
        <v>641</v>
      </c>
      <c r="H171" t="s">
        <v>746</v>
      </c>
      <c r="I171" t="s">
        <v>648</v>
      </c>
      <c r="J171" t="s">
        <v>636</v>
      </c>
      <c r="K171" t="s">
        <v>706</v>
      </c>
    </row>
    <row r="172" spans="1:11" x14ac:dyDescent="0.35">
      <c r="A172" t="s">
        <v>720</v>
      </c>
      <c r="B172" t="s">
        <v>723</v>
      </c>
      <c r="C172" t="s">
        <v>745</v>
      </c>
      <c r="E172" t="s">
        <v>736</v>
      </c>
      <c r="F172">
        <v>0</v>
      </c>
      <c r="G172" t="s">
        <v>641</v>
      </c>
      <c r="H172" t="s">
        <v>746</v>
      </c>
      <c r="I172" t="s">
        <v>648</v>
      </c>
      <c r="J172" t="s">
        <v>636</v>
      </c>
      <c r="K172" t="s">
        <v>706</v>
      </c>
    </row>
    <row r="173" spans="1:11" x14ac:dyDescent="0.35">
      <c r="A173" t="s">
        <v>720</v>
      </c>
      <c r="B173" t="s">
        <v>723</v>
      </c>
      <c r="C173" t="s">
        <v>745</v>
      </c>
      <c r="E173" t="s">
        <v>737</v>
      </c>
      <c r="F173">
        <v>0</v>
      </c>
      <c r="G173" t="s">
        <v>641</v>
      </c>
      <c r="H173" t="s">
        <v>746</v>
      </c>
      <c r="I173" t="s">
        <v>648</v>
      </c>
      <c r="J173" t="s">
        <v>636</v>
      </c>
      <c r="K173" t="s">
        <v>706</v>
      </c>
    </row>
    <row r="174" spans="1:11" x14ac:dyDescent="0.35">
      <c r="A174" t="s">
        <v>720</v>
      </c>
      <c r="B174" t="s">
        <v>723</v>
      </c>
      <c r="C174" t="s">
        <v>745</v>
      </c>
      <c r="E174" t="s">
        <v>738</v>
      </c>
      <c r="F174">
        <v>0</v>
      </c>
      <c r="G174" t="s">
        <v>641</v>
      </c>
      <c r="H174" t="s">
        <v>746</v>
      </c>
      <c r="I174" t="s">
        <v>648</v>
      </c>
      <c r="J174" t="s">
        <v>636</v>
      </c>
      <c r="K174" t="s">
        <v>706</v>
      </c>
    </row>
    <row r="175" spans="1:11" x14ac:dyDescent="0.35">
      <c r="A175" t="s">
        <v>720</v>
      </c>
      <c r="B175" t="s">
        <v>723</v>
      </c>
      <c r="C175" t="s">
        <v>745</v>
      </c>
      <c r="E175" t="s">
        <v>739</v>
      </c>
      <c r="F175">
        <v>1.07E-3</v>
      </c>
      <c r="G175" t="s">
        <v>641</v>
      </c>
      <c r="H175" t="s">
        <v>746</v>
      </c>
      <c r="I175" t="s">
        <v>648</v>
      </c>
      <c r="J175" t="s">
        <v>636</v>
      </c>
      <c r="K175" t="s">
        <v>706</v>
      </c>
    </row>
    <row r="176" spans="1:11" x14ac:dyDescent="0.35">
      <c r="A176" t="s">
        <v>720</v>
      </c>
      <c r="B176" t="s">
        <v>723</v>
      </c>
      <c r="C176" t="s">
        <v>745</v>
      </c>
      <c r="E176" t="s">
        <v>740</v>
      </c>
      <c r="F176">
        <v>0.122389</v>
      </c>
      <c r="G176" t="s">
        <v>641</v>
      </c>
      <c r="H176" t="s">
        <v>746</v>
      </c>
      <c r="I176" t="s">
        <v>648</v>
      </c>
      <c r="J176" t="s">
        <v>636</v>
      </c>
      <c r="K176" t="s">
        <v>706</v>
      </c>
    </row>
    <row r="177" spans="1:11" x14ac:dyDescent="0.35">
      <c r="A177" t="s">
        <v>720</v>
      </c>
      <c r="B177" t="s">
        <v>723</v>
      </c>
      <c r="C177" t="s">
        <v>745</v>
      </c>
      <c r="E177" t="s">
        <v>741</v>
      </c>
      <c r="F177">
        <v>0</v>
      </c>
      <c r="G177" t="s">
        <v>641</v>
      </c>
      <c r="H177" t="s">
        <v>746</v>
      </c>
      <c r="I177" t="s">
        <v>648</v>
      </c>
      <c r="J177" t="s">
        <v>636</v>
      </c>
      <c r="K177" t="s">
        <v>706</v>
      </c>
    </row>
    <row r="178" spans="1:11" x14ac:dyDescent="0.35">
      <c r="A178" t="s">
        <v>720</v>
      </c>
      <c r="B178" t="s">
        <v>723</v>
      </c>
      <c r="C178" t="s">
        <v>745</v>
      </c>
      <c r="E178" t="s">
        <v>742</v>
      </c>
      <c r="F178">
        <v>2.8087000000000001E-2</v>
      </c>
      <c r="G178" t="s">
        <v>641</v>
      </c>
      <c r="H178" t="s">
        <v>746</v>
      </c>
      <c r="I178" t="s">
        <v>648</v>
      </c>
      <c r="J178" t="s">
        <v>636</v>
      </c>
      <c r="K178" t="s">
        <v>706</v>
      </c>
    </row>
    <row r="179" spans="1:11" x14ac:dyDescent="0.35">
      <c r="A179" t="s">
        <v>720</v>
      </c>
      <c r="B179" t="s">
        <v>723</v>
      </c>
      <c r="C179" t="s">
        <v>745</v>
      </c>
      <c r="D179" t="s">
        <v>596</v>
      </c>
      <c r="E179" t="s">
        <v>507</v>
      </c>
      <c r="F179">
        <v>-7.0583109789129544E-9</v>
      </c>
      <c r="G179" t="s">
        <v>654</v>
      </c>
      <c r="H179" t="s">
        <v>519</v>
      </c>
      <c r="I179" t="s">
        <v>649</v>
      </c>
      <c r="J179" t="s">
        <v>636</v>
      </c>
      <c r="K179" t="s">
        <v>651</v>
      </c>
    </row>
    <row r="180" spans="1:11" x14ac:dyDescent="0.35">
      <c r="A180" t="s">
        <v>720</v>
      </c>
      <c r="B180" t="s">
        <v>723</v>
      </c>
      <c r="C180" t="s">
        <v>745</v>
      </c>
      <c r="D180" t="s">
        <v>596</v>
      </c>
      <c r="E180" t="s">
        <v>517</v>
      </c>
      <c r="F180">
        <v>-1.5201738363039269E-8</v>
      </c>
      <c r="G180" t="s">
        <v>654</v>
      </c>
      <c r="H180" t="s">
        <v>519</v>
      </c>
      <c r="I180" t="s">
        <v>649</v>
      </c>
      <c r="J180" t="s">
        <v>636</v>
      </c>
      <c r="K180" t="s">
        <v>651</v>
      </c>
    </row>
    <row r="181" spans="1:11" x14ac:dyDescent="0.35">
      <c r="A181" t="s">
        <v>720</v>
      </c>
      <c r="B181" t="s">
        <v>723</v>
      </c>
      <c r="C181" t="s">
        <v>745</v>
      </c>
      <c r="D181" t="s">
        <v>596</v>
      </c>
      <c r="E181" t="s">
        <v>508</v>
      </c>
      <c r="F181">
        <v>-4.6424988234326956E-8</v>
      </c>
      <c r="G181" t="s">
        <v>654</v>
      </c>
      <c r="H181" t="s">
        <v>519</v>
      </c>
      <c r="I181" t="s">
        <v>649</v>
      </c>
      <c r="J181" t="s">
        <v>636</v>
      </c>
      <c r="K181" t="s">
        <v>651</v>
      </c>
    </row>
    <row r="182" spans="1:11" x14ac:dyDescent="0.35">
      <c r="A182" t="s">
        <v>720</v>
      </c>
      <c r="B182" t="s">
        <v>723</v>
      </c>
      <c r="C182" t="s">
        <v>745</v>
      </c>
      <c r="D182" t="s">
        <v>596</v>
      </c>
      <c r="E182" t="s">
        <v>509</v>
      </c>
      <c r="F182">
        <v>-1.0706124734823727E-8</v>
      </c>
      <c r="G182" t="s">
        <v>654</v>
      </c>
      <c r="H182" t="s">
        <v>519</v>
      </c>
      <c r="I182" t="s">
        <v>649</v>
      </c>
      <c r="J182" t="s">
        <v>636</v>
      </c>
      <c r="K182" t="s">
        <v>651</v>
      </c>
    </row>
    <row r="183" spans="1:11" x14ac:dyDescent="0.35">
      <c r="A183" t="s">
        <v>720</v>
      </c>
      <c r="B183" t="s">
        <v>723</v>
      </c>
      <c r="C183" t="s">
        <v>745</v>
      </c>
      <c r="D183" t="s">
        <v>596</v>
      </c>
      <c r="E183" t="s">
        <v>510</v>
      </c>
      <c r="F183">
        <v>-4.3663269642118935E-9</v>
      </c>
      <c r="G183" t="s">
        <v>654</v>
      </c>
      <c r="H183" t="s">
        <v>519</v>
      </c>
      <c r="I183" t="s">
        <v>649</v>
      </c>
      <c r="J183" t="s">
        <v>636</v>
      </c>
      <c r="K183" t="s">
        <v>651</v>
      </c>
    </row>
    <row r="184" spans="1:11" x14ac:dyDescent="0.35">
      <c r="A184" t="s">
        <v>720</v>
      </c>
      <c r="B184" t="s">
        <v>723</v>
      </c>
      <c r="C184" t="s">
        <v>745</v>
      </c>
      <c r="D184" t="s">
        <v>596</v>
      </c>
      <c r="E184" t="s">
        <v>511</v>
      </c>
      <c r="F184">
        <v>-1.7411442732417844E-7</v>
      </c>
      <c r="G184" t="s">
        <v>654</v>
      </c>
      <c r="H184" t="s">
        <v>519</v>
      </c>
      <c r="I184" t="s">
        <v>649</v>
      </c>
      <c r="J184" t="s">
        <v>636</v>
      </c>
      <c r="K184" t="s">
        <v>651</v>
      </c>
    </row>
    <row r="185" spans="1:11" x14ac:dyDescent="0.35">
      <c r="A185" t="s">
        <v>720</v>
      </c>
      <c r="B185" t="s">
        <v>723</v>
      </c>
      <c r="C185" t="s">
        <v>745</v>
      </c>
      <c r="D185" t="s">
        <v>596</v>
      </c>
      <c r="E185" t="s">
        <v>512</v>
      </c>
      <c r="F185">
        <v>-2.3851922640308245E-10</v>
      </c>
      <c r="G185" t="s">
        <v>654</v>
      </c>
      <c r="H185" t="s">
        <v>519</v>
      </c>
      <c r="I185" t="s">
        <v>649</v>
      </c>
      <c r="J185" t="s">
        <v>636</v>
      </c>
      <c r="K185" t="s">
        <v>651</v>
      </c>
    </row>
    <row r="186" spans="1:11" x14ac:dyDescent="0.35">
      <c r="A186" t="s">
        <v>720</v>
      </c>
      <c r="B186" t="s">
        <v>723</v>
      </c>
      <c r="C186" t="s">
        <v>745</v>
      </c>
      <c r="D186" t="s">
        <v>596</v>
      </c>
      <c r="E186" t="s">
        <v>513</v>
      </c>
      <c r="F186">
        <v>-5.6988365522436834E-10</v>
      </c>
      <c r="G186" t="s">
        <v>654</v>
      </c>
      <c r="H186" t="s">
        <v>519</v>
      </c>
      <c r="I186" t="s">
        <v>649</v>
      </c>
      <c r="J186" t="s">
        <v>636</v>
      </c>
      <c r="K186" t="s">
        <v>651</v>
      </c>
    </row>
    <row r="187" spans="1:11" x14ac:dyDescent="0.35">
      <c r="A187" t="s">
        <v>720</v>
      </c>
      <c r="B187" t="s">
        <v>723</v>
      </c>
      <c r="C187" t="s">
        <v>745</v>
      </c>
      <c r="D187" t="s">
        <v>596</v>
      </c>
      <c r="E187" t="s">
        <v>514</v>
      </c>
      <c r="F187">
        <v>-1.1340004689346908E-7</v>
      </c>
      <c r="G187" t="s">
        <v>654</v>
      </c>
      <c r="H187" t="s">
        <v>519</v>
      </c>
      <c r="I187" t="s">
        <v>649</v>
      </c>
      <c r="J187" t="s">
        <v>636</v>
      </c>
      <c r="K187" t="s">
        <v>651</v>
      </c>
    </row>
    <row r="188" spans="1:11" x14ac:dyDescent="0.35">
      <c r="A188" t="s">
        <v>720</v>
      </c>
      <c r="B188" t="s">
        <v>723</v>
      </c>
      <c r="C188" t="s">
        <v>745</v>
      </c>
      <c r="D188" t="s">
        <v>596</v>
      </c>
      <c r="E188" t="s">
        <v>515</v>
      </c>
      <c r="F188">
        <v>-1.3566157122029951E-9</v>
      </c>
      <c r="G188" t="s">
        <v>654</v>
      </c>
      <c r="H188" t="s">
        <v>519</v>
      </c>
      <c r="I188" t="s">
        <v>649</v>
      </c>
      <c r="J188" t="s">
        <v>636</v>
      </c>
      <c r="K188" t="s">
        <v>651</v>
      </c>
    </row>
    <row r="189" spans="1:11" x14ac:dyDescent="0.35">
      <c r="A189" t="s">
        <v>720</v>
      </c>
      <c r="B189" t="s">
        <v>723</v>
      </c>
      <c r="C189" t="s">
        <v>745</v>
      </c>
      <c r="D189" t="s">
        <v>596</v>
      </c>
      <c r="E189" t="s">
        <v>516</v>
      </c>
      <c r="F189">
        <v>-7.8919264251903204E-5</v>
      </c>
      <c r="G189" t="s">
        <v>654</v>
      </c>
      <c r="H189" t="s">
        <v>519</v>
      </c>
      <c r="I189" t="s">
        <v>649</v>
      </c>
      <c r="J189" t="s">
        <v>636</v>
      </c>
      <c r="K189" t="s">
        <v>707</v>
      </c>
    </row>
    <row r="190" spans="1:11" x14ac:dyDescent="0.35">
      <c r="A190" t="s">
        <v>720</v>
      </c>
      <c r="B190" t="s">
        <v>723</v>
      </c>
      <c r="C190" t="s">
        <v>745</v>
      </c>
      <c r="D190" t="s">
        <v>695</v>
      </c>
      <c r="E190" t="s">
        <v>507</v>
      </c>
      <c r="F190">
        <v>2.8251412951122876E-6</v>
      </c>
      <c r="G190" t="s">
        <v>654</v>
      </c>
      <c r="H190" t="s">
        <v>519</v>
      </c>
      <c r="I190" t="s">
        <v>649</v>
      </c>
      <c r="J190" t="s">
        <v>636</v>
      </c>
      <c r="K190" t="s">
        <v>653</v>
      </c>
    </row>
    <row r="191" spans="1:11" x14ac:dyDescent="0.35">
      <c r="A191" t="s">
        <v>720</v>
      </c>
      <c r="B191" t="s">
        <v>723</v>
      </c>
      <c r="C191" t="s">
        <v>745</v>
      </c>
      <c r="D191" t="s">
        <v>695</v>
      </c>
      <c r="E191" t="s">
        <v>517</v>
      </c>
      <c r="F191">
        <v>1.8959452936239139E-5</v>
      </c>
      <c r="G191" t="s">
        <v>654</v>
      </c>
      <c r="H191" t="s">
        <v>519</v>
      </c>
      <c r="I191" t="s">
        <v>649</v>
      </c>
      <c r="J191" t="s">
        <v>636</v>
      </c>
      <c r="K191" t="s">
        <v>653</v>
      </c>
    </row>
    <row r="192" spans="1:11" x14ac:dyDescent="0.35">
      <c r="A192" t="s">
        <v>720</v>
      </c>
      <c r="B192" t="s">
        <v>723</v>
      </c>
      <c r="C192" t="s">
        <v>745</v>
      </c>
      <c r="D192" t="s">
        <v>695</v>
      </c>
      <c r="E192" t="s">
        <v>508</v>
      </c>
      <c r="F192">
        <v>2.9505436559099512E-5</v>
      </c>
      <c r="G192" t="s">
        <v>654</v>
      </c>
      <c r="H192" t="s">
        <v>519</v>
      </c>
      <c r="I192" t="s">
        <v>649</v>
      </c>
      <c r="J192" t="s">
        <v>636</v>
      </c>
      <c r="K192" t="s">
        <v>653</v>
      </c>
    </row>
    <row r="193" spans="1:11" x14ac:dyDescent="0.35">
      <c r="A193" t="s">
        <v>720</v>
      </c>
      <c r="B193" t="s">
        <v>723</v>
      </c>
      <c r="C193" t="s">
        <v>745</v>
      </c>
      <c r="D193" t="s">
        <v>695</v>
      </c>
      <c r="E193" t="s">
        <v>509</v>
      </c>
      <c r="F193">
        <v>1.4040130846635735E-6</v>
      </c>
      <c r="G193" t="s">
        <v>654</v>
      </c>
      <c r="H193" t="s">
        <v>519</v>
      </c>
      <c r="I193" t="s">
        <v>649</v>
      </c>
      <c r="J193" t="s">
        <v>636</v>
      </c>
      <c r="K193" t="s">
        <v>653</v>
      </c>
    </row>
    <row r="194" spans="1:11" x14ac:dyDescent="0.35">
      <c r="A194" t="s">
        <v>720</v>
      </c>
      <c r="B194" t="s">
        <v>723</v>
      </c>
      <c r="C194" t="s">
        <v>745</v>
      </c>
      <c r="D194" t="s">
        <v>695</v>
      </c>
      <c r="E194" t="s">
        <v>510</v>
      </c>
      <c r="F194">
        <v>1.3994667642075051E-6</v>
      </c>
      <c r="G194" t="s">
        <v>654</v>
      </c>
      <c r="H194" t="s">
        <v>519</v>
      </c>
      <c r="I194" t="s">
        <v>649</v>
      </c>
      <c r="J194" t="s">
        <v>636</v>
      </c>
      <c r="K194" t="s">
        <v>653</v>
      </c>
    </row>
    <row r="195" spans="1:11" x14ac:dyDescent="0.35">
      <c r="A195" t="s">
        <v>720</v>
      </c>
      <c r="B195" t="s">
        <v>723</v>
      </c>
      <c r="C195" t="s">
        <v>745</v>
      </c>
      <c r="D195" t="s">
        <v>695</v>
      </c>
      <c r="E195" t="s">
        <v>511</v>
      </c>
      <c r="F195">
        <v>1.8552208220779856E-5</v>
      </c>
      <c r="G195" t="s">
        <v>654</v>
      </c>
      <c r="H195" t="s">
        <v>519</v>
      </c>
      <c r="I195" t="s">
        <v>649</v>
      </c>
      <c r="J195" t="s">
        <v>636</v>
      </c>
      <c r="K195" t="s">
        <v>653</v>
      </c>
    </row>
    <row r="196" spans="1:11" x14ac:dyDescent="0.35">
      <c r="A196" t="s">
        <v>720</v>
      </c>
      <c r="B196" t="s">
        <v>723</v>
      </c>
      <c r="C196" t="s">
        <v>745</v>
      </c>
      <c r="D196" t="s">
        <v>695</v>
      </c>
      <c r="E196" t="s">
        <v>512</v>
      </c>
      <c r="F196">
        <v>3.087355244992866E-7</v>
      </c>
      <c r="G196" t="s">
        <v>654</v>
      </c>
      <c r="H196" t="s">
        <v>519</v>
      </c>
      <c r="I196" t="s">
        <v>649</v>
      </c>
      <c r="J196" t="s">
        <v>636</v>
      </c>
      <c r="K196" t="s">
        <v>653</v>
      </c>
    </row>
    <row r="197" spans="1:11" x14ac:dyDescent="0.35">
      <c r="A197" t="s">
        <v>720</v>
      </c>
      <c r="B197" t="s">
        <v>723</v>
      </c>
      <c r="C197" t="s">
        <v>745</v>
      </c>
      <c r="D197" t="s">
        <v>695</v>
      </c>
      <c r="E197" t="s">
        <v>513</v>
      </c>
      <c r="F197">
        <v>5.0828072187488277E-7</v>
      </c>
      <c r="G197" t="s">
        <v>654</v>
      </c>
      <c r="H197" t="s">
        <v>519</v>
      </c>
      <c r="I197" t="s">
        <v>649</v>
      </c>
      <c r="J197" t="s">
        <v>636</v>
      </c>
      <c r="K197" t="s">
        <v>653</v>
      </c>
    </row>
    <row r="198" spans="1:11" x14ac:dyDescent="0.35">
      <c r="A198" t="s">
        <v>720</v>
      </c>
      <c r="B198" t="s">
        <v>723</v>
      </c>
      <c r="C198" t="s">
        <v>745</v>
      </c>
      <c r="D198" t="s">
        <v>695</v>
      </c>
      <c r="E198" t="s">
        <v>696</v>
      </c>
      <c r="F198">
        <v>3.1577558211815428E-5</v>
      </c>
      <c r="G198" t="s">
        <v>654</v>
      </c>
      <c r="H198" t="s">
        <v>519</v>
      </c>
      <c r="I198" t="s">
        <v>649</v>
      </c>
      <c r="J198" t="s">
        <v>636</v>
      </c>
      <c r="K198" t="s">
        <v>653</v>
      </c>
    </row>
    <row r="199" spans="1:11" x14ac:dyDescent="0.35">
      <c r="A199" t="s">
        <v>720</v>
      </c>
      <c r="B199" t="s">
        <v>723</v>
      </c>
      <c r="C199" t="s">
        <v>745</v>
      </c>
      <c r="D199" t="s">
        <v>695</v>
      </c>
      <c r="E199" t="s">
        <v>515</v>
      </c>
      <c r="F199">
        <v>7.3543291174661353E-7</v>
      </c>
      <c r="G199" t="s">
        <v>654</v>
      </c>
      <c r="H199" t="s">
        <v>519</v>
      </c>
      <c r="I199" t="s">
        <v>649</v>
      </c>
      <c r="J199" t="s">
        <v>636</v>
      </c>
      <c r="K199" t="s">
        <v>653</v>
      </c>
    </row>
    <row r="200" spans="1:11" x14ac:dyDescent="0.35">
      <c r="A200" t="s">
        <v>720</v>
      </c>
      <c r="B200" t="s">
        <v>723</v>
      </c>
      <c r="C200" t="s">
        <v>745</v>
      </c>
      <c r="D200" t="s">
        <v>695</v>
      </c>
      <c r="E200" t="s">
        <v>516</v>
      </c>
      <c r="F200">
        <v>2.913479251373605E-2</v>
      </c>
      <c r="G200" t="s">
        <v>654</v>
      </c>
      <c r="H200" t="s">
        <v>519</v>
      </c>
      <c r="I200" t="s">
        <v>649</v>
      </c>
      <c r="J200" t="s">
        <v>636</v>
      </c>
      <c r="K200" t="s">
        <v>709</v>
      </c>
    </row>
    <row r="201" spans="1:11" x14ac:dyDescent="0.35">
      <c r="A201" t="s">
        <v>720</v>
      </c>
      <c r="B201" t="s">
        <v>723</v>
      </c>
      <c r="C201" t="s">
        <v>745</v>
      </c>
      <c r="D201" t="s">
        <v>695</v>
      </c>
      <c r="E201" t="s">
        <v>697</v>
      </c>
      <c r="F201">
        <v>0</v>
      </c>
      <c r="G201" t="s">
        <v>654</v>
      </c>
      <c r="H201" t="s">
        <v>519</v>
      </c>
      <c r="I201" t="s">
        <v>649</v>
      </c>
      <c r="J201" t="s">
        <v>636</v>
      </c>
      <c r="K201" t="s">
        <v>653</v>
      </c>
    </row>
    <row r="202" spans="1:11" x14ac:dyDescent="0.35">
      <c r="A202" t="s">
        <v>712</v>
      </c>
      <c r="B202" t="s">
        <v>713</v>
      </c>
      <c r="C202" t="s">
        <v>745</v>
      </c>
      <c r="E202" t="s">
        <v>729</v>
      </c>
      <c r="F202">
        <v>0</v>
      </c>
      <c r="G202" t="s">
        <v>641</v>
      </c>
      <c r="H202" t="s">
        <v>637</v>
      </c>
      <c r="I202" t="s">
        <v>648</v>
      </c>
      <c r="J202" t="s">
        <v>636</v>
      </c>
      <c r="K202" t="s">
        <v>727</v>
      </c>
    </row>
    <row r="203" spans="1:11" x14ac:dyDescent="0.35">
      <c r="A203" t="s">
        <v>712</v>
      </c>
      <c r="B203" t="s">
        <v>713</v>
      </c>
      <c r="C203" t="s">
        <v>745</v>
      </c>
      <c r="E203" t="s">
        <v>730</v>
      </c>
      <c r="F203">
        <v>0</v>
      </c>
      <c r="G203" t="s">
        <v>641</v>
      </c>
      <c r="H203" t="s">
        <v>637</v>
      </c>
      <c r="I203" t="s">
        <v>648</v>
      </c>
      <c r="J203" t="s">
        <v>636</v>
      </c>
      <c r="K203" t="s">
        <v>727</v>
      </c>
    </row>
    <row r="204" spans="1:11" x14ac:dyDescent="0.35">
      <c r="A204" t="s">
        <v>712</v>
      </c>
      <c r="B204" t="s">
        <v>713</v>
      </c>
      <c r="C204" t="s">
        <v>745</v>
      </c>
      <c r="E204" t="s">
        <v>731</v>
      </c>
      <c r="F204">
        <v>1.3079999999999999E-3</v>
      </c>
      <c r="G204" t="s">
        <v>641</v>
      </c>
      <c r="H204" t="s">
        <v>637</v>
      </c>
      <c r="I204" t="s">
        <v>648</v>
      </c>
      <c r="J204" t="s">
        <v>636</v>
      </c>
      <c r="K204" t="s">
        <v>727</v>
      </c>
    </row>
    <row r="205" spans="1:11" x14ac:dyDescent="0.35">
      <c r="A205" t="s">
        <v>712</v>
      </c>
      <c r="B205" t="s">
        <v>713</v>
      </c>
      <c r="C205" t="s">
        <v>745</v>
      </c>
      <c r="E205" t="s">
        <v>545</v>
      </c>
      <c r="F205">
        <v>0</v>
      </c>
      <c r="G205" t="s">
        <v>641</v>
      </c>
      <c r="H205" t="s">
        <v>637</v>
      </c>
      <c r="I205" t="s">
        <v>648</v>
      </c>
      <c r="J205" t="s">
        <v>636</v>
      </c>
      <c r="K205" t="s">
        <v>727</v>
      </c>
    </row>
    <row r="206" spans="1:11" x14ac:dyDescent="0.35">
      <c r="A206" t="s">
        <v>712</v>
      </c>
      <c r="B206" t="s">
        <v>713</v>
      </c>
      <c r="C206" t="s">
        <v>745</v>
      </c>
      <c r="E206" t="s">
        <v>732</v>
      </c>
      <c r="F206">
        <v>1.0442999999999999E-2</v>
      </c>
      <c r="G206" t="s">
        <v>641</v>
      </c>
      <c r="H206" t="s">
        <v>637</v>
      </c>
      <c r="I206" t="s">
        <v>648</v>
      </c>
      <c r="J206" t="s">
        <v>636</v>
      </c>
      <c r="K206" t="s">
        <v>727</v>
      </c>
    </row>
    <row r="207" spans="1:11" x14ac:dyDescent="0.35">
      <c r="A207" t="s">
        <v>712</v>
      </c>
      <c r="B207" t="s">
        <v>713</v>
      </c>
      <c r="C207" t="s">
        <v>745</v>
      </c>
      <c r="E207" t="s">
        <v>542</v>
      </c>
      <c r="F207">
        <v>0</v>
      </c>
      <c r="G207" t="s">
        <v>641</v>
      </c>
      <c r="H207" t="s">
        <v>637</v>
      </c>
      <c r="I207" t="s">
        <v>648</v>
      </c>
      <c r="J207" t="s">
        <v>636</v>
      </c>
      <c r="K207" t="s">
        <v>727</v>
      </c>
    </row>
    <row r="208" spans="1:11" x14ac:dyDescent="0.35">
      <c r="A208" t="s">
        <v>712</v>
      </c>
      <c r="B208" t="s">
        <v>713</v>
      </c>
      <c r="C208" t="s">
        <v>745</v>
      </c>
      <c r="E208" t="s">
        <v>733</v>
      </c>
      <c r="F208">
        <v>0</v>
      </c>
      <c r="G208" t="s">
        <v>641</v>
      </c>
      <c r="H208" t="s">
        <v>637</v>
      </c>
      <c r="I208" t="s">
        <v>648</v>
      </c>
      <c r="J208" t="s">
        <v>636</v>
      </c>
      <c r="K208" t="s">
        <v>727</v>
      </c>
    </row>
    <row r="209" spans="1:11" x14ac:dyDescent="0.35">
      <c r="A209" t="s">
        <v>712</v>
      </c>
      <c r="B209" t="s">
        <v>713</v>
      </c>
      <c r="C209" t="s">
        <v>745</v>
      </c>
      <c r="E209" t="s">
        <v>596</v>
      </c>
      <c r="F209">
        <v>4.1E-5</v>
      </c>
      <c r="G209" t="s">
        <v>641</v>
      </c>
      <c r="H209" t="s">
        <v>637</v>
      </c>
      <c r="I209" t="s">
        <v>648</v>
      </c>
      <c r="J209" t="s">
        <v>636</v>
      </c>
      <c r="K209" t="s">
        <v>727</v>
      </c>
    </row>
    <row r="210" spans="1:11" x14ac:dyDescent="0.35">
      <c r="A210" t="s">
        <v>712</v>
      </c>
      <c r="B210" t="s">
        <v>713</v>
      </c>
      <c r="C210" t="s">
        <v>745</v>
      </c>
      <c r="E210" t="s">
        <v>734</v>
      </c>
      <c r="F210">
        <v>0</v>
      </c>
      <c r="G210" t="s">
        <v>641</v>
      </c>
      <c r="H210" t="s">
        <v>637</v>
      </c>
      <c r="I210" t="s">
        <v>648</v>
      </c>
      <c r="J210" t="s">
        <v>636</v>
      </c>
      <c r="K210" t="s">
        <v>727</v>
      </c>
    </row>
    <row r="211" spans="1:11" x14ac:dyDescent="0.35">
      <c r="A211" t="s">
        <v>712</v>
      </c>
      <c r="B211" t="s">
        <v>713</v>
      </c>
      <c r="C211" t="s">
        <v>745</v>
      </c>
      <c r="E211" t="s">
        <v>735</v>
      </c>
      <c r="F211">
        <v>0</v>
      </c>
      <c r="G211" t="s">
        <v>641</v>
      </c>
      <c r="H211" t="s">
        <v>746</v>
      </c>
      <c r="I211" t="s">
        <v>648</v>
      </c>
      <c r="J211" t="s">
        <v>636</v>
      </c>
      <c r="K211" t="s">
        <v>727</v>
      </c>
    </row>
    <row r="212" spans="1:11" x14ac:dyDescent="0.35">
      <c r="A212" t="s">
        <v>712</v>
      </c>
      <c r="B212" t="s">
        <v>713</v>
      </c>
      <c r="C212" t="s">
        <v>745</v>
      </c>
      <c r="E212" t="s">
        <v>736</v>
      </c>
      <c r="F212">
        <v>0</v>
      </c>
      <c r="G212" t="s">
        <v>641</v>
      </c>
      <c r="H212" t="s">
        <v>746</v>
      </c>
      <c r="I212" t="s">
        <v>648</v>
      </c>
      <c r="J212" t="s">
        <v>636</v>
      </c>
      <c r="K212" t="s">
        <v>727</v>
      </c>
    </row>
    <row r="213" spans="1:11" x14ac:dyDescent="0.35">
      <c r="A213" t="s">
        <v>712</v>
      </c>
      <c r="B213" t="s">
        <v>713</v>
      </c>
      <c r="C213" t="s">
        <v>745</v>
      </c>
      <c r="E213" t="s">
        <v>737</v>
      </c>
      <c r="F213">
        <v>0</v>
      </c>
      <c r="G213" t="s">
        <v>641</v>
      </c>
      <c r="H213" t="s">
        <v>746</v>
      </c>
      <c r="I213" t="s">
        <v>648</v>
      </c>
      <c r="J213" t="s">
        <v>636</v>
      </c>
      <c r="K213" t="s">
        <v>727</v>
      </c>
    </row>
    <row r="214" spans="1:11" x14ac:dyDescent="0.35">
      <c r="A214" t="s">
        <v>712</v>
      </c>
      <c r="B214" t="s">
        <v>713</v>
      </c>
      <c r="C214" t="s">
        <v>745</v>
      </c>
      <c r="E214" t="s">
        <v>738</v>
      </c>
      <c r="F214">
        <v>0</v>
      </c>
      <c r="G214" t="s">
        <v>641</v>
      </c>
      <c r="H214" t="s">
        <v>746</v>
      </c>
      <c r="I214" t="s">
        <v>648</v>
      </c>
      <c r="J214" t="s">
        <v>636</v>
      </c>
      <c r="K214" t="s">
        <v>727</v>
      </c>
    </row>
    <row r="215" spans="1:11" x14ac:dyDescent="0.35">
      <c r="A215" t="s">
        <v>712</v>
      </c>
      <c r="B215" t="s">
        <v>713</v>
      </c>
      <c r="C215" t="s">
        <v>745</v>
      </c>
      <c r="E215" t="s">
        <v>739</v>
      </c>
      <c r="F215">
        <v>0</v>
      </c>
      <c r="G215" t="s">
        <v>641</v>
      </c>
      <c r="H215" t="s">
        <v>746</v>
      </c>
      <c r="I215" t="s">
        <v>648</v>
      </c>
      <c r="J215" t="s">
        <v>636</v>
      </c>
      <c r="K215" t="s">
        <v>727</v>
      </c>
    </row>
    <row r="216" spans="1:11" x14ac:dyDescent="0.35">
      <c r="A216" t="s">
        <v>712</v>
      </c>
      <c r="B216" t="s">
        <v>713</v>
      </c>
      <c r="C216" t="s">
        <v>745</v>
      </c>
      <c r="E216" t="s">
        <v>740</v>
      </c>
      <c r="F216">
        <v>0</v>
      </c>
      <c r="G216" t="s">
        <v>641</v>
      </c>
      <c r="H216" t="s">
        <v>746</v>
      </c>
      <c r="I216" t="s">
        <v>648</v>
      </c>
      <c r="J216" t="s">
        <v>636</v>
      </c>
      <c r="K216" t="s">
        <v>727</v>
      </c>
    </row>
    <row r="217" spans="1:11" x14ac:dyDescent="0.35">
      <c r="A217" t="s">
        <v>712</v>
      </c>
      <c r="B217" t="s">
        <v>713</v>
      </c>
      <c r="C217" t="s">
        <v>745</v>
      </c>
      <c r="E217" t="s">
        <v>741</v>
      </c>
      <c r="F217">
        <v>0</v>
      </c>
      <c r="G217" t="s">
        <v>641</v>
      </c>
      <c r="H217" t="s">
        <v>746</v>
      </c>
      <c r="I217" t="s">
        <v>648</v>
      </c>
      <c r="J217" t="s">
        <v>636</v>
      </c>
      <c r="K217" t="s">
        <v>727</v>
      </c>
    </row>
    <row r="218" spans="1:11" x14ac:dyDescent="0.35">
      <c r="A218" t="s">
        <v>712</v>
      </c>
      <c r="B218" t="s">
        <v>713</v>
      </c>
      <c r="C218" t="s">
        <v>745</v>
      </c>
      <c r="E218" t="s">
        <v>742</v>
      </c>
      <c r="F218">
        <v>0</v>
      </c>
      <c r="G218" t="s">
        <v>641</v>
      </c>
      <c r="H218" t="s">
        <v>746</v>
      </c>
      <c r="I218" t="s">
        <v>648</v>
      </c>
      <c r="J218" t="s">
        <v>636</v>
      </c>
      <c r="K218" t="s">
        <v>727</v>
      </c>
    </row>
    <row r="219" spans="1:11" x14ac:dyDescent="0.35">
      <c r="A219" t="s">
        <v>712</v>
      </c>
      <c r="B219" t="s">
        <v>713</v>
      </c>
      <c r="C219" t="s">
        <v>745</v>
      </c>
      <c r="D219" t="s">
        <v>596</v>
      </c>
      <c r="E219" t="s">
        <v>507</v>
      </c>
      <c r="F219">
        <v>5.8465371957135818E-10</v>
      </c>
      <c r="G219" t="s">
        <v>654</v>
      </c>
      <c r="H219" t="s">
        <v>519</v>
      </c>
      <c r="I219" t="s">
        <v>649</v>
      </c>
      <c r="J219" t="s">
        <v>636</v>
      </c>
      <c r="K219" t="s">
        <v>651</v>
      </c>
    </row>
    <row r="220" spans="1:11" x14ac:dyDescent="0.35">
      <c r="A220" t="s">
        <v>712</v>
      </c>
      <c r="B220" t="s">
        <v>713</v>
      </c>
      <c r="C220" t="s">
        <v>745</v>
      </c>
      <c r="D220" t="s">
        <v>596</v>
      </c>
      <c r="E220" t="s">
        <v>517</v>
      </c>
      <c r="F220">
        <v>1.8525773239057213E-9</v>
      </c>
      <c r="G220" t="s">
        <v>654</v>
      </c>
      <c r="H220" t="s">
        <v>519</v>
      </c>
      <c r="I220" t="s">
        <v>649</v>
      </c>
      <c r="J220" t="s">
        <v>636</v>
      </c>
      <c r="K220" t="s">
        <v>651</v>
      </c>
    </row>
    <row r="221" spans="1:11" x14ac:dyDescent="0.35">
      <c r="A221" t="s">
        <v>712</v>
      </c>
      <c r="B221" t="s">
        <v>713</v>
      </c>
      <c r="C221" t="s">
        <v>745</v>
      </c>
      <c r="D221" t="s">
        <v>596</v>
      </c>
      <c r="E221" t="s">
        <v>508</v>
      </c>
      <c r="F221">
        <v>3.6289449728288155E-9</v>
      </c>
      <c r="G221" t="s">
        <v>654</v>
      </c>
      <c r="H221" t="s">
        <v>519</v>
      </c>
      <c r="I221" t="s">
        <v>649</v>
      </c>
      <c r="J221" t="s">
        <v>636</v>
      </c>
      <c r="K221" t="s">
        <v>651</v>
      </c>
    </row>
    <row r="222" spans="1:11" x14ac:dyDescent="0.35">
      <c r="A222" t="s">
        <v>712</v>
      </c>
      <c r="B222" t="s">
        <v>713</v>
      </c>
      <c r="C222" t="s">
        <v>745</v>
      </c>
      <c r="D222" t="s">
        <v>596</v>
      </c>
      <c r="E222" t="s">
        <v>509</v>
      </c>
      <c r="F222">
        <v>6.5181899325405344E-10</v>
      </c>
      <c r="G222" t="s">
        <v>654</v>
      </c>
      <c r="H222" t="s">
        <v>519</v>
      </c>
      <c r="I222" t="s">
        <v>649</v>
      </c>
      <c r="J222" t="s">
        <v>636</v>
      </c>
      <c r="K222" t="s">
        <v>651</v>
      </c>
    </row>
    <row r="223" spans="1:11" x14ac:dyDescent="0.35">
      <c r="A223" t="s">
        <v>712</v>
      </c>
      <c r="B223" t="s">
        <v>713</v>
      </c>
      <c r="C223" t="s">
        <v>745</v>
      </c>
      <c r="D223" t="s">
        <v>596</v>
      </c>
      <c r="E223" t="s">
        <v>510</v>
      </c>
      <c r="F223">
        <v>2.82420993339511E-10</v>
      </c>
      <c r="G223" t="s">
        <v>654</v>
      </c>
      <c r="H223" t="s">
        <v>519</v>
      </c>
      <c r="I223" t="s">
        <v>649</v>
      </c>
      <c r="J223" t="s">
        <v>636</v>
      </c>
      <c r="K223" t="s">
        <v>651</v>
      </c>
    </row>
    <row r="224" spans="1:11" x14ac:dyDescent="0.35">
      <c r="A224" t="s">
        <v>712</v>
      </c>
      <c r="B224" t="s">
        <v>713</v>
      </c>
      <c r="C224" t="s">
        <v>745</v>
      </c>
      <c r="D224" t="s">
        <v>596</v>
      </c>
      <c r="E224" t="s">
        <v>511</v>
      </c>
      <c r="F224">
        <v>8.9251337522677844E-9</v>
      </c>
      <c r="G224" t="s">
        <v>654</v>
      </c>
      <c r="H224" t="s">
        <v>519</v>
      </c>
      <c r="I224" t="s">
        <v>649</v>
      </c>
      <c r="J224" t="s">
        <v>636</v>
      </c>
      <c r="K224" t="s">
        <v>651</v>
      </c>
    </row>
    <row r="225" spans="1:11" x14ac:dyDescent="0.35">
      <c r="A225" t="s">
        <v>712</v>
      </c>
      <c r="B225" t="s">
        <v>713</v>
      </c>
      <c r="C225" t="s">
        <v>745</v>
      </c>
      <c r="D225" t="s">
        <v>596</v>
      </c>
      <c r="E225" t="s">
        <v>512</v>
      </c>
      <c r="F225">
        <v>2.3194707168811255E-11</v>
      </c>
      <c r="G225" t="s">
        <v>654</v>
      </c>
      <c r="H225" t="s">
        <v>519</v>
      </c>
      <c r="I225" t="s">
        <v>649</v>
      </c>
      <c r="J225" t="s">
        <v>636</v>
      </c>
      <c r="K225" t="s">
        <v>651</v>
      </c>
    </row>
    <row r="226" spans="1:11" x14ac:dyDescent="0.35">
      <c r="A226" t="s">
        <v>712</v>
      </c>
      <c r="B226" t="s">
        <v>713</v>
      </c>
      <c r="C226" t="s">
        <v>745</v>
      </c>
      <c r="D226" t="s">
        <v>596</v>
      </c>
      <c r="E226" t="s">
        <v>513</v>
      </c>
      <c r="F226">
        <v>5.4751454644671383E-11</v>
      </c>
      <c r="G226" t="s">
        <v>654</v>
      </c>
      <c r="H226" t="s">
        <v>519</v>
      </c>
      <c r="I226" t="s">
        <v>649</v>
      </c>
      <c r="J226" t="s">
        <v>636</v>
      </c>
      <c r="K226" t="s">
        <v>651</v>
      </c>
    </row>
    <row r="227" spans="1:11" x14ac:dyDescent="0.35">
      <c r="A227" t="s">
        <v>712</v>
      </c>
      <c r="B227" t="s">
        <v>713</v>
      </c>
      <c r="C227" t="s">
        <v>745</v>
      </c>
      <c r="D227" t="s">
        <v>596</v>
      </c>
      <c r="E227" t="s">
        <v>514</v>
      </c>
      <c r="F227">
        <v>1.0257978649193777E-8</v>
      </c>
      <c r="G227" t="s">
        <v>654</v>
      </c>
      <c r="H227" t="s">
        <v>519</v>
      </c>
      <c r="I227" t="s">
        <v>649</v>
      </c>
      <c r="J227" t="s">
        <v>636</v>
      </c>
      <c r="K227" t="s">
        <v>651</v>
      </c>
    </row>
    <row r="228" spans="1:11" x14ac:dyDescent="0.35">
      <c r="A228" t="s">
        <v>712</v>
      </c>
      <c r="B228" t="s">
        <v>713</v>
      </c>
      <c r="C228" t="s">
        <v>745</v>
      </c>
      <c r="D228" t="s">
        <v>596</v>
      </c>
      <c r="E228" t="s">
        <v>515</v>
      </c>
      <c r="F228">
        <v>8.1046698111458452E-11</v>
      </c>
      <c r="G228" t="s">
        <v>654</v>
      </c>
      <c r="H228" t="s">
        <v>519</v>
      </c>
      <c r="I228" t="s">
        <v>649</v>
      </c>
      <c r="J228" t="s">
        <v>636</v>
      </c>
      <c r="K228" t="s">
        <v>651</v>
      </c>
    </row>
    <row r="229" spans="1:11" x14ac:dyDescent="0.35">
      <c r="A229" t="s">
        <v>712</v>
      </c>
      <c r="B229" t="s">
        <v>713</v>
      </c>
      <c r="C229" t="s">
        <v>745</v>
      </c>
      <c r="D229" t="s">
        <v>596</v>
      </c>
      <c r="E229" t="s">
        <v>516</v>
      </c>
      <c r="F229">
        <v>5.171836087979981E-6</v>
      </c>
      <c r="G229" t="s">
        <v>654</v>
      </c>
      <c r="H229" t="s">
        <v>519</v>
      </c>
      <c r="I229" t="s">
        <v>649</v>
      </c>
      <c r="J229" t="s">
        <v>636</v>
      </c>
      <c r="K229" t="s">
        <v>728</v>
      </c>
    </row>
    <row r="230" spans="1:11" x14ac:dyDescent="0.35">
      <c r="A230" t="s">
        <v>712</v>
      </c>
      <c r="B230" t="s">
        <v>713</v>
      </c>
      <c r="C230" t="s">
        <v>745</v>
      </c>
      <c r="D230" t="s">
        <v>695</v>
      </c>
      <c r="E230" t="s">
        <v>507</v>
      </c>
      <c r="F230">
        <v>6.9841971127497441E-7</v>
      </c>
      <c r="G230" t="s">
        <v>654</v>
      </c>
      <c r="H230" t="s">
        <v>519</v>
      </c>
      <c r="I230" t="s">
        <v>649</v>
      </c>
      <c r="J230" t="s">
        <v>636</v>
      </c>
      <c r="K230" t="s">
        <v>653</v>
      </c>
    </row>
    <row r="231" spans="1:11" x14ac:dyDescent="0.35">
      <c r="A231" t="s">
        <v>712</v>
      </c>
      <c r="B231" t="s">
        <v>713</v>
      </c>
      <c r="C231" t="s">
        <v>745</v>
      </c>
      <c r="D231" t="s">
        <v>695</v>
      </c>
      <c r="E231" t="s">
        <v>517</v>
      </c>
      <c r="F231">
        <v>4.0937355897073722E-6</v>
      </c>
      <c r="G231" t="s">
        <v>654</v>
      </c>
      <c r="H231" t="s">
        <v>519</v>
      </c>
      <c r="I231" t="s">
        <v>649</v>
      </c>
      <c r="J231" t="s">
        <v>636</v>
      </c>
      <c r="K231" t="s">
        <v>653</v>
      </c>
    </row>
    <row r="232" spans="1:11" x14ac:dyDescent="0.35">
      <c r="A232" t="s">
        <v>712</v>
      </c>
      <c r="B232" t="s">
        <v>713</v>
      </c>
      <c r="C232" t="s">
        <v>745</v>
      </c>
      <c r="D232" t="s">
        <v>695</v>
      </c>
      <c r="E232" t="s">
        <v>508</v>
      </c>
      <c r="F232">
        <v>5.8105161505587767E-6</v>
      </c>
      <c r="G232" t="s">
        <v>654</v>
      </c>
      <c r="H232" t="s">
        <v>519</v>
      </c>
      <c r="I232" t="s">
        <v>649</v>
      </c>
      <c r="J232" t="s">
        <v>636</v>
      </c>
      <c r="K232" t="s">
        <v>653</v>
      </c>
    </row>
    <row r="233" spans="1:11" x14ac:dyDescent="0.35">
      <c r="A233" t="s">
        <v>712</v>
      </c>
      <c r="B233" t="s">
        <v>713</v>
      </c>
      <c r="C233" t="s">
        <v>745</v>
      </c>
      <c r="D233" t="s">
        <v>695</v>
      </c>
      <c r="E233" t="s">
        <v>509</v>
      </c>
      <c r="F233">
        <v>1.0140481969595671E-7</v>
      </c>
      <c r="G233" t="s">
        <v>654</v>
      </c>
      <c r="H233" t="s">
        <v>519</v>
      </c>
      <c r="I233" t="s">
        <v>649</v>
      </c>
      <c r="J233" t="s">
        <v>636</v>
      </c>
      <c r="K233" t="s">
        <v>653</v>
      </c>
    </row>
    <row r="234" spans="1:11" x14ac:dyDescent="0.35">
      <c r="A234" t="s">
        <v>712</v>
      </c>
      <c r="B234" t="s">
        <v>713</v>
      </c>
      <c r="C234" t="s">
        <v>745</v>
      </c>
      <c r="D234" t="s">
        <v>695</v>
      </c>
      <c r="E234" t="s">
        <v>510</v>
      </c>
      <c r="F234">
        <v>9.3974382478931924E-8</v>
      </c>
      <c r="G234" t="s">
        <v>654</v>
      </c>
      <c r="H234" t="s">
        <v>519</v>
      </c>
      <c r="I234" t="s">
        <v>649</v>
      </c>
      <c r="J234" t="s">
        <v>636</v>
      </c>
      <c r="K234" t="s">
        <v>653</v>
      </c>
    </row>
    <row r="235" spans="1:11" x14ac:dyDescent="0.35">
      <c r="A235" t="s">
        <v>712</v>
      </c>
      <c r="B235" t="s">
        <v>713</v>
      </c>
      <c r="C235" t="s">
        <v>745</v>
      </c>
      <c r="D235" t="s">
        <v>695</v>
      </c>
      <c r="E235" t="s">
        <v>511</v>
      </c>
      <c r="F235">
        <v>2.4892617443713826E-8</v>
      </c>
      <c r="G235" t="s">
        <v>654</v>
      </c>
      <c r="H235" t="s">
        <v>519</v>
      </c>
      <c r="I235" t="s">
        <v>649</v>
      </c>
      <c r="J235" t="s">
        <v>636</v>
      </c>
      <c r="K235" t="s">
        <v>653</v>
      </c>
    </row>
    <row r="236" spans="1:11" x14ac:dyDescent="0.35">
      <c r="A236" t="s">
        <v>712</v>
      </c>
      <c r="B236" t="s">
        <v>713</v>
      </c>
      <c r="C236" t="s">
        <v>745</v>
      </c>
      <c r="D236" t="s">
        <v>695</v>
      </c>
      <c r="E236" t="s">
        <v>512</v>
      </c>
      <c r="F236">
        <v>3.8409280148767348E-8</v>
      </c>
      <c r="G236" t="s">
        <v>654</v>
      </c>
      <c r="H236" t="s">
        <v>519</v>
      </c>
      <c r="I236" t="s">
        <v>649</v>
      </c>
      <c r="J236" t="s">
        <v>636</v>
      </c>
      <c r="K236" t="s">
        <v>653</v>
      </c>
    </row>
    <row r="237" spans="1:11" x14ac:dyDescent="0.35">
      <c r="A237" t="s">
        <v>712</v>
      </c>
      <c r="B237" t="s">
        <v>713</v>
      </c>
      <c r="C237" t="s">
        <v>745</v>
      </c>
      <c r="D237" t="s">
        <v>695</v>
      </c>
      <c r="E237" t="s">
        <v>513</v>
      </c>
      <c r="F237">
        <v>3.0758497894021471E-8</v>
      </c>
      <c r="G237" t="s">
        <v>654</v>
      </c>
      <c r="H237" t="s">
        <v>519</v>
      </c>
      <c r="I237" t="s">
        <v>649</v>
      </c>
      <c r="J237" t="s">
        <v>636</v>
      </c>
      <c r="K237" t="s">
        <v>653</v>
      </c>
    </row>
    <row r="238" spans="1:11" x14ac:dyDescent="0.35">
      <c r="A238" t="s">
        <v>712</v>
      </c>
      <c r="B238" t="s">
        <v>713</v>
      </c>
      <c r="C238" t="s">
        <v>745</v>
      </c>
      <c r="D238" t="s">
        <v>695</v>
      </c>
      <c r="E238" t="s">
        <v>696</v>
      </c>
      <c r="F238">
        <v>2.7719405908763515E-6</v>
      </c>
      <c r="G238" t="s">
        <v>654</v>
      </c>
      <c r="H238" t="s">
        <v>519</v>
      </c>
      <c r="I238" t="s">
        <v>649</v>
      </c>
      <c r="J238" t="s">
        <v>636</v>
      </c>
      <c r="K238" t="s">
        <v>653</v>
      </c>
    </row>
    <row r="239" spans="1:11" x14ac:dyDescent="0.35">
      <c r="A239" t="s">
        <v>712</v>
      </c>
      <c r="B239" t="s">
        <v>713</v>
      </c>
      <c r="C239" t="s">
        <v>745</v>
      </c>
      <c r="D239" t="s">
        <v>695</v>
      </c>
      <c r="E239" t="s">
        <v>515</v>
      </c>
      <c r="F239">
        <v>3.5277998950043983E-9</v>
      </c>
      <c r="G239" t="s">
        <v>654</v>
      </c>
      <c r="H239" t="s">
        <v>519</v>
      </c>
      <c r="I239" t="s">
        <v>649</v>
      </c>
      <c r="J239" t="s">
        <v>636</v>
      </c>
      <c r="K239" t="s">
        <v>653</v>
      </c>
    </row>
    <row r="240" spans="1:11" x14ac:dyDescent="0.35">
      <c r="A240" t="s">
        <v>712</v>
      </c>
      <c r="B240" t="s">
        <v>713</v>
      </c>
      <c r="C240" t="s">
        <v>745</v>
      </c>
      <c r="D240" t="s">
        <v>695</v>
      </c>
      <c r="E240" t="s">
        <v>516</v>
      </c>
      <c r="F240">
        <v>6.1143904687472727E-3</v>
      </c>
      <c r="G240" t="s">
        <v>654</v>
      </c>
      <c r="H240" t="s">
        <v>519</v>
      </c>
      <c r="I240" t="s">
        <v>649</v>
      </c>
      <c r="J240" t="s">
        <v>636</v>
      </c>
      <c r="K240" t="s">
        <v>705</v>
      </c>
    </row>
    <row r="241" spans="1:11" x14ac:dyDescent="0.35">
      <c r="A241" t="s">
        <v>712</v>
      </c>
      <c r="B241" t="s">
        <v>713</v>
      </c>
      <c r="C241" t="s">
        <v>745</v>
      </c>
      <c r="D241" t="s">
        <v>695</v>
      </c>
      <c r="E241" t="s">
        <v>697</v>
      </c>
      <c r="F241">
        <v>6.1611374407582944E-5</v>
      </c>
      <c r="G241" t="s">
        <v>654</v>
      </c>
      <c r="H241" t="s">
        <v>519</v>
      </c>
      <c r="I241" t="s">
        <v>649</v>
      </c>
      <c r="J241" t="s">
        <v>636</v>
      </c>
      <c r="K241" t="s">
        <v>653</v>
      </c>
    </row>
    <row r="242" spans="1:11" x14ac:dyDescent="0.35">
      <c r="A242" t="s">
        <v>712</v>
      </c>
      <c r="B242" t="s">
        <v>714</v>
      </c>
      <c r="C242" t="s">
        <v>745</v>
      </c>
      <c r="E242" t="s">
        <v>729</v>
      </c>
      <c r="F242">
        <v>0</v>
      </c>
      <c r="G242" t="s">
        <v>641</v>
      </c>
      <c r="H242" t="s">
        <v>637</v>
      </c>
      <c r="I242" t="s">
        <v>648</v>
      </c>
      <c r="J242" t="s">
        <v>636</v>
      </c>
      <c r="K242" t="s">
        <v>727</v>
      </c>
    </row>
    <row r="243" spans="1:11" x14ac:dyDescent="0.35">
      <c r="A243" t="s">
        <v>712</v>
      </c>
      <c r="B243" t="s">
        <v>714</v>
      </c>
      <c r="C243" t="s">
        <v>745</v>
      </c>
      <c r="E243" t="s">
        <v>730</v>
      </c>
      <c r="F243">
        <v>0</v>
      </c>
      <c r="G243" t="s">
        <v>641</v>
      </c>
      <c r="H243" t="s">
        <v>637</v>
      </c>
      <c r="I243" t="s">
        <v>648</v>
      </c>
      <c r="J243" t="s">
        <v>636</v>
      </c>
      <c r="K243" t="s">
        <v>727</v>
      </c>
    </row>
    <row r="244" spans="1:11" x14ac:dyDescent="0.35">
      <c r="A244" t="s">
        <v>712</v>
      </c>
      <c r="B244" t="s">
        <v>714</v>
      </c>
      <c r="C244" t="s">
        <v>745</v>
      </c>
      <c r="E244" t="s">
        <v>731</v>
      </c>
      <c r="F244">
        <v>9.7599999999999998E-4</v>
      </c>
      <c r="G244" t="s">
        <v>641</v>
      </c>
      <c r="H244" t="s">
        <v>637</v>
      </c>
      <c r="I244" t="s">
        <v>648</v>
      </c>
      <c r="J244" t="s">
        <v>636</v>
      </c>
      <c r="K244" t="s">
        <v>727</v>
      </c>
    </row>
    <row r="245" spans="1:11" x14ac:dyDescent="0.35">
      <c r="A245" t="s">
        <v>712</v>
      </c>
      <c r="B245" t="s">
        <v>714</v>
      </c>
      <c r="C245" t="s">
        <v>745</v>
      </c>
      <c r="E245" t="s">
        <v>545</v>
      </c>
      <c r="F245">
        <v>0</v>
      </c>
      <c r="G245" t="s">
        <v>641</v>
      </c>
      <c r="H245" t="s">
        <v>637</v>
      </c>
      <c r="I245" t="s">
        <v>648</v>
      </c>
      <c r="J245" t="s">
        <v>636</v>
      </c>
      <c r="K245" t="s">
        <v>727</v>
      </c>
    </row>
    <row r="246" spans="1:11" x14ac:dyDescent="0.35">
      <c r="A246" t="s">
        <v>712</v>
      </c>
      <c r="B246" t="s">
        <v>714</v>
      </c>
      <c r="C246" t="s">
        <v>745</v>
      </c>
      <c r="E246" t="s">
        <v>732</v>
      </c>
      <c r="F246">
        <v>1.3629E-2</v>
      </c>
      <c r="G246" t="s">
        <v>641</v>
      </c>
      <c r="H246" t="s">
        <v>637</v>
      </c>
      <c r="I246" t="s">
        <v>648</v>
      </c>
      <c r="J246" t="s">
        <v>636</v>
      </c>
      <c r="K246" t="s">
        <v>727</v>
      </c>
    </row>
    <row r="247" spans="1:11" x14ac:dyDescent="0.35">
      <c r="A247" t="s">
        <v>712</v>
      </c>
      <c r="B247" t="s">
        <v>714</v>
      </c>
      <c r="C247" t="s">
        <v>745</v>
      </c>
      <c r="E247" t="s">
        <v>542</v>
      </c>
      <c r="F247">
        <v>0</v>
      </c>
      <c r="G247" t="s">
        <v>641</v>
      </c>
      <c r="H247" t="s">
        <v>637</v>
      </c>
      <c r="I247" t="s">
        <v>648</v>
      </c>
      <c r="J247" t="s">
        <v>636</v>
      </c>
      <c r="K247" t="s">
        <v>727</v>
      </c>
    </row>
    <row r="248" spans="1:11" x14ac:dyDescent="0.35">
      <c r="A248" t="s">
        <v>712</v>
      </c>
      <c r="B248" t="s">
        <v>714</v>
      </c>
      <c r="C248" t="s">
        <v>745</v>
      </c>
      <c r="E248" t="s">
        <v>733</v>
      </c>
      <c r="F248">
        <v>0</v>
      </c>
      <c r="G248" t="s">
        <v>641</v>
      </c>
      <c r="H248" t="s">
        <v>637</v>
      </c>
      <c r="I248" t="s">
        <v>648</v>
      </c>
      <c r="J248" t="s">
        <v>636</v>
      </c>
      <c r="K248" t="s">
        <v>727</v>
      </c>
    </row>
    <row r="249" spans="1:11" x14ac:dyDescent="0.35">
      <c r="A249" t="s">
        <v>712</v>
      </c>
      <c r="B249" t="s">
        <v>714</v>
      </c>
      <c r="C249" t="s">
        <v>745</v>
      </c>
      <c r="E249" t="s">
        <v>596</v>
      </c>
      <c r="F249">
        <v>1.3999999999999999E-4</v>
      </c>
      <c r="G249" t="s">
        <v>641</v>
      </c>
      <c r="H249" t="s">
        <v>637</v>
      </c>
      <c r="I249" t="s">
        <v>648</v>
      </c>
      <c r="J249" t="s">
        <v>636</v>
      </c>
      <c r="K249" t="s">
        <v>727</v>
      </c>
    </row>
    <row r="250" spans="1:11" x14ac:dyDescent="0.35">
      <c r="A250" t="s">
        <v>712</v>
      </c>
      <c r="B250" t="s">
        <v>714</v>
      </c>
      <c r="C250" t="s">
        <v>745</v>
      </c>
      <c r="E250" t="s">
        <v>734</v>
      </c>
      <c r="F250">
        <v>0</v>
      </c>
      <c r="G250" t="s">
        <v>641</v>
      </c>
      <c r="H250" t="s">
        <v>637</v>
      </c>
      <c r="I250" t="s">
        <v>648</v>
      </c>
      <c r="J250" t="s">
        <v>636</v>
      </c>
      <c r="K250" t="s">
        <v>727</v>
      </c>
    </row>
    <row r="251" spans="1:11" x14ac:dyDescent="0.35">
      <c r="A251" t="s">
        <v>712</v>
      </c>
      <c r="B251" t="s">
        <v>714</v>
      </c>
      <c r="C251" t="s">
        <v>745</v>
      </c>
      <c r="E251" t="s">
        <v>735</v>
      </c>
      <c r="F251">
        <v>0</v>
      </c>
      <c r="G251" t="s">
        <v>641</v>
      </c>
      <c r="H251" t="s">
        <v>746</v>
      </c>
      <c r="I251" t="s">
        <v>648</v>
      </c>
      <c r="J251" t="s">
        <v>636</v>
      </c>
      <c r="K251" t="s">
        <v>727</v>
      </c>
    </row>
    <row r="252" spans="1:11" x14ac:dyDescent="0.35">
      <c r="A252" t="s">
        <v>712</v>
      </c>
      <c r="B252" t="s">
        <v>714</v>
      </c>
      <c r="C252" t="s">
        <v>745</v>
      </c>
      <c r="E252" t="s">
        <v>736</v>
      </c>
      <c r="F252">
        <v>0</v>
      </c>
      <c r="G252" t="s">
        <v>641</v>
      </c>
      <c r="H252" t="s">
        <v>746</v>
      </c>
      <c r="I252" t="s">
        <v>648</v>
      </c>
      <c r="J252" t="s">
        <v>636</v>
      </c>
      <c r="K252" t="s">
        <v>727</v>
      </c>
    </row>
    <row r="253" spans="1:11" x14ac:dyDescent="0.35">
      <c r="A253" t="s">
        <v>712</v>
      </c>
      <c r="B253" t="s">
        <v>714</v>
      </c>
      <c r="C253" t="s">
        <v>745</v>
      </c>
      <c r="E253" t="s">
        <v>737</v>
      </c>
      <c r="F253">
        <v>0</v>
      </c>
      <c r="G253" t="s">
        <v>641</v>
      </c>
      <c r="H253" t="s">
        <v>746</v>
      </c>
      <c r="I253" t="s">
        <v>648</v>
      </c>
      <c r="J253" t="s">
        <v>636</v>
      </c>
      <c r="K253" t="s">
        <v>727</v>
      </c>
    </row>
    <row r="254" spans="1:11" x14ac:dyDescent="0.35">
      <c r="A254" t="s">
        <v>712</v>
      </c>
      <c r="B254" t="s">
        <v>714</v>
      </c>
      <c r="C254" t="s">
        <v>745</v>
      </c>
      <c r="E254" t="s">
        <v>738</v>
      </c>
      <c r="F254">
        <v>0</v>
      </c>
      <c r="G254" t="s">
        <v>641</v>
      </c>
      <c r="H254" t="s">
        <v>746</v>
      </c>
      <c r="I254" t="s">
        <v>648</v>
      </c>
      <c r="J254" t="s">
        <v>636</v>
      </c>
      <c r="K254" t="s">
        <v>727</v>
      </c>
    </row>
    <row r="255" spans="1:11" x14ac:dyDescent="0.35">
      <c r="A255" t="s">
        <v>712</v>
      </c>
      <c r="B255" t="s">
        <v>714</v>
      </c>
      <c r="C255" t="s">
        <v>745</v>
      </c>
      <c r="E255" t="s">
        <v>739</v>
      </c>
      <c r="F255">
        <v>0</v>
      </c>
      <c r="G255" t="s">
        <v>641</v>
      </c>
      <c r="H255" t="s">
        <v>746</v>
      </c>
      <c r="I255" t="s">
        <v>648</v>
      </c>
      <c r="J255" t="s">
        <v>636</v>
      </c>
      <c r="K255" t="s">
        <v>727</v>
      </c>
    </row>
    <row r="256" spans="1:11" x14ac:dyDescent="0.35">
      <c r="A256" t="s">
        <v>712</v>
      </c>
      <c r="B256" t="s">
        <v>714</v>
      </c>
      <c r="C256" t="s">
        <v>745</v>
      </c>
      <c r="E256" t="s">
        <v>740</v>
      </c>
      <c r="F256">
        <v>0</v>
      </c>
      <c r="G256" t="s">
        <v>641</v>
      </c>
      <c r="H256" t="s">
        <v>746</v>
      </c>
      <c r="I256" t="s">
        <v>648</v>
      </c>
      <c r="J256" t="s">
        <v>636</v>
      </c>
      <c r="K256" t="s">
        <v>727</v>
      </c>
    </row>
    <row r="257" spans="1:11" x14ac:dyDescent="0.35">
      <c r="A257" t="s">
        <v>712</v>
      </c>
      <c r="B257" t="s">
        <v>714</v>
      </c>
      <c r="C257" t="s">
        <v>745</v>
      </c>
      <c r="E257" t="s">
        <v>741</v>
      </c>
      <c r="F257">
        <v>0</v>
      </c>
      <c r="G257" t="s">
        <v>641</v>
      </c>
      <c r="H257" t="s">
        <v>746</v>
      </c>
      <c r="I257" t="s">
        <v>648</v>
      </c>
      <c r="J257" t="s">
        <v>636</v>
      </c>
      <c r="K257" t="s">
        <v>727</v>
      </c>
    </row>
    <row r="258" spans="1:11" x14ac:dyDescent="0.35">
      <c r="A258" t="s">
        <v>712</v>
      </c>
      <c r="B258" t="s">
        <v>714</v>
      </c>
      <c r="C258" t="s">
        <v>745</v>
      </c>
      <c r="E258" t="s">
        <v>742</v>
      </c>
      <c r="F258">
        <v>0</v>
      </c>
      <c r="G258" t="s">
        <v>641</v>
      </c>
      <c r="H258" t="s">
        <v>746</v>
      </c>
      <c r="I258" t="s">
        <v>648</v>
      </c>
      <c r="J258" t="s">
        <v>636</v>
      </c>
      <c r="K258" t="s">
        <v>727</v>
      </c>
    </row>
    <row r="259" spans="1:11" x14ac:dyDescent="0.35">
      <c r="A259" t="s">
        <v>712</v>
      </c>
      <c r="B259" t="s">
        <v>714</v>
      </c>
      <c r="C259" t="s">
        <v>745</v>
      </c>
      <c r="D259" t="s">
        <v>596</v>
      </c>
      <c r="E259" t="s">
        <v>507</v>
      </c>
      <c r="F259">
        <v>1.9963785546339055E-9</v>
      </c>
      <c r="G259" t="s">
        <v>654</v>
      </c>
      <c r="H259" t="s">
        <v>519</v>
      </c>
      <c r="I259" t="s">
        <v>649</v>
      </c>
      <c r="J259" t="s">
        <v>636</v>
      </c>
      <c r="K259" t="s">
        <v>651</v>
      </c>
    </row>
    <row r="260" spans="1:11" x14ac:dyDescent="0.35">
      <c r="A260" t="s">
        <v>712</v>
      </c>
      <c r="B260" t="s">
        <v>714</v>
      </c>
      <c r="C260" t="s">
        <v>745</v>
      </c>
      <c r="D260" t="s">
        <v>596</v>
      </c>
      <c r="E260" t="s">
        <v>517</v>
      </c>
      <c r="F260">
        <v>6.3258737889463666E-9</v>
      </c>
      <c r="G260" t="s">
        <v>654</v>
      </c>
      <c r="H260" t="s">
        <v>519</v>
      </c>
      <c r="I260" t="s">
        <v>649</v>
      </c>
      <c r="J260" t="s">
        <v>636</v>
      </c>
      <c r="K260" t="s">
        <v>651</v>
      </c>
    </row>
    <row r="261" spans="1:11" x14ac:dyDescent="0.35">
      <c r="A261" t="s">
        <v>712</v>
      </c>
      <c r="B261" t="s">
        <v>714</v>
      </c>
      <c r="C261" t="s">
        <v>745</v>
      </c>
      <c r="D261" t="s">
        <v>596</v>
      </c>
      <c r="E261" t="s">
        <v>508</v>
      </c>
      <c r="F261">
        <v>1.2391519419415466E-8</v>
      </c>
      <c r="G261" t="s">
        <v>654</v>
      </c>
      <c r="H261" t="s">
        <v>519</v>
      </c>
      <c r="I261" t="s">
        <v>649</v>
      </c>
      <c r="J261" t="s">
        <v>636</v>
      </c>
      <c r="K261" t="s">
        <v>651</v>
      </c>
    </row>
    <row r="262" spans="1:11" x14ac:dyDescent="0.35">
      <c r="A262" t="s">
        <v>712</v>
      </c>
      <c r="B262" t="s">
        <v>714</v>
      </c>
      <c r="C262" t="s">
        <v>745</v>
      </c>
      <c r="D262" t="s">
        <v>596</v>
      </c>
      <c r="E262" t="s">
        <v>509</v>
      </c>
      <c r="F262">
        <v>2.2257233915992074E-9</v>
      </c>
      <c r="G262" t="s">
        <v>654</v>
      </c>
      <c r="H262" t="s">
        <v>519</v>
      </c>
      <c r="I262" t="s">
        <v>649</v>
      </c>
      <c r="J262" t="s">
        <v>636</v>
      </c>
      <c r="K262" t="s">
        <v>651</v>
      </c>
    </row>
    <row r="263" spans="1:11" x14ac:dyDescent="0.35">
      <c r="A263" t="s">
        <v>712</v>
      </c>
      <c r="B263" t="s">
        <v>714</v>
      </c>
      <c r="C263" t="s">
        <v>745</v>
      </c>
      <c r="D263" t="s">
        <v>596</v>
      </c>
      <c r="E263" t="s">
        <v>510</v>
      </c>
      <c r="F263">
        <v>9.6436436750076911E-10</v>
      </c>
      <c r="G263" t="s">
        <v>654</v>
      </c>
      <c r="H263" t="s">
        <v>519</v>
      </c>
      <c r="I263" t="s">
        <v>649</v>
      </c>
      <c r="J263" t="s">
        <v>636</v>
      </c>
      <c r="K263" t="s">
        <v>651</v>
      </c>
    </row>
    <row r="264" spans="1:11" x14ac:dyDescent="0.35">
      <c r="A264" t="s">
        <v>712</v>
      </c>
      <c r="B264" t="s">
        <v>714</v>
      </c>
      <c r="C264" t="s">
        <v>745</v>
      </c>
      <c r="D264" t="s">
        <v>596</v>
      </c>
      <c r="E264" t="s">
        <v>511</v>
      </c>
      <c r="F264">
        <v>3.0476066471158294E-8</v>
      </c>
      <c r="G264" t="s">
        <v>654</v>
      </c>
      <c r="H264" t="s">
        <v>519</v>
      </c>
      <c r="I264" t="s">
        <v>649</v>
      </c>
      <c r="J264" t="s">
        <v>636</v>
      </c>
      <c r="K264" t="s">
        <v>651</v>
      </c>
    </row>
    <row r="265" spans="1:11" x14ac:dyDescent="0.35">
      <c r="A265" t="s">
        <v>712</v>
      </c>
      <c r="B265" t="s">
        <v>714</v>
      </c>
      <c r="C265" t="s">
        <v>745</v>
      </c>
      <c r="D265" t="s">
        <v>596</v>
      </c>
      <c r="E265" t="s">
        <v>512</v>
      </c>
      <c r="F265">
        <v>7.9201439113014048E-11</v>
      </c>
      <c r="G265" t="s">
        <v>654</v>
      </c>
      <c r="H265" t="s">
        <v>519</v>
      </c>
      <c r="I265" t="s">
        <v>649</v>
      </c>
      <c r="J265" t="s">
        <v>636</v>
      </c>
      <c r="K265" t="s">
        <v>651</v>
      </c>
    </row>
    <row r="266" spans="1:11" x14ac:dyDescent="0.35">
      <c r="A266" t="s">
        <v>712</v>
      </c>
      <c r="B266" t="s">
        <v>714</v>
      </c>
      <c r="C266" t="s">
        <v>745</v>
      </c>
      <c r="D266" t="s">
        <v>596</v>
      </c>
      <c r="E266" t="s">
        <v>513</v>
      </c>
      <c r="F266">
        <v>1.8695618659156085E-10</v>
      </c>
      <c r="G266" t="s">
        <v>654</v>
      </c>
      <c r="H266" t="s">
        <v>519</v>
      </c>
      <c r="I266" t="s">
        <v>649</v>
      </c>
      <c r="J266" t="s">
        <v>636</v>
      </c>
      <c r="K266" t="s">
        <v>651</v>
      </c>
    </row>
    <row r="267" spans="1:11" x14ac:dyDescent="0.35">
      <c r="A267" t="s">
        <v>712</v>
      </c>
      <c r="B267" t="s">
        <v>714</v>
      </c>
      <c r="C267" t="s">
        <v>745</v>
      </c>
      <c r="D267" t="s">
        <v>596</v>
      </c>
      <c r="E267" t="s">
        <v>514</v>
      </c>
      <c r="F267">
        <v>3.5027244167978748E-8</v>
      </c>
      <c r="G267" t="s">
        <v>654</v>
      </c>
      <c r="H267" t="s">
        <v>519</v>
      </c>
      <c r="I267" t="s">
        <v>649</v>
      </c>
      <c r="J267" t="s">
        <v>636</v>
      </c>
      <c r="K267" t="s">
        <v>651</v>
      </c>
    </row>
    <row r="268" spans="1:11" x14ac:dyDescent="0.35">
      <c r="A268" t="s">
        <v>712</v>
      </c>
      <c r="B268" t="s">
        <v>714</v>
      </c>
      <c r="C268" t="s">
        <v>745</v>
      </c>
      <c r="D268" t="s">
        <v>596</v>
      </c>
      <c r="E268" t="s">
        <v>515</v>
      </c>
      <c r="F268">
        <v>2.7674482281961431E-10</v>
      </c>
      <c r="G268" t="s">
        <v>654</v>
      </c>
      <c r="H268" t="s">
        <v>519</v>
      </c>
      <c r="I268" t="s">
        <v>649</v>
      </c>
      <c r="J268" t="s">
        <v>636</v>
      </c>
      <c r="K268" t="s">
        <v>651</v>
      </c>
    </row>
    <row r="269" spans="1:11" x14ac:dyDescent="0.35">
      <c r="A269" t="s">
        <v>712</v>
      </c>
      <c r="B269" t="s">
        <v>714</v>
      </c>
      <c r="C269" t="s">
        <v>745</v>
      </c>
      <c r="D269" t="s">
        <v>596</v>
      </c>
      <c r="E269" t="s">
        <v>516</v>
      </c>
      <c r="F269">
        <v>1.7659928105297498E-5</v>
      </c>
      <c r="G269" t="s">
        <v>654</v>
      </c>
      <c r="H269" t="s">
        <v>519</v>
      </c>
      <c r="I269" t="s">
        <v>649</v>
      </c>
      <c r="J269" t="s">
        <v>636</v>
      </c>
      <c r="K269" t="s">
        <v>728</v>
      </c>
    </row>
    <row r="270" spans="1:11" x14ac:dyDescent="0.35">
      <c r="A270" t="s">
        <v>712</v>
      </c>
      <c r="B270" t="s">
        <v>714</v>
      </c>
      <c r="C270" t="s">
        <v>745</v>
      </c>
      <c r="D270" t="s">
        <v>695</v>
      </c>
      <c r="E270" t="s">
        <v>507</v>
      </c>
      <c r="F270">
        <v>9.0934405302429751E-7</v>
      </c>
      <c r="G270" t="s">
        <v>654</v>
      </c>
      <c r="H270" t="s">
        <v>519</v>
      </c>
      <c r="I270" t="s">
        <v>649</v>
      </c>
      <c r="J270" t="s">
        <v>636</v>
      </c>
      <c r="K270" t="s">
        <v>653</v>
      </c>
    </row>
    <row r="271" spans="1:11" x14ac:dyDescent="0.35">
      <c r="A271" t="s">
        <v>712</v>
      </c>
      <c r="B271" t="s">
        <v>714</v>
      </c>
      <c r="C271" t="s">
        <v>745</v>
      </c>
      <c r="D271" t="s">
        <v>695</v>
      </c>
      <c r="E271" t="s">
        <v>517</v>
      </c>
      <c r="F271">
        <v>5.1194552929728291E-6</v>
      </c>
      <c r="G271" t="s">
        <v>654</v>
      </c>
      <c r="H271" t="s">
        <v>519</v>
      </c>
      <c r="I271" t="s">
        <v>649</v>
      </c>
      <c r="J271" t="s">
        <v>636</v>
      </c>
      <c r="K271" t="s">
        <v>653</v>
      </c>
    </row>
    <row r="272" spans="1:11" x14ac:dyDescent="0.35">
      <c r="A272" t="s">
        <v>712</v>
      </c>
      <c r="B272" t="s">
        <v>714</v>
      </c>
      <c r="C272" t="s">
        <v>745</v>
      </c>
      <c r="D272" t="s">
        <v>695</v>
      </c>
      <c r="E272" t="s">
        <v>508</v>
      </c>
      <c r="F272">
        <v>6.8105622827519821E-6</v>
      </c>
      <c r="G272" t="s">
        <v>654</v>
      </c>
      <c r="H272" t="s">
        <v>519</v>
      </c>
      <c r="I272" t="s">
        <v>649</v>
      </c>
      <c r="J272" t="s">
        <v>636</v>
      </c>
      <c r="K272" t="s">
        <v>653</v>
      </c>
    </row>
    <row r="273" spans="1:12" x14ac:dyDescent="0.35">
      <c r="A273" t="s">
        <v>712</v>
      </c>
      <c r="B273" t="s">
        <v>714</v>
      </c>
      <c r="C273" t="s">
        <v>745</v>
      </c>
      <c r="D273" t="s">
        <v>695</v>
      </c>
      <c r="E273" t="s">
        <v>509</v>
      </c>
      <c r="F273">
        <v>1.0769223259807537E-7</v>
      </c>
      <c r="G273" t="s">
        <v>654</v>
      </c>
      <c r="H273" t="s">
        <v>519</v>
      </c>
      <c r="I273" t="s">
        <v>649</v>
      </c>
      <c r="J273" t="s">
        <v>636</v>
      </c>
      <c r="K273" t="s">
        <v>653</v>
      </c>
    </row>
    <row r="274" spans="1:12" x14ac:dyDescent="0.35">
      <c r="A274" t="s">
        <v>712</v>
      </c>
      <c r="B274" t="s">
        <v>714</v>
      </c>
      <c r="C274" t="s">
        <v>745</v>
      </c>
      <c r="D274" t="s">
        <v>695</v>
      </c>
      <c r="E274" t="s">
        <v>510</v>
      </c>
      <c r="F274">
        <v>1.0113055724882022E-7</v>
      </c>
      <c r="G274" t="s">
        <v>654</v>
      </c>
      <c r="H274" t="s">
        <v>519</v>
      </c>
      <c r="I274" t="s">
        <v>649</v>
      </c>
      <c r="J274" t="s">
        <v>636</v>
      </c>
      <c r="K274" t="s">
        <v>653</v>
      </c>
    </row>
    <row r="275" spans="1:12" x14ac:dyDescent="0.35">
      <c r="A275" t="s">
        <v>712</v>
      </c>
      <c r="B275" t="s">
        <v>714</v>
      </c>
      <c r="C275" t="s">
        <v>745</v>
      </c>
      <c r="D275" t="s">
        <v>695</v>
      </c>
      <c r="E275" t="s">
        <v>511</v>
      </c>
      <c r="F275">
        <v>4.4286053875934814E-8</v>
      </c>
      <c r="G275" t="s">
        <v>654</v>
      </c>
      <c r="H275" t="s">
        <v>519</v>
      </c>
      <c r="I275" t="s">
        <v>649</v>
      </c>
      <c r="J275" t="s">
        <v>636</v>
      </c>
      <c r="K275" t="s">
        <v>653</v>
      </c>
    </row>
    <row r="276" spans="1:12" x14ac:dyDescent="0.35">
      <c r="A276" t="s">
        <v>712</v>
      </c>
      <c r="B276" t="s">
        <v>714</v>
      </c>
      <c r="C276" t="s">
        <v>745</v>
      </c>
      <c r="D276" t="s">
        <v>695</v>
      </c>
      <c r="E276" t="s">
        <v>512</v>
      </c>
      <c r="F276">
        <v>3.447492264453753E-8</v>
      </c>
      <c r="G276" t="s">
        <v>654</v>
      </c>
      <c r="H276" t="s">
        <v>519</v>
      </c>
      <c r="I276" t="s">
        <v>649</v>
      </c>
      <c r="J276" t="s">
        <v>636</v>
      </c>
      <c r="K276" t="s">
        <v>653</v>
      </c>
    </row>
    <row r="277" spans="1:12" x14ac:dyDescent="0.35">
      <c r="A277" t="s">
        <v>712</v>
      </c>
      <c r="B277" t="s">
        <v>714</v>
      </c>
      <c r="C277" t="s">
        <v>745</v>
      </c>
      <c r="D277" t="s">
        <v>695</v>
      </c>
      <c r="E277" t="s">
        <v>513</v>
      </c>
      <c r="F277">
        <v>3.6021451545521918E-8</v>
      </c>
      <c r="G277" t="s">
        <v>654</v>
      </c>
      <c r="H277" t="s">
        <v>519</v>
      </c>
      <c r="I277" t="s">
        <v>649</v>
      </c>
      <c r="J277" t="s">
        <v>636</v>
      </c>
      <c r="K277" t="s">
        <v>653</v>
      </c>
    </row>
    <row r="278" spans="1:12" x14ac:dyDescent="0.35">
      <c r="A278" t="s">
        <v>712</v>
      </c>
      <c r="B278" t="s">
        <v>714</v>
      </c>
      <c r="C278" t="s">
        <v>745</v>
      </c>
      <c r="D278" t="s">
        <v>695</v>
      </c>
      <c r="E278" t="s">
        <v>696</v>
      </c>
      <c r="F278">
        <v>3.5575647645588055E-6</v>
      </c>
      <c r="G278" t="s">
        <v>654</v>
      </c>
      <c r="H278" t="s">
        <v>519</v>
      </c>
      <c r="I278" t="s">
        <v>649</v>
      </c>
      <c r="J278" t="s">
        <v>636</v>
      </c>
      <c r="K278" t="s">
        <v>653</v>
      </c>
    </row>
    <row r="279" spans="1:12" x14ac:dyDescent="0.35">
      <c r="A279" t="s">
        <v>712</v>
      </c>
      <c r="B279" t="s">
        <v>714</v>
      </c>
      <c r="C279" t="s">
        <v>745</v>
      </c>
      <c r="D279" t="s">
        <v>695</v>
      </c>
      <c r="E279" t="s">
        <v>515</v>
      </c>
      <c r="F279">
        <v>4.1529604931216498E-9</v>
      </c>
      <c r="G279" t="s">
        <v>654</v>
      </c>
      <c r="H279" t="s">
        <v>519</v>
      </c>
      <c r="I279" t="s">
        <v>649</v>
      </c>
      <c r="J279" t="s">
        <v>636</v>
      </c>
      <c r="K279" t="s">
        <v>653</v>
      </c>
    </row>
    <row r="280" spans="1:12" x14ac:dyDescent="0.35">
      <c r="A280" t="s">
        <v>712</v>
      </c>
      <c r="B280" t="s">
        <v>714</v>
      </c>
      <c r="C280" t="s">
        <v>745</v>
      </c>
      <c r="D280" t="s">
        <v>695</v>
      </c>
      <c r="E280" t="s">
        <v>516</v>
      </c>
      <c r="F280">
        <v>2.2470030465973211E-3</v>
      </c>
      <c r="G280" t="s">
        <v>654</v>
      </c>
      <c r="H280" t="s">
        <v>519</v>
      </c>
      <c r="I280" t="s">
        <v>649</v>
      </c>
      <c r="J280" t="s">
        <v>636</v>
      </c>
      <c r="K280" t="s">
        <v>705</v>
      </c>
    </row>
    <row r="281" spans="1:12" x14ac:dyDescent="0.35">
      <c r="A281" t="s">
        <v>712</v>
      </c>
      <c r="B281" t="s">
        <v>714</v>
      </c>
      <c r="C281" t="s">
        <v>745</v>
      </c>
      <c r="D281" t="s">
        <v>695</v>
      </c>
      <c r="E281" t="s">
        <v>697</v>
      </c>
      <c r="F281">
        <v>6.0663507109004743E-5</v>
      </c>
      <c r="G281" t="s">
        <v>654</v>
      </c>
      <c r="H281" t="s">
        <v>519</v>
      </c>
      <c r="I281" t="s">
        <v>649</v>
      </c>
      <c r="J281" t="s">
        <v>636</v>
      </c>
      <c r="K281" t="s">
        <v>653</v>
      </c>
    </row>
    <row r="282" spans="1:12" x14ac:dyDescent="0.35">
      <c r="A282" t="s">
        <v>724</v>
      </c>
      <c r="C282" t="s">
        <v>745</v>
      </c>
      <c r="E282" t="s">
        <v>729</v>
      </c>
      <c r="F282">
        <v>8.205236751747402E-4</v>
      </c>
      <c r="G282" t="s">
        <v>641</v>
      </c>
      <c r="H282" t="s">
        <v>637</v>
      </c>
      <c r="I282" t="s">
        <v>648</v>
      </c>
      <c r="J282" t="s">
        <v>636</v>
      </c>
      <c r="K282" t="s">
        <v>727</v>
      </c>
      <c r="L282" t="s">
        <v>725</v>
      </c>
    </row>
    <row r="283" spans="1:12" x14ac:dyDescent="0.35">
      <c r="A283" t="s">
        <v>724</v>
      </c>
      <c r="C283" t="s">
        <v>745</v>
      </c>
      <c r="E283" t="s">
        <v>730</v>
      </c>
      <c r="F283">
        <v>1.5732955282034007E-4</v>
      </c>
      <c r="G283" t="s">
        <v>641</v>
      </c>
      <c r="H283" t="s">
        <v>637</v>
      </c>
      <c r="I283" t="s">
        <v>648</v>
      </c>
      <c r="J283" t="s">
        <v>636</v>
      </c>
      <c r="K283" t="s">
        <v>727</v>
      </c>
      <c r="L283" t="s">
        <v>725</v>
      </c>
    </row>
    <row r="284" spans="1:12" x14ac:dyDescent="0.35">
      <c r="A284" t="s">
        <v>724</v>
      </c>
      <c r="C284" t="s">
        <v>745</v>
      </c>
      <c r="E284" t="s">
        <v>731</v>
      </c>
      <c r="F284">
        <v>2.5185401815955464E-3</v>
      </c>
      <c r="G284" t="s">
        <v>641</v>
      </c>
      <c r="H284" t="s">
        <v>637</v>
      </c>
      <c r="I284" t="s">
        <v>648</v>
      </c>
      <c r="J284" t="s">
        <v>636</v>
      </c>
      <c r="K284" t="s">
        <v>727</v>
      </c>
      <c r="L284" t="s">
        <v>725</v>
      </c>
    </row>
    <row r="285" spans="1:12" x14ac:dyDescent="0.35">
      <c r="A285" t="s">
        <v>724</v>
      </c>
      <c r="C285" t="s">
        <v>745</v>
      </c>
      <c r="E285" t="s">
        <v>545</v>
      </c>
      <c r="F285">
        <v>3.1465910564068013E-4</v>
      </c>
      <c r="G285" t="s">
        <v>641</v>
      </c>
      <c r="H285" t="s">
        <v>637</v>
      </c>
      <c r="I285" t="s">
        <v>648</v>
      </c>
      <c r="J285" t="s">
        <v>636</v>
      </c>
      <c r="K285" t="s">
        <v>727</v>
      </c>
      <c r="L285" t="s">
        <v>725</v>
      </c>
    </row>
    <row r="286" spans="1:12" x14ac:dyDescent="0.35">
      <c r="A286" t="s">
        <v>724</v>
      </c>
      <c r="C286" t="s">
        <v>745</v>
      </c>
      <c r="E286" t="s">
        <v>732</v>
      </c>
      <c r="F286">
        <v>2.5431597891223987E-2</v>
      </c>
      <c r="G286" t="s">
        <v>641</v>
      </c>
      <c r="H286" t="s">
        <v>637</v>
      </c>
      <c r="I286" t="s">
        <v>648</v>
      </c>
      <c r="J286" t="s">
        <v>636</v>
      </c>
      <c r="K286" t="s">
        <v>727</v>
      </c>
      <c r="L286" t="s">
        <v>725</v>
      </c>
    </row>
    <row r="287" spans="1:12" x14ac:dyDescent="0.35">
      <c r="A287" t="s">
        <v>724</v>
      </c>
      <c r="C287" t="s">
        <v>745</v>
      </c>
      <c r="E287" t="s">
        <v>542</v>
      </c>
      <c r="F287">
        <v>0</v>
      </c>
      <c r="G287" t="s">
        <v>641</v>
      </c>
      <c r="H287" t="s">
        <v>637</v>
      </c>
      <c r="I287" t="s">
        <v>648</v>
      </c>
      <c r="J287" t="s">
        <v>636</v>
      </c>
      <c r="K287" t="s">
        <v>727</v>
      </c>
      <c r="L287" t="s">
        <v>725</v>
      </c>
    </row>
    <row r="288" spans="1:12" x14ac:dyDescent="0.35">
      <c r="A288" t="s">
        <v>724</v>
      </c>
      <c r="C288" t="s">
        <v>745</v>
      </c>
      <c r="E288" t="s">
        <v>733</v>
      </c>
      <c r="F288">
        <v>0</v>
      </c>
      <c r="G288" t="s">
        <v>641</v>
      </c>
      <c r="H288" t="s">
        <v>637</v>
      </c>
      <c r="I288" t="s">
        <v>648</v>
      </c>
      <c r="J288" t="s">
        <v>636</v>
      </c>
      <c r="K288" t="s">
        <v>727</v>
      </c>
      <c r="L288" t="s">
        <v>725</v>
      </c>
    </row>
    <row r="289" spans="1:12" x14ac:dyDescent="0.35">
      <c r="A289" t="s">
        <v>724</v>
      </c>
      <c r="C289" t="s">
        <v>745</v>
      </c>
      <c r="E289" t="s">
        <v>596</v>
      </c>
      <c r="F289">
        <v>2.8392022236491173E-3</v>
      </c>
      <c r="G289" t="s">
        <v>641</v>
      </c>
      <c r="H289" t="s">
        <v>637</v>
      </c>
      <c r="I289" t="s">
        <v>648</v>
      </c>
      <c r="J289" t="s">
        <v>636</v>
      </c>
      <c r="K289" t="s">
        <v>727</v>
      </c>
      <c r="L289" t="s">
        <v>725</v>
      </c>
    </row>
    <row r="290" spans="1:12" x14ac:dyDescent="0.35">
      <c r="A290" t="s">
        <v>724</v>
      </c>
      <c r="C290" t="s">
        <v>745</v>
      </c>
      <c r="E290" t="s">
        <v>734</v>
      </c>
      <c r="F290">
        <v>0</v>
      </c>
      <c r="G290" t="s">
        <v>641</v>
      </c>
      <c r="H290" t="s">
        <v>637</v>
      </c>
      <c r="I290" t="s">
        <v>648</v>
      </c>
      <c r="J290" t="s">
        <v>636</v>
      </c>
      <c r="K290" t="s">
        <v>727</v>
      </c>
      <c r="L290" t="s">
        <v>725</v>
      </c>
    </row>
    <row r="291" spans="1:12" x14ac:dyDescent="0.35">
      <c r="A291" t="s">
        <v>724</v>
      </c>
      <c r="C291" t="s">
        <v>745</v>
      </c>
      <c r="E291" t="s">
        <v>735</v>
      </c>
      <c r="F291">
        <v>1.0357919515456221E-3</v>
      </c>
      <c r="G291" t="s">
        <v>641</v>
      </c>
      <c r="H291" t="s">
        <v>746</v>
      </c>
      <c r="I291" t="s">
        <v>648</v>
      </c>
      <c r="J291" t="s">
        <v>636</v>
      </c>
      <c r="K291" t="s">
        <v>727</v>
      </c>
      <c r="L291" t="s">
        <v>725</v>
      </c>
    </row>
    <row r="292" spans="1:12" x14ac:dyDescent="0.35">
      <c r="A292" t="s">
        <v>724</v>
      </c>
      <c r="C292" t="s">
        <v>745</v>
      </c>
      <c r="E292" t="s">
        <v>736</v>
      </c>
      <c r="F292">
        <v>0</v>
      </c>
      <c r="G292" t="s">
        <v>641</v>
      </c>
      <c r="H292" t="s">
        <v>746</v>
      </c>
      <c r="I292" t="s">
        <v>648</v>
      </c>
      <c r="J292" t="s">
        <v>636</v>
      </c>
      <c r="K292" t="s">
        <v>727</v>
      </c>
      <c r="L292" t="s">
        <v>725</v>
      </c>
    </row>
    <row r="293" spans="1:12" x14ac:dyDescent="0.35">
      <c r="A293" t="s">
        <v>724</v>
      </c>
      <c r="C293" t="s">
        <v>745</v>
      </c>
      <c r="E293" t="s">
        <v>737</v>
      </c>
      <c r="F293">
        <v>0</v>
      </c>
      <c r="G293" t="s">
        <v>641</v>
      </c>
      <c r="H293" t="s">
        <v>746</v>
      </c>
      <c r="I293" t="s">
        <v>648</v>
      </c>
      <c r="J293" t="s">
        <v>636</v>
      </c>
      <c r="K293" t="s">
        <v>727</v>
      </c>
      <c r="L293" t="s">
        <v>725</v>
      </c>
    </row>
    <row r="294" spans="1:12" x14ac:dyDescent="0.35">
      <c r="A294" t="s">
        <v>724</v>
      </c>
      <c r="C294" t="s">
        <v>745</v>
      </c>
      <c r="E294" t="s">
        <v>738</v>
      </c>
      <c r="F294">
        <v>0</v>
      </c>
      <c r="G294" t="s">
        <v>641</v>
      </c>
      <c r="H294" t="s">
        <v>746</v>
      </c>
      <c r="I294" t="s">
        <v>648</v>
      </c>
      <c r="J294" t="s">
        <v>636</v>
      </c>
      <c r="K294" t="s">
        <v>727</v>
      </c>
      <c r="L294" t="s">
        <v>725</v>
      </c>
    </row>
    <row r="295" spans="1:12" x14ac:dyDescent="0.35">
      <c r="A295" t="s">
        <v>724</v>
      </c>
      <c r="C295" t="s">
        <v>745</v>
      </c>
      <c r="E295" t="s">
        <v>739</v>
      </c>
      <c r="F295">
        <v>1.3471041844685437E-3</v>
      </c>
      <c r="G295" t="s">
        <v>641</v>
      </c>
      <c r="H295" t="s">
        <v>746</v>
      </c>
      <c r="I295" t="s">
        <v>648</v>
      </c>
      <c r="J295" t="s">
        <v>636</v>
      </c>
      <c r="K295" t="s">
        <v>727</v>
      </c>
      <c r="L295" t="s">
        <v>725</v>
      </c>
    </row>
    <row r="296" spans="1:12" x14ac:dyDescent="0.35">
      <c r="A296" t="s">
        <v>724</v>
      </c>
      <c r="C296" t="s">
        <v>745</v>
      </c>
      <c r="E296" t="s">
        <v>740</v>
      </c>
      <c r="F296">
        <v>5.0650336383229657E-3</v>
      </c>
      <c r="G296" t="s">
        <v>641</v>
      </c>
      <c r="H296" t="s">
        <v>746</v>
      </c>
      <c r="I296" t="s">
        <v>648</v>
      </c>
      <c r="J296" t="s">
        <v>636</v>
      </c>
      <c r="K296" t="s">
        <v>727</v>
      </c>
      <c r="L296" t="s">
        <v>725</v>
      </c>
    </row>
    <row r="297" spans="1:12" x14ac:dyDescent="0.35">
      <c r="A297" t="s">
        <v>724</v>
      </c>
      <c r="C297" t="s">
        <v>745</v>
      </c>
      <c r="E297" t="s">
        <v>741</v>
      </c>
      <c r="F297">
        <v>7.9525711568858396E-5</v>
      </c>
      <c r="G297" t="s">
        <v>641</v>
      </c>
      <c r="H297" t="s">
        <v>746</v>
      </c>
      <c r="I297" t="s">
        <v>648</v>
      </c>
      <c r="J297" t="s">
        <v>636</v>
      </c>
      <c r="K297" t="s">
        <v>727</v>
      </c>
      <c r="L297" t="s">
        <v>725</v>
      </c>
    </row>
    <row r="298" spans="1:12" x14ac:dyDescent="0.35">
      <c r="A298" t="s">
        <v>724</v>
      </c>
      <c r="C298" t="s">
        <v>745</v>
      </c>
      <c r="E298" t="s">
        <v>742</v>
      </c>
      <c r="F298">
        <v>1.7117851047238235E-4</v>
      </c>
      <c r="G298" t="s">
        <v>641</v>
      </c>
      <c r="H298" t="s">
        <v>746</v>
      </c>
      <c r="I298" t="s">
        <v>648</v>
      </c>
      <c r="J298" t="s">
        <v>636</v>
      </c>
      <c r="K298" t="s">
        <v>727</v>
      </c>
      <c r="L298" t="s">
        <v>725</v>
      </c>
    </row>
    <row r="299" spans="1:12" x14ac:dyDescent="0.35">
      <c r="A299" t="s">
        <v>724</v>
      </c>
      <c r="C299" t="s">
        <v>745</v>
      </c>
      <c r="D299" t="s">
        <v>596</v>
      </c>
      <c r="E299" t="s">
        <v>507</v>
      </c>
      <c r="F299">
        <v>3.9589422924412074E-8</v>
      </c>
      <c r="G299" t="s">
        <v>654</v>
      </c>
      <c r="H299" t="s">
        <v>519</v>
      </c>
      <c r="I299" t="s">
        <v>649</v>
      </c>
      <c r="J299" t="s">
        <v>636</v>
      </c>
      <c r="K299" t="s">
        <v>651</v>
      </c>
      <c r="L299" t="s">
        <v>725</v>
      </c>
    </row>
    <row r="300" spans="1:12" x14ac:dyDescent="0.35">
      <c r="A300" t="s">
        <v>724</v>
      </c>
      <c r="C300" t="s">
        <v>745</v>
      </c>
      <c r="D300" t="s">
        <v>596</v>
      </c>
      <c r="E300" t="s">
        <v>517</v>
      </c>
      <c r="F300">
        <v>1.2871253775664427E-7</v>
      </c>
      <c r="G300" t="s">
        <v>654</v>
      </c>
      <c r="H300" t="s">
        <v>519</v>
      </c>
      <c r="I300" t="s">
        <v>649</v>
      </c>
      <c r="J300" t="s">
        <v>636</v>
      </c>
      <c r="K300" t="s">
        <v>651</v>
      </c>
      <c r="L300" t="s">
        <v>725</v>
      </c>
    </row>
    <row r="301" spans="1:12" x14ac:dyDescent="0.35">
      <c r="A301" t="s">
        <v>724</v>
      </c>
      <c r="C301" t="s">
        <v>745</v>
      </c>
      <c r="D301" t="s">
        <v>596</v>
      </c>
      <c r="E301" t="s">
        <v>508</v>
      </c>
      <c r="F301">
        <v>2.4453953816216976E-7</v>
      </c>
      <c r="G301" t="s">
        <v>654</v>
      </c>
      <c r="H301" t="s">
        <v>519</v>
      </c>
      <c r="I301" t="s">
        <v>649</v>
      </c>
      <c r="J301" t="s">
        <v>636</v>
      </c>
      <c r="K301" t="s">
        <v>651</v>
      </c>
      <c r="L301" t="s">
        <v>725</v>
      </c>
    </row>
    <row r="302" spans="1:12" x14ac:dyDescent="0.35">
      <c r="A302" t="s">
        <v>724</v>
      </c>
      <c r="C302" t="s">
        <v>745</v>
      </c>
      <c r="D302" t="s">
        <v>596</v>
      </c>
      <c r="E302" t="s">
        <v>509</v>
      </c>
      <c r="F302">
        <v>4.2843873374006364E-8</v>
      </c>
      <c r="G302" t="s">
        <v>654</v>
      </c>
      <c r="H302" t="s">
        <v>519</v>
      </c>
      <c r="I302" t="s">
        <v>649</v>
      </c>
      <c r="J302" t="s">
        <v>636</v>
      </c>
      <c r="K302" t="s">
        <v>651</v>
      </c>
      <c r="L302" t="s">
        <v>725</v>
      </c>
    </row>
    <row r="303" spans="1:12" x14ac:dyDescent="0.35">
      <c r="A303" t="s">
        <v>724</v>
      </c>
      <c r="C303" t="s">
        <v>745</v>
      </c>
      <c r="D303" t="s">
        <v>596</v>
      </c>
      <c r="E303" t="s">
        <v>510</v>
      </c>
      <c r="F303">
        <v>1.8687676359569504E-8</v>
      </c>
      <c r="G303" t="s">
        <v>654</v>
      </c>
      <c r="H303" t="s">
        <v>519</v>
      </c>
      <c r="I303" t="s">
        <v>649</v>
      </c>
      <c r="J303" t="s">
        <v>636</v>
      </c>
      <c r="K303" t="s">
        <v>651</v>
      </c>
      <c r="L303" t="s">
        <v>725</v>
      </c>
    </row>
    <row r="304" spans="1:12" x14ac:dyDescent="0.35">
      <c r="A304" t="s">
        <v>724</v>
      </c>
      <c r="C304" t="s">
        <v>745</v>
      </c>
      <c r="D304" t="s">
        <v>596</v>
      </c>
      <c r="E304" t="s">
        <v>511</v>
      </c>
      <c r="F304">
        <v>5.7409821574002529E-7</v>
      </c>
      <c r="G304" t="s">
        <v>654</v>
      </c>
      <c r="H304" t="s">
        <v>519</v>
      </c>
      <c r="I304" t="s">
        <v>649</v>
      </c>
      <c r="J304" t="s">
        <v>636</v>
      </c>
      <c r="K304" t="s">
        <v>651</v>
      </c>
      <c r="L304" t="s">
        <v>725</v>
      </c>
    </row>
    <row r="305" spans="1:12" x14ac:dyDescent="0.35">
      <c r="A305" t="s">
        <v>724</v>
      </c>
      <c r="C305" t="s">
        <v>745</v>
      </c>
      <c r="D305" t="s">
        <v>596</v>
      </c>
      <c r="E305" t="s">
        <v>512</v>
      </c>
      <c r="F305">
        <v>1.5895377587021371E-9</v>
      </c>
      <c r="G305" t="s">
        <v>654</v>
      </c>
      <c r="H305" t="s">
        <v>519</v>
      </c>
      <c r="I305" t="s">
        <v>649</v>
      </c>
      <c r="J305" t="s">
        <v>636</v>
      </c>
      <c r="K305" t="s">
        <v>651</v>
      </c>
      <c r="L305" t="s">
        <v>725</v>
      </c>
    </row>
    <row r="306" spans="1:12" x14ac:dyDescent="0.35">
      <c r="A306" t="s">
        <v>724</v>
      </c>
      <c r="C306" t="s">
        <v>745</v>
      </c>
      <c r="D306" t="s">
        <v>596</v>
      </c>
      <c r="E306" t="s">
        <v>513</v>
      </c>
      <c r="F306">
        <v>3.749001795119851E-9</v>
      </c>
      <c r="G306" t="s">
        <v>654</v>
      </c>
      <c r="H306" t="s">
        <v>519</v>
      </c>
      <c r="I306" t="s">
        <v>649</v>
      </c>
      <c r="J306" t="s">
        <v>636</v>
      </c>
      <c r="K306" t="s">
        <v>651</v>
      </c>
      <c r="L306" t="s">
        <v>725</v>
      </c>
    </row>
    <row r="307" spans="1:12" x14ac:dyDescent="0.35">
      <c r="A307" t="s">
        <v>724</v>
      </c>
      <c r="C307" t="s">
        <v>745</v>
      </c>
      <c r="D307" t="s">
        <v>596</v>
      </c>
      <c r="E307" t="s">
        <v>514</v>
      </c>
      <c r="F307">
        <v>6.9937275396321281E-7</v>
      </c>
      <c r="G307" t="s">
        <v>654</v>
      </c>
      <c r="H307" t="s">
        <v>519</v>
      </c>
      <c r="I307" t="s">
        <v>649</v>
      </c>
      <c r="J307" t="s">
        <v>636</v>
      </c>
      <c r="K307" t="s">
        <v>651</v>
      </c>
      <c r="L307" t="s">
        <v>725</v>
      </c>
    </row>
    <row r="308" spans="1:12" x14ac:dyDescent="0.35">
      <c r="A308" t="s">
        <v>724</v>
      </c>
      <c r="C308" t="s">
        <v>745</v>
      </c>
      <c r="D308" t="s">
        <v>596</v>
      </c>
      <c r="E308" t="s">
        <v>515</v>
      </c>
      <c r="F308">
        <v>5.315583080173995E-9</v>
      </c>
      <c r="G308" t="s">
        <v>654</v>
      </c>
      <c r="H308" t="s">
        <v>519</v>
      </c>
      <c r="I308" t="s">
        <v>649</v>
      </c>
      <c r="J308" t="s">
        <v>636</v>
      </c>
      <c r="K308" t="s">
        <v>651</v>
      </c>
      <c r="L308" t="s">
        <v>725</v>
      </c>
    </row>
    <row r="309" spans="1:12" x14ac:dyDescent="0.35">
      <c r="A309" t="s">
        <v>724</v>
      </c>
      <c r="C309" t="s">
        <v>745</v>
      </c>
      <c r="D309" t="s">
        <v>596</v>
      </c>
      <c r="E309" t="s">
        <v>516</v>
      </c>
      <c r="F309">
        <v>3.4269200431733747E-4</v>
      </c>
      <c r="G309" t="s">
        <v>654</v>
      </c>
      <c r="H309" t="s">
        <v>519</v>
      </c>
      <c r="I309" t="s">
        <v>649</v>
      </c>
      <c r="J309" t="s">
        <v>636</v>
      </c>
      <c r="K309" t="s">
        <v>728</v>
      </c>
      <c r="L309" t="s">
        <v>725</v>
      </c>
    </row>
    <row r="310" spans="1:12" x14ac:dyDescent="0.35">
      <c r="A310" t="s">
        <v>724</v>
      </c>
      <c r="C310" t="s">
        <v>745</v>
      </c>
      <c r="D310" t="s">
        <v>695</v>
      </c>
      <c r="E310" t="s">
        <v>507</v>
      </c>
      <c r="F310">
        <v>1.2456065608879464E-6</v>
      </c>
      <c r="G310" t="s">
        <v>654</v>
      </c>
      <c r="H310" t="s">
        <v>519</v>
      </c>
      <c r="I310" t="s">
        <v>649</v>
      </c>
      <c r="J310" t="s">
        <v>636</v>
      </c>
      <c r="K310" t="s">
        <v>653</v>
      </c>
      <c r="L310" t="s">
        <v>725</v>
      </c>
    </row>
    <row r="311" spans="1:12" x14ac:dyDescent="0.35">
      <c r="A311" t="s">
        <v>724</v>
      </c>
      <c r="C311" t="s">
        <v>745</v>
      </c>
      <c r="D311" t="s">
        <v>695</v>
      </c>
      <c r="E311" t="s">
        <v>517</v>
      </c>
      <c r="F311">
        <v>6.7044986783925833E-6</v>
      </c>
      <c r="G311" t="s">
        <v>654</v>
      </c>
      <c r="H311" t="s">
        <v>519</v>
      </c>
      <c r="I311" t="s">
        <v>649</v>
      </c>
      <c r="J311" t="s">
        <v>636</v>
      </c>
      <c r="K311" t="s">
        <v>653</v>
      </c>
      <c r="L311" t="s">
        <v>725</v>
      </c>
    </row>
    <row r="312" spans="1:12" x14ac:dyDescent="0.35">
      <c r="A312" t="s">
        <v>724</v>
      </c>
      <c r="C312" t="s">
        <v>745</v>
      </c>
      <c r="D312" t="s">
        <v>695</v>
      </c>
      <c r="E312" t="s">
        <v>508</v>
      </c>
      <c r="F312">
        <v>9.7528714282842036E-6</v>
      </c>
      <c r="G312" t="s">
        <v>654</v>
      </c>
      <c r="H312" t="s">
        <v>519</v>
      </c>
      <c r="I312" t="s">
        <v>649</v>
      </c>
      <c r="J312" t="s">
        <v>636</v>
      </c>
      <c r="K312" t="s">
        <v>653</v>
      </c>
      <c r="L312" t="s">
        <v>725</v>
      </c>
    </row>
    <row r="313" spans="1:12" x14ac:dyDescent="0.35">
      <c r="A313" t="s">
        <v>724</v>
      </c>
      <c r="C313" t="s">
        <v>745</v>
      </c>
      <c r="D313" t="s">
        <v>695</v>
      </c>
      <c r="E313" t="s">
        <v>509</v>
      </c>
      <c r="F313">
        <v>2.9813800185141724E-7</v>
      </c>
      <c r="G313" t="s">
        <v>654</v>
      </c>
      <c r="H313" t="s">
        <v>519</v>
      </c>
      <c r="I313" t="s">
        <v>649</v>
      </c>
      <c r="J313" t="s">
        <v>636</v>
      </c>
      <c r="K313" t="s">
        <v>653</v>
      </c>
      <c r="L313" t="s">
        <v>725</v>
      </c>
    </row>
    <row r="314" spans="1:12" x14ac:dyDescent="0.35">
      <c r="A314" t="s">
        <v>724</v>
      </c>
      <c r="C314" t="s">
        <v>745</v>
      </c>
      <c r="D314" t="s">
        <v>695</v>
      </c>
      <c r="E314" t="s">
        <v>510</v>
      </c>
      <c r="F314">
        <v>2.5275781263186927E-7</v>
      </c>
      <c r="G314" t="s">
        <v>654</v>
      </c>
      <c r="H314" t="s">
        <v>519</v>
      </c>
      <c r="I314" t="s">
        <v>649</v>
      </c>
      <c r="J314" t="s">
        <v>636</v>
      </c>
      <c r="K314" t="s">
        <v>653</v>
      </c>
      <c r="L314" t="s">
        <v>725</v>
      </c>
    </row>
    <row r="315" spans="1:12" x14ac:dyDescent="0.35">
      <c r="A315" t="s">
        <v>724</v>
      </c>
      <c r="C315" t="s">
        <v>745</v>
      </c>
      <c r="D315" t="s">
        <v>695</v>
      </c>
      <c r="E315" t="s">
        <v>511</v>
      </c>
      <c r="F315">
        <v>1.4830472387685762E-6</v>
      </c>
      <c r="G315" t="s">
        <v>654</v>
      </c>
      <c r="H315" t="s">
        <v>519</v>
      </c>
      <c r="I315" t="s">
        <v>649</v>
      </c>
      <c r="J315" t="s">
        <v>636</v>
      </c>
      <c r="K315" t="s">
        <v>653</v>
      </c>
      <c r="L315" t="s">
        <v>725</v>
      </c>
    </row>
    <row r="316" spans="1:12" x14ac:dyDescent="0.35">
      <c r="A316" t="s">
        <v>724</v>
      </c>
      <c r="C316" t="s">
        <v>745</v>
      </c>
      <c r="D316" t="s">
        <v>695</v>
      </c>
      <c r="E316" t="s">
        <v>512</v>
      </c>
      <c r="F316">
        <v>8.2561586992477149E-8</v>
      </c>
      <c r="G316" t="s">
        <v>654</v>
      </c>
      <c r="H316" t="s">
        <v>519</v>
      </c>
      <c r="I316" t="s">
        <v>649</v>
      </c>
      <c r="J316" t="s">
        <v>636</v>
      </c>
      <c r="K316" t="s">
        <v>653</v>
      </c>
      <c r="L316" t="s">
        <v>725</v>
      </c>
    </row>
    <row r="317" spans="1:12" x14ac:dyDescent="0.35">
      <c r="A317" t="s">
        <v>724</v>
      </c>
      <c r="C317" t="s">
        <v>745</v>
      </c>
      <c r="D317" t="s">
        <v>695</v>
      </c>
      <c r="E317" t="s">
        <v>513</v>
      </c>
      <c r="F317">
        <v>8.0126698021477688E-8</v>
      </c>
      <c r="G317" t="s">
        <v>654</v>
      </c>
      <c r="H317" t="s">
        <v>519</v>
      </c>
      <c r="I317" t="s">
        <v>649</v>
      </c>
      <c r="J317" t="s">
        <v>636</v>
      </c>
      <c r="K317" t="s">
        <v>653</v>
      </c>
      <c r="L317" t="s">
        <v>725</v>
      </c>
    </row>
    <row r="318" spans="1:12" x14ac:dyDescent="0.35">
      <c r="A318" t="s">
        <v>724</v>
      </c>
      <c r="C318" t="s">
        <v>745</v>
      </c>
      <c r="D318" t="s">
        <v>695</v>
      </c>
      <c r="E318" t="s">
        <v>696</v>
      </c>
      <c r="F318">
        <v>6.9686048265895188E-6</v>
      </c>
      <c r="G318" t="s">
        <v>654</v>
      </c>
      <c r="H318" t="s">
        <v>519</v>
      </c>
      <c r="I318" t="s">
        <v>649</v>
      </c>
      <c r="J318" t="s">
        <v>636</v>
      </c>
      <c r="K318" t="s">
        <v>653</v>
      </c>
      <c r="L318" t="s">
        <v>725</v>
      </c>
    </row>
    <row r="319" spans="1:12" x14ac:dyDescent="0.35">
      <c r="A319" t="s">
        <v>724</v>
      </c>
      <c r="C319" t="s">
        <v>745</v>
      </c>
      <c r="D319" t="s">
        <v>695</v>
      </c>
      <c r="E319" t="s">
        <v>515</v>
      </c>
      <c r="F319">
        <v>6.0966049924169628E-8</v>
      </c>
      <c r="G319" t="s">
        <v>654</v>
      </c>
      <c r="H319" t="s">
        <v>519</v>
      </c>
      <c r="I319" t="s">
        <v>649</v>
      </c>
      <c r="J319" t="s">
        <v>636</v>
      </c>
      <c r="K319" t="s">
        <v>653</v>
      </c>
      <c r="L319" t="s">
        <v>725</v>
      </c>
    </row>
    <row r="320" spans="1:12" x14ac:dyDescent="0.35">
      <c r="A320" t="s">
        <v>724</v>
      </c>
      <c r="C320" t="s">
        <v>745</v>
      </c>
      <c r="D320" t="s">
        <v>695</v>
      </c>
      <c r="E320" t="s">
        <v>516</v>
      </c>
      <c r="F320">
        <v>4.1044156018887291E-3</v>
      </c>
      <c r="G320" t="s">
        <v>654</v>
      </c>
      <c r="H320" t="s">
        <v>519</v>
      </c>
      <c r="I320" t="s">
        <v>649</v>
      </c>
      <c r="J320" t="s">
        <v>636</v>
      </c>
      <c r="K320" t="s">
        <v>705</v>
      </c>
      <c r="L320" t="s">
        <v>725</v>
      </c>
    </row>
    <row r="321" spans="1:12" x14ac:dyDescent="0.35">
      <c r="A321" t="s">
        <v>724</v>
      </c>
      <c r="C321" t="s">
        <v>745</v>
      </c>
      <c r="D321" t="s">
        <v>695</v>
      </c>
      <c r="E321" t="s">
        <v>697</v>
      </c>
      <c r="F321">
        <v>7.8711308508721783E-5</v>
      </c>
      <c r="G321" t="s">
        <v>654</v>
      </c>
      <c r="H321" t="s">
        <v>519</v>
      </c>
      <c r="I321" t="s">
        <v>649</v>
      </c>
      <c r="J321" t="s">
        <v>636</v>
      </c>
      <c r="K321" t="s">
        <v>653</v>
      </c>
      <c r="L321" t="s">
        <v>725</v>
      </c>
    </row>
    <row r="322" spans="1:12" x14ac:dyDescent="0.35">
      <c r="A322" t="s">
        <v>719</v>
      </c>
      <c r="C322" t="s">
        <v>744</v>
      </c>
      <c r="E322" t="s">
        <v>729</v>
      </c>
      <c r="F322">
        <v>2.0379761287147018E-4</v>
      </c>
      <c r="G322" t="s">
        <v>641</v>
      </c>
      <c r="H322" t="s">
        <v>637</v>
      </c>
      <c r="I322" t="s">
        <v>648</v>
      </c>
      <c r="J322" t="s">
        <v>636</v>
      </c>
      <c r="K322" t="s">
        <v>699</v>
      </c>
    </row>
    <row r="323" spans="1:12" x14ac:dyDescent="0.35">
      <c r="A323" t="s">
        <v>719</v>
      </c>
      <c r="C323" t="s">
        <v>744</v>
      </c>
      <c r="E323" t="s">
        <v>730</v>
      </c>
      <c r="F323">
        <v>2.0379761287147018E-4</v>
      </c>
      <c r="G323" t="s">
        <v>641</v>
      </c>
      <c r="H323" t="s">
        <v>637</v>
      </c>
      <c r="I323" t="s">
        <v>648</v>
      </c>
      <c r="J323" t="s">
        <v>636</v>
      </c>
      <c r="K323" t="s">
        <v>699</v>
      </c>
    </row>
    <row r="324" spans="1:12" x14ac:dyDescent="0.35">
      <c r="A324" t="s">
        <v>719</v>
      </c>
      <c r="C324" t="s">
        <v>744</v>
      </c>
      <c r="E324" t="s">
        <v>731</v>
      </c>
      <c r="F324">
        <v>3.0569641930720528E-3</v>
      </c>
      <c r="G324" t="s">
        <v>641</v>
      </c>
      <c r="H324" t="s">
        <v>637</v>
      </c>
      <c r="I324" t="s">
        <v>648</v>
      </c>
      <c r="J324" t="s">
        <v>636</v>
      </c>
      <c r="K324" t="s">
        <v>699</v>
      </c>
    </row>
    <row r="325" spans="1:12" x14ac:dyDescent="0.35">
      <c r="A325" t="s">
        <v>719</v>
      </c>
      <c r="C325" t="s">
        <v>744</v>
      </c>
      <c r="E325" t="s">
        <v>545</v>
      </c>
      <c r="F325">
        <v>4.0759522574294036E-4</v>
      </c>
      <c r="G325" t="s">
        <v>641</v>
      </c>
      <c r="H325" t="s">
        <v>637</v>
      </c>
      <c r="I325" t="s">
        <v>648</v>
      </c>
      <c r="J325" t="s">
        <v>636</v>
      </c>
      <c r="K325" t="s">
        <v>699</v>
      </c>
    </row>
    <row r="326" spans="1:12" x14ac:dyDescent="0.35">
      <c r="A326" t="s">
        <v>719</v>
      </c>
      <c r="C326" t="s">
        <v>744</v>
      </c>
      <c r="E326" t="s">
        <v>732</v>
      </c>
      <c r="F326">
        <v>1.2635451998031151E-2</v>
      </c>
      <c r="G326" t="s">
        <v>641</v>
      </c>
      <c r="H326" t="s">
        <v>637</v>
      </c>
      <c r="I326" t="s">
        <v>648</v>
      </c>
      <c r="J326" t="s">
        <v>636</v>
      </c>
      <c r="K326" t="s">
        <v>699</v>
      </c>
    </row>
    <row r="327" spans="1:12" x14ac:dyDescent="0.35">
      <c r="A327" t="s">
        <v>719</v>
      </c>
      <c r="C327" t="s">
        <v>744</v>
      </c>
      <c r="E327" t="s">
        <v>542</v>
      </c>
      <c r="F327">
        <v>0</v>
      </c>
      <c r="G327" t="s">
        <v>641</v>
      </c>
      <c r="H327" t="s">
        <v>637</v>
      </c>
      <c r="I327" t="s">
        <v>648</v>
      </c>
      <c r="J327" t="s">
        <v>636</v>
      </c>
      <c r="K327" t="s">
        <v>699</v>
      </c>
    </row>
    <row r="328" spans="1:12" x14ac:dyDescent="0.35">
      <c r="A328" t="s">
        <v>719</v>
      </c>
      <c r="C328" t="s">
        <v>744</v>
      </c>
      <c r="E328" t="s">
        <v>733</v>
      </c>
      <c r="F328">
        <v>0</v>
      </c>
      <c r="G328" t="s">
        <v>641</v>
      </c>
      <c r="H328" t="s">
        <v>637</v>
      </c>
      <c r="I328" t="s">
        <v>648</v>
      </c>
      <c r="J328" t="s">
        <v>636</v>
      </c>
      <c r="K328" t="s">
        <v>699</v>
      </c>
    </row>
    <row r="329" spans="1:12" x14ac:dyDescent="0.35">
      <c r="A329" t="s">
        <v>719</v>
      </c>
      <c r="C329" t="s">
        <v>744</v>
      </c>
      <c r="E329" t="s">
        <v>596</v>
      </c>
      <c r="F329">
        <v>3.872154644557934E-3</v>
      </c>
      <c r="G329" t="s">
        <v>641</v>
      </c>
      <c r="H329" t="s">
        <v>637</v>
      </c>
      <c r="I329" t="s">
        <v>648</v>
      </c>
      <c r="J329" t="s">
        <v>636</v>
      </c>
      <c r="K329" t="s">
        <v>699</v>
      </c>
    </row>
    <row r="330" spans="1:12" x14ac:dyDescent="0.35">
      <c r="A330" t="s">
        <v>719</v>
      </c>
      <c r="C330" t="s">
        <v>744</v>
      </c>
      <c r="E330" t="s">
        <v>734</v>
      </c>
      <c r="F330">
        <v>0</v>
      </c>
      <c r="G330" t="s">
        <v>641</v>
      </c>
      <c r="H330" t="s">
        <v>637</v>
      </c>
      <c r="I330" t="s">
        <v>648</v>
      </c>
      <c r="J330" t="s">
        <v>636</v>
      </c>
      <c r="K330" t="s">
        <v>699</v>
      </c>
    </row>
    <row r="331" spans="1:12" x14ac:dyDescent="0.35">
      <c r="A331" t="s">
        <v>719</v>
      </c>
      <c r="C331" t="s">
        <v>744</v>
      </c>
      <c r="E331" t="s">
        <v>735</v>
      </c>
      <c r="F331">
        <v>0</v>
      </c>
      <c r="G331" t="s">
        <v>641</v>
      </c>
      <c r="H331" t="s">
        <v>746</v>
      </c>
      <c r="I331" t="s">
        <v>648</v>
      </c>
      <c r="J331" t="s">
        <v>636</v>
      </c>
      <c r="K331" t="s">
        <v>699</v>
      </c>
    </row>
    <row r="332" spans="1:12" x14ac:dyDescent="0.35">
      <c r="A332" t="s">
        <v>719</v>
      </c>
      <c r="C332" t="s">
        <v>744</v>
      </c>
      <c r="E332" t="s">
        <v>736</v>
      </c>
      <c r="F332">
        <v>0</v>
      </c>
      <c r="G332" t="s">
        <v>641</v>
      </c>
      <c r="H332" t="s">
        <v>746</v>
      </c>
      <c r="I332" t="s">
        <v>648</v>
      </c>
      <c r="J332" t="s">
        <v>636</v>
      </c>
      <c r="K332" t="s">
        <v>699</v>
      </c>
    </row>
    <row r="333" spans="1:12" x14ac:dyDescent="0.35">
      <c r="A333" t="s">
        <v>719</v>
      </c>
      <c r="C333" t="s">
        <v>744</v>
      </c>
      <c r="E333" t="s">
        <v>737</v>
      </c>
      <c r="F333">
        <v>0</v>
      </c>
      <c r="G333" t="s">
        <v>641</v>
      </c>
      <c r="H333" t="s">
        <v>746</v>
      </c>
      <c r="I333" t="s">
        <v>648</v>
      </c>
      <c r="J333" t="s">
        <v>636</v>
      </c>
      <c r="K333" t="s">
        <v>699</v>
      </c>
    </row>
    <row r="334" spans="1:12" x14ac:dyDescent="0.35">
      <c r="A334" t="s">
        <v>719</v>
      </c>
      <c r="C334" t="s">
        <v>744</v>
      </c>
      <c r="E334" t="s">
        <v>738</v>
      </c>
      <c r="F334">
        <v>0</v>
      </c>
      <c r="G334" t="s">
        <v>641</v>
      </c>
      <c r="H334" t="s">
        <v>746</v>
      </c>
      <c r="I334" t="s">
        <v>648</v>
      </c>
      <c r="J334" t="s">
        <v>636</v>
      </c>
      <c r="K334" t="s">
        <v>699</v>
      </c>
    </row>
    <row r="335" spans="1:12" x14ac:dyDescent="0.35">
      <c r="A335" t="s">
        <v>719</v>
      </c>
      <c r="C335" t="s">
        <v>744</v>
      </c>
      <c r="E335" t="s">
        <v>739</v>
      </c>
      <c r="F335">
        <v>0</v>
      </c>
      <c r="G335" t="s">
        <v>641</v>
      </c>
      <c r="H335" t="s">
        <v>746</v>
      </c>
      <c r="I335" t="s">
        <v>648</v>
      </c>
      <c r="J335" t="s">
        <v>636</v>
      </c>
      <c r="K335" t="s">
        <v>699</v>
      </c>
    </row>
    <row r="336" spans="1:12" x14ac:dyDescent="0.35">
      <c r="A336" t="s">
        <v>719</v>
      </c>
      <c r="C336" t="s">
        <v>744</v>
      </c>
      <c r="E336" t="s">
        <v>740</v>
      </c>
      <c r="F336">
        <v>0</v>
      </c>
      <c r="G336" t="s">
        <v>641</v>
      </c>
      <c r="H336" t="s">
        <v>746</v>
      </c>
      <c r="I336" t="s">
        <v>648</v>
      </c>
      <c r="J336" t="s">
        <v>636</v>
      </c>
      <c r="K336" t="s">
        <v>699</v>
      </c>
    </row>
    <row r="337" spans="1:11" x14ac:dyDescent="0.35">
      <c r="A337" t="s">
        <v>719</v>
      </c>
      <c r="C337" t="s">
        <v>744</v>
      </c>
      <c r="E337" t="s">
        <v>741</v>
      </c>
      <c r="F337">
        <v>0</v>
      </c>
      <c r="G337" t="s">
        <v>641</v>
      </c>
      <c r="H337" t="s">
        <v>746</v>
      </c>
      <c r="I337" t="s">
        <v>648</v>
      </c>
      <c r="J337" t="s">
        <v>636</v>
      </c>
      <c r="K337" t="s">
        <v>699</v>
      </c>
    </row>
    <row r="338" spans="1:11" x14ac:dyDescent="0.35">
      <c r="A338" t="s">
        <v>719</v>
      </c>
      <c r="C338" t="s">
        <v>744</v>
      </c>
      <c r="E338" t="s">
        <v>742</v>
      </c>
      <c r="F338">
        <v>0</v>
      </c>
      <c r="G338" t="s">
        <v>641</v>
      </c>
      <c r="H338" t="s">
        <v>746</v>
      </c>
      <c r="I338" t="s">
        <v>648</v>
      </c>
      <c r="J338" t="s">
        <v>636</v>
      </c>
      <c r="K338" t="s">
        <v>699</v>
      </c>
    </row>
    <row r="339" spans="1:11" x14ac:dyDescent="0.35">
      <c r="A339" t="s">
        <v>719</v>
      </c>
      <c r="C339" t="s">
        <v>744</v>
      </c>
      <c r="D339" t="s">
        <v>596</v>
      </c>
      <c r="E339" t="s">
        <v>507</v>
      </c>
      <c r="F339">
        <v>5.5216332090153809E-8</v>
      </c>
      <c r="G339" t="s">
        <v>654</v>
      </c>
      <c r="H339" t="s">
        <v>519</v>
      </c>
      <c r="I339" t="s">
        <v>649</v>
      </c>
      <c r="J339" t="s">
        <v>636</v>
      </c>
      <c r="K339" t="s">
        <v>651</v>
      </c>
    </row>
    <row r="340" spans="1:11" x14ac:dyDescent="0.35">
      <c r="A340" t="s">
        <v>719</v>
      </c>
      <c r="C340" t="s">
        <v>744</v>
      </c>
      <c r="D340" t="s">
        <v>596</v>
      </c>
      <c r="E340" t="s">
        <v>517</v>
      </c>
      <c r="F340">
        <v>1.7496258266254263E-7</v>
      </c>
      <c r="G340" t="s">
        <v>654</v>
      </c>
      <c r="H340" t="s">
        <v>519</v>
      </c>
      <c r="I340" t="s">
        <v>649</v>
      </c>
      <c r="J340" t="s">
        <v>636</v>
      </c>
      <c r="K340" t="s">
        <v>651</v>
      </c>
    </row>
    <row r="341" spans="1:11" x14ac:dyDescent="0.35">
      <c r="A341" t="s">
        <v>719</v>
      </c>
      <c r="C341" t="s">
        <v>744</v>
      </c>
      <c r="D341" t="s">
        <v>596</v>
      </c>
      <c r="E341" t="s">
        <v>508</v>
      </c>
      <c r="F341">
        <v>3.4272771052156737E-7</v>
      </c>
      <c r="G341" t="s">
        <v>654</v>
      </c>
      <c r="H341" t="s">
        <v>519</v>
      </c>
      <c r="I341" t="s">
        <v>649</v>
      </c>
      <c r="J341" t="s">
        <v>636</v>
      </c>
      <c r="K341" t="s">
        <v>651</v>
      </c>
    </row>
    <row r="342" spans="1:11" x14ac:dyDescent="0.35">
      <c r="A342" t="s">
        <v>719</v>
      </c>
      <c r="C342" t="s">
        <v>744</v>
      </c>
      <c r="D342" t="s">
        <v>596</v>
      </c>
      <c r="E342" t="s">
        <v>509</v>
      </c>
      <c r="F342">
        <v>6.1559608344872202E-8</v>
      </c>
      <c r="G342" t="s">
        <v>654</v>
      </c>
      <c r="H342" t="s">
        <v>519</v>
      </c>
      <c r="I342" t="s">
        <v>649</v>
      </c>
      <c r="J342" t="s">
        <v>636</v>
      </c>
      <c r="K342" t="s">
        <v>651</v>
      </c>
    </row>
    <row r="343" spans="1:11" x14ac:dyDescent="0.35">
      <c r="A343" t="s">
        <v>719</v>
      </c>
      <c r="C343" t="s">
        <v>744</v>
      </c>
      <c r="D343" t="s">
        <v>596</v>
      </c>
      <c r="E343" t="s">
        <v>510</v>
      </c>
      <c r="F343">
        <v>2.6672628319030556E-8</v>
      </c>
      <c r="G343" t="s">
        <v>654</v>
      </c>
      <c r="H343" t="s">
        <v>519</v>
      </c>
      <c r="I343" t="s">
        <v>649</v>
      </c>
      <c r="J343" t="s">
        <v>636</v>
      </c>
      <c r="K343" t="s">
        <v>651</v>
      </c>
    </row>
    <row r="344" spans="1:11" x14ac:dyDescent="0.35">
      <c r="A344" t="s">
        <v>719</v>
      </c>
      <c r="C344" t="s">
        <v>744</v>
      </c>
      <c r="D344" t="s">
        <v>596</v>
      </c>
      <c r="E344" t="s">
        <v>511</v>
      </c>
      <c r="F344">
        <v>8.4291458810108479E-7</v>
      </c>
      <c r="G344" t="s">
        <v>654</v>
      </c>
      <c r="H344" t="s">
        <v>519</v>
      </c>
      <c r="I344" t="s">
        <v>649</v>
      </c>
      <c r="J344" t="s">
        <v>636</v>
      </c>
      <c r="K344" t="s">
        <v>651</v>
      </c>
    </row>
    <row r="345" spans="1:11" x14ac:dyDescent="0.35">
      <c r="A345" t="s">
        <v>719</v>
      </c>
      <c r="C345" t="s">
        <v>744</v>
      </c>
      <c r="D345" t="s">
        <v>596</v>
      </c>
      <c r="E345" t="s">
        <v>512</v>
      </c>
      <c r="F345">
        <v>2.1905730022652121E-9</v>
      </c>
      <c r="G345" t="s">
        <v>654</v>
      </c>
      <c r="H345" t="s">
        <v>519</v>
      </c>
      <c r="I345" t="s">
        <v>649</v>
      </c>
      <c r="J345" t="s">
        <v>636</v>
      </c>
      <c r="K345" t="s">
        <v>651</v>
      </c>
    </row>
    <row r="346" spans="1:11" x14ac:dyDescent="0.35">
      <c r="A346" t="s">
        <v>719</v>
      </c>
      <c r="C346" t="s">
        <v>744</v>
      </c>
      <c r="D346" t="s">
        <v>596</v>
      </c>
      <c r="E346" t="s">
        <v>513</v>
      </c>
      <c r="F346">
        <v>5.1708804731382282E-9</v>
      </c>
      <c r="G346" t="s">
        <v>654</v>
      </c>
      <c r="H346" t="s">
        <v>519</v>
      </c>
      <c r="I346" t="s">
        <v>649</v>
      </c>
      <c r="J346" t="s">
        <v>636</v>
      </c>
      <c r="K346" t="s">
        <v>651</v>
      </c>
    </row>
    <row r="347" spans="1:11" x14ac:dyDescent="0.35">
      <c r="A347" t="s">
        <v>719</v>
      </c>
      <c r="C347" t="s">
        <v>744</v>
      </c>
      <c r="D347" t="s">
        <v>596</v>
      </c>
      <c r="E347" t="s">
        <v>514</v>
      </c>
      <c r="F347">
        <v>9.6879218707931243E-7</v>
      </c>
      <c r="G347" t="s">
        <v>654</v>
      </c>
      <c r="H347" t="s">
        <v>519</v>
      </c>
      <c r="I347" t="s">
        <v>649</v>
      </c>
      <c r="J347" t="s">
        <v>636</v>
      </c>
      <c r="K347" t="s">
        <v>651</v>
      </c>
    </row>
    <row r="348" spans="1:11" x14ac:dyDescent="0.35">
      <c r="A348" t="s">
        <v>719</v>
      </c>
      <c r="C348" t="s">
        <v>744</v>
      </c>
      <c r="D348" t="s">
        <v>596</v>
      </c>
      <c r="E348" t="s">
        <v>515</v>
      </c>
      <c r="F348">
        <v>7.6542767931309424E-9</v>
      </c>
      <c r="G348" t="s">
        <v>654</v>
      </c>
      <c r="H348" t="s">
        <v>519</v>
      </c>
      <c r="I348" t="s">
        <v>649</v>
      </c>
      <c r="J348" t="s">
        <v>636</v>
      </c>
      <c r="K348" t="s">
        <v>651</v>
      </c>
    </row>
    <row r="349" spans="1:11" x14ac:dyDescent="0.35">
      <c r="A349" t="s">
        <v>719</v>
      </c>
      <c r="C349" t="s">
        <v>744</v>
      </c>
      <c r="D349" t="s">
        <v>596</v>
      </c>
      <c r="E349" t="s">
        <v>516</v>
      </c>
      <c r="F349">
        <v>4.8844266168204928E-4</v>
      </c>
      <c r="G349" t="s">
        <v>654</v>
      </c>
      <c r="H349" t="s">
        <v>519</v>
      </c>
      <c r="I349" t="s">
        <v>649</v>
      </c>
      <c r="J349" t="s">
        <v>636</v>
      </c>
      <c r="K349" t="s">
        <v>700</v>
      </c>
    </row>
    <row r="350" spans="1:11" x14ac:dyDescent="0.35">
      <c r="A350" t="s">
        <v>719</v>
      </c>
      <c r="C350" t="s">
        <v>744</v>
      </c>
      <c r="D350" t="s">
        <v>695</v>
      </c>
      <c r="E350" t="s">
        <v>507</v>
      </c>
      <c r="F350">
        <v>2.3286355157610437E-6</v>
      </c>
      <c r="G350" t="s">
        <v>654</v>
      </c>
      <c r="H350" t="s">
        <v>519</v>
      </c>
      <c r="I350" t="s">
        <v>649</v>
      </c>
      <c r="J350" t="s">
        <v>636</v>
      </c>
      <c r="K350" t="s">
        <v>653</v>
      </c>
    </row>
    <row r="351" spans="1:11" x14ac:dyDescent="0.35">
      <c r="A351" t="s">
        <v>719</v>
      </c>
      <c r="C351" t="s">
        <v>744</v>
      </c>
      <c r="D351" t="s">
        <v>695</v>
      </c>
      <c r="E351" t="s">
        <v>517</v>
      </c>
      <c r="F351">
        <v>1.3272549458737275E-5</v>
      </c>
      <c r="G351" t="s">
        <v>654</v>
      </c>
      <c r="H351" t="s">
        <v>519</v>
      </c>
      <c r="I351" t="s">
        <v>649</v>
      </c>
      <c r="J351" t="s">
        <v>636</v>
      </c>
      <c r="K351" t="s">
        <v>653</v>
      </c>
    </row>
    <row r="352" spans="1:11" x14ac:dyDescent="0.35">
      <c r="A352" t="s">
        <v>719</v>
      </c>
      <c r="C352" t="s">
        <v>744</v>
      </c>
      <c r="D352" t="s">
        <v>695</v>
      </c>
      <c r="E352" t="s">
        <v>508</v>
      </c>
      <c r="F352">
        <v>1.1520510048329228E-5</v>
      </c>
      <c r="G352" t="s">
        <v>654</v>
      </c>
      <c r="H352" t="s">
        <v>519</v>
      </c>
      <c r="I352" t="s">
        <v>649</v>
      </c>
      <c r="J352" t="s">
        <v>636</v>
      </c>
      <c r="K352" t="s">
        <v>653</v>
      </c>
    </row>
    <row r="353" spans="1:11" x14ac:dyDescent="0.35">
      <c r="A353" t="s">
        <v>719</v>
      </c>
      <c r="C353" t="s">
        <v>744</v>
      </c>
      <c r="D353" t="s">
        <v>695</v>
      </c>
      <c r="E353" t="s">
        <v>509</v>
      </c>
      <c r="F353">
        <v>8.4274507058979074E-7</v>
      </c>
      <c r="G353" t="s">
        <v>654</v>
      </c>
      <c r="H353" t="s">
        <v>519</v>
      </c>
      <c r="I353" t="s">
        <v>649</v>
      </c>
      <c r="J353" t="s">
        <v>636</v>
      </c>
      <c r="K353" t="s">
        <v>653</v>
      </c>
    </row>
    <row r="354" spans="1:11" x14ac:dyDescent="0.35">
      <c r="A354" t="s">
        <v>719</v>
      </c>
      <c r="C354" t="s">
        <v>744</v>
      </c>
      <c r="D354" t="s">
        <v>695</v>
      </c>
      <c r="E354" t="s">
        <v>510</v>
      </c>
      <c r="F354">
        <v>5.1283776640289585E-7</v>
      </c>
      <c r="G354" t="s">
        <v>654</v>
      </c>
      <c r="H354" t="s">
        <v>519</v>
      </c>
      <c r="I354" t="s">
        <v>649</v>
      </c>
      <c r="J354" t="s">
        <v>636</v>
      </c>
      <c r="K354" t="s">
        <v>653</v>
      </c>
    </row>
    <row r="355" spans="1:11" x14ac:dyDescent="0.35">
      <c r="A355" t="s">
        <v>719</v>
      </c>
      <c r="C355" t="s">
        <v>744</v>
      </c>
      <c r="D355" t="s">
        <v>695</v>
      </c>
      <c r="E355" t="s">
        <v>511</v>
      </c>
      <c r="F355">
        <v>6.049250156829063E-6</v>
      </c>
      <c r="G355" t="s">
        <v>654</v>
      </c>
      <c r="H355" t="s">
        <v>519</v>
      </c>
      <c r="I355" t="s">
        <v>649</v>
      </c>
      <c r="J355" t="s">
        <v>636</v>
      </c>
      <c r="K355" t="s">
        <v>653</v>
      </c>
    </row>
    <row r="356" spans="1:11" x14ac:dyDescent="0.35">
      <c r="A356" t="s">
        <v>719</v>
      </c>
      <c r="C356" t="s">
        <v>744</v>
      </c>
      <c r="D356" t="s">
        <v>695</v>
      </c>
      <c r="E356" t="s">
        <v>512</v>
      </c>
      <c r="F356">
        <v>9.2916869488044289E-8</v>
      </c>
      <c r="G356" t="s">
        <v>654</v>
      </c>
      <c r="H356" t="s">
        <v>519</v>
      </c>
      <c r="I356" t="s">
        <v>649</v>
      </c>
      <c r="J356" t="s">
        <v>636</v>
      </c>
      <c r="K356" t="s">
        <v>653</v>
      </c>
    </row>
    <row r="357" spans="1:11" x14ac:dyDescent="0.35">
      <c r="A357" t="s">
        <v>719</v>
      </c>
      <c r="C357" t="s">
        <v>744</v>
      </c>
      <c r="D357" t="s">
        <v>695</v>
      </c>
      <c r="E357" t="s">
        <v>513</v>
      </c>
      <c r="F357">
        <v>7.77768292442976E-8</v>
      </c>
      <c r="G357" t="s">
        <v>654</v>
      </c>
      <c r="H357" t="s">
        <v>519</v>
      </c>
      <c r="I357" t="s">
        <v>649</v>
      </c>
      <c r="J357" t="s">
        <v>636</v>
      </c>
      <c r="K357" t="s">
        <v>653</v>
      </c>
    </row>
    <row r="358" spans="1:11" x14ac:dyDescent="0.35">
      <c r="A358" t="s">
        <v>719</v>
      </c>
      <c r="C358" t="s">
        <v>744</v>
      </c>
      <c r="D358" t="s">
        <v>695</v>
      </c>
      <c r="E358" t="s">
        <v>696</v>
      </c>
      <c r="F358">
        <v>8.2082471861337392E-6</v>
      </c>
      <c r="G358" t="s">
        <v>654</v>
      </c>
      <c r="H358" t="s">
        <v>519</v>
      </c>
      <c r="I358" t="s">
        <v>649</v>
      </c>
      <c r="J358" t="s">
        <v>636</v>
      </c>
      <c r="K358" t="s">
        <v>653</v>
      </c>
    </row>
    <row r="359" spans="1:11" x14ac:dyDescent="0.35">
      <c r="A359" t="s">
        <v>719</v>
      </c>
      <c r="C359" t="s">
        <v>744</v>
      </c>
      <c r="D359" t="s">
        <v>695</v>
      </c>
      <c r="E359" t="s">
        <v>515</v>
      </c>
      <c r="F359">
        <v>4.2951930555946373E-8</v>
      </c>
      <c r="G359" t="s">
        <v>654</v>
      </c>
      <c r="H359" t="s">
        <v>519</v>
      </c>
      <c r="I359" t="s">
        <v>649</v>
      </c>
      <c r="J359" t="s">
        <v>636</v>
      </c>
      <c r="K359" t="s">
        <v>653</v>
      </c>
    </row>
    <row r="360" spans="1:11" x14ac:dyDescent="0.35">
      <c r="A360" t="s">
        <v>719</v>
      </c>
      <c r="C360" t="s">
        <v>744</v>
      </c>
      <c r="D360" t="s">
        <v>695</v>
      </c>
      <c r="E360" t="s">
        <v>516</v>
      </c>
      <c r="F360">
        <v>3.8015267392691099E-3</v>
      </c>
      <c r="G360" t="s">
        <v>654</v>
      </c>
      <c r="H360" t="s">
        <v>519</v>
      </c>
      <c r="I360" t="s">
        <v>649</v>
      </c>
      <c r="J360" t="s">
        <v>636</v>
      </c>
      <c r="K360" t="s">
        <v>708</v>
      </c>
    </row>
    <row r="361" spans="1:11" x14ac:dyDescent="0.35">
      <c r="A361" t="s">
        <v>719</v>
      </c>
      <c r="C361" t="s">
        <v>744</v>
      </c>
      <c r="D361" t="s">
        <v>695</v>
      </c>
      <c r="E361" t="s">
        <v>697</v>
      </c>
      <c r="F361">
        <v>7.5829383886255936E-5</v>
      </c>
      <c r="G361" t="s">
        <v>654</v>
      </c>
      <c r="H361" t="s">
        <v>519</v>
      </c>
      <c r="I361" t="s">
        <v>649</v>
      </c>
      <c r="J361" t="s">
        <v>636</v>
      </c>
      <c r="K361" t="s">
        <v>653</v>
      </c>
    </row>
    <row r="362" spans="1:11" x14ac:dyDescent="0.35">
      <c r="A362" t="s">
        <v>720</v>
      </c>
      <c r="B362" t="s">
        <v>716</v>
      </c>
      <c r="C362" t="s">
        <v>744</v>
      </c>
      <c r="E362" t="s">
        <v>729</v>
      </c>
      <c r="F362">
        <v>2.1403999999999999E-2</v>
      </c>
      <c r="G362" t="s">
        <v>641</v>
      </c>
      <c r="H362" t="s">
        <v>637</v>
      </c>
      <c r="I362" t="s">
        <v>648</v>
      </c>
      <c r="J362" t="s">
        <v>636</v>
      </c>
      <c r="K362" t="s">
        <v>706</v>
      </c>
    </row>
    <row r="363" spans="1:11" x14ac:dyDescent="0.35">
      <c r="A363" t="s">
        <v>720</v>
      </c>
      <c r="B363" t="s">
        <v>716</v>
      </c>
      <c r="C363" t="s">
        <v>744</v>
      </c>
      <c r="E363" t="s">
        <v>730</v>
      </c>
      <c r="F363">
        <v>0</v>
      </c>
      <c r="G363" t="s">
        <v>641</v>
      </c>
      <c r="H363" t="s">
        <v>637</v>
      </c>
      <c r="I363" t="s">
        <v>648</v>
      </c>
      <c r="J363" t="s">
        <v>636</v>
      </c>
      <c r="K363" t="s">
        <v>706</v>
      </c>
    </row>
    <row r="364" spans="1:11" x14ac:dyDescent="0.35">
      <c r="A364" t="s">
        <v>720</v>
      </c>
      <c r="B364" t="s">
        <v>716</v>
      </c>
      <c r="C364" t="s">
        <v>744</v>
      </c>
      <c r="E364" t="s">
        <v>731</v>
      </c>
      <c r="F364">
        <v>0</v>
      </c>
      <c r="G364" t="s">
        <v>641</v>
      </c>
      <c r="H364" t="s">
        <v>637</v>
      </c>
      <c r="I364" t="s">
        <v>648</v>
      </c>
      <c r="J364" t="s">
        <v>636</v>
      </c>
      <c r="K364" t="s">
        <v>706</v>
      </c>
    </row>
    <row r="365" spans="1:11" x14ac:dyDescent="0.35">
      <c r="A365" t="s">
        <v>720</v>
      </c>
      <c r="B365" t="s">
        <v>716</v>
      </c>
      <c r="C365" t="s">
        <v>744</v>
      </c>
      <c r="E365" t="s">
        <v>545</v>
      </c>
      <c r="F365">
        <v>0</v>
      </c>
      <c r="G365" t="s">
        <v>641</v>
      </c>
      <c r="H365" t="s">
        <v>637</v>
      </c>
      <c r="I365" t="s">
        <v>648</v>
      </c>
      <c r="J365" t="s">
        <v>636</v>
      </c>
      <c r="K365" t="s">
        <v>706</v>
      </c>
    </row>
    <row r="366" spans="1:11" x14ac:dyDescent="0.35">
      <c r="A366" t="s">
        <v>720</v>
      </c>
      <c r="B366" t="s">
        <v>716</v>
      </c>
      <c r="C366" t="s">
        <v>744</v>
      </c>
      <c r="E366" t="s">
        <v>732</v>
      </c>
      <c r="F366">
        <v>5.8332000000000002E-2</v>
      </c>
      <c r="G366" t="s">
        <v>641</v>
      </c>
      <c r="H366" t="s">
        <v>637</v>
      </c>
      <c r="I366" t="s">
        <v>648</v>
      </c>
      <c r="J366" t="s">
        <v>636</v>
      </c>
      <c r="K366" t="s">
        <v>706</v>
      </c>
    </row>
    <row r="367" spans="1:11" x14ac:dyDescent="0.35">
      <c r="A367" t="s">
        <v>720</v>
      </c>
      <c r="B367" t="s">
        <v>716</v>
      </c>
      <c r="C367" t="s">
        <v>744</v>
      </c>
      <c r="E367" t="s">
        <v>542</v>
      </c>
      <c r="F367">
        <v>0</v>
      </c>
      <c r="G367" t="s">
        <v>641</v>
      </c>
      <c r="H367" t="s">
        <v>637</v>
      </c>
      <c r="I367" t="s">
        <v>648</v>
      </c>
      <c r="J367" t="s">
        <v>636</v>
      </c>
      <c r="K367" t="s">
        <v>706</v>
      </c>
    </row>
    <row r="368" spans="1:11" x14ac:dyDescent="0.35">
      <c r="A368" t="s">
        <v>720</v>
      </c>
      <c r="B368" t="s">
        <v>716</v>
      </c>
      <c r="C368" t="s">
        <v>744</v>
      </c>
      <c r="E368" t="s">
        <v>733</v>
      </c>
      <c r="F368">
        <v>0</v>
      </c>
      <c r="G368" t="s">
        <v>641</v>
      </c>
      <c r="H368" t="s">
        <v>637</v>
      </c>
      <c r="I368" t="s">
        <v>648</v>
      </c>
      <c r="J368" t="s">
        <v>636</v>
      </c>
      <c r="K368" t="s">
        <v>706</v>
      </c>
    </row>
    <row r="369" spans="1:11" x14ac:dyDescent="0.35">
      <c r="A369" t="s">
        <v>720</v>
      </c>
      <c r="B369" t="s">
        <v>716</v>
      </c>
      <c r="C369" t="s">
        <v>744</v>
      </c>
      <c r="E369" t="s">
        <v>596</v>
      </c>
      <c r="F369">
        <v>-4.1440000000000001E-3</v>
      </c>
      <c r="G369" t="s">
        <v>641</v>
      </c>
      <c r="H369" t="s">
        <v>637</v>
      </c>
      <c r="I369" t="s">
        <v>648</v>
      </c>
      <c r="J369" t="s">
        <v>636</v>
      </c>
      <c r="K369" t="s">
        <v>706</v>
      </c>
    </row>
    <row r="370" spans="1:11" x14ac:dyDescent="0.35">
      <c r="A370" t="s">
        <v>720</v>
      </c>
      <c r="B370" t="s">
        <v>716</v>
      </c>
      <c r="C370" t="s">
        <v>744</v>
      </c>
      <c r="E370" t="s">
        <v>734</v>
      </c>
      <c r="F370">
        <v>0</v>
      </c>
      <c r="G370" t="s">
        <v>641</v>
      </c>
      <c r="H370" t="s">
        <v>637</v>
      </c>
      <c r="I370" t="s">
        <v>648</v>
      </c>
      <c r="J370" t="s">
        <v>636</v>
      </c>
      <c r="K370" t="s">
        <v>706</v>
      </c>
    </row>
    <row r="371" spans="1:11" x14ac:dyDescent="0.35">
      <c r="A371" t="s">
        <v>720</v>
      </c>
      <c r="B371" t="s">
        <v>716</v>
      </c>
      <c r="C371" t="s">
        <v>744</v>
      </c>
      <c r="E371" t="s">
        <v>735</v>
      </c>
      <c r="F371">
        <v>0</v>
      </c>
      <c r="G371" t="s">
        <v>641</v>
      </c>
      <c r="H371" t="s">
        <v>746</v>
      </c>
      <c r="I371" t="s">
        <v>648</v>
      </c>
      <c r="J371" t="s">
        <v>636</v>
      </c>
      <c r="K371" t="s">
        <v>706</v>
      </c>
    </row>
    <row r="372" spans="1:11" x14ac:dyDescent="0.35">
      <c r="A372" t="s">
        <v>720</v>
      </c>
      <c r="B372" t="s">
        <v>716</v>
      </c>
      <c r="C372" t="s">
        <v>744</v>
      </c>
      <c r="E372" t="s">
        <v>736</v>
      </c>
      <c r="F372">
        <v>0</v>
      </c>
      <c r="G372" t="s">
        <v>641</v>
      </c>
      <c r="H372" t="s">
        <v>746</v>
      </c>
      <c r="I372" t="s">
        <v>648</v>
      </c>
      <c r="J372" t="s">
        <v>636</v>
      </c>
      <c r="K372" t="s">
        <v>706</v>
      </c>
    </row>
    <row r="373" spans="1:11" x14ac:dyDescent="0.35">
      <c r="A373" t="s">
        <v>720</v>
      </c>
      <c r="B373" t="s">
        <v>716</v>
      </c>
      <c r="C373" t="s">
        <v>744</v>
      </c>
      <c r="E373" t="s">
        <v>737</v>
      </c>
      <c r="F373">
        <v>0</v>
      </c>
      <c r="G373" t="s">
        <v>641</v>
      </c>
      <c r="H373" t="s">
        <v>746</v>
      </c>
      <c r="I373" t="s">
        <v>648</v>
      </c>
      <c r="J373" t="s">
        <v>636</v>
      </c>
      <c r="K373" t="s">
        <v>706</v>
      </c>
    </row>
    <row r="374" spans="1:11" x14ac:dyDescent="0.35">
      <c r="A374" t="s">
        <v>720</v>
      </c>
      <c r="B374" t="s">
        <v>716</v>
      </c>
      <c r="C374" t="s">
        <v>744</v>
      </c>
      <c r="E374" t="s">
        <v>738</v>
      </c>
      <c r="F374">
        <v>0</v>
      </c>
      <c r="G374" t="s">
        <v>641</v>
      </c>
      <c r="H374" t="s">
        <v>746</v>
      </c>
      <c r="I374" t="s">
        <v>648</v>
      </c>
      <c r="J374" t="s">
        <v>636</v>
      </c>
      <c r="K374" t="s">
        <v>706</v>
      </c>
    </row>
    <row r="375" spans="1:11" x14ac:dyDescent="0.35">
      <c r="A375" t="s">
        <v>720</v>
      </c>
      <c r="B375" t="s">
        <v>716</v>
      </c>
      <c r="C375" t="s">
        <v>744</v>
      </c>
      <c r="E375" t="s">
        <v>739</v>
      </c>
      <c r="F375">
        <v>0</v>
      </c>
      <c r="G375" t="s">
        <v>641</v>
      </c>
      <c r="H375" t="s">
        <v>746</v>
      </c>
      <c r="I375" t="s">
        <v>648</v>
      </c>
      <c r="J375" t="s">
        <v>636</v>
      </c>
      <c r="K375" t="s">
        <v>706</v>
      </c>
    </row>
    <row r="376" spans="1:11" x14ac:dyDescent="0.35">
      <c r="A376" t="s">
        <v>720</v>
      </c>
      <c r="B376" t="s">
        <v>716</v>
      </c>
      <c r="C376" t="s">
        <v>744</v>
      </c>
      <c r="E376" t="s">
        <v>740</v>
      </c>
      <c r="F376">
        <v>0</v>
      </c>
      <c r="G376" t="s">
        <v>641</v>
      </c>
      <c r="H376" t="s">
        <v>746</v>
      </c>
      <c r="I376" t="s">
        <v>648</v>
      </c>
      <c r="J376" t="s">
        <v>636</v>
      </c>
      <c r="K376" t="s">
        <v>706</v>
      </c>
    </row>
    <row r="377" spans="1:11" x14ac:dyDescent="0.35">
      <c r="A377" t="s">
        <v>720</v>
      </c>
      <c r="B377" t="s">
        <v>716</v>
      </c>
      <c r="C377" t="s">
        <v>744</v>
      </c>
      <c r="E377" t="s">
        <v>741</v>
      </c>
      <c r="F377">
        <v>0</v>
      </c>
      <c r="G377" t="s">
        <v>641</v>
      </c>
      <c r="H377" t="s">
        <v>746</v>
      </c>
      <c r="I377" t="s">
        <v>648</v>
      </c>
      <c r="J377" t="s">
        <v>636</v>
      </c>
      <c r="K377" t="s">
        <v>706</v>
      </c>
    </row>
    <row r="378" spans="1:11" x14ac:dyDescent="0.35">
      <c r="A378" t="s">
        <v>720</v>
      </c>
      <c r="B378" t="s">
        <v>716</v>
      </c>
      <c r="C378" t="s">
        <v>744</v>
      </c>
      <c r="E378" t="s">
        <v>742</v>
      </c>
      <c r="F378">
        <v>0</v>
      </c>
      <c r="G378" t="s">
        <v>641</v>
      </c>
      <c r="H378" t="s">
        <v>746</v>
      </c>
      <c r="I378" t="s">
        <v>648</v>
      </c>
      <c r="J378" t="s">
        <v>636</v>
      </c>
      <c r="K378" t="s">
        <v>706</v>
      </c>
    </row>
    <row r="379" spans="1:11" x14ac:dyDescent="0.35">
      <c r="A379" t="s">
        <v>720</v>
      </c>
      <c r="B379" t="s">
        <v>716</v>
      </c>
      <c r="C379" t="s">
        <v>744</v>
      </c>
      <c r="D379" t="s">
        <v>596</v>
      </c>
      <c r="E379" t="s">
        <v>507</v>
      </c>
      <c r="F379">
        <v>-8.1931766657185673E-8</v>
      </c>
      <c r="G379" t="s">
        <v>654</v>
      </c>
      <c r="H379" t="s">
        <v>519</v>
      </c>
      <c r="I379" t="s">
        <v>649</v>
      </c>
      <c r="J379" t="s">
        <v>636</v>
      </c>
      <c r="K379" t="s">
        <v>651</v>
      </c>
    </row>
    <row r="380" spans="1:11" x14ac:dyDescent="0.35">
      <c r="A380" t="s">
        <v>720</v>
      </c>
      <c r="B380" t="s">
        <v>716</v>
      </c>
      <c r="C380" t="s">
        <v>744</v>
      </c>
      <c r="D380" t="s">
        <v>596</v>
      </c>
      <c r="E380" t="s">
        <v>517</v>
      </c>
      <c r="F380">
        <v>-1.7645939433174996E-7</v>
      </c>
      <c r="G380" t="s">
        <v>654</v>
      </c>
      <c r="H380" t="s">
        <v>519</v>
      </c>
      <c r="I380" t="s">
        <v>649</v>
      </c>
      <c r="J380" t="s">
        <v>636</v>
      </c>
      <c r="K380" t="s">
        <v>651</v>
      </c>
    </row>
    <row r="381" spans="1:11" x14ac:dyDescent="0.35">
      <c r="A381" t="s">
        <v>720</v>
      </c>
      <c r="B381" t="s">
        <v>716</v>
      </c>
      <c r="C381" t="s">
        <v>744</v>
      </c>
      <c r="D381" t="s">
        <v>596</v>
      </c>
      <c r="E381" t="s">
        <v>508</v>
      </c>
      <c r="F381">
        <v>-5.388939810729717E-7</v>
      </c>
      <c r="G381" t="s">
        <v>654</v>
      </c>
      <c r="H381" t="s">
        <v>519</v>
      </c>
      <c r="I381" t="s">
        <v>649</v>
      </c>
      <c r="J381" t="s">
        <v>636</v>
      </c>
      <c r="K381" t="s">
        <v>651</v>
      </c>
    </row>
    <row r="382" spans="1:11" x14ac:dyDescent="0.35">
      <c r="A382" t="s">
        <v>720</v>
      </c>
      <c r="B382" t="s">
        <v>716</v>
      </c>
      <c r="C382" t="s">
        <v>744</v>
      </c>
      <c r="D382" t="s">
        <v>596</v>
      </c>
      <c r="E382" t="s">
        <v>509</v>
      </c>
      <c r="F382">
        <v>-1.2427501652971855E-7</v>
      </c>
      <c r="G382" t="s">
        <v>654</v>
      </c>
      <c r="H382" t="s">
        <v>519</v>
      </c>
      <c r="I382" t="s">
        <v>649</v>
      </c>
      <c r="J382" t="s">
        <v>636</v>
      </c>
      <c r="K382" t="s">
        <v>651</v>
      </c>
    </row>
    <row r="383" spans="1:11" x14ac:dyDescent="0.35">
      <c r="A383" t="s">
        <v>720</v>
      </c>
      <c r="B383" t="s">
        <v>716</v>
      </c>
      <c r="C383" t="s">
        <v>744</v>
      </c>
      <c r="D383" t="s">
        <v>596</v>
      </c>
      <c r="E383" t="s">
        <v>510</v>
      </c>
      <c r="F383">
        <v>-5.068363848653805E-8</v>
      </c>
      <c r="G383" t="s">
        <v>654</v>
      </c>
      <c r="H383" t="s">
        <v>519</v>
      </c>
      <c r="I383" t="s">
        <v>649</v>
      </c>
      <c r="J383" t="s">
        <v>636</v>
      </c>
      <c r="K383" t="s">
        <v>651</v>
      </c>
    </row>
    <row r="384" spans="1:11" x14ac:dyDescent="0.35">
      <c r="A384" t="s">
        <v>720</v>
      </c>
      <c r="B384" t="s">
        <v>716</v>
      </c>
      <c r="C384" t="s">
        <v>744</v>
      </c>
      <c r="D384" t="s">
        <v>596</v>
      </c>
      <c r="E384" t="s">
        <v>511</v>
      </c>
      <c r="F384">
        <v>-2.021092960312032E-6</v>
      </c>
      <c r="G384" t="s">
        <v>654</v>
      </c>
      <c r="H384" t="s">
        <v>519</v>
      </c>
      <c r="I384" t="s">
        <v>649</v>
      </c>
      <c r="J384" t="s">
        <v>636</v>
      </c>
      <c r="K384" t="s">
        <v>651</v>
      </c>
    </row>
    <row r="385" spans="1:11" x14ac:dyDescent="0.35">
      <c r="A385" t="s">
        <v>720</v>
      </c>
      <c r="B385" t="s">
        <v>716</v>
      </c>
      <c r="C385" t="s">
        <v>744</v>
      </c>
      <c r="D385" t="s">
        <v>596</v>
      </c>
      <c r="E385" t="s">
        <v>512</v>
      </c>
      <c r="F385">
        <v>-2.7686937653063687E-9</v>
      </c>
      <c r="G385" t="s">
        <v>654</v>
      </c>
      <c r="H385" t="s">
        <v>519</v>
      </c>
      <c r="I385" t="s">
        <v>649</v>
      </c>
      <c r="J385" t="s">
        <v>636</v>
      </c>
      <c r="K385" t="s">
        <v>651</v>
      </c>
    </row>
    <row r="386" spans="1:11" x14ac:dyDescent="0.35">
      <c r="A386" t="s">
        <v>720</v>
      </c>
      <c r="B386" t="s">
        <v>716</v>
      </c>
      <c r="C386" t="s">
        <v>744</v>
      </c>
      <c r="D386" t="s">
        <v>596</v>
      </c>
      <c r="E386" t="s">
        <v>513</v>
      </c>
      <c r="F386">
        <v>-6.6151200763299226E-9</v>
      </c>
      <c r="G386" t="s">
        <v>654</v>
      </c>
      <c r="H386" t="s">
        <v>519</v>
      </c>
      <c r="I386" t="s">
        <v>649</v>
      </c>
      <c r="J386" t="s">
        <v>636</v>
      </c>
      <c r="K386" t="s">
        <v>651</v>
      </c>
    </row>
    <row r="387" spans="1:11" x14ac:dyDescent="0.35">
      <c r="A387" t="s">
        <v>720</v>
      </c>
      <c r="B387" t="s">
        <v>716</v>
      </c>
      <c r="C387" t="s">
        <v>744</v>
      </c>
      <c r="D387" t="s">
        <v>596</v>
      </c>
      <c r="E387" t="s">
        <v>514</v>
      </c>
      <c r="F387">
        <v>-1.3163299560967392E-6</v>
      </c>
      <c r="G387" t="s">
        <v>654</v>
      </c>
      <c r="H387" t="s">
        <v>519</v>
      </c>
      <c r="I387" t="s">
        <v>649</v>
      </c>
      <c r="J387" t="s">
        <v>636</v>
      </c>
      <c r="K387" t="s">
        <v>651</v>
      </c>
    </row>
    <row r="388" spans="1:11" x14ac:dyDescent="0.35">
      <c r="A388" t="s">
        <v>720</v>
      </c>
      <c r="B388" t="s">
        <v>716</v>
      </c>
      <c r="C388" t="s">
        <v>744</v>
      </c>
      <c r="D388" t="s">
        <v>596</v>
      </c>
      <c r="E388" t="s">
        <v>515</v>
      </c>
      <c r="F388">
        <v>-1.5747382384787707E-8</v>
      </c>
      <c r="G388" t="s">
        <v>654</v>
      </c>
      <c r="H388" t="s">
        <v>519</v>
      </c>
      <c r="I388" t="s">
        <v>649</v>
      </c>
      <c r="J388" t="s">
        <v>636</v>
      </c>
      <c r="K388" t="s">
        <v>651</v>
      </c>
    </row>
    <row r="389" spans="1:11" x14ac:dyDescent="0.35">
      <c r="A389" t="s">
        <v>720</v>
      </c>
      <c r="B389" t="s">
        <v>716</v>
      </c>
      <c r="C389" t="s">
        <v>744</v>
      </c>
      <c r="D389" t="s">
        <v>596</v>
      </c>
      <c r="E389" t="s">
        <v>516</v>
      </c>
      <c r="F389">
        <v>-9.1608243994366085E-4</v>
      </c>
      <c r="G389" t="s">
        <v>654</v>
      </c>
      <c r="H389" t="s">
        <v>519</v>
      </c>
      <c r="I389" t="s">
        <v>649</v>
      </c>
      <c r="J389" t="s">
        <v>636</v>
      </c>
      <c r="K389" t="s">
        <v>707</v>
      </c>
    </row>
    <row r="390" spans="1:11" x14ac:dyDescent="0.35">
      <c r="A390" t="s">
        <v>720</v>
      </c>
      <c r="B390" t="s">
        <v>716</v>
      </c>
      <c r="C390" t="s">
        <v>744</v>
      </c>
      <c r="D390" t="s">
        <v>695</v>
      </c>
      <c r="E390" t="s">
        <v>507</v>
      </c>
      <c r="F390">
        <v>1.045201927866162E-6</v>
      </c>
      <c r="G390" t="s">
        <v>654</v>
      </c>
      <c r="H390" t="s">
        <v>519</v>
      </c>
      <c r="I390" t="s">
        <v>649</v>
      </c>
      <c r="J390" t="s">
        <v>636</v>
      </c>
      <c r="K390" t="s">
        <v>653</v>
      </c>
    </row>
    <row r="391" spans="1:11" x14ac:dyDescent="0.35">
      <c r="A391" t="s">
        <v>720</v>
      </c>
      <c r="B391" t="s">
        <v>716</v>
      </c>
      <c r="C391" t="s">
        <v>744</v>
      </c>
      <c r="D391" t="s">
        <v>695</v>
      </c>
      <c r="E391" t="s">
        <v>517</v>
      </c>
      <c r="F391">
        <v>5.4671827146414518E-6</v>
      </c>
      <c r="G391" t="s">
        <v>654</v>
      </c>
      <c r="H391" t="s">
        <v>519</v>
      </c>
      <c r="I391" t="s">
        <v>649</v>
      </c>
      <c r="J391" t="s">
        <v>636</v>
      </c>
      <c r="K391" t="s">
        <v>653</v>
      </c>
    </row>
    <row r="392" spans="1:11" x14ac:dyDescent="0.35">
      <c r="A392" t="s">
        <v>720</v>
      </c>
      <c r="B392" t="s">
        <v>716</v>
      </c>
      <c r="C392" t="s">
        <v>744</v>
      </c>
      <c r="D392" t="s">
        <v>695</v>
      </c>
      <c r="E392" t="s">
        <v>508</v>
      </c>
      <c r="F392">
        <v>8.9666725663450006E-6</v>
      </c>
      <c r="G392" t="s">
        <v>654</v>
      </c>
      <c r="H392" t="s">
        <v>519</v>
      </c>
      <c r="I392" t="s">
        <v>649</v>
      </c>
      <c r="J392" t="s">
        <v>636</v>
      </c>
      <c r="K392" t="s">
        <v>653</v>
      </c>
    </row>
    <row r="393" spans="1:11" x14ac:dyDescent="0.35">
      <c r="A393" t="s">
        <v>720</v>
      </c>
      <c r="B393" t="s">
        <v>716</v>
      </c>
      <c r="C393" t="s">
        <v>744</v>
      </c>
      <c r="D393" t="s">
        <v>695</v>
      </c>
      <c r="E393" t="s">
        <v>509</v>
      </c>
      <c r="F393">
        <v>2.7556951655660813E-7</v>
      </c>
      <c r="G393" t="s">
        <v>654</v>
      </c>
      <c r="H393" t="s">
        <v>519</v>
      </c>
      <c r="I393" t="s">
        <v>649</v>
      </c>
      <c r="J393" t="s">
        <v>636</v>
      </c>
      <c r="K393" t="s">
        <v>653</v>
      </c>
    </row>
    <row r="394" spans="1:11" x14ac:dyDescent="0.35">
      <c r="A394" t="s">
        <v>720</v>
      </c>
      <c r="B394" t="s">
        <v>716</v>
      </c>
      <c r="C394" t="s">
        <v>744</v>
      </c>
      <c r="D394" t="s">
        <v>695</v>
      </c>
      <c r="E394" t="s">
        <v>510</v>
      </c>
      <c r="F394">
        <v>2.6741855217476173E-7</v>
      </c>
      <c r="G394" t="s">
        <v>654</v>
      </c>
      <c r="H394" t="s">
        <v>519</v>
      </c>
      <c r="I394" t="s">
        <v>649</v>
      </c>
      <c r="J394" t="s">
        <v>636</v>
      </c>
      <c r="K394" t="s">
        <v>653</v>
      </c>
    </row>
    <row r="395" spans="1:11" x14ac:dyDescent="0.35">
      <c r="A395" t="s">
        <v>720</v>
      </c>
      <c r="B395" t="s">
        <v>716</v>
      </c>
      <c r="C395" t="s">
        <v>744</v>
      </c>
      <c r="D395" t="s">
        <v>695</v>
      </c>
      <c r="E395" t="s">
        <v>511</v>
      </c>
      <c r="F395">
        <v>1.8563919411598602E-7</v>
      </c>
      <c r="G395" t="s">
        <v>654</v>
      </c>
      <c r="H395" t="s">
        <v>519</v>
      </c>
      <c r="I395" t="s">
        <v>649</v>
      </c>
      <c r="J395" t="s">
        <v>636</v>
      </c>
      <c r="K395" t="s">
        <v>653</v>
      </c>
    </row>
    <row r="396" spans="1:11" x14ac:dyDescent="0.35">
      <c r="A396" t="s">
        <v>720</v>
      </c>
      <c r="B396" t="s">
        <v>716</v>
      </c>
      <c r="C396" t="s">
        <v>744</v>
      </c>
      <c r="D396" t="s">
        <v>695</v>
      </c>
      <c r="E396" t="s">
        <v>512</v>
      </c>
      <c r="F396">
        <v>5.0298867646485721E-8</v>
      </c>
      <c r="G396" t="s">
        <v>654</v>
      </c>
      <c r="H396" t="s">
        <v>519</v>
      </c>
      <c r="I396" t="s">
        <v>649</v>
      </c>
      <c r="J396" t="s">
        <v>636</v>
      </c>
      <c r="K396" t="s">
        <v>653</v>
      </c>
    </row>
    <row r="397" spans="1:11" x14ac:dyDescent="0.35">
      <c r="A397" t="s">
        <v>720</v>
      </c>
      <c r="B397" t="s">
        <v>716</v>
      </c>
      <c r="C397" t="s">
        <v>744</v>
      </c>
      <c r="D397" t="s">
        <v>695</v>
      </c>
      <c r="E397" t="s">
        <v>513</v>
      </c>
      <c r="F397">
        <v>1.4234598076890067E-7</v>
      </c>
      <c r="G397" t="s">
        <v>654</v>
      </c>
      <c r="H397" t="s">
        <v>519</v>
      </c>
      <c r="I397" t="s">
        <v>649</v>
      </c>
      <c r="J397" t="s">
        <v>636</v>
      </c>
      <c r="K397" t="s">
        <v>653</v>
      </c>
    </row>
    <row r="398" spans="1:11" x14ac:dyDescent="0.35">
      <c r="A398" t="s">
        <v>720</v>
      </c>
      <c r="B398" t="s">
        <v>716</v>
      </c>
      <c r="C398" t="s">
        <v>744</v>
      </c>
      <c r="D398" t="s">
        <v>695</v>
      </c>
      <c r="E398" t="s">
        <v>696</v>
      </c>
      <c r="F398">
        <v>8.3900828898692231E-6</v>
      </c>
      <c r="G398" t="s">
        <v>654</v>
      </c>
      <c r="H398" t="s">
        <v>519</v>
      </c>
      <c r="I398" t="s">
        <v>649</v>
      </c>
      <c r="J398" t="s">
        <v>636</v>
      </c>
      <c r="K398" t="s">
        <v>653</v>
      </c>
    </row>
    <row r="399" spans="1:11" x14ac:dyDescent="0.35">
      <c r="A399" t="s">
        <v>720</v>
      </c>
      <c r="B399" t="s">
        <v>716</v>
      </c>
      <c r="C399" t="s">
        <v>744</v>
      </c>
      <c r="D399" t="s">
        <v>695</v>
      </c>
      <c r="E399" t="s">
        <v>515</v>
      </c>
      <c r="F399">
        <v>1.3195166360956079E-7</v>
      </c>
      <c r="G399" t="s">
        <v>654</v>
      </c>
      <c r="H399" t="s">
        <v>519</v>
      </c>
      <c r="I399" t="s">
        <v>649</v>
      </c>
      <c r="J399" t="s">
        <v>636</v>
      </c>
      <c r="K399" t="s">
        <v>653</v>
      </c>
    </row>
    <row r="400" spans="1:11" x14ac:dyDescent="0.35">
      <c r="A400" t="s">
        <v>720</v>
      </c>
      <c r="B400" t="s">
        <v>716</v>
      </c>
      <c r="C400" t="s">
        <v>744</v>
      </c>
      <c r="D400" t="s">
        <v>695</v>
      </c>
      <c r="E400" t="s">
        <v>516</v>
      </c>
      <c r="F400">
        <v>6.7550980481914952E-3</v>
      </c>
      <c r="G400" t="s">
        <v>654</v>
      </c>
      <c r="H400" t="s">
        <v>519</v>
      </c>
      <c r="I400" t="s">
        <v>649</v>
      </c>
      <c r="J400" t="s">
        <v>636</v>
      </c>
      <c r="K400" t="s">
        <v>709</v>
      </c>
    </row>
    <row r="401" spans="1:11" x14ac:dyDescent="0.35">
      <c r="A401" t="s">
        <v>720</v>
      </c>
      <c r="B401" t="s">
        <v>716</v>
      </c>
      <c r="C401" t="s">
        <v>744</v>
      </c>
      <c r="D401" t="s">
        <v>695</v>
      </c>
      <c r="E401" t="s">
        <v>697</v>
      </c>
      <c r="F401">
        <v>1.0606856850824203E-4</v>
      </c>
      <c r="G401" t="s">
        <v>654</v>
      </c>
      <c r="H401" t="s">
        <v>519</v>
      </c>
      <c r="I401" t="s">
        <v>649</v>
      </c>
      <c r="J401" t="s">
        <v>636</v>
      </c>
      <c r="K401" t="s">
        <v>653</v>
      </c>
    </row>
    <row r="402" spans="1:11" x14ac:dyDescent="0.35">
      <c r="A402" t="s">
        <v>720</v>
      </c>
      <c r="B402" t="s">
        <v>721</v>
      </c>
      <c r="C402" t="s">
        <v>744</v>
      </c>
      <c r="E402" t="s">
        <v>729</v>
      </c>
      <c r="F402">
        <v>1.7930000000000001E-2</v>
      </c>
      <c r="G402" t="s">
        <v>641</v>
      </c>
      <c r="H402" t="s">
        <v>637</v>
      </c>
      <c r="I402" t="s">
        <v>648</v>
      </c>
      <c r="J402" t="s">
        <v>636</v>
      </c>
      <c r="K402" t="s">
        <v>706</v>
      </c>
    </row>
    <row r="403" spans="1:11" x14ac:dyDescent="0.35">
      <c r="A403" t="s">
        <v>720</v>
      </c>
      <c r="B403" t="s">
        <v>721</v>
      </c>
      <c r="C403" t="s">
        <v>744</v>
      </c>
      <c r="E403" t="s">
        <v>730</v>
      </c>
      <c r="F403">
        <v>0</v>
      </c>
      <c r="G403" t="s">
        <v>641</v>
      </c>
      <c r="H403" t="s">
        <v>637</v>
      </c>
      <c r="I403" t="s">
        <v>648</v>
      </c>
      <c r="J403" t="s">
        <v>636</v>
      </c>
      <c r="K403" t="s">
        <v>706</v>
      </c>
    </row>
    <row r="404" spans="1:11" x14ac:dyDescent="0.35">
      <c r="A404" t="s">
        <v>720</v>
      </c>
      <c r="B404" t="s">
        <v>721</v>
      </c>
      <c r="C404" t="s">
        <v>744</v>
      </c>
      <c r="E404" t="s">
        <v>731</v>
      </c>
      <c r="F404">
        <v>0</v>
      </c>
      <c r="G404" t="s">
        <v>641</v>
      </c>
      <c r="H404" t="s">
        <v>637</v>
      </c>
      <c r="I404" t="s">
        <v>648</v>
      </c>
      <c r="J404" t="s">
        <v>636</v>
      </c>
      <c r="K404" t="s">
        <v>706</v>
      </c>
    </row>
    <row r="405" spans="1:11" x14ac:dyDescent="0.35">
      <c r="A405" t="s">
        <v>720</v>
      </c>
      <c r="B405" t="s">
        <v>721</v>
      </c>
      <c r="C405" t="s">
        <v>744</v>
      </c>
      <c r="E405" t="s">
        <v>545</v>
      </c>
      <c r="F405">
        <v>0</v>
      </c>
      <c r="G405" t="s">
        <v>641</v>
      </c>
      <c r="H405" t="s">
        <v>637</v>
      </c>
      <c r="I405" t="s">
        <v>648</v>
      </c>
      <c r="J405" t="s">
        <v>636</v>
      </c>
      <c r="K405" t="s">
        <v>706</v>
      </c>
    </row>
    <row r="406" spans="1:11" x14ac:dyDescent="0.35">
      <c r="A406" t="s">
        <v>720</v>
      </c>
      <c r="B406" t="s">
        <v>721</v>
      </c>
      <c r="C406" t="s">
        <v>744</v>
      </c>
      <c r="E406" t="s">
        <v>732</v>
      </c>
      <c r="F406">
        <v>0.12964600000000001</v>
      </c>
      <c r="G406" t="s">
        <v>641</v>
      </c>
      <c r="H406" t="s">
        <v>637</v>
      </c>
      <c r="I406" t="s">
        <v>648</v>
      </c>
      <c r="J406" t="s">
        <v>636</v>
      </c>
      <c r="K406" t="s">
        <v>706</v>
      </c>
    </row>
    <row r="407" spans="1:11" x14ac:dyDescent="0.35">
      <c r="A407" t="s">
        <v>720</v>
      </c>
      <c r="B407" t="s">
        <v>721</v>
      </c>
      <c r="C407" t="s">
        <v>744</v>
      </c>
      <c r="E407" t="s">
        <v>542</v>
      </c>
      <c r="F407">
        <v>0</v>
      </c>
      <c r="G407" t="s">
        <v>641</v>
      </c>
      <c r="H407" t="s">
        <v>637</v>
      </c>
      <c r="I407" t="s">
        <v>648</v>
      </c>
      <c r="J407" t="s">
        <v>636</v>
      </c>
      <c r="K407" t="s">
        <v>706</v>
      </c>
    </row>
    <row r="408" spans="1:11" x14ac:dyDescent="0.35">
      <c r="A408" t="s">
        <v>720</v>
      </c>
      <c r="B408" t="s">
        <v>721</v>
      </c>
      <c r="C408" t="s">
        <v>744</v>
      </c>
      <c r="E408" t="s">
        <v>733</v>
      </c>
      <c r="F408">
        <v>0</v>
      </c>
      <c r="G408" t="s">
        <v>641</v>
      </c>
      <c r="H408" t="s">
        <v>637</v>
      </c>
      <c r="I408" t="s">
        <v>648</v>
      </c>
      <c r="J408" t="s">
        <v>636</v>
      </c>
      <c r="K408" t="s">
        <v>706</v>
      </c>
    </row>
    <row r="409" spans="1:11" x14ac:dyDescent="0.35">
      <c r="A409" t="s">
        <v>720</v>
      </c>
      <c r="B409" t="s">
        <v>721</v>
      </c>
      <c r="C409" t="s">
        <v>744</v>
      </c>
      <c r="E409" t="s">
        <v>596</v>
      </c>
      <c r="F409">
        <v>-2.3530000000000001E-3</v>
      </c>
      <c r="G409" t="s">
        <v>641</v>
      </c>
      <c r="H409" t="s">
        <v>637</v>
      </c>
      <c r="I409" t="s">
        <v>648</v>
      </c>
      <c r="J409" t="s">
        <v>636</v>
      </c>
      <c r="K409" t="s">
        <v>706</v>
      </c>
    </row>
    <row r="410" spans="1:11" x14ac:dyDescent="0.35">
      <c r="A410" t="s">
        <v>720</v>
      </c>
      <c r="B410" t="s">
        <v>721</v>
      </c>
      <c r="C410" t="s">
        <v>744</v>
      </c>
      <c r="E410" t="s">
        <v>734</v>
      </c>
      <c r="F410">
        <v>0</v>
      </c>
      <c r="G410" t="s">
        <v>641</v>
      </c>
      <c r="H410" t="s">
        <v>637</v>
      </c>
      <c r="I410" t="s">
        <v>648</v>
      </c>
      <c r="J410" t="s">
        <v>636</v>
      </c>
      <c r="K410" t="s">
        <v>706</v>
      </c>
    </row>
    <row r="411" spans="1:11" x14ac:dyDescent="0.35">
      <c r="A411" t="s">
        <v>720</v>
      </c>
      <c r="B411" t="s">
        <v>721</v>
      </c>
      <c r="C411" t="s">
        <v>744</v>
      </c>
      <c r="E411" t="s">
        <v>735</v>
      </c>
      <c r="F411">
        <v>2.6689999999999998E-2</v>
      </c>
      <c r="G411" t="s">
        <v>641</v>
      </c>
      <c r="H411" t="s">
        <v>746</v>
      </c>
      <c r="I411" t="s">
        <v>648</v>
      </c>
      <c r="J411" t="s">
        <v>636</v>
      </c>
      <c r="K411" t="s">
        <v>706</v>
      </c>
    </row>
    <row r="412" spans="1:11" x14ac:dyDescent="0.35">
      <c r="A412" t="s">
        <v>720</v>
      </c>
      <c r="B412" t="s">
        <v>721</v>
      </c>
      <c r="C412" t="s">
        <v>744</v>
      </c>
      <c r="E412" t="s">
        <v>736</v>
      </c>
      <c r="F412">
        <v>0</v>
      </c>
      <c r="G412" t="s">
        <v>641</v>
      </c>
      <c r="H412" t="s">
        <v>746</v>
      </c>
      <c r="I412" t="s">
        <v>648</v>
      </c>
      <c r="J412" t="s">
        <v>636</v>
      </c>
      <c r="K412" t="s">
        <v>706</v>
      </c>
    </row>
    <row r="413" spans="1:11" x14ac:dyDescent="0.35">
      <c r="A413" t="s">
        <v>720</v>
      </c>
      <c r="B413" t="s">
        <v>721</v>
      </c>
      <c r="C413" t="s">
        <v>744</v>
      </c>
      <c r="E413" t="s">
        <v>737</v>
      </c>
      <c r="F413">
        <v>0</v>
      </c>
      <c r="G413" t="s">
        <v>641</v>
      </c>
      <c r="H413" t="s">
        <v>746</v>
      </c>
      <c r="I413" t="s">
        <v>648</v>
      </c>
      <c r="J413" t="s">
        <v>636</v>
      </c>
      <c r="K413" t="s">
        <v>706</v>
      </c>
    </row>
    <row r="414" spans="1:11" x14ac:dyDescent="0.35">
      <c r="A414" t="s">
        <v>720</v>
      </c>
      <c r="B414" t="s">
        <v>721</v>
      </c>
      <c r="C414" t="s">
        <v>744</v>
      </c>
      <c r="E414" t="s">
        <v>738</v>
      </c>
      <c r="F414">
        <v>0</v>
      </c>
      <c r="G414" t="s">
        <v>641</v>
      </c>
      <c r="H414" t="s">
        <v>746</v>
      </c>
      <c r="I414" t="s">
        <v>648</v>
      </c>
      <c r="J414" t="s">
        <v>636</v>
      </c>
      <c r="K414" t="s">
        <v>706</v>
      </c>
    </row>
    <row r="415" spans="1:11" x14ac:dyDescent="0.35">
      <c r="A415" t="s">
        <v>720</v>
      </c>
      <c r="B415" t="s">
        <v>721</v>
      </c>
      <c r="C415" t="s">
        <v>744</v>
      </c>
      <c r="E415" t="s">
        <v>739</v>
      </c>
      <c r="F415">
        <v>0</v>
      </c>
      <c r="G415" t="s">
        <v>641</v>
      </c>
      <c r="H415" t="s">
        <v>746</v>
      </c>
      <c r="I415" t="s">
        <v>648</v>
      </c>
      <c r="J415" t="s">
        <v>636</v>
      </c>
      <c r="K415" t="s">
        <v>706</v>
      </c>
    </row>
    <row r="416" spans="1:11" x14ac:dyDescent="0.35">
      <c r="A416" t="s">
        <v>720</v>
      </c>
      <c r="B416" t="s">
        <v>721</v>
      </c>
      <c r="C416" t="s">
        <v>744</v>
      </c>
      <c r="E416" t="s">
        <v>740</v>
      </c>
      <c r="F416">
        <v>0.13966600000000001</v>
      </c>
      <c r="G416" t="s">
        <v>641</v>
      </c>
      <c r="H416" t="s">
        <v>746</v>
      </c>
      <c r="I416" t="s">
        <v>648</v>
      </c>
      <c r="J416" t="s">
        <v>636</v>
      </c>
      <c r="K416" t="s">
        <v>706</v>
      </c>
    </row>
    <row r="417" spans="1:11" x14ac:dyDescent="0.35">
      <c r="A417" t="s">
        <v>720</v>
      </c>
      <c r="B417" t="s">
        <v>721</v>
      </c>
      <c r="C417" t="s">
        <v>744</v>
      </c>
      <c r="E417" t="s">
        <v>741</v>
      </c>
      <c r="F417">
        <v>2.5179999999999998E-3</v>
      </c>
      <c r="G417" t="s">
        <v>641</v>
      </c>
      <c r="H417" t="s">
        <v>746</v>
      </c>
      <c r="I417" t="s">
        <v>648</v>
      </c>
      <c r="J417" t="s">
        <v>636</v>
      </c>
      <c r="K417" t="s">
        <v>706</v>
      </c>
    </row>
    <row r="418" spans="1:11" x14ac:dyDescent="0.35">
      <c r="A418" t="s">
        <v>720</v>
      </c>
      <c r="B418" t="s">
        <v>721</v>
      </c>
      <c r="C418" t="s">
        <v>744</v>
      </c>
      <c r="E418" t="s">
        <v>742</v>
      </c>
      <c r="F418">
        <v>6.6799999999999997E-4</v>
      </c>
      <c r="G418" t="s">
        <v>641</v>
      </c>
      <c r="H418" t="s">
        <v>746</v>
      </c>
      <c r="I418" t="s">
        <v>648</v>
      </c>
      <c r="J418" t="s">
        <v>636</v>
      </c>
      <c r="K418" t="s">
        <v>706</v>
      </c>
    </row>
    <row r="419" spans="1:11" x14ac:dyDescent="0.35">
      <c r="A419" t="s">
        <v>720</v>
      </c>
      <c r="B419" t="s">
        <v>721</v>
      </c>
      <c r="C419" t="s">
        <v>744</v>
      </c>
      <c r="D419" t="s">
        <v>596</v>
      </c>
      <c r="E419" t="s">
        <v>507</v>
      </c>
      <c r="F419">
        <v>-4.6521584687345059E-8</v>
      </c>
      <c r="G419" t="s">
        <v>654</v>
      </c>
      <c r="H419" t="s">
        <v>519</v>
      </c>
      <c r="I419" t="s">
        <v>649</v>
      </c>
      <c r="J419" t="s">
        <v>636</v>
      </c>
      <c r="K419" t="s">
        <v>651</v>
      </c>
    </row>
    <row r="420" spans="1:11" x14ac:dyDescent="0.35">
      <c r="A420" t="s">
        <v>720</v>
      </c>
      <c r="B420" t="s">
        <v>721</v>
      </c>
      <c r="C420" t="s">
        <v>744</v>
      </c>
      <c r="D420" t="s">
        <v>596</v>
      </c>
      <c r="E420" t="s">
        <v>517</v>
      </c>
      <c r="F420">
        <v>-1.0019521111549414E-7</v>
      </c>
      <c r="G420" t="s">
        <v>654</v>
      </c>
      <c r="H420" t="s">
        <v>519</v>
      </c>
      <c r="I420" t="s">
        <v>649</v>
      </c>
      <c r="J420" t="s">
        <v>636</v>
      </c>
      <c r="K420" t="s">
        <v>651</v>
      </c>
    </row>
    <row r="421" spans="1:11" x14ac:dyDescent="0.35">
      <c r="A421" t="s">
        <v>720</v>
      </c>
      <c r="B421" t="s">
        <v>721</v>
      </c>
      <c r="C421" t="s">
        <v>744</v>
      </c>
      <c r="D421" t="s">
        <v>596</v>
      </c>
      <c r="E421" t="s">
        <v>508</v>
      </c>
      <c r="F421">
        <v>-3.0598878799823897E-7</v>
      </c>
      <c r="G421" t="s">
        <v>654</v>
      </c>
      <c r="H421" t="s">
        <v>519</v>
      </c>
      <c r="I421" t="s">
        <v>649</v>
      </c>
      <c r="J421" t="s">
        <v>636</v>
      </c>
      <c r="K421" t="s">
        <v>651</v>
      </c>
    </row>
    <row r="422" spans="1:11" x14ac:dyDescent="0.35">
      <c r="A422" t="s">
        <v>720</v>
      </c>
      <c r="B422" t="s">
        <v>721</v>
      </c>
      <c r="C422" t="s">
        <v>744</v>
      </c>
      <c r="D422" t="s">
        <v>596</v>
      </c>
      <c r="E422" t="s">
        <v>509</v>
      </c>
      <c r="F422">
        <v>-7.0564457986107101E-8</v>
      </c>
      <c r="G422" t="s">
        <v>654</v>
      </c>
      <c r="H422" t="s">
        <v>519</v>
      </c>
      <c r="I422" t="s">
        <v>649</v>
      </c>
      <c r="J422" t="s">
        <v>636</v>
      </c>
      <c r="K422" t="s">
        <v>651</v>
      </c>
    </row>
    <row r="423" spans="1:11" x14ac:dyDescent="0.35">
      <c r="A423" t="s">
        <v>720</v>
      </c>
      <c r="B423" t="s">
        <v>721</v>
      </c>
      <c r="C423" t="s">
        <v>744</v>
      </c>
      <c r="D423" t="s">
        <v>596</v>
      </c>
      <c r="E423" t="s">
        <v>510</v>
      </c>
      <c r="F423">
        <v>-2.8778620019021244E-8</v>
      </c>
      <c r="G423" t="s">
        <v>654</v>
      </c>
      <c r="H423" t="s">
        <v>519</v>
      </c>
      <c r="I423" t="s">
        <v>649</v>
      </c>
      <c r="J423" t="s">
        <v>636</v>
      </c>
      <c r="K423" t="s">
        <v>651</v>
      </c>
    </row>
    <row r="424" spans="1:11" x14ac:dyDescent="0.35">
      <c r="A424" t="s">
        <v>720</v>
      </c>
      <c r="B424" t="s">
        <v>721</v>
      </c>
      <c r="C424" t="s">
        <v>744</v>
      </c>
      <c r="D424" t="s">
        <v>596</v>
      </c>
      <c r="E424" t="s">
        <v>511</v>
      </c>
      <c r="F424">
        <v>-1.1475945307949354E-6</v>
      </c>
      <c r="G424" t="s">
        <v>654</v>
      </c>
      <c r="H424" t="s">
        <v>519</v>
      </c>
      <c r="I424" t="s">
        <v>649</v>
      </c>
      <c r="J424" t="s">
        <v>636</v>
      </c>
      <c r="K424" t="s">
        <v>651</v>
      </c>
    </row>
    <row r="425" spans="1:11" x14ac:dyDescent="0.35">
      <c r="A425" t="s">
        <v>720</v>
      </c>
      <c r="B425" t="s">
        <v>721</v>
      </c>
      <c r="C425" t="s">
        <v>744</v>
      </c>
      <c r="D425" t="s">
        <v>596</v>
      </c>
      <c r="E425" t="s">
        <v>512</v>
      </c>
      <c r="F425">
        <v>-1.5720889067967869E-9</v>
      </c>
      <c r="G425" t="s">
        <v>654</v>
      </c>
      <c r="H425" t="s">
        <v>519</v>
      </c>
      <c r="I425" t="s">
        <v>649</v>
      </c>
      <c r="J425" t="s">
        <v>636</v>
      </c>
      <c r="K425" t="s">
        <v>651</v>
      </c>
    </row>
    <row r="426" spans="1:11" x14ac:dyDescent="0.35">
      <c r="A426" t="s">
        <v>720</v>
      </c>
      <c r="B426" t="s">
        <v>721</v>
      </c>
      <c r="C426" t="s">
        <v>744</v>
      </c>
      <c r="D426" t="s">
        <v>596</v>
      </c>
      <c r="E426" t="s">
        <v>513</v>
      </c>
      <c r="F426">
        <v>-3.7561239236496881E-9</v>
      </c>
      <c r="G426" t="s">
        <v>654</v>
      </c>
      <c r="H426" t="s">
        <v>519</v>
      </c>
      <c r="I426" t="s">
        <v>649</v>
      </c>
      <c r="J426" t="s">
        <v>636</v>
      </c>
      <c r="K426" t="s">
        <v>651</v>
      </c>
    </row>
    <row r="427" spans="1:11" x14ac:dyDescent="0.35">
      <c r="A427" t="s">
        <v>720</v>
      </c>
      <c r="B427" t="s">
        <v>721</v>
      </c>
      <c r="C427" t="s">
        <v>744</v>
      </c>
      <c r="D427" t="s">
        <v>596</v>
      </c>
      <c r="E427" t="s">
        <v>514</v>
      </c>
      <c r="F427">
        <v>-7.4742383848832699E-7</v>
      </c>
      <c r="G427" t="s">
        <v>654</v>
      </c>
      <c r="H427" t="s">
        <v>519</v>
      </c>
      <c r="I427" t="s">
        <v>649</v>
      </c>
      <c r="J427" t="s">
        <v>636</v>
      </c>
      <c r="K427" t="s">
        <v>651</v>
      </c>
    </row>
    <row r="428" spans="1:11" x14ac:dyDescent="0.35">
      <c r="A428" t="s">
        <v>720</v>
      </c>
      <c r="B428" t="s">
        <v>721</v>
      </c>
      <c r="C428" t="s">
        <v>744</v>
      </c>
      <c r="D428" t="s">
        <v>596</v>
      </c>
      <c r="E428" t="s">
        <v>515</v>
      </c>
      <c r="F428">
        <v>-8.9415035597020937E-9</v>
      </c>
      <c r="G428" t="s">
        <v>654</v>
      </c>
      <c r="H428" t="s">
        <v>519</v>
      </c>
      <c r="I428" t="s">
        <v>649</v>
      </c>
      <c r="J428" t="s">
        <v>636</v>
      </c>
      <c r="K428" t="s">
        <v>651</v>
      </c>
    </row>
    <row r="429" spans="1:11" x14ac:dyDescent="0.35">
      <c r="A429" t="s">
        <v>720</v>
      </c>
      <c r="B429" t="s">
        <v>721</v>
      </c>
      <c r="C429" t="s">
        <v>744</v>
      </c>
      <c r="D429" t="s">
        <v>596</v>
      </c>
      <c r="E429" t="s">
        <v>516</v>
      </c>
      <c r="F429">
        <v>-5.201597444950372E-4</v>
      </c>
      <c r="G429" t="s">
        <v>654</v>
      </c>
      <c r="H429" t="s">
        <v>519</v>
      </c>
      <c r="I429" t="s">
        <v>649</v>
      </c>
      <c r="J429" t="s">
        <v>636</v>
      </c>
      <c r="K429" t="s">
        <v>707</v>
      </c>
    </row>
    <row r="430" spans="1:11" x14ac:dyDescent="0.35">
      <c r="A430" t="s">
        <v>720</v>
      </c>
      <c r="B430" t="s">
        <v>721</v>
      </c>
      <c r="C430" t="s">
        <v>744</v>
      </c>
      <c r="D430" t="s">
        <v>695</v>
      </c>
      <c r="E430" t="s">
        <v>507</v>
      </c>
      <c r="F430">
        <v>1.9131324057713769E-6</v>
      </c>
      <c r="G430" t="s">
        <v>654</v>
      </c>
      <c r="H430" t="s">
        <v>519</v>
      </c>
      <c r="I430" t="s">
        <v>649</v>
      </c>
      <c r="J430" t="s">
        <v>636</v>
      </c>
      <c r="K430" t="s">
        <v>653</v>
      </c>
    </row>
    <row r="431" spans="1:11" x14ac:dyDescent="0.35">
      <c r="A431" t="s">
        <v>720</v>
      </c>
      <c r="B431" t="s">
        <v>721</v>
      </c>
      <c r="C431" t="s">
        <v>744</v>
      </c>
      <c r="D431" t="s">
        <v>695</v>
      </c>
      <c r="E431" t="s">
        <v>517</v>
      </c>
      <c r="F431">
        <v>1.1702274899623141E-5</v>
      </c>
      <c r="G431" t="s">
        <v>654</v>
      </c>
      <c r="H431" t="s">
        <v>519</v>
      </c>
      <c r="I431" t="s">
        <v>649</v>
      </c>
      <c r="J431" t="s">
        <v>636</v>
      </c>
      <c r="K431" t="s">
        <v>653</v>
      </c>
    </row>
    <row r="432" spans="1:11" x14ac:dyDescent="0.35">
      <c r="A432" t="s">
        <v>720</v>
      </c>
      <c r="B432" t="s">
        <v>721</v>
      </c>
      <c r="C432" t="s">
        <v>744</v>
      </c>
      <c r="D432" t="s">
        <v>695</v>
      </c>
      <c r="E432" t="s">
        <v>508</v>
      </c>
      <c r="F432">
        <v>2.0000096324593929E-5</v>
      </c>
      <c r="G432" t="s">
        <v>654</v>
      </c>
      <c r="H432" t="s">
        <v>519</v>
      </c>
      <c r="I432" t="s">
        <v>649</v>
      </c>
      <c r="J432" t="s">
        <v>636</v>
      </c>
      <c r="K432" t="s">
        <v>653</v>
      </c>
    </row>
    <row r="433" spans="1:11" x14ac:dyDescent="0.35">
      <c r="A433" t="s">
        <v>720</v>
      </c>
      <c r="B433" t="s">
        <v>721</v>
      </c>
      <c r="C433" t="s">
        <v>744</v>
      </c>
      <c r="D433" t="s">
        <v>695</v>
      </c>
      <c r="E433" t="s">
        <v>509</v>
      </c>
      <c r="F433">
        <v>9.3886460628277195E-7</v>
      </c>
      <c r="G433" t="s">
        <v>654</v>
      </c>
      <c r="H433" t="s">
        <v>519</v>
      </c>
      <c r="I433" t="s">
        <v>649</v>
      </c>
      <c r="J433" t="s">
        <v>636</v>
      </c>
      <c r="K433" t="s">
        <v>653</v>
      </c>
    </row>
    <row r="434" spans="1:11" x14ac:dyDescent="0.35">
      <c r="A434" t="s">
        <v>720</v>
      </c>
      <c r="B434" t="s">
        <v>721</v>
      </c>
      <c r="C434" t="s">
        <v>744</v>
      </c>
      <c r="D434" t="s">
        <v>695</v>
      </c>
      <c r="E434" t="s">
        <v>510</v>
      </c>
      <c r="F434">
        <v>9.0375887567693426E-7</v>
      </c>
      <c r="G434" t="s">
        <v>654</v>
      </c>
      <c r="H434" t="s">
        <v>519</v>
      </c>
      <c r="I434" t="s">
        <v>649</v>
      </c>
      <c r="J434" t="s">
        <v>636</v>
      </c>
      <c r="K434" t="s">
        <v>653</v>
      </c>
    </row>
    <row r="435" spans="1:11" x14ac:dyDescent="0.35">
      <c r="A435" t="s">
        <v>720</v>
      </c>
      <c r="B435" t="s">
        <v>721</v>
      </c>
      <c r="C435" t="s">
        <v>744</v>
      </c>
      <c r="D435" t="s">
        <v>695</v>
      </c>
      <c r="E435" t="s">
        <v>511</v>
      </c>
      <c r="F435">
        <v>1.4707167790455312E-5</v>
      </c>
      <c r="G435" t="s">
        <v>654</v>
      </c>
      <c r="H435" t="s">
        <v>519</v>
      </c>
      <c r="I435" t="s">
        <v>649</v>
      </c>
      <c r="J435" t="s">
        <v>636</v>
      </c>
      <c r="K435" t="s">
        <v>653</v>
      </c>
    </row>
    <row r="436" spans="1:11" x14ac:dyDescent="0.35">
      <c r="A436" t="s">
        <v>720</v>
      </c>
      <c r="B436" t="s">
        <v>721</v>
      </c>
      <c r="C436" t="s">
        <v>744</v>
      </c>
      <c r="D436" t="s">
        <v>695</v>
      </c>
      <c r="E436" t="s">
        <v>512</v>
      </c>
      <c r="F436">
        <v>1.5242178989655376E-7</v>
      </c>
      <c r="G436" t="s">
        <v>654</v>
      </c>
      <c r="H436" t="s">
        <v>519</v>
      </c>
      <c r="I436" t="s">
        <v>649</v>
      </c>
      <c r="J436" t="s">
        <v>636</v>
      </c>
      <c r="K436" t="s">
        <v>653</v>
      </c>
    </row>
    <row r="437" spans="1:11" x14ac:dyDescent="0.35">
      <c r="A437" t="s">
        <v>720</v>
      </c>
      <c r="B437" t="s">
        <v>721</v>
      </c>
      <c r="C437" t="s">
        <v>744</v>
      </c>
      <c r="D437" t="s">
        <v>695</v>
      </c>
      <c r="E437" t="s">
        <v>513</v>
      </c>
      <c r="F437">
        <v>3.5288742933533476E-7</v>
      </c>
      <c r="G437" t="s">
        <v>654</v>
      </c>
      <c r="H437" t="s">
        <v>519</v>
      </c>
      <c r="I437" t="s">
        <v>649</v>
      </c>
      <c r="J437" t="s">
        <v>636</v>
      </c>
      <c r="K437" t="s">
        <v>653</v>
      </c>
    </row>
    <row r="438" spans="1:11" x14ac:dyDescent="0.35">
      <c r="A438" t="s">
        <v>720</v>
      </c>
      <c r="B438" t="s">
        <v>721</v>
      </c>
      <c r="C438" t="s">
        <v>744</v>
      </c>
      <c r="D438" t="s">
        <v>695</v>
      </c>
      <c r="E438" t="s">
        <v>696</v>
      </c>
      <c r="F438">
        <v>1.7140669155667541E-5</v>
      </c>
      <c r="G438" t="s">
        <v>654</v>
      </c>
      <c r="H438" t="s">
        <v>519</v>
      </c>
      <c r="I438" t="s">
        <v>649</v>
      </c>
      <c r="J438" t="s">
        <v>636</v>
      </c>
      <c r="K438" t="s">
        <v>653</v>
      </c>
    </row>
    <row r="439" spans="1:11" x14ac:dyDescent="0.35">
      <c r="A439" t="s">
        <v>720</v>
      </c>
      <c r="B439" t="s">
        <v>721</v>
      </c>
      <c r="C439" t="s">
        <v>744</v>
      </c>
      <c r="D439" t="s">
        <v>695</v>
      </c>
      <c r="E439" t="s">
        <v>515</v>
      </c>
      <c r="F439">
        <v>3.7788501260388665E-7</v>
      </c>
      <c r="G439" t="s">
        <v>654</v>
      </c>
      <c r="H439" t="s">
        <v>519</v>
      </c>
      <c r="I439" t="s">
        <v>649</v>
      </c>
      <c r="J439" t="s">
        <v>636</v>
      </c>
      <c r="K439" t="s">
        <v>653</v>
      </c>
    </row>
    <row r="440" spans="1:11" x14ac:dyDescent="0.35">
      <c r="A440" t="s">
        <v>720</v>
      </c>
      <c r="B440" t="s">
        <v>721</v>
      </c>
      <c r="C440" t="s">
        <v>744</v>
      </c>
      <c r="D440" t="s">
        <v>695</v>
      </c>
      <c r="E440" t="s">
        <v>516</v>
      </c>
      <c r="F440">
        <v>2.2130698379415524E-2</v>
      </c>
      <c r="G440" t="s">
        <v>654</v>
      </c>
      <c r="H440" t="s">
        <v>519</v>
      </c>
      <c r="I440" t="s">
        <v>649</v>
      </c>
      <c r="J440" t="s">
        <v>636</v>
      </c>
      <c r="K440" t="s">
        <v>709</v>
      </c>
    </row>
    <row r="441" spans="1:11" x14ac:dyDescent="0.35">
      <c r="A441" t="s">
        <v>720</v>
      </c>
      <c r="B441" t="s">
        <v>721</v>
      </c>
      <c r="C441" t="s">
        <v>744</v>
      </c>
      <c r="D441" t="s">
        <v>695</v>
      </c>
      <c r="E441" t="s">
        <v>697</v>
      </c>
      <c r="F441">
        <v>1.315250249502201E-4</v>
      </c>
      <c r="G441" t="s">
        <v>654</v>
      </c>
      <c r="H441" t="s">
        <v>519</v>
      </c>
      <c r="I441" t="s">
        <v>649</v>
      </c>
      <c r="J441" t="s">
        <v>636</v>
      </c>
      <c r="K441" t="s">
        <v>653</v>
      </c>
    </row>
    <row r="442" spans="1:11" x14ac:dyDescent="0.35">
      <c r="A442" t="s">
        <v>720</v>
      </c>
      <c r="B442" t="s">
        <v>722</v>
      </c>
      <c r="C442" t="s">
        <v>744</v>
      </c>
      <c r="E442" t="s">
        <v>729</v>
      </c>
      <c r="F442">
        <v>0</v>
      </c>
      <c r="G442" t="s">
        <v>641</v>
      </c>
      <c r="H442" t="s">
        <v>637</v>
      </c>
      <c r="I442" t="s">
        <v>648</v>
      </c>
      <c r="J442" t="s">
        <v>636</v>
      </c>
      <c r="K442" t="s">
        <v>706</v>
      </c>
    </row>
    <row r="443" spans="1:11" x14ac:dyDescent="0.35">
      <c r="A443" t="s">
        <v>720</v>
      </c>
      <c r="B443" t="s">
        <v>722</v>
      </c>
      <c r="C443" t="s">
        <v>744</v>
      </c>
      <c r="E443" t="s">
        <v>730</v>
      </c>
      <c r="F443">
        <v>0</v>
      </c>
      <c r="G443" t="s">
        <v>641</v>
      </c>
      <c r="H443" t="s">
        <v>637</v>
      </c>
      <c r="I443" t="s">
        <v>648</v>
      </c>
      <c r="J443" t="s">
        <v>636</v>
      </c>
      <c r="K443" t="s">
        <v>706</v>
      </c>
    </row>
    <row r="444" spans="1:11" x14ac:dyDescent="0.35">
      <c r="A444" t="s">
        <v>720</v>
      </c>
      <c r="B444" t="s">
        <v>722</v>
      </c>
      <c r="C444" t="s">
        <v>744</v>
      </c>
      <c r="E444" t="s">
        <v>731</v>
      </c>
      <c r="F444">
        <v>0</v>
      </c>
      <c r="G444" t="s">
        <v>641</v>
      </c>
      <c r="H444" t="s">
        <v>637</v>
      </c>
      <c r="I444" t="s">
        <v>648</v>
      </c>
      <c r="J444" t="s">
        <v>636</v>
      </c>
      <c r="K444" t="s">
        <v>706</v>
      </c>
    </row>
    <row r="445" spans="1:11" x14ac:dyDescent="0.35">
      <c r="A445" t="s">
        <v>720</v>
      </c>
      <c r="B445" t="s">
        <v>722</v>
      </c>
      <c r="C445" t="s">
        <v>744</v>
      </c>
      <c r="E445" t="s">
        <v>545</v>
      </c>
      <c r="F445">
        <v>0</v>
      </c>
      <c r="G445" t="s">
        <v>641</v>
      </c>
      <c r="H445" t="s">
        <v>637</v>
      </c>
      <c r="I445" t="s">
        <v>648</v>
      </c>
      <c r="J445" t="s">
        <v>636</v>
      </c>
      <c r="K445" t="s">
        <v>706</v>
      </c>
    </row>
    <row r="446" spans="1:11" x14ac:dyDescent="0.35">
      <c r="A446" t="s">
        <v>720</v>
      </c>
      <c r="B446" t="s">
        <v>722</v>
      </c>
      <c r="C446" t="s">
        <v>744</v>
      </c>
      <c r="E446" t="s">
        <v>732</v>
      </c>
      <c r="F446">
        <v>0.17521300000000001</v>
      </c>
      <c r="G446" t="s">
        <v>641</v>
      </c>
      <c r="H446" t="s">
        <v>637</v>
      </c>
      <c r="I446" t="s">
        <v>648</v>
      </c>
      <c r="J446" t="s">
        <v>636</v>
      </c>
      <c r="K446" t="s">
        <v>706</v>
      </c>
    </row>
    <row r="447" spans="1:11" x14ac:dyDescent="0.35">
      <c r="A447" t="s">
        <v>720</v>
      </c>
      <c r="B447" t="s">
        <v>722</v>
      </c>
      <c r="C447" t="s">
        <v>744</v>
      </c>
      <c r="E447" t="s">
        <v>542</v>
      </c>
      <c r="F447">
        <v>0</v>
      </c>
      <c r="G447" t="s">
        <v>641</v>
      </c>
      <c r="H447" t="s">
        <v>637</v>
      </c>
      <c r="I447" t="s">
        <v>648</v>
      </c>
      <c r="J447" t="s">
        <v>636</v>
      </c>
      <c r="K447" t="s">
        <v>706</v>
      </c>
    </row>
    <row r="448" spans="1:11" x14ac:dyDescent="0.35">
      <c r="A448" t="s">
        <v>720</v>
      </c>
      <c r="B448" t="s">
        <v>722</v>
      </c>
      <c r="C448" t="s">
        <v>744</v>
      </c>
      <c r="E448" t="s">
        <v>733</v>
      </c>
      <c r="F448">
        <v>0</v>
      </c>
      <c r="G448" t="s">
        <v>641</v>
      </c>
      <c r="H448" t="s">
        <v>637</v>
      </c>
      <c r="I448" t="s">
        <v>648</v>
      </c>
      <c r="J448" t="s">
        <v>636</v>
      </c>
      <c r="K448" t="s">
        <v>706</v>
      </c>
    </row>
    <row r="449" spans="1:11" x14ac:dyDescent="0.35">
      <c r="A449" t="s">
        <v>720</v>
      </c>
      <c r="B449" t="s">
        <v>722</v>
      </c>
      <c r="C449" t="s">
        <v>744</v>
      </c>
      <c r="E449" t="s">
        <v>596</v>
      </c>
      <c r="F449">
        <v>-1.433E-3</v>
      </c>
      <c r="G449" t="s">
        <v>641</v>
      </c>
      <c r="H449" t="s">
        <v>637</v>
      </c>
      <c r="I449" t="s">
        <v>648</v>
      </c>
      <c r="J449" t="s">
        <v>636</v>
      </c>
      <c r="K449" t="s">
        <v>706</v>
      </c>
    </row>
    <row r="450" spans="1:11" x14ac:dyDescent="0.35">
      <c r="A450" t="s">
        <v>720</v>
      </c>
      <c r="B450" t="s">
        <v>722</v>
      </c>
      <c r="C450" t="s">
        <v>744</v>
      </c>
      <c r="E450" t="s">
        <v>734</v>
      </c>
      <c r="F450">
        <v>0</v>
      </c>
      <c r="G450" t="s">
        <v>641</v>
      </c>
      <c r="H450" t="s">
        <v>637</v>
      </c>
      <c r="I450" t="s">
        <v>648</v>
      </c>
      <c r="J450" t="s">
        <v>636</v>
      </c>
      <c r="K450" t="s">
        <v>706</v>
      </c>
    </row>
    <row r="451" spans="1:11" x14ac:dyDescent="0.35">
      <c r="A451" t="s">
        <v>720</v>
      </c>
      <c r="B451" t="s">
        <v>722</v>
      </c>
      <c r="C451" t="s">
        <v>744</v>
      </c>
      <c r="E451" t="s">
        <v>735</v>
      </c>
      <c r="F451">
        <v>0</v>
      </c>
      <c r="G451" t="s">
        <v>641</v>
      </c>
      <c r="H451" t="s">
        <v>746</v>
      </c>
      <c r="I451" t="s">
        <v>648</v>
      </c>
      <c r="J451" t="s">
        <v>636</v>
      </c>
      <c r="K451" t="s">
        <v>706</v>
      </c>
    </row>
    <row r="452" spans="1:11" x14ac:dyDescent="0.35">
      <c r="A452" t="s">
        <v>720</v>
      </c>
      <c r="B452" t="s">
        <v>722</v>
      </c>
      <c r="C452" t="s">
        <v>744</v>
      </c>
      <c r="E452" t="s">
        <v>736</v>
      </c>
      <c r="F452">
        <v>0</v>
      </c>
      <c r="G452" t="s">
        <v>641</v>
      </c>
      <c r="H452" t="s">
        <v>746</v>
      </c>
      <c r="I452" t="s">
        <v>648</v>
      </c>
      <c r="J452" t="s">
        <v>636</v>
      </c>
      <c r="K452" t="s">
        <v>706</v>
      </c>
    </row>
    <row r="453" spans="1:11" x14ac:dyDescent="0.35">
      <c r="A453" t="s">
        <v>720</v>
      </c>
      <c r="B453" t="s">
        <v>722</v>
      </c>
      <c r="C453" t="s">
        <v>744</v>
      </c>
      <c r="E453" t="s">
        <v>737</v>
      </c>
      <c r="F453">
        <v>0</v>
      </c>
      <c r="G453" t="s">
        <v>641</v>
      </c>
      <c r="H453" t="s">
        <v>746</v>
      </c>
      <c r="I453" t="s">
        <v>648</v>
      </c>
      <c r="J453" t="s">
        <v>636</v>
      </c>
      <c r="K453" t="s">
        <v>706</v>
      </c>
    </row>
    <row r="454" spans="1:11" x14ac:dyDescent="0.35">
      <c r="A454" t="s">
        <v>720</v>
      </c>
      <c r="B454" t="s">
        <v>722</v>
      </c>
      <c r="C454" t="s">
        <v>744</v>
      </c>
      <c r="E454" t="s">
        <v>738</v>
      </c>
      <c r="F454">
        <v>0</v>
      </c>
      <c r="G454" t="s">
        <v>641</v>
      </c>
      <c r="H454" t="s">
        <v>746</v>
      </c>
      <c r="I454" t="s">
        <v>648</v>
      </c>
      <c r="J454" t="s">
        <v>636</v>
      </c>
      <c r="K454" t="s">
        <v>706</v>
      </c>
    </row>
    <row r="455" spans="1:11" x14ac:dyDescent="0.35">
      <c r="A455" t="s">
        <v>720</v>
      </c>
      <c r="B455" t="s">
        <v>722</v>
      </c>
      <c r="C455" t="s">
        <v>744</v>
      </c>
      <c r="E455" t="s">
        <v>739</v>
      </c>
      <c r="F455">
        <v>2.8351000000000001E-2</v>
      </c>
      <c r="G455" t="s">
        <v>641</v>
      </c>
      <c r="H455" t="s">
        <v>746</v>
      </c>
      <c r="I455" t="s">
        <v>648</v>
      </c>
      <c r="J455" t="s">
        <v>636</v>
      </c>
      <c r="K455" t="s">
        <v>706</v>
      </c>
    </row>
    <row r="456" spans="1:11" x14ac:dyDescent="0.35">
      <c r="A456" t="s">
        <v>720</v>
      </c>
      <c r="B456" t="s">
        <v>722</v>
      </c>
      <c r="C456" t="s">
        <v>744</v>
      </c>
      <c r="E456" t="s">
        <v>740</v>
      </c>
      <c r="F456">
        <v>0</v>
      </c>
      <c r="G456" t="s">
        <v>641</v>
      </c>
      <c r="H456" t="s">
        <v>746</v>
      </c>
      <c r="I456" t="s">
        <v>648</v>
      </c>
      <c r="J456" t="s">
        <v>636</v>
      </c>
      <c r="K456" t="s">
        <v>706</v>
      </c>
    </row>
    <row r="457" spans="1:11" x14ac:dyDescent="0.35">
      <c r="A457" t="s">
        <v>720</v>
      </c>
      <c r="B457" t="s">
        <v>722</v>
      </c>
      <c r="C457" t="s">
        <v>744</v>
      </c>
      <c r="E457" t="s">
        <v>741</v>
      </c>
      <c r="F457">
        <v>0</v>
      </c>
      <c r="G457" t="s">
        <v>641</v>
      </c>
      <c r="H457" t="s">
        <v>746</v>
      </c>
      <c r="I457" t="s">
        <v>648</v>
      </c>
      <c r="J457" t="s">
        <v>636</v>
      </c>
      <c r="K457" t="s">
        <v>706</v>
      </c>
    </row>
    <row r="458" spans="1:11" x14ac:dyDescent="0.35">
      <c r="A458" t="s">
        <v>720</v>
      </c>
      <c r="B458" t="s">
        <v>722</v>
      </c>
      <c r="C458" t="s">
        <v>744</v>
      </c>
      <c r="E458" t="s">
        <v>742</v>
      </c>
      <c r="F458">
        <v>0</v>
      </c>
      <c r="G458" t="s">
        <v>641</v>
      </c>
      <c r="H458" t="s">
        <v>746</v>
      </c>
      <c r="I458" t="s">
        <v>648</v>
      </c>
      <c r="J458" t="s">
        <v>636</v>
      </c>
      <c r="K458" t="s">
        <v>706</v>
      </c>
    </row>
    <row r="459" spans="1:11" x14ac:dyDescent="0.35">
      <c r="A459" t="s">
        <v>720</v>
      </c>
      <c r="B459" t="s">
        <v>722</v>
      </c>
      <c r="C459" t="s">
        <v>744</v>
      </c>
      <c r="D459" t="s">
        <v>596</v>
      </c>
      <c r="E459" t="s">
        <v>507</v>
      </c>
      <c r="F459">
        <v>-2.8332099811715029E-8</v>
      </c>
      <c r="G459" t="s">
        <v>654</v>
      </c>
      <c r="H459" t="s">
        <v>519</v>
      </c>
      <c r="I459" t="s">
        <v>649</v>
      </c>
      <c r="J459" t="s">
        <v>636</v>
      </c>
      <c r="K459" t="s">
        <v>651</v>
      </c>
    </row>
    <row r="460" spans="1:11" x14ac:dyDescent="0.35">
      <c r="A460" t="s">
        <v>720</v>
      </c>
      <c r="B460" t="s">
        <v>722</v>
      </c>
      <c r="C460" t="s">
        <v>744</v>
      </c>
      <c r="D460" t="s">
        <v>596</v>
      </c>
      <c r="E460" t="s">
        <v>517</v>
      </c>
      <c r="F460">
        <v>-6.1019862953039983E-8</v>
      </c>
      <c r="G460" t="s">
        <v>654</v>
      </c>
      <c r="H460" t="s">
        <v>519</v>
      </c>
      <c r="I460" t="s">
        <v>649</v>
      </c>
      <c r="J460" t="s">
        <v>636</v>
      </c>
      <c r="K460" t="s">
        <v>651</v>
      </c>
    </row>
    <row r="461" spans="1:11" x14ac:dyDescent="0.35">
      <c r="A461" t="s">
        <v>720</v>
      </c>
      <c r="B461" t="s">
        <v>722</v>
      </c>
      <c r="C461" t="s">
        <v>744</v>
      </c>
      <c r="D461" t="s">
        <v>596</v>
      </c>
      <c r="E461" t="s">
        <v>508</v>
      </c>
      <c r="F461">
        <v>-1.8635016285655609E-7</v>
      </c>
      <c r="G461" t="s">
        <v>654</v>
      </c>
      <c r="H461" t="s">
        <v>519</v>
      </c>
      <c r="I461" t="s">
        <v>649</v>
      </c>
      <c r="J461" t="s">
        <v>636</v>
      </c>
      <c r="K461" t="s">
        <v>651</v>
      </c>
    </row>
    <row r="462" spans="1:11" x14ac:dyDescent="0.35">
      <c r="A462" t="s">
        <v>720</v>
      </c>
      <c r="B462" t="s">
        <v>722</v>
      </c>
      <c r="C462" t="s">
        <v>744</v>
      </c>
      <c r="D462" t="s">
        <v>596</v>
      </c>
      <c r="E462" t="s">
        <v>509</v>
      </c>
      <c r="F462">
        <v>-4.2974444663872277E-8</v>
      </c>
      <c r="G462" t="s">
        <v>654</v>
      </c>
      <c r="H462" t="s">
        <v>519</v>
      </c>
      <c r="I462" t="s">
        <v>649</v>
      </c>
      <c r="J462" t="s">
        <v>636</v>
      </c>
      <c r="K462" t="s">
        <v>651</v>
      </c>
    </row>
    <row r="463" spans="1:11" x14ac:dyDescent="0.35">
      <c r="A463" t="s">
        <v>720</v>
      </c>
      <c r="B463" t="s">
        <v>722</v>
      </c>
      <c r="C463" t="s">
        <v>744</v>
      </c>
      <c r="D463" t="s">
        <v>596</v>
      </c>
      <c r="E463" t="s">
        <v>510</v>
      </c>
      <c r="F463">
        <v>-1.7526460895562021E-8</v>
      </c>
      <c r="G463" t="s">
        <v>654</v>
      </c>
      <c r="H463" t="s">
        <v>519</v>
      </c>
      <c r="I463" t="s">
        <v>649</v>
      </c>
      <c r="J463" t="s">
        <v>636</v>
      </c>
      <c r="K463" t="s">
        <v>651</v>
      </c>
    </row>
    <row r="464" spans="1:11" x14ac:dyDescent="0.35">
      <c r="A464" t="s">
        <v>720</v>
      </c>
      <c r="B464" t="s">
        <v>722</v>
      </c>
      <c r="C464" t="s">
        <v>744</v>
      </c>
      <c r="D464" t="s">
        <v>596</v>
      </c>
      <c r="E464" t="s">
        <v>511</v>
      </c>
      <c r="F464">
        <v>-6.9889628671021761E-7</v>
      </c>
      <c r="G464" t="s">
        <v>654</v>
      </c>
      <c r="H464" t="s">
        <v>519</v>
      </c>
      <c r="I464" t="s">
        <v>649</v>
      </c>
      <c r="J464" t="s">
        <v>636</v>
      </c>
      <c r="K464" t="s">
        <v>651</v>
      </c>
    </row>
    <row r="465" spans="1:11" x14ac:dyDescent="0.35">
      <c r="A465" t="s">
        <v>720</v>
      </c>
      <c r="B465" t="s">
        <v>722</v>
      </c>
      <c r="C465" t="s">
        <v>744</v>
      </c>
      <c r="D465" t="s">
        <v>596</v>
      </c>
      <c r="E465" t="s">
        <v>512</v>
      </c>
      <c r="F465">
        <v>-9.5741751102413776E-10</v>
      </c>
      <c r="G465" t="s">
        <v>654</v>
      </c>
      <c r="H465" t="s">
        <v>519</v>
      </c>
      <c r="I465" t="s">
        <v>649</v>
      </c>
      <c r="J465" t="s">
        <v>636</v>
      </c>
      <c r="K465" t="s">
        <v>651</v>
      </c>
    </row>
    <row r="466" spans="1:11" x14ac:dyDescent="0.35">
      <c r="A466" t="s">
        <v>720</v>
      </c>
      <c r="B466" t="s">
        <v>722</v>
      </c>
      <c r="C466" t="s">
        <v>744</v>
      </c>
      <c r="D466" t="s">
        <v>596</v>
      </c>
      <c r="E466" t="s">
        <v>513</v>
      </c>
      <c r="F466">
        <v>-2.2875161846961338E-9</v>
      </c>
      <c r="G466" t="s">
        <v>654</v>
      </c>
      <c r="H466" t="s">
        <v>519</v>
      </c>
      <c r="I466" t="s">
        <v>649</v>
      </c>
      <c r="J466" t="s">
        <v>636</v>
      </c>
      <c r="K466" t="s">
        <v>651</v>
      </c>
    </row>
    <row r="467" spans="1:11" x14ac:dyDescent="0.35">
      <c r="A467" t="s">
        <v>720</v>
      </c>
      <c r="B467" t="s">
        <v>722</v>
      </c>
      <c r="C467" t="s">
        <v>744</v>
      </c>
      <c r="D467" t="s">
        <v>596</v>
      </c>
      <c r="E467" t="s">
        <v>514</v>
      </c>
      <c r="F467">
        <v>-4.5518842352476538E-7</v>
      </c>
      <c r="G467" t="s">
        <v>654</v>
      </c>
      <c r="H467" t="s">
        <v>519</v>
      </c>
      <c r="I467" t="s">
        <v>649</v>
      </c>
      <c r="J467" t="s">
        <v>636</v>
      </c>
      <c r="K467" t="s">
        <v>651</v>
      </c>
    </row>
    <row r="468" spans="1:11" x14ac:dyDescent="0.35">
      <c r="A468" t="s">
        <v>720</v>
      </c>
      <c r="B468" t="s">
        <v>722</v>
      </c>
      <c r="C468" t="s">
        <v>744</v>
      </c>
      <c r="D468" t="s">
        <v>596</v>
      </c>
      <c r="E468" t="s">
        <v>515</v>
      </c>
      <c r="F468">
        <v>-5.4454630688708457E-9</v>
      </c>
      <c r="G468" t="s">
        <v>654</v>
      </c>
      <c r="H468" t="s">
        <v>519</v>
      </c>
      <c r="I468" t="s">
        <v>649</v>
      </c>
      <c r="J468" t="s">
        <v>636</v>
      </c>
      <c r="K468" t="s">
        <v>651</v>
      </c>
    </row>
    <row r="469" spans="1:11" x14ac:dyDescent="0.35">
      <c r="A469" t="s">
        <v>720</v>
      </c>
      <c r="B469" t="s">
        <v>722</v>
      </c>
      <c r="C469" t="s">
        <v>744</v>
      </c>
      <c r="D469" t="s">
        <v>596</v>
      </c>
      <c r="E469" t="s">
        <v>516</v>
      </c>
      <c r="F469">
        <v>-3.1678236883186917E-4</v>
      </c>
      <c r="G469" t="s">
        <v>654</v>
      </c>
      <c r="H469" t="s">
        <v>519</v>
      </c>
      <c r="I469" t="s">
        <v>649</v>
      </c>
      <c r="J469" t="s">
        <v>636</v>
      </c>
      <c r="K469" t="s">
        <v>707</v>
      </c>
    </row>
    <row r="470" spans="1:11" x14ac:dyDescent="0.35">
      <c r="A470" t="s">
        <v>720</v>
      </c>
      <c r="B470" t="s">
        <v>722</v>
      </c>
      <c r="C470" t="s">
        <v>744</v>
      </c>
      <c r="D470" t="s">
        <v>695</v>
      </c>
      <c r="E470" t="s">
        <v>507</v>
      </c>
      <c r="F470">
        <v>1.7117269859614451E-6</v>
      </c>
      <c r="G470" t="s">
        <v>654</v>
      </c>
      <c r="H470" t="s">
        <v>519</v>
      </c>
      <c r="I470" t="s">
        <v>649</v>
      </c>
      <c r="J470" t="s">
        <v>636</v>
      </c>
      <c r="K470" t="s">
        <v>653</v>
      </c>
    </row>
    <row r="471" spans="1:11" x14ac:dyDescent="0.35">
      <c r="A471" t="s">
        <v>720</v>
      </c>
      <c r="B471" t="s">
        <v>722</v>
      </c>
      <c r="C471" t="s">
        <v>744</v>
      </c>
      <c r="D471" t="s">
        <v>695</v>
      </c>
      <c r="E471" t="s">
        <v>517</v>
      </c>
      <c r="F471">
        <v>1.1112434045741401E-5</v>
      </c>
      <c r="G471" t="s">
        <v>654</v>
      </c>
      <c r="H471" t="s">
        <v>519</v>
      </c>
      <c r="I471" t="s">
        <v>649</v>
      </c>
      <c r="J471" t="s">
        <v>636</v>
      </c>
      <c r="K471" t="s">
        <v>653</v>
      </c>
    </row>
    <row r="472" spans="1:11" x14ac:dyDescent="0.35">
      <c r="A472" t="s">
        <v>720</v>
      </c>
      <c r="B472" t="s">
        <v>722</v>
      </c>
      <c r="C472" t="s">
        <v>744</v>
      </c>
      <c r="D472" t="s">
        <v>695</v>
      </c>
      <c r="E472" t="s">
        <v>508</v>
      </c>
      <c r="F472">
        <v>1.50757778555838E-5</v>
      </c>
      <c r="G472" t="s">
        <v>654</v>
      </c>
      <c r="H472" t="s">
        <v>519</v>
      </c>
      <c r="I472" t="s">
        <v>649</v>
      </c>
      <c r="J472" t="s">
        <v>636</v>
      </c>
      <c r="K472" t="s">
        <v>653</v>
      </c>
    </row>
    <row r="473" spans="1:11" x14ac:dyDescent="0.35">
      <c r="A473" t="s">
        <v>720</v>
      </c>
      <c r="B473" t="s">
        <v>722</v>
      </c>
      <c r="C473" t="s">
        <v>744</v>
      </c>
      <c r="D473" t="s">
        <v>695</v>
      </c>
      <c r="E473" t="s">
        <v>509</v>
      </c>
      <c r="F473">
        <v>7.2733019766927066E-7</v>
      </c>
      <c r="G473" t="s">
        <v>654</v>
      </c>
      <c r="H473" t="s">
        <v>519</v>
      </c>
      <c r="I473" t="s">
        <v>649</v>
      </c>
      <c r="J473" t="s">
        <v>636</v>
      </c>
      <c r="K473" t="s">
        <v>653</v>
      </c>
    </row>
    <row r="474" spans="1:11" x14ac:dyDescent="0.35">
      <c r="A474" t="s">
        <v>720</v>
      </c>
      <c r="B474" t="s">
        <v>722</v>
      </c>
      <c r="C474" t="s">
        <v>744</v>
      </c>
      <c r="D474" t="s">
        <v>695</v>
      </c>
      <c r="E474" t="s">
        <v>510</v>
      </c>
      <c r="F474">
        <v>7.4311868159063071E-7</v>
      </c>
      <c r="G474" t="s">
        <v>654</v>
      </c>
      <c r="H474" t="s">
        <v>519</v>
      </c>
      <c r="I474" t="s">
        <v>649</v>
      </c>
      <c r="J474" t="s">
        <v>636</v>
      </c>
      <c r="K474" t="s">
        <v>653</v>
      </c>
    </row>
    <row r="475" spans="1:11" x14ac:dyDescent="0.35">
      <c r="A475" t="s">
        <v>720</v>
      </c>
      <c r="B475" t="s">
        <v>722</v>
      </c>
      <c r="C475" t="s">
        <v>744</v>
      </c>
      <c r="D475" t="s">
        <v>695</v>
      </c>
      <c r="E475" t="s">
        <v>511</v>
      </c>
      <c r="F475">
        <v>-5.4052378909775655E-7</v>
      </c>
      <c r="G475" t="s">
        <v>654</v>
      </c>
      <c r="H475" t="s">
        <v>519</v>
      </c>
      <c r="I475" t="s">
        <v>649</v>
      </c>
      <c r="J475" t="s">
        <v>636</v>
      </c>
      <c r="K475" t="s">
        <v>653</v>
      </c>
    </row>
    <row r="476" spans="1:11" x14ac:dyDescent="0.35">
      <c r="A476" t="s">
        <v>720</v>
      </c>
      <c r="B476" t="s">
        <v>722</v>
      </c>
      <c r="C476" t="s">
        <v>744</v>
      </c>
      <c r="D476" t="s">
        <v>695</v>
      </c>
      <c r="E476" t="s">
        <v>512</v>
      </c>
      <c r="F476">
        <v>1.2983159727364573E-7</v>
      </c>
      <c r="G476" t="s">
        <v>654</v>
      </c>
      <c r="H476" t="s">
        <v>519</v>
      </c>
      <c r="I476" t="s">
        <v>649</v>
      </c>
      <c r="J476" t="s">
        <v>636</v>
      </c>
      <c r="K476" t="s">
        <v>653</v>
      </c>
    </row>
    <row r="477" spans="1:11" x14ac:dyDescent="0.35">
      <c r="A477" t="s">
        <v>720</v>
      </c>
      <c r="B477" t="s">
        <v>722</v>
      </c>
      <c r="C477" t="s">
        <v>744</v>
      </c>
      <c r="D477" t="s">
        <v>695</v>
      </c>
      <c r="E477" t="s">
        <v>513</v>
      </c>
      <c r="F477">
        <v>3.2032613478365208E-7</v>
      </c>
      <c r="G477" t="s">
        <v>654</v>
      </c>
      <c r="H477" t="s">
        <v>519</v>
      </c>
      <c r="I477" t="s">
        <v>649</v>
      </c>
      <c r="J477" t="s">
        <v>636</v>
      </c>
      <c r="K477" t="s">
        <v>653</v>
      </c>
    </row>
    <row r="478" spans="1:11" x14ac:dyDescent="0.35">
      <c r="A478" t="s">
        <v>720</v>
      </c>
      <c r="B478" t="s">
        <v>722</v>
      </c>
      <c r="C478" t="s">
        <v>744</v>
      </c>
      <c r="D478" t="s">
        <v>695</v>
      </c>
      <c r="E478" t="s">
        <v>696</v>
      </c>
      <c r="F478">
        <v>1.862028709645029E-5</v>
      </c>
      <c r="G478" t="s">
        <v>654</v>
      </c>
      <c r="H478" t="s">
        <v>519</v>
      </c>
      <c r="I478" t="s">
        <v>649</v>
      </c>
      <c r="J478" t="s">
        <v>636</v>
      </c>
      <c r="K478" t="s">
        <v>653</v>
      </c>
    </row>
    <row r="479" spans="1:11" x14ac:dyDescent="0.35">
      <c r="A479" t="s">
        <v>720</v>
      </c>
      <c r="B479" t="s">
        <v>722</v>
      </c>
      <c r="C479" t="s">
        <v>744</v>
      </c>
      <c r="D479" t="s">
        <v>695</v>
      </c>
      <c r="E479" t="s">
        <v>515</v>
      </c>
      <c r="F479">
        <v>4.2243998196722825E-7</v>
      </c>
      <c r="G479" t="s">
        <v>654</v>
      </c>
      <c r="H479" t="s">
        <v>519</v>
      </c>
      <c r="I479" t="s">
        <v>649</v>
      </c>
      <c r="J479" t="s">
        <v>636</v>
      </c>
      <c r="K479" t="s">
        <v>653</v>
      </c>
    </row>
    <row r="480" spans="1:11" x14ac:dyDescent="0.35">
      <c r="A480" t="s">
        <v>720</v>
      </c>
      <c r="B480" t="s">
        <v>722</v>
      </c>
      <c r="C480" t="s">
        <v>744</v>
      </c>
      <c r="D480" t="s">
        <v>695</v>
      </c>
      <c r="E480" t="s">
        <v>516</v>
      </c>
      <c r="F480">
        <v>1.3214625630304655E-2</v>
      </c>
      <c r="G480" t="s">
        <v>654</v>
      </c>
      <c r="H480" t="s">
        <v>519</v>
      </c>
      <c r="I480" t="s">
        <v>649</v>
      </c>
      <c r="J480" t="s">
        <v>636</v>
      </c>
      <c r="K480" t="s">
        <v>709</v>
      </c>
    </row>
    <row r="481" spans="1:11" x14ac:dyDescent="0.35">
      <c r="A481" t="s">
        <v>720</v>
      </c>
      <c r="B481" t="s">
        <v>722</v>
      </c>
      <c r="C481" t="s">
        <v>744</v>
      </c>
      <c r="D481" t="s">
        <v>695</v>
      </c>
      <c r="E481" t="s">
        <v>697</v>
      </c>
      <c r="F481">
        <v>1.4849599591153882E-4</v>
      </c>
      <c r="G481" t="s">
        <v>654</v>
      </c>
      <c r="H481" t="s">
        <v>519</v>
      </c>
      <c r="I481" t="s">
        <v>649</v>
      </c>
      <c r="J481" t="s">
        <v>636</v>
      </c>
      <c r="K481" t="s">
        <v>653</v>
      </c>
    </row>
    <row r="482" spans="1:11" x14ac:dyDescent="0.35">
      <c r="A482" t="s">
        <v>720</v>
      </c>
      <c r="B482" t="s">
        <v>723</v>
      </c>
      <c r="C482" t="s">
        <v>744</v>
      </c>
      <c r="E482" t="s">
        <v>729</v>
      </c>
      <c r="F482">
        <v>0</v>
      </c>
      <c r="G482" t="s">
        <v>641</v>
      </c>
      <c r="H482" t="s">
        <v>637</v>
      </c>
      <c r="I482" t="s">
        <v>648</v>
      </c>
      <c r="J482" t="s">
        <v>636</v>
      </c>
      <c r="K482" t="s">
        <v>706</v>
      </c>
    </row>
    <row r="483" spans="1:11" x14ac:dyDescent="0.35">
      <c r="A483" t="s">
        <v>720</v>
      </c>
      <c r="B483" t="s">
        <v>723</v>
      </c>
      <c r="C483" t="s">
        <v>744</v>
      </c>
      <c r="E483" t="s">
        <v>730</v>
      </c>
      <c r="F483">
        <v>0</v>
      </c>
      <c r="G483" t="s">
        <v>641</v>
      </c>
      <c r="H483" t="s">
        <v>637</v>
      </c>
      <c r="I483" t="s">
        <v>648</v>
      </c>
      <c r="J483" t="s">
        <v>636</v>
      </c>
      <c r="K483" t="s">
        <v>706</v>
      </c>
    </row>
    <row r="484" spans="1:11" x14ac:dyDescent="0.35">
      <c r="A484" t="s">
        <v>720</v>
      </c>
      <c r="B484" t="s">
        <v>723</v>
      </c>
      <c r="C484" t="s">
        <v>744</v>
      </c>
      <c r="E484" t="s">
        <v>731</v>
      </c>
      <c r="F484">
        <v>0</v>
      </c>
      <c r="G484" t="s">
        <v>641</v>
      </c>
      <c r="H484" t="s">
        <v>637</v>
      </c>
      <c r="I484" t="s">
        <v>648</v>
      </c>
      <c r="J484" t="s">
        <v>636</v>
      </c>
      <c r="K484" t="s">
        <v>706</v>
      </c>
    </row>
    <row r="485" spans="1:11" x14ac:dyDescent="0.35">
      <c r="A485" t="s">
        <v>720</v>
      </c>
      <c r="B485" t="s">
        <v>723</v>
      </c>
      <c r="C485" t="s">
        <v>744</v>
      </c>
      <c r="E485" t="s">
        <v>545</v>
      </c>
      <c r="F485">
        <v>0</v>
      </c>
      <c r="G485" t="s">
        <v>641</v>
      </c>
      <c r="H485" t="s">
        <v>637</v>
      </c>
      <c r="I485" t="s">
        <v>648</v>
      </c>
      <c r="J485" t="s">
        <v>636</v>
      </c>
      <c r="K485" t="s">
        <v>706</v>
      </c>
    </row>
    <row r="486" spans="1:11" x14ac:dyDescent="0.35">
      <c r="A486" t="s">
        <v>720</v>
      </c>
      <c r="B486" t="s">
        <v>723</v>
      </c>
      <c r="C486" t="s">
        <v>744</v>
      </c>
      <c r="E486" t="s">
        <v>732</v>
      </c>
      <c r="F486">
        <v>0.25237599999999999</v>
      </c>
      <c r="G486" t="s">
        <v>641</v>
      </c>
      <c r="H486" t="s">
        <v>637</v>
      </c>
      <c r="I486" t="s">
        <v>648</v>
      </c>
      <c r="J486" t="s">
        <v>636</v>
      </c>
      <c r="K486" t="s">
        <v>706</v>
      </c>
    </row>
    <row r="487" spans="1:11" x14ac:dyDescent="0.35">
      <c r="A487" t="s">
        <v>720</v>
      </c>
      <c r="B487" t="s">
        <v>723</v>
      </c>
      <c r="C487" t="s">
        <v>744</v>
      </c>
      <c r="E487" t="s">
        <v>542</v>
      </c>
      <c r="F487">
        <v>0</v>
      </c>
      <c r="G487" t="s">
        <v>641</v>
      </c>
      <c r="H487" t="s">
        <v>637</v>
      </c>
      <c r="I487" t="s">
        <v>648</v>
      </c>
      <c r="J487" t="s">
        <v>636</v>
      </c>
      <c r="K487" t="s">
        <v>706</v>
      </c>
    </row>
    <row r="488" spans="1:11" x14ac:dyDescent="0.35">
      <c r="A488" t="s">
        <v>720</v>
      </c>
      <c r="B488" t="s">
        <v>723</v>
      </c>
      <c r="C488" t="s">
        <v>744</v>
      </c>
      <c r="E488" t="s">
        <v>733</v>
      </c>
      <c r="F488">
        <v>0</v>
      </c>
      <c r="G488" t="s">
        <v>641</v>
      </c>
      <c r="H488" t="s">
        <v>637</v>
      </c>
      <c r="I488" t="s">
        <v>648</v>
      </c>
      <c r="J488" t="s">
        <v>636</v>
      </c>
      <c r="K488" t="s">
        <v>706</v>
      </c>
    </row>
    <row r="489" spans="1:11" x14ac:dyDescent="0.35">
      <c r="A489" t="s">
        <v>720</v>
      </c>
      <c r="B489" t="s">
        <v>723</v>
      </c>
      <c r="C489" t="s">
        <v>744</v>
      </c>
      <c r="E489" t="s">
        <v>596</v>
      </c>
      <c r="F489">
        <v>-3.57E-4</v>
      </c>
      <c r="G489" t="s">
        <v>641</v>
      </c>
      <c r="H489" t="s">
        <v>637</v>
      </c>
      <c r="I489" t="s">
        <v>648</v>
      </c>
      <c r="J489" t="s">
        <v>636</v>
      </c>
      <c r="K489" t="s">
        <v>706</v>
      </c>
    </row>
    <row r="490" spans="1:11" x14ac:dyDescent="0.35">
      <c r="A490" t="s">
        <v>720</v>
      </c>
      <c r="B490" t="s">
        <v>723</v>
      </c>
      <c r="C490" t="s">
        <v>744</v>
      </c>
      <c r="E490" t="s">
        <v>734</v>
      </c>
      <c r="F490">
        <v>0</v>
      </c>
      <c r="G490" t="s">
        <v>641</v>
      </c>
      <c r="H490" t="s">
        <v>637</v>
      </c>
      <c r="I490" t="s">
        <v>648</v>
      </c>
      <c r="J490" t="s">
        <v>636</v>
      </c>
      <c r="K490" t="s">
        <v>706</v>
      </c>
    </row>
    <row r="491" spans="1:11" x14ac:dyDescent="0.35">
      <c r="A491" t="s">
        <v>720</v>
      </c>
      <c r="B491" t="s">
        <v>723</v>
      </c>
      <c r="C491" t="s">
        <v>744</v>
      </c>
      <c r="E491" t="s">
        <v>735</v>
      </c>
      <c r="F491">
        <v>3.6089999999999997E-2</v>
      </c>
      <c r="G491" t="s">
        <v>641</v>
      </c>
      <c r="H491" t="s">
        <v>746</v>
      </c>
      <c r="I491" t="s">
        <v>648</v>
      </c>
      <c r="J491" t="s">
        <v>636</v>
      </c>
      <c r="K491" t="s">
        <v>706</v>
      </c>
    </row>
    <row r="492" spans="1:11" x14ac:dyDescent="0.35">
      <c r="A492" t="s">
        <v>720</v>
      </c>
      <c r="B492" t="s">
        <v>723</v>
      </c>
      <c r="C492" t="s">
        <v>744</v>
      </c>
      <c r="E492" t="s">
        <v>736</v>
      </c>
      <c r="F492">
        <v>0</v>
      </c>
      <c r="G492" t="s">
        <v>641</v>
      </c>
      <c r="H492" t="s">
        <v>746</v>
      </c>
      <c r="I492" t="s">
        <v>648</v>
      </c>
      <c r="J492" t="s">
        <v>636</v>
      </c>
      <c r="K492" t="s">
        <v>706</v>
      </c>
    </row>
    <row r="493" spans="1:11" x14ac:dyDescent="0.35">
      <c r="A493" t="s">
        <v>720</v>
      </c>
      <c r="B493" t="s">
        <v>723</v>
      </c>
      <c r="C493" t="s">
        <v>744</v>
      </c>
      <c r="E493" t="s">
        <v>737</v>
      </c>
      <c r="F493">
        <v>0</v>
      </c>
      <c r="G493" t="s">
        <v>641</v>
      </c>
      <c r="H493" t="s">
        <v>746</v>
      </c>
      <c r="I493" t="s">
        <v>648</v>
      </c>
      <c r="J493" t="s">
        <v>636</v>
      </c>
      <c r="K493" t="s">
        <v>706</v>
      </c>
    </row>
    <row r="494" spans="1:11" x14ac:dyDescent="0.35">
      <c r="A494" t="s">
        <v>720</v>
      </c>
      <c r="B494" t="s">
        <v>723</v>
      </c>
      <c r="C494" t="s">
        <v>744</v>
      </c>
      <c r="E494" t="s">
        <v>738</v>
      </c>
      <c r="F494">
        <v>0</v>
      </c>
      <c r="G494" t="s">
        <v>641</v>
      </c>
      <c r="H494" t="s">
        <v>746</v>
      </c>
      <c r="I494" t="s">
        <v>648</v>
      </c>
      <c r="J494" t="s">
        <v>636</v>
      </c>
      <c r="K494" t="s">
        <v>706</v>
      </c>
    </row>
    <row r="495" spans="1:11" x14ac:dyDescent="0.35">
      <c r="A495" t="s">
        <v>720</v>
      </c>
      <c r="B495" t="s">
        <v>723</v>
      </c>
      <c r="C495" t="s">
        <v>744</v>
      </c>
      <c r="E495" t="s">
        <v>739</v>
      </c>
      <c r="F495">
        <v>1.07E-3</v>
      </c>
      <c r="G495" t="s">
        <v>641</v>
      </c>
      <c r="H495" t="s">
        <v>746</v>
      </c>
      <c r="I495" t="s">
        <v>648</v>
      </c>
      <c r="J495" t="s">
        <v>636</v>
      </c>
      <c r="K495" t="s">
        <v>706</v>
      </c>
    </row>
    <row r="496" spans="1:11" x14ac:dyDescent="0.35">
      <c r="A496" t="s">
        <v>720</v>
      </c>
      <c r="B496" t="s">
        <v>723</v>
      </c>
      <c r="C496" t="s">
        <v>744</v>
      </c>
      <c r="E496" t="s">
        <v>740</v>
      </c>
      <c r="F496">
        <v>0.122389</v>
      </c>
      <c r="G496" t="s">
        <v>641</v>
      </c>
      <c r="H496" t="s">
        <v>746</v>
      </c>
      <c r="I496" t="s">
        <v>648</v>
      </c>
      <c r="J496" t="s">
        <v>636</v>
      </c>
      <c r="K496" t="s">
        <v>706</v>
      </c>
    </row>
    <row r="497" spans="1:11" x14ac:dyDescent="0.35">
      <c r="A497" t="s">
        <v>720</v>
      </c>
      <c r="B497" t="s">
        <v>723</v>
      </c>
      <c r="C497" t="s">
        <v>744</v>
      </c>
      <c r="E497" t="s">
        <v>741</v>
      </c>
      <c r="F497">
        <v>0</v>
      </c>
      <c r="G497" t="s">
        <v>641</v>
      </c>
      <c r="H497" t="s">
        <v>746</v>
      </c>
      <c r="I497" t="s">
        <v>648</v>
      </c>
      <c r="J497" t="s">
        <v>636</v>
      </c>
      <c r="K497" t="s">
        <v>706</v>
      </c>
    </row>
    <row r="498" spans="1:11" x14ac:dyDescent="0.35">
      <c r="A498" t="s">
        <v>720</v>
      </c>
      <c r="B498" t="s">
        <v>723</v>
      </c>
      <c r="C498" t="s">
        <v>744</v>
      </c>
      <c r="E498" t="s">
        <v>742</v>
      </c>
      <c r="F498">
        <v>2.8087000000000001E-2</v>
      </c>
      <c r="G498" t="s">
        <v>641</v>
      </c>
      <c r="H498" t="s">
        <v>746</v>
      </c>
      <c r="I498" t="s">
        <v>648</v>
      </c>
      <c r="J498" t="s">
        <v>636</v>
      </c>
      <c r="K498" t="s">
        <v>706</v>
      </c>
    </row>
    <row r="499" spans="1:11" x14ac:dyDescent="0.35">
      <c r="A499" t="s">
        <v>720</v>
      </c>
      <c r="B499" t="s">
        <v>723</v>
      </c>
      <c r="C499" t="s">
        <v>744</v>
      </c>
      <c r="D499" t="s">
        <v>596</v>
      </c>
      <c r="E499" t="s">
        <v>507</v>
      </c>
      <c r="F499">
        <v>-7.0583109789129544E-9</v>
      </c>
      <c r="G499" t="s">
        <v>654</v>
      </c>
      <c r="H499" t="s">
        <v>519</v>
      </c>
      <c r="I499" t="s">
        <v>649</v>
      </c>
      <c r="J499" t="s">
        <v>636</v>
      </c>
      <c r="K499" t="s">
        <v>651</v>
      </c>
    </row>
    <row r="500" spans="1:11" x14ac:dyDescent="0.35">
      <c r="A500" t="s">
        <v>720</v>
      </c>
      <c r="B500" t="s">
        <v>723</v>
      </c>
      <c r="C500" t="s">
        <v>744</v>
      </c>
      <c r="D500" t="s">
        <v>596</v>
      </c>
      <c r="E500" t="s">
        <v>517</v>
      </c>
      <c r="F500">
        <v>-1.5201738363039269E-8</v>
      </c>
      <c r="G500" t="s">
        <v>654</v>
      </c>
      <c r="H500" t="s">
        <v>519</v>
      </c>
      <c r="I500" t="s">
        <v>649</v>
      </c>
      <c r="J500" t="s">
        <v>636</v>
      </c>
      <c r="K500" t="s">
        <v>651</v>
      </c>
    </row>
    <row r="501" spans="1:11" x14ac:dyDescent="0.35">
      <c r="A501" t="s">
        <v>720</v>
      </c>
      <c r="B501" t="s">
        <v>723</v>
      </c>
      <c r="C501" t="s">
        <v>744</v>
      </c>
      <c r="D501" t="s">
        <v>596</v>
      </c>
      <c r="E501" t="s">
        <v>508</v>
      </c>
      <c r="F501">
        <v>-4.6424988234326956E-8</v>
      </c>
      <c r="G501" t="s">
        <v>654</v>
      </c>
      <c r="H501" t="s">
        <v>519</v>
      </c>
      <c r="I501" t="s">
        <v>649</v>
      </c>
      <c r="J501" t="s">
        <v>636</v>
      </c>
      <c r="K501" t="s">
        <v>651</v>
      </c>
    </row>
    <row r="502" spans="1:11" x14ac:dyDescent="0.35">
      <c r="A502" t="s">
        <v>720</v>
      </c>
      <c r="B502" t="s">
        <v>723</v>
      </c>
      <c r="C502" t="s">
        <v>744</v>
      </c>
      <c r="D502" t="s">
        <v>596</v>
      </c>
      <c r="E502" t="s">
        <v>509</v>
      </c>
      <c r="F502">
        <v>-1.0706124734823727E-8</v>
      </c>
      <c r="G502" t="s">
        <v>654</v>
      </c>
      <c r="H502" t="s">
        <v>519</v>
      </c>
      <c r="I502" t="s">
        <v>649</v>
      </c>
      <c r="J502" t="s">
        <v>636</v>
      </c>
      <c r="K502" t="s">
        <v>651</v>
      </c>
    </row>
    <row r="503" spans="1:11" x14ac:dyDescent="0.35">
      <c r="A503" t="s">
        <v>720</v>
      </c>
      <c r="B503" t="s">
        <v>723</v>
      </c>
      <c r="C503" t="s">
        <v>744</v>
      </c>
      <c r="D503" t="s">
        <v>596</v>
      </c>
      <c r="E503" t="s">
        <v>510</v>
      </c>
      <c r="F503">
        <v>-4.3663269642118935E-9</v>
      </c>
      <c r="G503" t="s">
        <v>654</v>
      </c>
      <c r="H503" t="s">
        <v>519</v>
      </c>
      <c r="I503" t="s">
        <v>649</v>
      </c>
      <c r="J503" t="s">
        <v>636</v>
      </c>
      <c r="K503" t="s">
        <v>651</v>
      </c>
    </row>
    <row r="504" spans="1:11" x14ac:dyDescent="0.35">
      <c r="A504" t="s">
        <v>720</v>
      </c>
      <c r="B504" t="s">
        <v>723</v>
      </c>
      <c r="C504" t="s">
        <v>744</v>
      </c>
      <c r="D504" t="s">
        <v>596</v>
      </c>
      <c r="E504" t="s">
        <v>511</v>
      </c>
      <c r="F504">
        <v>-1.7411442732417844E-7</v>
      </c>
      <c r="G504" t="s">
        <v>654</v>
      </c>
      <c r="H504" t="s">
        <v>519</v>
      </c>
      <c r="I504" t="s">
        <v>649</v>
      </c>
      <c r="J504" t="s">
        <v>636</v>
      </c>
      <c r="K504" t="s">
        <v>651</v>
      </c>
    </row>
    <row r="505" spans="1:11" x14ac:dyDescent="0.35">
      <c r="A505" t="s">
        <v>720</v>
      </c>
      <c r="B505" t="s">
        <v>723</v>
      </c>
      <c r="C505" t="s">
        <v>744</v>
      </c>
      <c r="D505" t="s">
        <v>596</v>
      </c>
      <c r="E505" t="s">
        <v>512</v>
      </c>
      <c r="F505">
        <v>-2.3851922640308245E-10</v>
      </c>
      <c r="G505" t="s">
        <v>654</v>
      </c>
      <c r="H505" t="s">
        <v>519</v>
      </c>
      <c r="I505" t="s">
        <v>649</v>
      </c>
      <c r="J505" t="s">
        <v>636</v>
      </c>
      <c r="K505" t="s">
        <v>651</v>
      </c>
    </row>
    <row r="506" spans="1:11" x14ac:dyDescent="0.35">
      <c r="A506" t="s">
        <v>720</v>
      </c>
      <c r="B506" t="s">
        <v>723</v>
      </c>
      <c r="C506" t="s">
        <v>744</v>
      </c>
      <c r="D506" t="s">
        <v>596</v>
      </c>
      <c r="E506" t="s">
        <v>513</v>
      </c>
      <c r="F506">
        <v>-5.6988365522436834E-10</v>
      </c>
      <c r="G506" t="s">
        <v>654</v>
      </c>
      <c r="H506" t="s">
        <v>519</v>
      </c>
      <c r="I506" t="s">
        <v>649</v>
      </c>
      <c r="J506" t="s">
        <v>636</v>
      </c>
      <c r="K506" t="s">
        <v>651</v>
      </c>
    </row>
    <row r="507" spans="1:11" x14ac:dyDescent="0.35">
      <c r="A507" t="s">
        <v>720</v>
      </c>
      <c r="B507" t="s">
        <v>723</v>
      </c>
      <c r="C507" t="s">
        <v>744</v>
      </c>
      <c r="D507" t="s">
        <v>596</v>
      </c>
      <c r="E507" t="s">
        <v>514</v>
      </c>
      <c r="F507">
        <v>-1.1340004689346908E-7</v>
      </c>
      <c r="G507" t="s">
        <v>654</v>
      </c>
      <c r="H507" t="s">
        <v>519</v>
      </c>
      <c r="I507" t="s">
        <v>649</v>
      </c>
      <c r="J507" t="s">
        <v>636</v>
      </c>
      <c r="K507" t="s">
        <v>651</v>
      </c>
    </row>
    <row r="508" spans="1:11" x14ac:dyDescent="0.35">
      <c r="A508" t="s">
        <v>720</v>
      </c>
      <c r="B508" t="s">
        <v>723</v>
      </c>
      <c r="C508" t="s">
        <v>744</v>
      </c>
      <c r="D508" t="s">
        <v>596</v>
      </c>
      <c r="E508" t="s">
        <v>515</v>
      </c>
      <c r="F508">
        <v>-1.3566157122029951E-9</v>
      </c>
      <c r="G508" t="s">
        <v>654</v>
      </c>
      <c r="H508" t="s">
        <v>519</v>
      </c>
      <c r="I508" t="s">
        <v>649</v>
      </c>
      <c r="J508" t="s">
        <v>636</v>
      </c>
      <c r="K508" t="s">
        <v>651</v>
      </c>
    </row>
    <row r="509" spans="1:11" x14ac:dyDescent="0.35">
      <c r="A509" t="s">
        <v>720</v>
      </c>
      <c r="B509" t="s">
        <v>723</v>
      </c>
      <c r="C509" t="s">
        <v>744</v>
      </c>
      <c r="D509" t="s">
        <v>596</v>
      </c>
      <c r="E509" t="s">
        <v>516</v>
      </c>
      <c r="F509">
        <v>-7.8919264251903204E-5</v>
      </c>
      <c r="G509" t="s">
        <v>654</v>
      </c>
      <c r="H509" t="s">
        <v>519</v>
      </c>
      <c r="I509" t="s">
        <v>649</v>
      </c>
      <c r="J509" t="s">
        <v>636</v>
      </c>
      <c r="K509" t="s">
        <v>707</v>
      </c>
    </row>
    <row r="510" spans="1:11" x14ac:dyDescent="0.35">
      <c r="A510" t="s">
        <v>720</v>
      </c>
      <c r="B510" t="s">
        <v>723</v>
      </c>
      <c r="C510" t="s">
        <v>744</v>
      </c>
      <c r="D510" t="s">
        <v>695</v>
      </c>
      <c r="E510" t="s">
        <v>507</v>
      </c>
      <c r="F510">
        <v>2.8575027159207938E-6</v>
      </c>
      <c r="G510" t="s">
        <v>654</v>
      </c>
      <c r="H510" t="s">
        <v>519</v>
      </c>
      <c r="I510" t="s">
        <v>649</v>
      </c>
      <c r="J510" t="s">
        <v>636</v>
      </c>
      <c r="K510" t="s">
        <v>653</v>
      </c>
    </row>
    <row r="511" spans="1:11" x14ac:dyDescent="0.35">
      <c r="A511" t="s">
        <v>720</v>
      </c>
      <c r="B511" t="s">
        <v>723</v>
      </c>
      <c r="C511" t="s">
        <v>744</v>
      </c>
      <c r="D511" t="s">
        <v>695</v>
      </c>
      <c r="E511" t="s">
        <v>517</v>
      </c>
      <c r="F511">
        <v>1.9135050446051947E-5</v>
      </c>
      <c r="G511" t="s">
        <v>654</v>
      </c>
      <c r="H511" t="s">
        <v>519</v>
      </c>
      <c r="I511" t="s">
        <v>649</v>
      </c>
      <c r="J511" t="s">
        <v>636</v>
      </c>
      <c r="K511" t="s">
        <v>653</v>
      </c>
    </row>
    <row r="512" spans="1:11" x14ac:dyDescent="0.35">
      <c r="A512" t="s">
        <v>720</v>
      </c>
      <c r="B512" t="s">
        <v>723</v>
      </c>
      <c r="C512" t="s">
        <v>744</v>
      </c>
      <c r="D512" t="s">
        <v>695</v>
      </c>
      <c r="E512" t="s">
        <v>508</v>
      </c>
      <c r="F512">
        <v>2.9572129628734109E-5</v>
      </c>
      <c r="G512" t="s">
        <v>654</v>
      </c>
      <c r="H512" t="s">
        <v>519</v>
      </c>
      <c r="I512" t="s">
        <v>649</v>
      </c>
      <c r="J512" t="s">
        <v>636</v>
      </c>
      <c r="K512" t="s">
        <v>653</v>
      </c>
    </row>
    <row r="513" spans="1:11" x14ac:dyDescent="0.35">
      <c r="A513" t="s">
        <v>720</v>
      </c>
      <c r="B513" t="s">
        <v>723</v>
      </c>
      <c r="C513" t="s">
        <v>744</v>
      </c>
      <c r="D513" t="s">
        <v>695</v>
      </c>
      <c r="E513" t="s">
        <v>509</v>
      </c>
      <c r="F513">
        <v>1.4198176580127477E-6</v>
      </c>
      <c r="G513" t="s">
        <v>654</v>
      </c>
      <c r="H513" t="s">
        <v>519</v>
      </c>
      <c r="I513" t="s">
        <v>649</v>
      </c>
      <c r="J513" t="s">
        <v>636</v>
      </c>
      <c r="K513" t="s">
        <v>653</v>
      </c>
    </row>
    <row r="514" spans="1:11" x14ac:dyDescent="0.35">
      <c r="A514" t="s">
        <v>720</v>
      </c>
      <c r="B514" t="s">
        <v>723</v>
      </c>
      <c r="C514" t="s">
        <v>744</v>
      </c>
      <c r="D514" t="s">
        <v>695</v>
      </c>
      <c r="E514" t="s">
        <v>510</v>
      </c>
      <c r="F514">
        <v>1.4081821244507069E-6</v>
      </c>
      <c r="G514" t="s">
        <v>654</v>
      </c>
      <c r="H514" t="s">
        <v>519</v>
      </c>
      <c r="I514" t="s">
        <v>649</v>
      </c>
      <c r="J514" t="s">
        <v>636</v>
      </c>
      <c r="K514" t="s">
        <v>653</v>
      </c>
    </row>
    <row r="515" spans="1:11" x14ac:dyDescent="0.35">
      <c r="A515" t="s">
        <v>720</v>
      </c>
      <c r="B515" t="s">
        <v>723</v>
      </c>
      <c r="C515" t="s">
        <v>744</v>
      </c>
      <c r="D515" t="s">
        <v>695</v>
      </c>
      <c r="E515" t="s">
        <v>511</v>
      </c>
      <c r="F515">
        <v>1.8650949987065856E-5</v>
      </c>
      <c r="G515" t="s">
        <v>654</v>
      </c>
      <c r="H515" t="s">
        <v>519</v>
      </c>
      <c r="I515" t="s">
        <v>649</v>
      </c>
      <c r="J515" t="s">
        <v>636</v>
      </c>
      <c r="K515" t="s">
        <v>653</v>
      </c>
    </row>
    <row r="516" spans="1:11" x14ac:dyDescent="0.35">
      <c r="A516" t="s">
        <v>720</v>
      </c>
      <c r="B516" t="s">
        <v>723</v>
      </c>
      <c r="C516" t="s">
        <v>744</v>
      </c>
      <c r="D516" t="s">
        <v>695</v>
      </c>
      <c r="E516" t="s">
        <v>512</v>
      </c>
      <c r="F516">
        <v>3.0927496435754862E-7</v>
      </c>
      <c r="G516" t="s">
        <v>654</v>
      </c>
      <c r="H516" t="s">
        <v>519</v>
      </c>
      <c r="I516" t="s">
        <v>649</v>
      </c>
      <c r="J516" t="s">
        <v>636</v>
      </c>
      <c r="K516" t="s">
        <v>653</v>
      </c>
    </row>
    <row r="517" spans="1:11" x14ac:dyDescent="0.35">
      <c r="A517" t="s">
        <v>720</v>
      </c>
      <c r="B517" t="s">
        <v>723</v>
      </c>
      <c r="C517" t="s">
        <v>744</v>
      </c>
      <c r="D517" t="s">
        <v>695</v>
      </c>
      <c r="E517" t="s">
        <v>513</v>
      </c>
      <c r="F517">
        <v>5.0932802666575557E-7</v>
      </c>
      <c r="G517" t="s">
        <v>654</v>
      </c>
      <c r="H517" t="s">
        <v>519</v>
      </c>
      <c r="I517" t="s">
        <v>649</v>
      </c>
      <c r="J517" t="s">
        <v>636</v>
      </c>
      <c r="K517" t="s">
        <v>653</v>
      </c>
    </row>
    <row r="518" spans="1:11" x14ac:dyDescent="0.35">
      <c r="A518" t="s">
        <v>720</v>
      </c>
      <c r="B518" t="s">
        <v>723</v>
      </c>
      <c r="C518" t="s">
        <v>744</v>
      </c>
      <c r="D518" t="s">
        <v>695</v>
      </c>
      <c r="E518" t="s">
        <v>696</v>
      </c>
      <c r="F518">
        <v>3.177818160587306E-5</v>
      </c>
      <c r="G518" t="s">
        <v>654</v>
      </c>
      <c r="H518" t="s">
        <v>519</v>
      </c>
      <c r="I518" t="s">
        <v>649</v>
      </c>
      <c r="J518" t="s">
        <v>636</v>
      </c>
      <c r="K518" t="s">
        <v>653</v>
      </c>
    </row>
    <row r="519" spans="1:11" x14ac:dyDescent="0.35">
      <c r="A519" t="s">
        <v>720</v>
      </c>
      <c r="B519" t="s">
        <v>723</v>
      </c>
      <c r="C519" t="s">
        <v>744</v>
      </c>
      <c r="D519" t="s">
        <v>695</v>
      </c>
      <c r="E519" t="s">
        <v>515</v>
      </c>
      <c r="F519">
        <v>7.3592064299772925E-7</v>
      </c>
      <c r="G519" t="s">
        <v>654</v>
      </c>
      <c r="H519" t="s">
        <v>519</v>
      </c>
      <c r="I519" t="s">
        <v>649</v>
      </c>
      <c r="J519" t="s">
        <v>636</v>
      </c>
      <c r="K519" t="s">
        <v>653</v>
      </c>
    </row>
    <row r="520" spans="1:11" x14ac:dyDescent="0.35">
      <c r="A520" t="s">
        <v>720</v>
      </c>
      <c r="B520" t="s">
        <v>723</v>
      </c>
      <c r="C520" t="s">
        <v>744</v>
      </c>
      <c r="D520" t="s">
        <v>695</v>
      </c>
      <c r="E520" t="s">
        <v>516</v>
      </c>
      <c r="F520">
        <v>2.9172833224393274E-2</v>
      </c>
      <c r="G520" t="s">
        <v>654</v>
      </c>
      <c r="H520" t="s">
        <v>519</v>
      </c>
      <c r="I520" t="s">
        <v>649</v>
      </c>
      <c r="J520" t="s">
        <v>636</v>
      </c>
      <c r="K520" t="s">
        <v>709</v>
      </c>
    </row>
    <row r="521" spans="1:11" x14ac:dyDescent="0.35">
      <c r="A521" t="s">
        <v>720</v>
      </c>
      <c r="B521" t="s">
        <v>723</v>
      </c>
      <c r="C521" t="s">
        <v>744</v>
      </c>
      <c r="D521" t="s">
        <v>695</v>
      </c>
      <c r="E521" t="s">
        <v>697</v>
      </c>
      <c r="F521">
        <v>0</v>
      </c>
      <c r="G521" t="s">
        <v>654</v>
      </c>
      <c r="H521" t="s">
        <v>519</v>
      </c>
      <c r="I521" t="s">
        <v>649</v>
      </c>
      <c r="J521" t="s">
        <v>636</v>
      </c>
      <c r="K521" t="s">
        <v>653</v>
      </c>
    </row>
    <row r="522" spans="1:11" x14ac:dyDescent="0.35">
      <c r="A522" t="s">
        <v>712</v>
      </c>
      <c r="B522" t="s">
        <v>713</v>
      </c>
      <c r="C522" t="s">
        <v>744</v>
      </c>
      <c r="E522" t="s">
        <v>729</v>
      </c>
      <c r="F522">
        <v>0</v>
      </c>
      <c r="G522" t="s">
        <v>641</v>
      </c>
      <c r="H522" t="s">
        <v>637</v>
      </c>
      <c r="I522" t="s">
        <v>648</v>
      </c>
      <c r="J522" t="s">
        <v>636</v>
      </c>
      <c r="K522" t="s">
        <v>727</v>
      </c>
    </row>
    <row r="523" spans="1:11" x14ac:dyDescent="0.35">
      <c r="A523" t="s">
        <v>712</v>
      </c>
      <c r="B523" t="s">
        <v>713</v>
      </c>
      <c r="C523" t="s">
        <v>744</v>
      </c>
      <c r="E523" t="s">
        <v>730</v>
      </c>
      <c r="F523">
        <v>0</v>
      </c>
      <c r="G523" t="s">
        <v>641</v>
      </c>
      <c r="H523" t="s">
        <v>637</v>
      </c>
      <c r="I523" t="s">
        <v>648</v>
      </c>
      <c r="J523" t="s">
        <v>636</v>
      </c>
      <c r="K523" t="s">
        <v>727</v>
      </c>
    </row>
    <row r="524" spans="1:11" x14ac:dyDescent="0.35">
      <c r="A524" t="s">
        <v>712</v>
      </c>
      <c r="B524" t="s">
        <v>713</v>
      </c>
      <c r="C524" t="s">
        <v>744</v>
      </c>
      <c r="E524" t="s">
        <v>731</v>
      </c>
      <c r="F524">
        <v>1.3079999999999999E-3</v>
      </c>
      <c r="G524" t="s">
        <v>641</v>
      </c>
      <c r="H524" t="s">
        <v>637</v>
      </c>
      <c r="I524" t="s">
        <v>648</v>
      </c>
      <c r="J524" t="s">
        <v>636</v>
      </c>
      <c r="K524" t="s">
        <v>727</v>
      </c>
    </row>
    <row r="525" spans="1:11" x14ac:dyDescent="0.35">
      <c r="A525" t="s">
        <v>712</v>
      </c>
      <c r="B525" t="s">
        <v>713</v>
      </c>
      <c r="C525" t="s">
        <v>744</v>
      </c>
      <c r="E525" t="s">
        <v>545</v>
      </c>
      <c r="F525">
        <v>0</v>
      </c>
      <c r="G525" t="s">
        <v>641</v>
      </c>
      <c r="H525" t="s">
        <v>637</v>
      </c>
      <c r="I525" t="s">
        <v>648</v>
      </c>
      <c r="J525" t="s">
        <v>636</v>
      </c>
      <c r="K525" t="s">
        <v>727</v>
      </c>
    </row>
    <row r="526" spans="1:11" x14ac:dyDescent="0.35">
      <c r="A526" t="s">
        <v>712</v>
      </c>
      <c r="B526" t="s">
        <v>713</v>
      </c>
      <c r="C526" t="s">
        <v>744</v>
      </c>
      <c r="E526" t="s">
        <v>732</v>
      </c>
      <c r="F526">
        <v>1.0442999999999999E-2</v>
      </c>
      <c r="G526" t="s">
        <v>641</v>
      </c>
      <c r="H526" t="s">
        <v>637</v>
      </c>
      <c r="I526" t="s">
        <v>648</v>
      </c>
      <c r="J526" t="s">
        <v>636</v>
      </c>
      <c r="K526" t="s">
        <v>727</v>
      </c>
    </row>
    <row r="527" spans="1:11" x14ac:dyDescent="0.35">
      <c r="A527" t="s">
        <v>712</v>
      </c>
      <c r="B527" t="s">
        <v>713</v>
      </c>
      <c r="C527" t="s">
        <v>744</v>
      </c>
      <c r="E527" t="s">
        <v>542</v>
      </c>
      <c r="F527">
        <v>0</v>
      </c>
      <c r="G527" t="s">
        <v>641</v>
      </c>
      <c r="H527" t="s">
        <v>637</v>
      </c>
      <c r="I527" t="s">
        <v>648</v>
      </c>
      <c r="J527" t="s">
        <v>636</v>
      </c>
      <c r="K527" t="s">
        <v>727</v>
      </c>
    </row>
    <row r="528" spans="1:11" x14ac:dyDescent="0.35">
      <c r="A528" t="s">
        <v>712</v>
      </c>
      <c r="B528" t="s">
        <v>713</v>
      </c>
      <c r="C528" t="s">
        <v>744</v>
      </c>
      <c r="E528" t="s">
        <v>733</v>
      </c>
      <c r="F528">
        <v>0</v>
      </c>
      <c r="G528" t="s">
        <v>641</v>
      </c>
      <c r="H528" t="s">
        <v>637</v>
      </c>
      <c r="I528" t="s">
        <v>648</v>
      </c>
      <c r="J528" t="s">
        <v>636</v>
      </c>
      <c r="K528" t="s">
        <v>727</v>
      </c>
    </row>
    <row r="529" spans="1:11" x14ac:dyDescent="0.35">
      <c r="A529" t="s">
        <v>712</v>
      </c>
      <c r="B529" t="s">
        <v>713</v>
      </c>
      <c r="C529" t="s">
        <v>744</v>
      </c>
      <c r="E529" t="s">
        <v>596</v>
      </c>
      <c r="F529">
        <v>4.1E-5</v>
      </c>
      <c r="G529" t="s">
        <v>641</v>
      </c>
      <c r="H529" t="s">
        <v>637</v>
      </c>
      <c r="I529" t="s">
        <v>648</v>
      </c>
      <c r="J529" t="s">
        <v>636</v>
      </c>
      <c r="K529" t="s">
        <v>727</v>
      </c>
    </row>
    <row r="530" spans="1:11" x14ac:dyDescent="0.35">
      <c r="A530" t="s">
        <v>712</v>
      </c>
      <c r="B530" t="s">
        <v>713</v>
      </c>
      <c r="C530" t="s">
        <v>744</v>
      </c>
      <c r="E530" t="s">
        <v>734</v>
      </c>
      <c r="F530">
        <v>0</v>
      </c>
      <c r="G530" t="s">
        <v>641</v>
      </c>
      <c r="H530" t="s">
        <v>637</v>
      </c>
      <c r="I530" t="s">
        <v>648</v>
      </c>
      <c r="J530" t="s">
        <v>636</v>
      </c>
      <c r="K530" t="s">
        <v>727</v>
      </c>
    </row>
    <row r="531" spans="1:11" x14ac:dyDescent="0.35">
      <c r="A531" t="s">
        <v>712</v>
      </c>
      <c r="B531" t="s">
        <v>713</v>
      </c>
      <c r="C531" t="s">
        <v>744</v>
      </c>
      <c r="E531" t="s">
        <v>735</v>
      </c>
      <c r="F531">
        <v>0</v>
      </c>
      <c r="G531" t="s">
        <v>641</v>
      </c>
      <c r="H531" t="s">
        <v>746</v>
      </c>
      <c r="I531" t="s">
        <v>648</v>
      </c>
      <c r="J531" t="s">
        <v>636</v>
      </c>
      <c r="K531" t="s">
        <v>727</v>
      </c>
    </row>
    <row r="532" spans="1:11" x14ac:dyDescent="0.35">
      <c r="A532" t="s">
        <v>712</v>
      </c>
      <c r="B532" t="s">
        <v>713</v>
      </c>
      <c r="C532" t="s">
        <v>744</v>
      </c>
      <c r="E532" t="s">
        <v>736</v>
      </c>
      <c r="F532">
        <v>0</v>
      </c>
      <c r="G532" t="s">
        <v>641</v>
      </c>
      <c r="H532" t="s">
        <v>746</v>
      </c>
      <c r="I532" t="s">
        <v>648</v>
      </c>
      <c r="J532" t="s">
        <v>636</v>
      </c>
      <c r="K532" t="s">
        <v>727</v>
      </c>
    </row>
    <row r="533" spans="1:11" x14ac:dyDescent="0.35">
      <c r="A533" t="s">
        <v>712</v>
      </c>
      <c r="B533" t="s">
        <v>713</v>
      </c>
      <c r="C533" t="s">
        <v>744</v>
      </c>
      <c r="E533" t="s">
        <v>737</v>
      </c>
      <c r="F533">
        <v>0</v>
      </c>
      <c r="G533" t="s">
        <v>641</v>
      </c>
      <c r="H533" t="s">
        <v>746</v>
      </c>
      <c r="I533" t="s">
        <v>648</v>
      </c>
      <c r="J533" t="s">
        <v>636</v>
      </c>
      <c r="K533" t="s">
        <v>727</v>
      </c>
    </row>
    <row r="534" spans="1:11" x14ac:dyDescent="0.35">
      <c r="A534" t="s">
        <v>712</v>
      </c>
      <c r="B534" t="s">
        <v>713</v>
      </c>
      <c r="C534" t="s">
        <v>744</v>
      </c>
      <c r="E534" t="s">
        <v>738</v>
      </c>
      <c r="F534">
        <v>0</v>
      </c>
      <c r="G534" t="s">
        <v>641</v>
      </c>
      <c r="H534" t="s">
        <v>746</v>
      </c>
      <c r="I534" t="s">
        <v>648</v>
      </c>
      <c r="J534" t="s">
        <v>636</v>
      </c>
      <c r="K534" t="s">
        <v>727</v>
      </c>
    </row>
    <row r="535" spans="1:11" x14ac:dyDescent="0.35">
      <c r="A535" t="s">
        <v>712</v>
      </c>
      <c r="B535" t="s">
        <v>713</v>
      </c>
      <c r="C535" t="s">
        <v>744</v>
      </c>
      <c r="E535" t="s">
        <v>739</v>
      </c>
      <c r="F535">
        <v>0</v>
      </c>
      <c r="G535" t="s">
        <v>641</v>
      </c>
      <c r="H535" t="s">
        <v>746</v>
      </c>
      <c r="I535" t="s">
        <v>648</v>
      </c>
      <c r="J535" t="s">
        <v>636</v>
      </c>
      <c r="K535" t="s">
        <v>727</v>
      </c>
    </row>
    <row r="536" spans="1:11" x14ac:dyDescent="0.35">
      <c r="A536" t="s">
        <v>712</v>
      </c>
      <c r="B536" t="s">
        <v>713</v>
      </c>
      <c r="C536" t="s">
        <v>744</v>
      </c>
      <c r="E536" t="s">
        <v>740</v>
      </c>
      <c r="F536">
        <v>0</v>
      </c>
      <c r="G536" t="s">
        <v>641</v>
      </c>
      <c r="H536" t="s">
        <v>746</v>
      </c>
      <c r="I536" t="s">
        <v>648</v>
      </c>
      <c r="J536" t="s">
        <v>636</v>
      </c>
      <c r="K536" t="s">
        <v>727</v>
      </c>
    </row>
    <row r="537" spans="1:11" x14ac:dyDescent="0.35">
      <c r="A537" t="s">
        <v>712</v>
      </c>
      <c r="B537" t="s">
        <v>713</v>
      </c>
      <c r="C537" t="s">
        <v>744</v>
      </c>
      <c r="E537" t="s">
        <v>741</v>
      </c>
      <c r="F537">
        <v>0</v>
      </c>
      <c r="G537" t="s">
        <v>641</v>
      </c>
      <c r="H537" t="s">
        <v>746</v>
      </c>
      <c r="I537" t="s">
        <v>648</v>
      </c>
      <c r="J537" t="s">
        <v>636</v>
      </c>
      <c r="K537" t="s">
        <v>727</v>
      </c>
    </row>
    <row r="538" spans="1:11" x14ac:dyDescent="0.35">
      <c r="A538" t="s">
        <v>712</v>
      </c>
      <c r="B538" t="s">
        <v>713</v>
      </c>
      <c r="C538" t="s">
        <v>744</v>
      </c>
      <c r="E538" t="s">
        <v>742</v>
      </c>
      <c r="F538">
        <v>0</v>
      </c>
      <c r="G538" t="s">
        <v>641</v>
      </c>
      <c r="H538" t="s">
        <v>746</v>
      </c>
      <c r="I538" t="s">
        <v>648</v>
      </c>
      <c r="J538" t="s">
        <v>636</v>
      </c>
      <c r="K538" t="s">
        <v>727</v>
      </c>
    </row>
    <row r="539" spans="1:11" x14ac:dyDescent="0.35">
      <c r="A539" t="s">
        <v>712</v>
      </c>
      <c r="B539" t="s">
        <v>713</v>
      </c>
      <c r="C539" t="s">
        <v>744</v>
      </c>
      <c r="D539" t="s">
        <v>596</v>
      </c>
      <c r="E539" t="s">
        <v>507</v>
      </c>
      <c r="F539">
        <v>5.8465371957135818E-10</v>
      </c>
      <c r="G539" t="s">
        <v>654</v>
      </c>
      <c r="H539" t="s">
        <v>519</v>
      </c>
      <c r="I539" t="s">
        <v>649</v>
      </c>
      <c r="J539" t="s">
        <v>636</v>
      </c>
      <c r="K539" t="s">
        <v>651</v>
      </c>
    </row>
    <row r="540" spans="1:11" x14ac:dyDescent="0.35">
      <c r="A540" t="s">
        <v>712</v>
      </c>
      <c r="B540" t="s">
        <v>713</v>
      </c>
      <c r="C540" t="s">
        <v>744</v>
      </c>
      <c r="D540" t="s">
        <v>596</v>
      </c>
      <c r="E540" t="s">
        <v>517</v>
      </c>
      <c r="F540">
        <v>1.8525773239057213E-9</v>
      </c>
      <c r="G540" t="s">
        <v>654</v>
      </c>
      <c r="H540" t="s">
        <v>519</v>
      </c>
      <c r="I540" t="s">
        <v>649</v>
      </c>
      <c r="J540" t="s">
        <v>636</v>
      </c>
      <c r="K540" t="s">
        <v>651</v>
      </c>
    </row>
    <row r="541" spans="1:11" x14ac:dyDescent="0.35">
      <c r="A541" t="s">
        <v>712</v>
      </c>
      <c r="B541" t="s">
        <v>713</v>
      </c>
      <c r="C541" t="s">
        <v>744</v>
      </c>
      <c r="D541" t="s">
        <v>596</v>
      </c>
      <c r="E541" t="s">
        <v>508</v>
      </c>
      <c r="F541">
        <v>3.6289449728288155E-9</v>
      </c>
      <c r="G541" t="s">
        <v>654</v>
      </c>
      <c r="H541" t="s">
        <v>519</v>
      </c>
      <c r="I541" t="s">
        <v>649</v>
      </c>
      <c r="J541" t="s">
        <v>636</v>
      </c>
      <c r="K541" t="s">
        <v>651</v>
      </c>
    </row>
    <row r="542" spans="1:11" x14ac:dyDescent="0.35">
      <c r="A542" t="s">
        <v>712</v>
      </c>
      <c r="B542" t="s">
        <v>713</v>
      </c>
      <c r="C542" t="s">
        <v>744</v>
      </c>
      <c r="D542" t="s">
        <v>596</v>
      </c>
      <c r="E542" t="s">
        <v>509</v>
      </c>
      <c r="F542">
        <v>6.5181899325405344E-10</v>
      </c>
      <c r="G542" t="s">
        <v>654</v>
      </c>
      <c r="H542" t="s">
        <v>519</v>
      </c>
      <c r="I542" t="s">
        <v>649</v>
      </c>
      <c r="J542" t="s">
        <v>636</v>
      </c>
      <c r="K542" t="s">
        <v>651</v>
      </c>
    </row>
    <row r="543" spans="1:11" x14ac:dyDescent="0.35">
      <c r="A543" t="s">
        <v>712</v>
      </c>
      <c r="B543" t="s">
        <v>713</v>
      </c>
      <c r="C543" t="s">
        <v>744</v>
      </c>
      <c r="D543" t="s">
        <v>596</v>
      </c>
      <c r="E543" t="s">
        <v>510</v>
      </c>
      <c r="F543">
        <v>2.82420993339511E-10</v>
      </c>
      <c r="G543" t="s">
        <v>654</v>
      </c>
      <c r="H543" t="s">
        <v>519</v>
      </c>
      <c r="I543" t="s">
        <v>649</v>
      </c>
      <c r="J543" t="s">
        <v>636</v>
      </c>
      <c r="K543" t="s">
        <v>651</v>
      </c>
    </row>
    <row r="544" spans="1:11" x14ac:dyDescent="0.35">
      <c r="A544" t="s">
        <v>712</v>
      </c>
      <c r="B544" t="s">
        <v>713</v>
      </c>
      <c r="C544" t="s">
        <v>744</v>
      </c>
      <c r="D544" t="s">
        <v>596</v>
      </c>
      <c r="E544" t="s">
        <v>511</v>
      </c>
      <c r="F544">
        <v>8.9251337522677844E-9</v>
      </c>
      <c r="G544" t="s">
        <v>654</v>
      </c>
      <c r="H544" t="s">
        <v>519</v>
      </c>
      <c r="I544" t="s">
        <v>649</v>
      </c>
      <c r="J544" t="s">
        <v>636</v>
      </c>
      <c r="K544" t="s">
        <v>651</v>
      </c>
    </row>
    <row r="545" spans="1:11" x14ac:dyDescent="0.35">
      <c r="A545" t="s">
        <v>712</v>
      </c>
      <c r="B545" t="s">
        <v>713</v>
      </c>
      <c r="C545" t="s">
        <v>744</v>
      </c>
      <c r="D545" t="s">
        <v>596</v>
      </c>
      <c r="E545" t="s">
        <v>512</v>
      </c>
      <c r="F545">
        <v>2.3194707168811255E-11</v>
      </c>
      <c r="G545" t="s">
        <v>654</v>
      </c>
      <c r="H545" t="s">
        <v>519</v>
      </c>
      <c r="I545" t="s">
        <v>649</v>
      </c>
      <c r="J545" t="s">
        <v>636</v>
      </c>
      <c r="K545" t="s">
        <v>651</v>
      </c>
    </row>
    <row r="546" spans="1:11" x14ac:dyDescent="0.35">
      <c r="A546" t="s">
        <v>712</v>
      </c>
      <c r="B546" t="s">
        <v>713</v>
      </c>
      <c r="C546" t="s">
        <v>744</v>
      </c>
      <c r="D546" t="s">
        <v>596</v>
      </c>
      <c r="E546" t="s">
        <v>513</v>
      </c>
      <c r="F546">
        <v>5.4751454644671383E-11</v>
      </c>
      <c r="G546" t="s">
        <v>654</v>
      </c>
      <c r="H546" t="s">
        <v>519</v>
      </c>
      <c r="I546" t="s">
        <v>649</v>
      </c>
      <c r="J546" t="s">
        <v>636</v>
      </c>
      <c r="K546" t="s">
        <v>651</v>
      </c>
    </row>
    <row r="547" spans="1:11" x14ac:dyDescent="0.35">
      <c r="A547" t="s">
        <v>712</v>
      </c>
      <c r="B547" t="s">
        <v>713</v>
      </c>
      <c r="C547" t="s">
        <v>744</v>
      </c>
      <c r="D547" t="s">
        <v>596</v>
      </c>
      <c r="E547" t="s">
        <v>514</v>
      </c>
      <c r="F547">
        <v>1.0257978649193777E-8</v>
      </c>
      <c r="G547" t="s">
        <v>654</v>
      </c>
      <c r="H547" t="s">
        <v>519</v>
      </c>
      <c r="I547" t="s">
        <v>649</v>
      </c>
      <c r="J547" t="s">
        <v>636</v>
      </c>
      <c r="K547" t="s">
        <v>651</v>
      </c>
    </row>
    <row r="548" spans="1:11" x14ac:dyDescent="0.35">
      <c r="A548" t="s">
        <v>712</v>
      </c>
      <c r="B548" t="s">
        <v>713</v>
      </c>
      <c r="C548" t="s">
        <v>744</v>
      </c>
      <c r="D548" t="s">
        <v>596</v>
      </c>
      <c r="E548" t="s">
        <v>515</v>
      </c>
      <c r="F548">
        <v>8.1046698111458452E-11</v>
      </c>
      <c r="G548" t="s">
        <v>654</v>
      </c>
      <c r="H548" t="s">
        <v>519</v>
      </c>
      <c r="I548" t="s">
        <v>649</v>
      </c>
      <c r="J548" t="s">
        <v>636</v>
      </c>
      <c r="K548" t="s">
        <v>651</v>
      </c>
    </row>
    <row r="549" spans="1:11" x14ac:dyDescent="0.35">
      <c r="A549" t="s">
        <v>712</v>
      </c>
      <c r="B549" t="s">
        <v>713</v>
      </c>
      <c r="C549" t="s">
        <v>744</v>
      </c>
      <c r="D549" t="s">
        <v>596</v>
      </c>
      <c r="E549" t="s">
        <v>516</v>
      </c>
      <c r="F549">
        <v>5.171836087979981E-6</v>
      </c>
      <c r="G549" t="s">
        <v>654</v>
      </c>
      <c r="H549" t="s">
        <v>519</v>
      </c>
      <c r="I549" t="s">
        <v>649</v>
      </c>
      <c r="J549" t="s">
        <v>636</v>
      </c>
      <c r="K549" t="s">
        <v>728</v>
      </c>
    </row>
    <row r="550" spans="1:11" x14ac:dyDescent="0.35">
      <c r="A550" t="s">
        <v>712</v>
      </c>
      <c r="B550" t="s">
        <v>713</v>
      </c>
      <c r="C550" t="s">
        <v>744</v>
      </c>
      <c r="D550" t="s">
        <v>695</v>
      </c>
      <c r="E550" t="s">
        <v>507</v>
      </c>
      <c r="F550">
        <v>1.7727012678221308E-6</v>
      </c>
      <c r="G550" t="s">
        <v>654</v>
      </c>
      <c r="H550" t="s">
        <v>519</v>
      </c>
      <c r="I550" t="s">
        <v>649</v>
      </c>
      <c r="J550" t="s">
        <v>636</v>
      </c>
      <c r="K550" t="s">
        <v>653</v>
      </c>
    </row>
    <row r="551" spans="1:11" x14ac:dyDescent="0.35">
      <c r="A551" t="s">
        <v>712</v>
      </c>
      <c r="B551" t="s">
        <v>713</v>
      </c>
      <c r="C551" t="s">
        <v>744</v>
      </c>
      <c r="D551" t="s">
        <v>695</v>
      </c>
      <c r="E551" t="s">
        <v>517</v>
      </c>
      <c r="F551">
        <v>1.0871492705236277E-5</v>
      </c>
      <c r="G551" t="s">
        <v>654</v>
      </c>
      <c r="H551" t="s">
        <v>519</v>
      </c>
      <c r="I551" t="s">
        <v>649</v>
      </c>
      <c r="J551" t="s">
        <v>636</v>
      </c>
      <c r="K551" t="s">
        <v>653</v>
      </c>
    </row>
    <row r="552" spans="1:11" x14ac:dyDescent="0.35">
      <c r="A552" t="s">
        <v>712</v>
      </c>
      <c r="B552" t="s">
        <v>713</v>
      </c>
      <c r="C552" t="s">
        <v>744</v>
      </c>
      <c r="D552" t="s">
        <v>695</v>
      </c>
      <c r="E552" t="s">
        <v>508</v>
      </c>
      <c r="F552">
        <v>7.8452149737751993E-6</v>
      </c>
      <c r="G552" t="s">
        <v>654</v>
      </c>
      <c r="H552" t="s">
        <v>519</v>
      </c>
      <c r="I552" t="s">
        <v>649</v>
      </c>
      <c r="J552" t="s">
        <v>636</v>
      </c>
      <c r="K552" t="s">
        <v>653</v>
      </c>
    </row>
    <row r="553" spans="1:11" x14ac:dyDescent="0.35">
      <c r="A553" t="s">
        <v>712</v>
      </c>
      <c r="B553" t="s">
        <v>713</v>
      </c>
      <c r="C553" t="s">
        <v>744</v>
      </c>
      <c r="D553" t="s">
        <v>695</v>
      </c>
      <c r="E553" t="s">
        <v>509</v>
      </c>
      <c r="F553">
        <v>6.739302201885858E-7</v>
      </c>
      <c r="G553" t="s">
        <v>654</v>
      </c>
      <c r="H553" t="s">
        <v>519</v>
      </c>
      <c r="I553" t="s">
        <v>649</v>
      </c>
      <c r="J553" t="s">
        <v>636</v>
      </c>
      <c r="K553" t="s">
        <v>653</v>
      </c>
    </row>
    <row r="554" spans="1:11" x14ac:dyDescent="0.35">
      <c r="A554" t="s">
        <v>712</v>
      </c>
      <c r="B554" t="s">
        <v>713</v>
      </c>
      <c r="C554" t="s">
        <v>744</v>
      </c>
      <c r="D554" t="s">
        <v>695</v>
      </c>
      <c r="E554" t="s">
        <v>510</v>
      </c>
      <c r="F554">
        <v>3.9217974607072454E-7</v>
      </c>
      <c r="G554" t="s">
        <v>654</v>
      </c>
      <c r="H554" t="s">
        <v>519</v>
      </c>
      <c r="I554" t="s">
        <v>649</v>
      </c>
      <c r="J554" t="s">
        <v>636</v>
      </c>
      <c r="K554" t="s">
        <v>653</v>
      </c>
    </row>
    <row r="555" spans="1:11" x14ac:dyDescent="0.35">
      <c r="A555" t="s">
        <v>712</v>
      </c>
      <c r="B555" t="s">
        <v>713</v>
      </c>
      <c r="C555" t="s">
        <v>744</v>
      </c>
      <c r="D555" t="s">
        <v>695</v>
      </c>
      <c r="E555" t="s">
        <v>511</v>
      </c>
      <c r="F555">
        <v>4.8849844157799129E-6</v>
      </c>
      <c r="G555" t="s">
        <v>654</v>
      </c>
      <c r="H555" t="s">
        <v>519</v>
      </c>
      <c r="I555" t="s">
        <v>649</v>
      </c>
      <c r="J555" t="s">
        <v>636</v>
      </c>
      <c r="K555" t="s">
        <v>653</v>
      </c>
    </row>
    <row r="556" spans="1:11" x14ac:dyDescent="0.35">
      <c r="A556" t="s">
        <v>712</v>
      </c>
      <c r="B556" t="s">
        <v>713</v>
      </c>
      <c r="C556" t="s">
        <v>744</v>
      </c>
      <c r="D556" t="s">
        <v>695</v>
      </c>
      <c r="E556" t="s">
        <v>512</v>
      </c>
      <c r="F556">
        <v>4.7584414289008063E-8</v>
      </c>
      <c r="G556" t="s">
        <v>654</v>
      </c>
      <c r="H556" t="s">
        <v>519</v>
      </c>
      <c r="I556" t="s">
        <v>649</v>
      </c>
      <c r="J556" t="s">
        <v>636</v>
      </c>
      <c r="K556" t="s">
        <v>653</v>
      </c>
    </row>
    <row r="557" spans="1:11" x14ac:dyDescent="0.35">
      <c r="A557" t="s">
        <v>712</v>
      </c>
      <c r="B557" t="s">
        <v>713</v>
      </c>
      <c r="C557" t="s">
        <v>744</v>
      </c>
      <c r="D557" t="s">
        <v>695</v>
      </c>
      <c r="E557" t="s">
        <v>513</v>
      </c>
      <c r="F557">
        <v>4.9227258683382877E-8</v>
      </c>
      <c r="G557" t="s">
        <v>654</v>
      </c>
      <c r="H557" t="s">
        <v>519</v>
      </c>
      <c r="I557" t="s">
        <v>649</v>
      </c>
      <c r="J557" t="s">
        <v>636</v>
      </c>
      <c r="K557" t="s">
        <v>653</v>
      </c>
    </row>
    <row r="558" spans="1:11" x14ac:dyDescent="0.35">
      <c r="A558" t="s">
        <v>712</v>
      </c>
      <c r="B558" t="s">
        <v>713</v>
      </c>
      <c r="C558" t="s">
        <v>744</v>
      </c>
      <c r="D558" t="s">
        <v>695</v>
      </c>
      <c r="E558" t="s">
        <v>696</v>
      </c>
      <c r="F558">
        <v>4.6284244484302302E-6</v>
      </c>
      <c r="G558" t="s">
        <v>654</v>
      </c>
      <c r="H558" t="s">
        <v>519</v>
      </c>
      <c r="I558" t="s">
        <v>649</v>
      </c>
      <c r="J558" t="s">
        <v>636</v>
      </c>
      <c r="K558" t="s">
        <v>653</v>
      </c>
    </row>
    <row r="559" spans="1:11" x14ac:dyDescent="0.35">
      <c r="A559" t="s">
        <v>712</v>
      </c>
      <c r="B559" t="s">
        <v>713</v>
      </c>
      <c r="C559" t="s">
        <v>744</v>
      </c>
      <c r="D559" t="s">
        <v>695</v>
      </c>
      <c r="E559" t="s">
        <v>515</v>
      </c>
      <c r="F559">
        <v>1.5455950126122531E-8</v>
      </c>
      <c r="G559" t="s">
        <v>654</v>
      </c>
      <c r="H559" t="s">
        <v>519</v>
      </c>
      <c r="I559" t="s">
        <v>649</v>
      </c>
      <c r="J559" t="s">
        <v>636</v>
      </c>
      <c r="K559" t="s">
        <v>653</v>
      </c>
    </row>
    <row r="560" spans="1:11" x14ac:dyDescent="0.35">
      <c r="A560" t="s">
        <v>712</v>
      </c>
      <c r="B560" t="s">
        <v>713</v>
      </c>
      <c r="C560" t="s">
        <v>744</v>
      </c>
      <c r="D560" t="s">
        <v>695</v>
      </c>
      <c r="E560" t="s">
        <v>516</v>
      </c>
      <c r="F560">
        <v>7.3088187086524196E-3</v>
      </c>
      <c r="G560" t="s">
        <v>654</v>
      </c>
      <c r="H560" t="s">
        <v>519</v>
      </c>
      <c r="I560" t="s">
        <v>649</v>
      </c>
      <c r="J560" t="s">
        <v>636</v>
      </c>
      <c r="K560" t="s">
        <v>705</v>
      </c>
    </row>
    <row r="561" spans="1:11" x14ac:dyDescent="0.35">
      <c r="A561" t="s">
        <v>712</v>
      </c>
      <c r="B561" t="s">
        <v>713</v>
      </c>
      <c r="C561" t="s">
        <v>744</v>
      </c>
      <c r="D561" t="s">
        <v>695</v>
      </c>
      <c r="E561" t="s">
        <v>697</v>
      </c>
      <c r="F561">
        <v>6.1611374407582944E-5</v>
      </c>
      <c r="G561" t="s">
        <v>654</v>
      </c>
      <c r="H561" t="s">
        <v>519</v>
      </c>
      <c r="I561" t="s">
        <v>649</v>
      </c>
      <c r="J561" t="s">
        <v>636</v>
      </c>
      <c r="K561" t="s">
        <v>653</v>
      </c>
    </row>
    <row r="562" spans="1:11" x14ac:dyDescent="0.35">
      <c r="A562" t="s">
        <v>712</v>
      </c>
      <c r="B562" t="s">
        <v>714</v>
      </c>
      <c r="C562" t="s">
        <v>744</v>
      </c>
      <c r="E562" t="s">
        <v>729</v>
      </c>
      <c r="F562">
        <v>0</v>
      </c>
      <c r="G562" t="s">
        <v>641</v>
      </c>
      <c r="H562" t="s">
        <v>637</v>
      </c>
      <c r="I562" t="s">
        <v>648</v>
      </c>
      <c r="J562" t="s">
        <v>636</v>
      </c>
      <c r="K562" t="s">
        <v>727</v>
      </c>
    </row>
    <row r="563" spans="1:11" x14ac:dyDescent="0.35">
      <c r="A563" t="s">
        <v>712</v>
      </c>
      <c r="B563" t="s">
        <v>714</v>
      </c>
      <c r="C563" t="s">
        <v>744</v>
      </c>
      <c r="E563" t="s">
        <v>730</v>
      </c>
      <c r="F563">
        <v>0</v>
      </c>
      <c r="G563" t="s">
        <v>641</v>
      </c>
      <c r="H563" t="s">
        <v>637</v>
      </c>
      <c r="I563" t="s">
        <v>648</v>
      </c>
      <c r="J563" t="s">
        <v>636</v>
      </c>
      <c r="K563" t="s">
        <v>727</v>
      </c>
    </row>
    <row r="564" spans="1:11" x14ac:dyDescent="0.35">
      <c r="A564" t="s">
        <v>712</v>
      </c>
      <c r="B564" t="s">
        <v>714</v>
      </c>
      <c r="C564" t="s">
        <v>744</v>
      </c>
      <c r="E564" t="s">
        <v>731</v>
      </c>
      <c r="F564">
        <v>9.7599999999999998E-4</v>
      </c>
      <c r="G564" t="s">
        <v>641</v>
      </c>
      <c r="H564" t="s">
        <v>637</v>
      </c>
      <c r="I564" t="s">
        <v>648</v>
      </c>
      <c r="J564" t="s">
        <v>636</v>
      </c>
      <c r="K564" t="s">
        <v>727</v>
      </c>
    </row>
    <row r="565" spans="1:11" x14ac:dyDescent="0.35">
      <c r="A565" t="s">
        <v>712</v>
      </c>
      <c r="B565" t="s">
        <v>714</v>
      </c>
      <c r="C565" t="s">
        <v>744</v>
      </c>
      <c r="E565" t="s">
        <v>545</v>
      </c>
      <c r="F565">
        <v>0</v>
      </c>
      <c r="G565" t="s">
        <v>641</v>
      </c>
      <c r="H565" t="s">
        <v>637</v>
      </c>
      <c r="I565" t="s">
        <v>648</v>
      </c>
      <c r="J565" t="s">
        <v>636</v>
      </c>
      <c r="K565" t="s">
        <v>727</v>
      </c>
    </row>
    <row r="566" spans="1:11" x14ac:dyDescent="0.35">
      <c r="A566" t="s">
        <v>712</v>
      </c>
      <c r="B566" t="s">
        <v>714</v>
      </c>
      <c r="C566" t="s">
        <v>744</v>
      </c>
      <c r="E566" t="s">
        <v>732</v>
      </c>
      <c r="F566">
        <v>1.3629E-2</v>
      </c>
      <c r="G566" t="s">
        <v>641</v>
      </c>
      <c r="H566" t="s">
        <v>637</v>
      </c>
      <c r="I566" t="s">
        <v>648</v>
      </c>
      <c r="J566" t="s">
        <v>636</v>
      </c>
      <c r="K566" t="s">
        <v>727</v>
      </c>
    </row>
    <row r="567" spans="1:11" x14ac:dyDescent="0.35">
      <c r="A567" t="s">
        <v>712</v>
      </c>
      <c r="B567" t="s">
        <v>714</v>
      </c>
      <c r="C567" t="s">
        <v>744</v>
      </c>
      <c r="E567" t="s">
        <v>542</v>
      </c>
      <c r="F567">
        <v>0</v>
      </c>
      <c r="G567" t="s">
        <v>641</v>
      </c>
      <c r="H567" t="s">
        <v>637</v>
      </c>
      <c r="I567" t="s">
        <v>648</v>
      </c>
      <c r="J567" t="s">
        <v>636</v>
      </c>
      <c r="K567" t="s">
        <v>727</v>
      </c>
    </row>
    <row r="568" spans="1:11" x14ac:dyDescent="0.35">
      <c r="A568" t="s">
        <v>712</v>
      </c>
      <c r="B568" t="s">
        <v>714</v>
      </c>
      <c r="C568" t="s">
        <v>744</v>
      </c>
      <c r="E568" t="s">
        <v>733</v>
      </c>
      <c r="F568">
        <v>0</v>
      </c>
      <c r="G568" t="s">
        <v>641</v>
      </c>
      <c r="H568" t="s">
        <v>637</v>
      </c>
      <c r="I568" t="s">
        <v>648</v>
      </c>
      <c r="J568" t="s">
        <v>636</v>
      </c>
      <c r="K568" t="s">
        <v>727</v>
      </c>
    </row>
    <row r="569" spans="1:11" x14ac:dyDescent="0.35">
      <c r="A569" t="s">
        <v>712</v>
      </c>
      <c r="B569" t="s">
        <v>714</v>
      </c>
      <c r="C569" t="s">
        <v>744</v>
      </c>
      <c r="E569" t="s">
        <v>596</v>
      </c>
      <c r="F569">
        <v>1.3999999999999999E-4</v>
      </c>
      <c r="G569" t="s">
        <v>641</v>
      </c>
      <c r="H569" t="s">
        <v>637</v>
      </c>
      <c r="I569" t="s">
        <v>648</v>
      </c>
      <c r="J569" t="s">
        <v>636</v>
      </c>
      <c r="K569" t="s">
        <v>727</v>
      </c>
    </row>
    <row r="570" spans="1:11" x14ac:dyDescent="0.35">
      <c r="A570" t="s">
        <v>712</v>
      </c>
      <c r="B570" t="s">
        <v>714</v>
      </c>
      <c r="C570" t="s">
        <v>744</v>
      </c>
      <c r="E570" t="s">
        <v>734</v>
      </c>
      <c r="F570">
        <v>0</v>
      </c>
      <c r="G570" t="s">
        <v>641</v>
      </c>
      <c r="H570" t="s">
        <v>637</v>
      </c>
      <c r="I570" t="s">
        <v>648</v>
      </c>
      <c r="J570" t="s">
        <v>636</v>
      </c>
      <c r="K570" t="s">
        <v>727</v>
      </c>
    </row>
    <row r="571" spans="1:11" x14ac:dyDescent="0.35">
      <c r="A571" t="s">
        <v>712</v>
      </c>
      <c r="B571" t="s">
        <v>714</v>
      </c>
      <c r="C571" t="s">
        <v>744</v>
      </c>
      <c r="E571" t="s">
        <v>735</v>
      </c>
      <c r="F571">
        <v>0</v>
      </c>
      <c r="G571" t="s">
        <v>641</v>
      </c>
      <c r="H571" t="s">
        <v>746</v>
      </c>
      <c r="I571" t="s">
        <v>648</v>
      </c>
      <c r="J571" t="s">
        <v>636</v>
      </c>
      <c r="K571" t="s">
        <v>727</v>
      </c>
    </row>
    <row r="572" spans="1:11" x14ac:dyDescent="0.35">
      <c r="A572" t="s">
        <v>712</v>
      </c>
      <c r="B572" t="s">
        <v>714</v>
      </c>
      <c r="C572" t="s">
        <v>744</v>
      </c>
      <c r="E572" t="s">
        <v>736</v>
      </c>
      <c r="F572">
        <v>0</v>
      </c>
      <c r="G572" t="s">
        <v>641</v>
      </c>
      <c r="H572" t="s">
        <v>746</v>
      </c>
      <c r="I572" t="s">
        <v>648</v>
      </c>
      <c r="J572" t="s">
        <v>636</v>
      </c>
      <c r="K572" t="s">
        <v>727</v>
      </c>
    </row>
    <row r="573" spans="1:11" x14ac:dyDescent="0.35">
      <c r="A573" t="s">
        <v>712</v>
      </c>
      <c r="B573" t="s">
        <v>714</v>
      </c>
      <c r="C573" t="s">
        <v>744</v>
      </c>
      <c r="E573" t="s">
        <v>737</v>
      </c>
      <c r="F573">
        <v>0</v>
      </c>
      <c r="G573" t="s">
        <v>641</v>
      </c>
      <c r="H573" t="s">
        <v>746</v>
      </c>
      <c r="I573" t="s">
        <v>648</v>
      </c>
      <c r="J573" t="s">
        <v>636</v>
      </c>
      <c r="K573" t="s">
        <v>727</v>
      </c>
    </row>
    <row r="574" spans="1:11" x14ac:dyDescent="0.35">
      <c r="A574" t="s">
        <v>712</v>
      </c>
      <c r="B574" t="s">
        <v>714</v>
      </c>
      <c r="C574" t="s">
        <v>744</v>
      </c>
      <c r="E574" t="s">
        <v>738</v>
      </c>
      <c r="F574">
        <v>0</v>
      </c>
      <c r="G574" t="s">
        <v>641</v>
      </c>
      <c r="H574" t="s">
        <v>746</v>
      </c>
      <c r="I574" t="s">
        <v>648</v>
      </c>
      <c r="J574" t="s">
        <v>636</v>
      </c>
      <c r="K574" t="s">
        <v>727</v>
      </c>
    </row>
    <row r="575" spans="1:11" x14ac:dyDescent="0.35">
      <c r="A575" t="s">
        <v>712</v>
      </c>
      <c r="B575" t="s">
        <v>714</v>
      </c>
      <c r="C575" t="s">
        <v>744</v>
      </c>
      <c r="E575" t="s">
        <v>739</v>
      </c>
      <c r="F575">
        <v>0</v>
      </c>
      <c r="G575" t="s">
        <v>641</v>
      </c>
      <c r="H575" t="s">
        <v>746</v>
      </c>
      <c r="I575" t="s">
        <v>648</v>
      </c>
      <c r="J575" t="s">
        <v>636</v>
      </c>
      <c r="K575" t="s">
        <v>727</v>
      </c>
    </row>
    <row r="576" spans="1:11" x14ac:dyDescent="0.35">
      <c r="A576" t="s">
        <v>712</v>
      </c>
      <c r="B576" t="s">
        <v>714</v>
      </c>
      <c r="C576" t="s">
        <v>744</v>
      </c>
      <c r="E576" t="s">
        <v>740</v>
      </c>
      <c r="F576">
        <v>0</v>
      </c>
      <c r="G576" t="s">
        <v>641</v>
      </c>
      <c r="H576" t="s">
        <v>746</v>
      </c>
      <c r="I576" t="s">
        <v>648</v>
      </c>
      <c r="J576" t="s">
        <v>636</v>
      </c>
      <c r="K576" t="s">
        <v>727</v>
      </c>
    </row>
    <row r="577" spans="1:11" x14ac:dyDescent="0.35">
      <c r="A577" t="s">
        <v>712</v>
      </c>
      <c r="B577" t="s">
        <v>714</v>
      </c>
      <c r="C577" t="s">
        <v>744</v>
      </c>
      <c r="E577" t="s">
        <v>741</v>
      </c>
      <c r="F577">
        <v>0</v>
      </c>
      <c r="G577" t="s">
        <v>641</v>
      </c>
      <c r="H577" t="s">
        <v>746</v>
      </c>
      <c r="I577" t="s">
        <v>648</v>
      </c>
      <c r="J577" t="s">
        <v>636</v>
      </c>
      <c r="K577" t="s">
        <v>727</v>
      </c>
    </row>
    <row r="578" spans="1:11" x14ac:dyDescent="0.35">
      <c r="A578" t="s">
        <v>712</v>
      </c>
      <c r="B578" t="s">
        <v>714</v>
      </c>
      <c r="C578" t="s">
        <v>744</v>
      </c>
      <c r="E578" t="s">
        <v>742</v>
      </c>
      <c r="F578">
        <v>0</v>
      </c>
      <c r="G578" t="s">
        <v>641</v>
      </c>
      <c r="H578" t="s">
        <v>746</v>
      </c>
      <c r="I578" t="s">
        <v>648</v>
      </c>
      <c r="J578" t="s">
        <v>636</v>
      </c>
      <c r="K578" t="s">
        <v>727</v>
      </c>
    </row>
    <row r="579" spans="1:11" x14ac:dyDescent="0.35">
      <c r="A579" t="s">
        <v>712</v>
      </c>
      <c r="B579" t="s">
        <v>714</v>
      </c>
      <c r="C579" t="s">
        <v>744</v>
      </c>
      <c r="D579" t="s">
        <v>596</v>
      </c>
      <c r="E579" t="s">
        <v>507</v>
      </c>
      <c r="F579">
        <v>1.9963785546339055E-9</v>
      </c>
      <c r="G579" t="s">
        <v>654</v>
      </c>
      <c r="H579" t="s">
        <v>519</v>
      </c>
      <c r="I579" t="s">
        <v>649</v>
      </c>
      <c r="J579" t="s">
        <v>636</v>
      </c>
      <c r="K579" t="s">
        <v>651</v>
      </c>
    </row>
    <row r="580" spans="1:11" x14ac:dyDescent="0.35">
      <c r="A580" t="s">
        <v>712</v>
      </c>
      <c r="B580" t="s">
        <v>714</v>
      </c>
      <c r="C580" t="s">
        <v>744</v>
      </c>
      <c r="D580" t="s">
        <v>596</v>
      </c>
      <c r="E580" t="s">
        <v>517</v>
      </c>
      <c r="F580">
        <v>6.3258737889463666E-9</v>
      </c>
      <c r="G580" t="s">
        <v>654</v>
      </c>
      <c r="H580" t="s">
        <v>519</v>
      </c>
      <c r="I580" t="s">
        <v>649</v>
      </c>
      <c r="J580" t="s">
        <v>636</v>
      </c>
      <c r="K580" t="s">
        <v>651</v>
      </c>
    </row>
    <row r="581" spans="1:11" x14ac:dyDescent="0.35">
      <c r="A581" t="s">
        <v>712</v>
      </c>
      <c r="B581" t="s">
        <v>714</v>
      </c>
      <c r="C581" t="s">
        <v>744</v>
      </c>
      <c r="D581" t="s">
        <v>596</v>
      </c>
      <c r="E581" t="s">
        <v>508</v>
      </c>
      <c r="F581">
        <v>1.2391519419415466E-8</v>
      </c>
      <c r="G581" t="s">
        <v>654</v>
      </c>
      <c r="H581" t="s">
        <v>519</v>
      </c>
      <c r="I581" t="s">
        <v>649</v>
      </c>
      <c r="J581" t="s">
        <v>636</v>
      </c>
      <c r="K581" t="s">
        <v>651</v>
      </c>
    </row>
    <row r="582" spans="1:11" x14ac:dyDescent="0.35">
      <c r="A582" t="s">
        <v>712</v>
      </c>
      <c r="B582" t="s">
        <v>714</v>
      </c>
      <c r="C582" t="s">
        <v>744</v>
      </c>
      <c r="D582" t="s">
        <v>596</v>
      </c>
      <c r="E582" t="s">
        <v>509</v>
      </c>
      <c r="F582">
        <v>2.2257233915992074E-9</v>
      </c>
      <c r="G582" t="s">
        <v>654</v>
      </c>
      <c r="H582" t="s">
        <v>519</v>
      </c>
      <c r="I582" t="s">
        <v>649</v>
      </c>
      <c r="J582" t="s">
        <v>636</v>
      </c>
      <c r="K582" t="s">
        <v>651</v>
      </c>
    </row>
    <row r="583" spans="1:11" x14ac:dyDescent="0.35">
      <c r="A583" t="s">
        <v>712</v>
      </c>
      <c r="B583" t="s">
        <v>714</v>
      </c>
      <c r="C583" t="s">
        <v>744</v>
      </c>
      <c r="D583" t="s">
        <v>596</v>
      </c>
      <c r="E583" t="s">
        <v>510</v>
      </c>
      <c r="F583">
        <v>9.6436436750076911E-10</v>
      </c>
      <c r="G583" t="s">
        <v>654</v>
      </c>
      <c r="H583" t="s">
        <v>519</v>
      </c>
      <c r="I583" t="s">
        <v>649</v>
      </c>
      <c r="J583" t="s">
        <v>636</v>
      </c>
      <c r="K583" t="s">
        <v>651</v>
      </c>
    </row>
    <row r="584" spans="1:11" x14ac:dyDescent="0.35">
      <c r="A584" t="s">
        <v>712</v>
      </c>
      <c r="B584" t="s">
        <v>714</v>
      </c>
      <c r="C584" t="s">
        <v>744</v>
      </c>
      <c r="D584" t="s">
        <v>596</v>
      </c>
      <c r="E584" t="s">
        <v>511</v>
      </c>
      <c r="F584">
        <v>3.0476066471158294E-8</v>
      </c>
      <c r="G584" t="s">
        <v>654</v>
      </c>
      <c r="H584" t="s">
        <v>519</v>
      </c>
      <c r="I584" t="s">
        <v>649</v>
      </c>
      <c r="J584" t="s">
        <v>636</v>
      </c>
      <c r="K584" t="s">
        <v>651</v>
      </c>
    </row>
    <row r="585" spans="1:11" x14ac:dyDescent="0.35">
      <c r="A585" t="s">
        <v>712</v>
      </c>
      <c r="B585" t="s">
        <v>714</v>
      </c>
      <c r="C585" t="s">
        <v>744</v>
      </c>
      <c r="D585" t="s">
        <v>596</v>
      </c>
      <c r="E585" t="s">
        <v>512</v>
      </c>
      <c r="F585">
        <v>7.9201439113014048E-11</v>
      </c>
      <c r="G585" t="s">
        <v>654</v>
      </c>
      <c r="H585" t="s">
        <v>519</v>
      </c>
      <c r="I585" t="s">
        <v>649</v>
      </c>
      <c r="J585" t="s">
        <v>636</v>
      </c>
      <c r="K585" t="s">
        <v>651</v>
      </c>
    </row>
    <row r="586" spans="1:11" x14ac:dyDescent="0.35">
      <c r="A586" t="s">
        <v>712</v>
      </c>
      <c r="B586" t="s">
        <v>714</v>
      </c>
      <c r="C586" t="s">
        <v>744</v>
      </c>
      <c r="D586" t="s">
        <v>596</v>
      </c>
      <c r="E586" t="s">
        <v>513</v>
      </c>
      <c r="F586">
        <v>1.8695618659156085E-10</v>
      </c>
      <c r="G586" t="s">
        <v>654</v>
      </c>
      <c r="H586" t="s">
        <v>519</v>
      </c>
      <c r="I586" t="s">
        <v>649</v>
      </c>
      <c r="J586" t="s">
        <v>636</v>
      </c>
      <c r="K586" t="s">
        <v>651</v>
      </c>
    </row>
    <row r="587" spans="1:11" x14ac:dyDescent="0.35">
      <c r="A587" t="s">
        <v>712</v>
      </c>
      <c r="B587" t="s">
        <v>714</v>
      </c>
      <c r="C587" t="s">
        <v>744</v>
      </c>
      <c r="D587" t="s">
        <v>596</v>
      </c>
      <c r="E587" t="s">
        <v>514</v>
      </c>
      <c r="F587">
        <v>3.5027244167978748E-8</v>
      </c>
      <c r="G587" t="s">
        <v>654</v>
      </c>
      <c r="H587" t="s">
        <v>519</v>
      </c>
      <c r="I587" t="s">
        <v>649</v>
      </c>
      <c r="J587" t="s">
        <v>636</v>
      </c>
      <c r="K587" t="s">
        <v>651</v>
      </c>
    </row>
    <row r="588" spans="1:11" x14ac:dyDescent="0.35">
      <c r="A588" t="s">
        <v>712</v>
      </c>
      <c r="B588" t="s">
        <v>714</v>
      </c>
      <c r="C588" t="s">
        <v>744</v>
      </c>
      <c r="D588" t="s">
        <v>596</v>
      </c>
      <c r="E588" t="s">
        <v>515</v>
      </c>
      <c r="F588">
        <v>2.7674482281961431E-10</v>
      </c>
      <c r="G588" t="s">
        <v>654</v>
      </c>
      <c r="H588" t="s">
        <v>519</v>
      </c>
      <c r="I588" t="s">
        <v>649</v>
      </c>
      <c r="J588" t="s">
        <v>636</v>
      </c>
      <c r="K588" t="s">
        <v>651</v>
      </c>
    </row>
    <row r="589" spans="1:11" x14ac:dyDescent="0.35">
      <c r="A589" t="s">
        <v>712</v>
      </c>
      <c r="B589" t="s">
        <v>714</v>
      </c>
      <c r="C589" t="s">
        <v>744</v>
      </c>
      <c r="D589" t="s">
        <v>596</v>
      </c>
      <c r="E589" t="s">
        <v>516</v>
      </c>
      <c r="F589">
        <v>1.7659928105297498E-5</v>
      </c>
      <c r="G589" t="s">
        <v>654</v>
      </c>
      <c r="H589" t="s">
        <v>519</v>
      </c>
      <c r="I589" t="s">
        <v>649</v>
      </c>
      <c r="J589" t="s">
        <v>636</v>
      </c>
      <c r="K589" t="s">
        <v>728</v>
      </c>
    </row>
    <row r="590" spans="1:11" x14ac:dyDescent="0.35">
      <c r="A590" t="s">
        <v>712</v>
      </c>
      <c r="B590" t="s">
        <v>714</v>
      </c>
      <c r="C590" t="s">
        <v>744</v>
      </c>
      <c r="D590" t="s">
        <v>695</v>
      </c>
      <c r="E590" t="s">
        <v>507</v>
      </c>
      <c r="F590">
        <v>1.9867559365149575E-6</v>
      </c>
      <c r="G590" t="s">
        <v>654</v>
      </c>
      <c r="H590" t="s">
        <v>519</v>
      </c>
      <c r="I590" t="s">
        <v>649</v>
      </c>
      <c r="J590" t="s">
        <v>636</v>
      </c>
      <c r="K590" t="s">
        <v>653</v>
      </c>
    </row>
    <row r="591" spans="1:11" x14ac:dyDescent="0.35">
      <c r="A591" t="s">
        <v>712</v>
      </c>
      <c r="B591" t="s">
        <v>714</v>
      </c>
      <c r="C591" t="s">
        <v>744</v>
      </c>
      <c r="D591" t="s">
        <v>695</v>
      </c>
      <c r="E591" t="s">
        <v>517</v>
      </c>
      <c r="F591">
        <v>1.1916965315169944E-5</v>
      </c>
      <c r="G591" t="s">
        <v>654</v>
      </c>
      <c r="H591" t="s">
        <v>519</v>
      </c>
      <c r="I591" t="s">
        <v>649</v>
      </c>
      <c r="J591" t="s">
        <v>636</v>
      </c>
      <c r="K591" t="s">
        <v>653</v>
      </c>
    </row>
    <row r="592" spans="1:11" x14ac:dyDescent="0.35">
      <c r="A592" t="s">
        <v>712</v>
      </c>
      <c r="B592" t="s">
        <v>714</v>
      </c>
      <c r="C592" t="s">
        <v>744</v>
      </c>
      <c r="D592" t="s">
        <v>695</v>
      </c>
      <c r="E592" t="s">
        <v>508</v>
      </c>
      <c r="F592">
        <v>8.8511905399303375E-6</v>
      </c>
      <c r="G592" t="s">
        <v>654</v>
      </c>
      <c r="H592" t="s">
        <v>519</v>
      </c>
      <c r="I592" t="s">
        <v>649</v>
      </c>
      <c r="J592" t="s">
        <v>636</v>
      </c>
      <c r="K592" t="s">
        <v>653</v>
      </c>
    </row>
    <row r="593" spans="1:11" x14ac:dyDescent="0.35">
      <c r="A593" t="s">
        <v>712</v>
      </c>
      <c r="B593" t="s">
        <v>714</v>
      </c>
      <c r="C593" t="s">
        <v>744</v>
      </c>
      <c r="D593" t="s">
        <v>695</v>
      </c>
      <c r="E593" t="s">
        <v>509</v>
      </c>
      <c r="F593">
        <v>6.8188615489854382E-7</v>
      </c>
      <c r="G593" t="s">
        <v>654</v>
      </c>
      <c r="H593" t="s">
        <v>519</v>
      </c>
      <c r="I593" t="s">
        <v>649</v>
      </c>
      <c r="J593" t="s">
        <v>636</v>
      </c>
      <c r="K593" t="s">
        <v>653</v>
      </c>
    </row>
    <row r="594" spans="1:11" x14ac:dyDescent="0.35">
      <c r="A594" t="s">
        <v>712</v>
      </c>
      <c r="B594" t="s">
        <v>714</v>
      </c>
      <c r="C594" t="s">
        <v>744</v>
      </c>
      <c r="D594" t="s">
        <v>695</v>
      </c>
      <c r="E594" t="s">
        <v>510</v>
      </c>
      <c r="F594">
        <v>4.0020497141285993E-7</v>
      </c>
      <c r="G594" t="s">
        <v>654</v>
      </c>
      <c r="H594" t="s">
        <v>519</v>
      </c>
      <c r="I594" t="s">
        <v>649</v>
      </c>
      <c r="J594" t="s">
        <v>636</v>
      </c>
      <c r="K594" t="s">
        <v>653</v>
      </c>
    </row>
    <row r="595" spans="1:11" x14ac:dyDescent="0.35">
      <c r="A595" t="s">
        <v>712</v>
      </c>
      <c r="B595" t="s">
        <v>714</v>
      </c>
      <c r="C595" t="s">
        <v>744</v>
      </c>
      <c r="D595" t="s">
        <v>695</v>
      </c>
      <c r="E595" t="s">
        <v>511</v>
      </c>
      <c r="F595">
        <v>4.9185410609534803E-6</v>
      </c>
      <c r="G595" t="s">
        <v>654</v>
      </c>
      <c r="H595" t="s">
        <v>519</v>
      </c>
      <c r="I595" t="s">
        <v>649</v>
      </c>
      <c r="J595" t="s">
        <v>636</v>
      </c>
      <c r="K595" t="s">
        <v>653</v>
      </c>
    </row>
    <row r="596" spans="1:11" x14ac:dyDescent="0.35">
      <c r="A596" t="s">
        <v>712</v>
      </c>
      <c r="B596" t="s">
        <v>714</v>
      </c>
      <c r="C596" t="s">
        <v>744</v>
      </c>
      <c r="D596" t="s">
        <v>695</v>
      </c>
      <c r="E596" t="s">
        <v>512</v>
      </c>
      <c r="F596">
        <v>4.3676787136501659E-8</v>
      </c>
      <c r="G596" t="s">
        <v>654</v>
      </c>
      <c r="H596" t="s">
        <v>519</v>
      </c>
      <c r="I596" t="s">
        <v>649</v>
      </c>
      <c r="J596" t="s">
        <v>636</v>
      </c>
      <c r="K596" t="s">
        <v>653</v>
      </c>
    </row>
    <row r="597" spans="1:11" x14ac:dyDescent="0.35">
      <c r="A597" t="s">
        <v>712</v>
      </c>
      <c r="B597" t="s">
        <v>714</v>
      </c>
      <c r="C597" t="s">
        <v>744</v>
      </c>
      <c r="D597" t="s">
        <v>695</v>
      </c>
      <c r="E597" t="s">
        <v>513</v>
      </c>
      <c r="F597">
        <v>5.454401944934608E-8</v>
      </c>
      <c r="G597" t="s">
        <v>654</v>
      </c>
      <c r="H597" t="s">
        <v>519</v>
      </c>
      <c r="I597" t="s">
        <v>649</v>
      </c>
      <c r="J597" t="s">
        <v>636</v>
      </c>
      <c r="K597" t="s">
        <v>653</v>
      </c>
    </row>
    <row r="598" spans="1:11" x14ac:dyDescent="0.35">
      <c r="A598" t="s">
        <v>712</v>
      </c>
      <c r="B598" t="s">
        <v>714</v>
      </c>
      <c r="C598" t="s">
        <v>744</v>
      </c>
      <c r="D598" t="s">
        <v>695</v>
      </c>
      <c r="E598" t="s">
        <v>696</v>
      </c>
      <c r="F598">
        <v>5.4194543533440532E-6</v>
      </c>
      <c r="G598" t="s">
        <v>654</v>
      </c>
      <c r="H598" t="s">
        <v>519</v>
      </c>
      <c r="I598" t="s">
        <v>649</v>
      </c>
      <c r="J598" t="s">
        <v>636</v>
      </c>
      <c r="K598" t="s">
        <v>653</v>
      </c>
    </row>
    <row r="599" spans="1:11" x14ac:dyDescent="0.35">
      <c r="A599" t="s">
        <v>712</v>
      </c>
      <c r="B599" t="s">
        <v>714</v>
      </c>
      <c r="C599" t="s">
        <v>744</v>
      </c>
      <c r="D599" t="s">
        <v>695</v>
      </c>
      <c r="E599" t="s">
        <v>515</v>
      </c>
      <c r="F599">
        <v>1.6115868223907344E-8</v>
      </c>
      <c r="G599" t="s">
        <v>654</v>
      </c>
      <c r="H599" t="s">
        <v>519</v>
      </c>
      <c r="I599" t="s">
        <v>649</v>
      </c>
      <c r="J599" t="s">
        <v>636</v>
      </c>
      <c r="K599" t="s">
        <v>653</v>
      </c>
    </row>
    <row r="600" spans="1:11" x14ac:dyDescent="0.35">
      <c r="A600" t="s">
        <v>712</v>
      </c>
      <c r="B600" t="s">
        <v>714</v>
      </c>
      <c r="C600" t="s">
        <v>744</v>
      </c>
      <c r="D600" t="s">
        <v>695</v>
      </c>
      <c r="E600" t="s">
        <v>516</v>
      </c>
      <c r="F600">
        <v>3.4449120737742272E-3</v>
      </c>
      <c r="G600" t="s">
        <v>654</v>
      </c>
      <c r="H600" t="s">
        <v>519</v>
      </c>
      <c r="I600" t="s">
        <v>649</v>
      </c>
      <c r="J600" t="s">
        <v>636</v>
      </c>
      <c r="K600" t="s">
        <v>705</v>
      </c>
    </row>
    <row r="601" spans="1:11" x14ac:dyDescent="0.35">
      <c r="A601" t="s">
        <v>712</v>
      </c>
      <c r="B601" t="s">
        <v>714</v>
      </c>
      <c r="C601" t="s">
        <v>744</v>
      </c>
      <c r="D601" t="s">
        <v>695</v>
      </c>
      <c r="E601" t="s">
        <v>697</v>
      </c>
      <c r="F601">
        <v>6.0663507109004743E-5</v>
      </c>
      <c r="G601" t="s">
        <v>654</v>
      </c>
      <c r="H601" t="s">
        <v>519</v>
      </c>
      <c r="I601" t="s">
        <v>649</v>
      </c>
      <c r="J601" t="s">
        <v>636</v>
      </c>
      <c r="K601" t="s">
        <v>653</v>
      </c>
    </row>
    <row r="602" spans="1:11" x14ac:dyDescent="0.35">
      <c r="A602" t="s">
        <v>724</v>
      </c>
      <c r="C602" t="s">
        <v>744</v>
      </c>
      <c r="E602" t="s">
        <v>729</v>
      </c>
      <c r="F602">
        <v>8.205236751747402E-4</v>
      </c>
      <c r="G602" t="s">
        <v>641</v>
      </c>
      <c r="H602" t="s">
        <v>637</v>
      </c>
      <c r="I602" t="s">
        <v>648</v>
      </c>
      <c r="J602" t="s">
        <v>636</v>
      </c>
      <c r="K602" t="s">
        <v>727</v>
      </c>
    </row>
    <row r="603" spans="1:11" x14ac:dyDescent="0.35">
      <c r="A603" t="s">
        <v>724</v>
      </c>
      <c r="C603" t="s">
        <v>744</v>
      </c>
      <c r="E603" t="s">
        <v>730</v>
      </c>
      <c r="F603">
        <v>1.5732955282034007E-4</v>
      </c>
      <c r="G603" t="s">
        <v>641</v>
      </c>
      <c r="H603" t="s">
        <v>637</v>
      </c>
      <c r="I603" t="s">
        <v>648</v>
      </c>
      <c r="J603" t="s">
        <v>636</v>
      </c>
      <c r="K603" t="s">
        <v>727</v>
      </c>
    </row>
    <row r="604" spans="1:11" x14ac:dyDescent="0.35">
      <c r="A604" t="s">
        <v>724</v>
      </c>
      <c r="C604" t="s">
        <v>744</v>
      </c>
      <c r="E604" t="s">
        <v>731</v>
      </c>
      <c r="F604">
        <v>2.5185401815955464E-3</v>
      </c>
      <c r="G604" t="s">
        <v>641</v>
      </c>
      <c r="H604" t="s">
        <v>637</v>
      </c>
      <c r="I604" t="s">
        <v>648</v>
      </c>
      <c r="J604" t="s">
        <v>636</v>
      </c>
      <c r="K604" t="s">
        <v>727</v>
      </c>
    </row>
    <row r="605" spans="1:11" x14ac:dyDescent="0.35">
      <c r="A605" t="s">
        <v>724</v>
      </c>
      <c r="C605" t="s">
        <v>744</v>
      </c>
      <c r="E605" t="s">
        <v>545</v>
      </c>
      <c r="F605">
        <v>3.1465910564068013E-4</v>
      </c>
      <c r="G605" t="s">
        <v>641</v>
      </c>
      <c r="H605" t="s">
        <v>637</v>
      </c>
      <c r="I605" t="s">
        <v>648</v>
      </c>
      <c r="J605" t="s">
        <v>636</v>
      </c>
      <c r="K605" t="s">
        <v>727</v>
      </c>
    </row>
    <row r="606" spans="1:11" x14ac:dyDescent="0.35">
      <c r="A606" t="s">
        <v>724</v>
      </c>
      <c r="C606" t="s">
        <v>744</v>
      </c>
      <c r="E606" t="s">
        <v>732</v>
      </c>
      <c r="F606">
        <v>2.5431597891223987E-2</v>
      </c>
      <c r="G606" t="s">
        <v>641</v>
      </c>
      <c r="H606" t="s">
        <v>637</v>
      </c>
      <c r="I606" t="s">
        <v>648</v>
      </c>
      <c r="J606" t="s">
        <v>636</v>
      </c>
      <c r="K606" t="s">
        <v>727</v>
      </c>
    </row>
    <row r="607" spans="1:11" x14ac:dyDescent="0.35">
      <c r="A607" t="s">
        <v>724</v>
      </c>
      <c r="C607" t="s">
        <v>744</v>
      </c>
      <c r="E607" t="s">
        <v>542</v>
      </c>
      <c r="F607">
        <v>0</v>
      </c>
      <c r="G607" t="s">
        <v>641</v>
      </c>
      <c r="H607" t="s">
        <v>637</v>
      </c>
      <c r="I607" t="s">
        <v>648</v>
      </c>
      <c r="J607" t="s">
        <v>636</v>
      </c>
      <c r="K607" t="s">
        <v>727</v>
      </c>
    </row>
    <row r="608" spans="1:11" x14ac:dyDescent="0.35">
      <c r="A608" t="s">
        <v>724</v>
      </c>
      <c r="C608" t="s">
        <v>744</v>
      </c>
      <c r="E608" t="s">
        <v>733</v>
      </c>
      <c r="F608">
        <v>0</v>
      </c>
      <c r="G608" t="s">
        <v>641</v>
      </c>
      <c r="H608" t="s">
        <v>637</v>
      </c>
      <c r="I608" t="s">
        <v>648</v>
      </c>
      <c r="J608" t="s">
        <v>636</v>
      </c>
      <c r="K608" t="s">
        <v>727</v>
      </c>
    </row>
    <row r="609" spans="1:11" x14ac:dyDescent="0.35">
      <c r="A609" t="s">
        <v>724</v>
      </c>
      <c r="C609" t="s">
        <v>744</v>
      </c>
      <c r="E609" t="s">
        <v>596</v>
      </c>
      <c r="F609">
        <v>2.8392022236491173E-3</v>
      </c>
      <c r="G609" t="s">
        <v>641</v>
      </c>
      <c r="H609" t="s">
        <v>637</v>
      </c>
      <c r="I609" t="s">
        <v>648</v>
      </c>
      <c r="J609" t="s">
        <v>636</v>
      </c>
      <c r="K609" t="s">
        <v>727</v>
      </c>
    </row>
    <row r="610" spans="1:11" x14ac:dyDescent="0.35">
      <c r="A610" t="s">
        <v>724</v>
      </c>
      <c r="C610" t="s">
        <v>744</v>
      </c>
      <c r="E610" t="s">
        <v>734</v>
      </c>
      <c r="F610">
        <v>0</v>
      </c>
      <c r="G610" t="s">
        <v>641</v>
      </c>
      <c r="H610" t="s">
        <v>637</v>
      </c>
      <c r="I610" t="s">
        <v>648</v>
      </c>
      <c r="J610" t="s">
        <v>636</v>
      </c>
      <c r="K610" t="s">
        <v>727</v>
      </c>
    </row>
    <row r="611" spans="1:11" x14ac:dyDescent="0.35">
      <c r="A611" t="s">
        <v>724</v>
      </c>
      <c r="C611" t="s">
        <v>744</v>
      </c>
      <c r="E611" t="s">
        <v>735</v>
      </c>
      <c r="F611">
        <v>1.0357919515456221E-3</v>
      </c>
      <c r="G611" t="s">
        <v>641</v>
      </c>
      <c r="H611" t="s">
        <v>746</v>
      </c>
      <c r="I611" t="s">
        <v>648</v>
      </c>
      <c r="J611" t="s">
        <v>636</v>
      </c>
      <c r="K611" t="s">
        <v>727</v>
      </c>
    </row>
    <row r="612" spans="1:11" x14ac:dyDescent="0.35">
      <c r="A612" t="s">
        <v>724</v>
      </c>
      <c r="C612" t="s">
        <v>744</v>
      </c>
      <c r="E612" t="s">
        <v>736</v>
      </c>
      <c r="F612">
        <v>0</v>
      </c>
      <c r="G612" t="s">
        <v>641</v>
      </c>
      <c r="H612" t="s">
        <v>746</v>
      </c>
      <c r="I612" t="s">
        <v>648</v>
      </c>
      <c r="J612" t="s">
        <v>636</v>
      </c>
      <c r="K612" t="s">
        <v>727</v>
      </c>
    </row>
    <row r="613" spans="1:11" x14ac:dyDescent="0.35">
      <c r="A613" t="s">
        <v>724</v>
      </c>
      <c r="C613" t="s">
        <v>744</v>
      </c>
      <c r="E613" t="s">
        <v>737</v>
      </c>
      <c r="F613">
        <v>0</v>
      </c>
      <c r="G613" t="s">
        <v>641</v>
      </c>
      <c r="H613" t="s">
        <v>746</v>
      </c>
      <c r="I613" t="s">
        <v>648</v>
      </c>
      <c r="J613" t="s">
        <v>636</v>
      </c>
      <c r="K613" t="s">
        <v>727</v>
      </c>
    </row>
    <row r="614" spans="1:11" x14ac:dyDescent="0.35">
      <c r="A614" t="s">
        <v>724</v>
      </c>
      <c r="C614" t="s">
        <v>744</v>
      </c>
      <c r="E614" t="s">
        <v>738</v>
      </c>
      <c r="F614">
        <v>0</v>
      </c>
      <c r="G614" t="s">
        <v>641</v>
      </c>
      <c r="H614" t="s">
        <v>746</v>
      </c>
      <c r="I614" t="s">
        <v>648</v>
      </c>
      <c r="J614" t="s">
        <v>636</v>
      </c>
      <c r="K614" t="s">
        <v>727</v>
      </c>
    </row>
    <row r="615" spans="1:11" x14ac:dyDescent="0.35">
      <c r="A615" t="s">
        <v>724</v>
      </c>
      <c r="C615" t="s">
        <v>744</v>
      </c>
      <c r="E615" t="s">
        <v>739</v>
      </c>
      <c r="F615">
        <v>1.3471041844685437E-3</v>
      </c>
      <c r="G615" t="s">
        <v>641</v>
      </c>
      <c r="H615" t="s">
        <v>746</v>
      </c>
      <c r="I615" t="s">
        <v>648</v>
      </c>
      <c r="J615" t="s">
        <v>636</v>
      </c>
      <c r="K615" t="s">
        <v>727</v>
      </c>
    </row>
    <row r="616" spans="1:11" x14ac:dyDescent="0.35">
      <c r="A616" t="s">
        <v>724</v>
      </c>
      <c r="C616" t="s">
        <v>744</v>
      </c>
      <c r="E616" t="s">
        <v>740</v>
      </c>
      <c r="F616">
        <v>5.0650336383229657E-3</v>
      </c>
      <c r="G616" t="s">
        <v>641</v>
      </c>
      <c r="H616" t="s">
        <v>746</v>
      </c>
      <c r="I616" t="s">
        <v>648</v>
      </c>
      <c r="J616" t="s">
        <v>636</v>
      </c>
      <c r="K616" t="s">
        <v>727</v>
      </c>
    </row>
    <row r="617" spans="1:11" x14ac:dyDescent="0.35">
      <c r="A617" t="s">
        <v>724</v>
      </c>
      <c r="C617" t="s">
        <v>744</v>
      </c>
      <c r="E617" t="s">
        <v>741</v>
      </c>
      <c r="F617">
        <v>7.9525711568858396E-5</v>
      </c>
      <c r="G617" t="s">
        <v>641</v>
      </c>
      <c r="H617" t="s">
        <v>746</v>
      </c>
      <c r="I617" t="s">
        <v>648</v>
      </c>
      <c r="J617" t="s">
        <v>636</v>
      </c>
      <c r="K617" t="s">
        <v>727</v>
      </c>
    </row>
    <row r="618" spans="1:11" x14ac:dyDescent="0.35">
      <c r="A618" t="s">
        <v>724</v>
      </c>
      <c r="C618" t="s">
        <v>744</v>
      </c>
      <c r="E618" t="s">
        <v>742</v>
      </c>
      <c r="F618">
        <v>1.7117851047238235E-4</v>
      </c>
      <c r="G618" t="s">
        <v>641</v>
      </c>
      <c r="H618" t="s">
        <v>746</v>
      </c>
      <c r="I618" t="s">
        <v>648</v>
      </c>
      <c r="J618" t="s">
        <v>636</v>
      </c>
      <c r="K618" t="s">
        <v>727</v>
      </c>
    </row>
    <row r="619" spans="1:11" x14ac:dyDescent="0.35">
      <c r="A619" t="s">
        <v>724</v>
      </c>
      <c r="C619" t="s">
        <v>744</v>
      </c>
      <c r="D619" t="s">
        <v>596</v>
      </c>
      <c r="E619" t="s">
        <v>507</v>
      </c>
      <c r="F619">
        <v>3.9589422924412074E-8</v>
      </c>
      <c r="G619" t="s">
        <v>654</v>
      </c>
      <c r="H619" t="s">
        <v>519</v>
      </c>
      <c r="I619" t="s">
        <v>649</v>
      </c>
      <c r="J619" t="s">
        <v>636</v>
      </c>
      <c r="K619" t="s">
        <v>651</v>
      </c>
    </row>
    <row r="620" spans="1:11" x14ac:dyDescent="0.35">
      <c r="A620" t="s">
        <v>724</v>
      </c>
      <c r="C620" t="s">
        <v>744</v>
      </c>
      <c r="D620" t="s">
        <v>596</v>
      </c>
      <c r="E620" t="s">
        <v>517</v>
      </c>
      <c r="F620">
        <v>1.2871253775664427E-7</v>
      </c>
      <c r="G620" t="s">
        <v>654</v>
      </c>
      <c r="H620" t="s">
        <v>519</v>
      </c>
      <c r="I620" t="s">
        <v>649</v>
      </c>
      <c r="J620" t="s">
        <v>636</v>
      </c>
      <c r="K620" t="s">
        <v>651</v>
      </c>
    </row>
    <row r="621" spans="1:11" x14ac:dyDescent="0.35">
      <c r="A621" t="s">
        <v>724</v>
      </c>
      <c r="C621" t="s">
        <v>744</v>
      </c>
      <c r="D621" t="s">
        <v>596</v>
      </c>
      <c r="E621" t="s">
        <v>508</v>
      </c>
      <c r="F621">
        <v>2.4453953816216976E-7</v>
      </c>
      <c r="G621" t="s">
        <v>654</v>
      </c>
      <c r="H621" t="s">
        <v>519</v>
      </c>
      <c r="I621" t="s">
        <v>649</v>
      </c>
      <c r="J621" t="s">
        <v>636</v>
      </c>
      <c r="K621" t="s">
        <v>651</v>
      </c>
    </row>
    <row r="622" spans="1:11" x14ac:dyDescent="0.35">
      <c r="A622" t="s">
        <v>724</v>
      </c>
      <c r="C622" t="s">
        <v>744</v>
      </c>
      <c r="D622" t="s">
        <v>596</v>
      </c>
      <c r="E622" t="s">
        <v>509</v>
      </c>
      <c r="F622">
        <v>4.2843873374006364E-8</v>
      </c>
      <c r="G622" t="s">
        <v>654</v>
      </c>
      <c r="H622" t="s">
        <v>519</v>
      </c>
      <c r="I622" t="s">
        <v>649</v>
      </c>
      <c r="J622" t="s">
        <v>636</v>
      </c>
      <c r="K622" t="s">
        <v>651</v>
      </c>
    </row>
    <row r="623" spans="1:11" x14ac:dyDescent="0.35">
      <c r="A623" t="s">
        <v>724</v>
      </c>
      <c r="C623" t="s">
        <v>744</v>
      </c>
      <c r="D623" t="s">
        <v>596</v>
      </c>
      <c r="E623" t="s">
        <v>510</v>
      </c>
      <c r="F623">
        <v>1.8687676359569504E-8</v>
      </c>
      <c r="G623" t="s">
        <v>654</v>
      </c>
      <c r="H623" t="s">
        <v>519</v>
      </c>
      <c r="I623" t="s">
        <v>649</v>
      </c>
      <c r="J623" t="s">
        <v>636</v>
      </c>
      <c r="K623" t="s">
        <v>651</v>
      </c>
    </row>
    <row r="624" spans="1:11" x14ac:dyDescent="0.35">
      <c r="A624" t="s">
        <v>724</v>
      </c>
      <c r="C624" t="s">
        <v>744</v>
      </c>
      <c r="D624" t="s">
        <v>596</v>
      </c>
      <c r="E624" t="s">
        <v>511</v>
      </c>
      <c r="F624">
        <v>5.7409821574002529E-7</v>
      </c>
      <c r="G624" t="s">
        <v>654</v>
      </c>
      <c r="H624" t="s">
        <v>519</v>
      </c>
      <c r="I624" t="s">
        <v>649</v>
      </c>
      <c r="J624" t="s">
        <v>636</v>
      </c>
      <c r="K624" t="s">
        <v>651</v>
      </c>
    </row>
    <row r="625" spans="1:11" x14ac:dyDescent="0.35">
      <c r="A625" t="s">
        <v>724</v>
      </c>
      <c r="C625" t="s">
        <v>744</v>
      </c>
      <c r="D625" t="s">
        <v>596</v>
      </c>
      <c r="E625" t="s">
        <v>512</v>
      </c>
      <c r="F625">
        <v>1.5895377587021371E-9</v>
      </c>
      <c r="G625" t="s">
        <v>654</v>
      </c>
      <c r="H625" t="s">
        <v>519</v>
      </c>
      <c r="I625" t="s">
        <v>649</v>
      </c>
      <c r="J625" t="s">
        <v>636</v>
      </c>
      <c r="K625" t="s">
        <v>651</v>
      </c>
    </row>
    <row r="626" spans="1:11" x14ac:dyDescent="0.35">
      <c r="A626" t="s">
        <v>724</v>
      </c>
      <c r="C626" t="s">
        <v>744</v>
      </c>
      <c r="D626" t="s">
        <v>596</v>
      </c>
      <c r="E626" t="s">
        <v>513</v>
      </c>
      <c r="F626">
        <v>3.749001795119851E-9</v>
      </c>
      <c r="G626" t="s">
        <v>654</v>
      </c>
      <c r="H626" t="s">
        <v>519</v>
      </c>
      <c r="I626" t="s">
        <v>649</v>
      </c>
      <c r="J626" t="s">
        <v>636</v>
      </c>
      <c r="K626" t="s">
        <v>651</v>
      </c>
    </row>
    <row r="627" spans="1:11" x14ac:dyDescent="0.35">
      <c r="A627" t="s">
        <v>724</v>
      </c>
      <c r="C627" t="s">
        <v>744</v>
      </c>
      <c r="D627" t="s">
        <v>596</v>
      </c>
      <c r="E627" t="s">
        <v>514</v>
      </c>
      <c r="F627">
        <v>6.9937275396321281E-7</v>
      </c>
      <c r="G627" t="s">
        <v>654</v>
      </c>
      <c r="H627" t="s">
        <v>519</v>
      </c>
      <c r="I627" t="s">
        <v>649</v>
      </c>
      <c r="J627" t="s">
        <v>636</v>
      </c>
      <c r="K627" t="s">
        <v>651</v>
      </c>
    </row>
    <row r="628" spans="1:11" x14ac:dyDescent="0.35">
      <c r="A628" t="s">
        <v>724</v>
      </c>
      <c r="C628" t="s">
        <v>744</v>
      </c>
      <c r="D628" t="s">
        <v>596</v>
      </c>
      <c r="E628" t="s">
        <v>515</v>
      </c>
      <c r="F628">
        <v>5.315583080173995E-9</v>
      </c>
      <c r="G628" t="s">
        <v>654</v>
      </c>
      <c r="H628" t="s">
        <v>519</v>
      </c>
      <c r="I628" t="s">
        <v>649</v>
      </c>
      <c r="J628" t="s">
        <v>636</v>
      </c>
      <c r="K628" t="s">
        <v>651</v>
      </c>
    </row>
    <row r="629" spans="1:11" x14ac:dyDescent="0.35">
      <c r="A629" t="s">
        <v>724</v>
      </c>
      <c r="C629" t="s">
        <v>744</v>
      </c>
      <c r="D629" t="s">
        <v>596</v>
      </c>
      <c r="E629" t="s">
        <v>516</v>
      </c>
      <c r="F629">
        <v>3.4269200431733747E-4</v>
      </c>
      <c r="G629" t="s">
        <v>654</v>
      </c>
      <c r="H629" t="s">
        <v>519</v>
      </c>
      <c r="I629" t="s">
        <v>649</v>
      </c>
      <c r="J629" t="s">
        <v>636</v>
      </c>
      <c r="K629" t="s">
        <v>728</v>
      </c>
    </row>
    <row r="630" spans="1:11" x14ac:dyDescent="0.35">
      <c r="A630" t="s">
        <v>724</v>
      </c>
      <c r="C630" t="s">
        <v>744</v>
      </c>
      <c r="D630" t="s">
        <v>695</v>
      </c>
      <c r="E630" t="s">
        <v>507</v>
      </c>
      <c r="F630">
        <v>2.2211022271781996E-6</v>
      </c>
      <c r="G630" t="s">
        <v>654</v>
      </c>
      <c r="H630" t="s">
        <v>519</v>
      </c>
      <c r="I630" t="s">
        <v>649</v>
      </c>
      <c r="J630" t="s">
        <v>636</v>
      </c>
      <c r="K630" t="s">
        <v>653</v>
      </c>
    </row>
    <row r="631" spans="1:11" x14ac:dyDescent="0.35">
      <c r="A631" t="s">
        <v>724</v>
      </c>
      <c r="C631" t="s">
        <v>744</v>
      </c>
      <c r="D631" t="s">
        <v>695</v>
      </c>
      <c r="E631" t="s">
        <v>517</v>
      </c>
      <c r="F631">
        <v>1.2856513197231852E-5</v>
      </c>
      <c r="G631" t="s">
        <v>654</v>
      </c>
      <c r="H631" t="s">
        <v>519</v>
      </c>
      <c r="I631" t="s">
        <v>649</v>
      </c>
      <c r="J631" t="s">
        <v>636</v>
      </c>
      <c r="K631" t="s">
        <v>653</v>
      </c>
    </row>
    <row r="632" spans="1:11" x14ac:dyDescent="0.35">
      <c r="A632" t="s">
        <v>724</v>
      </c>
      <c r="C632" t="s">
        <v>744</v>
      </c>
      <c r="D632" t="s">
        <v>695</v>
      </c>
      <c r="E632" t="s">
        <v>508</v>
      </c>
      <c r="F632">
        <v>1.1600973580274963E-5</v>
      </c>
      <c r="G632" t="s">
        <v>654</v>
      </c>
      <c r="H632" t="s">
        <v>519</v>
      </c>
      <c r="I632" t="s">
        <v>649</v>
      </c>
      <c r="J632" t="s">
        <v>636</v>
      </c>
      <c r="K632" t="s">
        <v>653</v>
      </c>
    </row>
    <row r="633" spans="1:11" x14ac:dyDescent="0.35">
      <c r="A633" t="s">
        <v>724</v>
      </c>
      <c r="C633" t="s">
        <v>744</v>
      </c>
      <c r="D633" t="s">
        <v>695</v>
      </c>
      <c r="E633" t="s">
        <v>509</v>
      </c>
      <c r="F633">
        <v>8.1789324196017641E-7</v>
      </c>
      <c r="G633" t="s">
        <v>654</v>
      </c>
      <c r="H633" t="s">
        <v>519</v>
      </c>
      <c r="I633" t="s">
        <v>649</v>
      </c>
      <c r="J633" t="s">
        <v>636</v>
      </c>
      <c r="K633" t="s">
        <v>653</v>
      </c>
    </row>
    <row r="634" spans="1:11" x14ac:dyDescent="0.35">
      <c r="A634" t="s">
        <v>724</v>
      </c>
      <c r="C634" t="s">
        <v>744</v>
      </c>
      <c r="D634" t="s">
        <v>695</v>
      </c>
      <c r="E634" t="s">
        <v>510</v>
      </c>
      <c r="F634">
        <v>5.2352065284554852E-7</v>
      </c>
      <c r="G634" t="s">
        <v>654</v>
      </c>
      <c r="H634" t="s">
        <v>519</v>
      </c>
      <c r="I634" t="s">
        <v>649</v>
      </c>
      <c r="J634" t="s">
        <v>636</v>
      </c>
      <c r="K634" t="s">
        <v>653</v>
      </c>
    </row>
    <row r="635" spans="1:11" x14ac:dyDescent="0.35">
      <c r="A635" t="s">
        <v>724</v>
      </c>
      <c r="C635" t="s">
        <v>744</v>
      </c>
      <c r="D635" t="s">
        <v>695</v>
      </c>
      <c r="E635" t="s">
        <v>511</v>
      </c>
      <c r="F635">
        <v>5.8919562891649019E-6</v>
      </c>
      <c r="G635" t="s">
        <v>654</v>
      </c>
      <c r="H635" t="s">
        <v>519</v>
      </c>
      <c r="I635" t="s">
        <v>649</v>
      </c>
      <c r="J635" t="s">
        <v>636</v>
      </c>
      <c r="K635" t="s">
        <v>653</v>
      </c>
    </row>
    <row r="636" spans="1:11" x14ac:dyDescent="0.35">
      <c r="A636" t="s">
        <v>724</v>
      </c>
      <c r="C636" t="s">
        <v>744</v>
      </c>
      <c r="D636" t="s">
        <v>695</v>
      </c>
      <c r="E636" t="s">
        <v>512</v>
      </c>
      <c r="F636">
        <v>9.0916687030320718E-8</v>
      </c>
      <c r="G636" t="s">
        <v>654</v>
      </c>
      <c r="H636" t="s">
        <v>519</v>
      </c>
      <c r="I636" t="s">
        <v>649</v>
      </c>
      <c r="J636" t="s">
        <v>636</v>
      </c>
      <c r="K636" t="s">
        <v>653</v>
      </c>
    </row>
    <row r="637" spans="1:11" x14ac:dyDescent="0.35">
      <c r="A637" t="s">
        <v>724</v>
      </c>
      <c r="C637" t="s">
        <v>744</v>
      </c>
      <c r="D637" t="s">
        <v>695</v>
      </c>
      <c r="E637" t="s">
        <v>513</v>
      </c>
      <c r="F637">
        <v>9.6941346126663976E-8</v>
      </c>
      <c r="G637" t="s">
        <v>654</v>
      </c>
      <c r="H637" t="s">
        <v>519</v>
      </c>
      <c r="I637" t="s">
        <v>649</v>
      </c>
      <c r="J637" t="s">
        <v>636</v>
      </c>
      <c r="K637" t="s">
        <v>653</v>
      </c>
    </row>
    <row r="638" spans="1:11" x14ac:dyDescent="0.35">
      <c r="A638" t="s">
        <v>724</v>
      </c>
      <c r="C638" t="s">
        <v>744</v>
      </c>
      <c r="D638" t="s">
        <v>695</v>
      </c>
      <c r="E638" t="s">
        <v>696</v>
      </c>
      <c r="F638">
        <v>8.6673620994988974E-6</v>
      </c>
      <c r="G638" t="s">
        <v>654</v>
      </c>
      <c r="H638" t="s">
        <v>519</v>
      </c>
      <c r="I638" t="s">
        <v>649</v>
      </c>
      <c r="J638" t="s">
        <v>636</v>
      </c>
      <c r="K638" t="s">
        <v>653</v>
      </c>
    </row>
    <row r="639" spans="1:11" x14ac:dyDescent="0.35">
      <c r="A639" t="s">
        <v>724</v>
      </c>
      <c r="C639" t="s">
        <v>744</v>
      </c>
      <c r="D639" t="s">
        <v>695</v>
      </c>
      <c r="E639" t="s">
        <v>515</v>
      </c>
      <c r="F639">
        <v>7.1808973085280812E-8</v>
      </c>
      <c r="G639" t="s">
        <v>654</v>
      </c>
      <c r="H639" t="s">
        <v>519</v>
      </c>
      <c r="I639" t="s">
        <v>649</v>
      </c>
      <c r="J639" t="s">
        <v>636</v>
      </c>
      <c r="K639" t="s">
        <v>653</v>
      </c>
    </row>
    <row r="640" spans="1:11" x14ac:dyDescent="0.35">
      <c r="A640" t="s">
        <v>724</v>
      </c>
      <c r="C640" t="s">
        <v>744</v>
      </c>
      <c r="D640" t="s">
        <v>695</v>
      </c>
      <c r="E640" t="s">
        <v>516</v>
      </c>
      <c r="F640">
        <v>5.1892066033552668E-3</v>
      </c>
      <c r="G640" t="s">
        <v>654</v>
      </c>
      <c r="H640" t="s">
        <v>519</v>
      </c>
      <c r="I640" t="s">
        <v>649</v>
      </c>
      <c r="J640" t="s">
        <v>636</v>
      </c>
      <c r="K640" t="s">
        <v>705</v>
      </c>
    </row>
    <row r="641" spans="1:11" x14ac:dyDescent="0.35">
      <c r="A641" t="s">
        <v>724</v>
      </c>
      <c r="C641" t="s">
        <v>744</v>
      </c>
      <c r="D641" t="s">
        <v>695</v>
      </c>
      <c r="E641" t="s">
        <v>697</v>
      </c>
      <c r="F641">
        <v>7.8711308508721783E-5</v>
      </c>
      <c r="G641" t="s">
        <v>654</v>
      </c>
      <c r="H641" t="s">
        <v>519</v>
      </c>
      <c r="I641" t="s">
        <v>649</v>
      </c>
      <c r="J641" t="s">
        <v>636</v>
      </c>
      <c r="K641" t="s">
        <v>653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93"/>
  <sheetViews>
    <sheetView topLeftCell="A40" zoomScale="55" zoomScaleNormal="55" workbookViewId="0">
      <selection activeCell="I82" sqref="I82:I98"/>
    </sheetView>
  </sheetViews>
  <sheetFormatPr defaultRowHeight="14.5" x14ac:dyDescent="0.35"/>
  <cols>
    <col min="1" max="1" width="34.81640625" customWidth="1"/>
    <col min="2" max="2" width="8.7265625" style="57"/>
    <col min="3" max="3" width="8.7265625" style="58"/>
    <col min="4" max="5" width="8.7265625" style="57"/>
    <col min="6" max="6" width="15.36328125" style="57" customWidth="1"/>
    <col min="7" max="8" width="8.7265625" style="57"/>
    <col min="9" max="9" width="18.453125" style="57" customWidth="1"/>
    <col min="10" max="10" width="8.7265625" style="57"/>
    <col min="11" max="11" width="21.90625" style="58" customWidth="1"/>
    <col min="12" max="12" width="12" style="57" customWidth="1"/>
    <col min="13" max="16" width="8.7265625" style="57"/>
    <col min="17" max="17" width="14.81640625" style="57" customWidth="1"/>
    <col min="18" max="18" width="8.7265625" style="58"/>
    <col min="19" max="22" width="8.7265625" style="57"/>
    <col min="23" max="23" width="11.90625" style="57" customWidth="1"/>
    <col min="24" max="24" width="8.7265625" style="57"/>
    <col min="25" max="25" width="8.7265625" style="58"/>
    <col min="26" max="31" width="8.7265625" style="57"/>
    <col min="32" max="32" width="8.7265625" style="58"/>
    <col min="33" max="33" width="8.7265625" style="57"/>
    <col min="34" max="34" width="11.90625" style="57" customWidth="1"/>
    <col min="35" max="35" width="8.7265625" style="58"/>
    <col min="36" max="37" width="8.7265625" style="57"/>
    <col min="38" max="38" width="8.7265625" style="58"/>
    <col min="39" max="39" width="8.7265625" style="57"/>
    <col min="45" max="45" width="10.54296875" customWidth="1"/>
  </cols>
  <sheetData>
    <row r="1" spans="1:46" s="350" customFormat="1" ht="29" customHeight="1" x14ac:dyDescent="0.35">
      <c r="A1" s="404" t="s">
        <v>664</v>
      </c>
      <c r="B1" s="405"/>
      <c r="C1" s="405"/>
      <c r="D1" s="405"/>
      <c r="E1" s="406"/>
      <c r="L1" s="407"/>
      <c r="U1" s="407"/>
      <c r="AB1" s="407"/>
      <c r="AE1" s="407"/>
      <c r="AH1" s="407"/>
      <c r="AO1" s="407"/>
    </row>
    <row r="2" spans="1:46" s="350" customFormat="1" ht="15.5" x14ac:dyDescent="0.35">
      <c r="A2" s="519" t="s">
        <v>665</v>
      </c>
      <c r="E2" s="417"/>
      <c r="L2" s="407"/>
      <c r="U2" s="407"/>
      <c r="AB2" s="407"/>
      <c r="AE2" s="407"/>
      <c r="AH2" s="407"/>
      <c r="AO2" s="407"/>
    </row>
    <row r="3" spans="1:46" s="350" customFormat="1" ht="15.5" x14ac:dyDescent="0.35">
      <c r="A3" s="408" t="s">
        <v>702</v>
      </c>
      <c r="B3" s="409"/>
      <c r="C3" s="409"/>
      <c r="D3" s="409"/>
      <c r="E3" s="410"/>
      <c r="G3" s="408" t="s">
        <v>703</v>
      </c>
      <c r="H3" s="409"/>
      <c r="I3" s="409"/>
      <c r="J3" s="409"/>
      <c r="K3" s="410"/>
      <c r="M3" s="408" t="s">
        <v>698</v>
      </c>
      <c r="N3" s="409"/>
      <c r="O3" s="409"/>
      <c r="P3" s="411"/>
      <c r="Q3" s="409"/>
      <c r="R3" s="409"/>
      <c r="S3" s="546" t="s">
        <v>701</v>
      </c>
      <c r="W3" s="349" t="s">
        <v>711</v>
      </c>
      <c r="Y3" s="407"/>
      <c r="AF3" s="407"/>
      <c r="AI3" s="407"/>
      <c r="AL3" s="407"/>
      <c r="AS3" s="407"/>
    </row>
    <row r="4" spans="1:46" s="412" customFormat="1" ht="91" x14ac:dyDescent="0.3">
      <c r="A4" s="412" t="s">
        <v>595</v>
      </c>
      <c r="B4" s="412" t="s">
        <v>594</v>
      </c>
      <c r="C4" s="412" t="s">
        <v>500</v>
      </c>
      <c r="D4" s="412" t="s">
        <v>501</v>
      </c>
      <c r="E4" s="412" t="s">
        <v>593</v>
      </c>
      <c r="F4" s="413"/>
      <c r="G4" s="500" t="s">
        <v>595</v>
      </c>
      <c r="H4" s="500" t="s">
        <v>594</v>
      </c>
      <c r="I4" s="500" t="s">
        <v>500</v>
      </c>
      <c r="J4" s="412" t="s">
        <v>501</v>
      </c>
      <c r="K4" s="412" t="s">
        <v>593</v>
      </c>
      <c r="M4" s="414" t="s">
        <v>594</v>
      </c>
      <c r="N4" s="414" t="s">
        <v>501</v>
      </c>
      <c r="O4" s="543" t="s">
        <v>710</v>
      </c>
      <c r="P4" s="545" t="s">
        <v>2</v>
      </c>
      <c r="Q4" s="545" t="s">
        <v>3</v>
      </c>
      <c r="R4" s="545" t="s">
        <v>4</v>
      </c>
      <c r="S4" s="545" t="s">
        <v>5</v>
      </c>
      <c r="T4" s="544" t="s">
        <v>6</v>
      </c>
      <c r="U4" s="544" t="s">
        <v>7</v>
      </c>
      <c r="V4" s="416"/>
      <c r="W4" s="553" t="s">
        <v>710</v>
      </c>
      <c r="X4" s="553" t="s">
        <v>2</v>
      </c>
      <c r="Y4" s="553" t="s">
        <v>3</v>
      </c>
      <c r="Z4" s="553" t="s">
        <v>4</v>
      </c>
      <c r="AA4" s="553" t="s">
        <v>5</v>
      </c>
      <c r="AB4" s="553" t="s">
        <v>6</v>
      </c>
      <c r="AC4" s="553" t="s">
        <v>7</v>
      </c>
      <c r="AF4" s="416"/>
      <c r="AI4" s="416"/>
      <c r="AP4" s="416"/>
    </row>
    <row r="5" spans="1:46" s="350" customFormat="1" x14ac:dyDescent="0.35">
      <c r="A5" s="350" t="s">
        <v>596</v>
      </c>
      <c r="B5" s="350" t="s">
        <v>507</v>
      </c>
      <c r="C5" s="350">
        <v>1.5044138393848361E-5</v>
      </c>
      <c r="D5" s="350" t="s">
        <v>603</v>
      </c>
      <c r="E5" s="417" t="s">
        <v>600</v>
      </c>
      <c r="F5" s="417"/>
      <c r="G5" s="502" t="s">
        <v>596</v>
      </c>
      <c r="H5" s="502" t="s">
        <v>507</v>
      </c>
      <c r="I5" s="502">
        <v>2.0858594069336603E-5</v>
      </c>
      <c r="J5" s="350" t="s">
        <v>603</v>
      </c>
      <c r="K5" s="417" t="s">
        <v>600</v>
      </c>
      <c r="M5" s="418" t="str">
        <f t="shared" ref="M5:M26" si="0">CONCATENATE(B5," from", " ", A5)</f>
        <v>voc from electricity</v>
      </c>
      <c r="N5" s="418" t="s">
        <v>628</v>
      </c>
      <c r="O5" s="419">
        <f t="shared" ref="O5:O15" si="1">$B$54*C5</f>
        <v>5.8253230355112269E-2</v>
      </c>
      <c r="P5" s="418">
        <f t="shared" ref="P5:P15" si="2">$H$54*I5</f>
        <v>-8.6438013823330884E-2</v>
      </c>
      <c r="Q5" s="420">
        <f t="shared" ref="Q5:Q15" si="3">$O$54*I5</f>
        <v>-4.9080271845149029E-2</v>
      </c>
      <c r="R5" s="420">
        <f t="shared" ref="R5:R15" si="4">$V$54*I5</f>
        <v>-2.9890365301359353E-2</v>
      </c>
      <c r="S5" s="420">
        <f t="shared" ref="S5:S15" si="5">$AC$54*I5</f>
        <v>-7.4465180827531672E-3</v>
      </c>
      <c r="T5" s="420">
        <f t="shared" ref="T5:T15" si="6">$AH$54*C5</f>
        <v>6.168096741477828E-4</v>
      </c>
      <c r="U5" s="420">
        <f t="shared" ref="U5:U15" si="7">$AK$54*C5</f>
        <v>2.1061793751387704E-3</v>
      </c>
      <c r="W5" s="554">
        <v>0.77198918379659187</v>
      </c>
      <c r="X5" s="555">
        <v>4.5277959012573216E-3</v>
      </c>
      <c r="Y5" s="556">
        <v>3.158288783513042E-2</v>
      </c>
      <c r="Z5" s="554">
        <v>4.731355881180882E-2</v>
      </c>
      <c r="AA5" s="554">
        <v>5.343437939207293E-3</v>
      </c>
      <c r="AB5" s="555">
        <v>6.8360207324172612E-2</v>
      </c>
      <c r="AC5" s="556">
        <v>7.0882928391831704E-2</v>
      </c>
      <c r="AD5" s="557"/>
      <c r="AG5" s="407"/>
      <c r="AJ5" s="407"/>
      <c r="AM5" s="407"/>
      <c r="AT5" s="407"/>
    </row>
    <row r="6" spans="1:46" s="350" customFormat="1" x14ac:dyDescent="0.35">
      <c r="A6" s="350" t="s">
        <v>596</v>
      </c>
      <c r="B6" s="421" t="s">
        <v>517</v>
      </c>
      <c r="C6" s="350">
        <v>4.7669977480988689E-5</v>
      </c>
      <c r="D6" s="350" t="s">
        <v>603</v>
      </c>
      <c r="E6" s="417" t="s">
        <v>600</v>
      </c>
      <c r="G6" s="502" t="s">
        <v>596</v>
      </c>
      <c r="H6" s="424" t="s">
        <v>517</v>
      </c>
      <c r="I6" s="502">
        <v>4.4923904686292524E-5</v>
      </c>
      <c r="J6" s="350" t="s">
        <v>603</v>
      </c>
      <c r="K6" s="417" t="s">
        <v>600</v>
      </c>
      <c r="M6" s="418" t="str">
        <f t="shared" si="0"/>
        <v>co from electricity</v>
      </c>
      <c r="N6" s="418" t="s">
        <v>628</v>
      </c>
      <c r="O6" s="419">
        <f t="shared" si="1"/>
        <v>0.18458552470898246</v>
      </c>
      <c r="P6" s="418">
        <f t="shared" si="2"/>
        <v>-0.18616466101999621</v>
      </c>
      <c r="Q6" s="420">
        <f t="shared" si="3"/>
        <v>-0.10570594772684631</v>
      </c>
      <c r="R6" s="420">
        <f t="shared" si="4"/>
        <v>-6.4375955415457181E-2</v>
      </c>
      <c r="S6" s="420">
        <f t="shared" si="5"/>
        <v>-1.603783397300643E-2</v>
      </c>
      <c r="T6" s="420">
        <f t="shared" si="6"/>
        <v>1.9544690767205361E-3</v>
      </c>
      <c r="U6" s="420">
        <f t="shared" si="7"/>
        <v>6.6737968473384165E-3</v>
      </c>
      <c r="Y6" s="407"/>
      <c r="AF6" s="407"/>
      <c r="AI6" s="407"/>
      <c r="AL6" s="407"/>
      <c r="AS6" s="407"/>
    </row>
    <row r="7" spans="1:46" s="350" customFormat="1" x14ac:dyDescent="0.35">
      <c r="A7" s="350" t="s">
        <v>596</v>
      </c>
      <c r="B7" s="421" t="s">
        <v>508</v>
      </c>
      <c r="C7" s="350">
        <v>9.3378949910595115E-5</v>
      </c>
      <c r="D7" s="350" t="s">
        <v>603</v>
      </c>
      <c r="E7" s="417" t="s">
        <v>600</v>
      </c>
      <c r="G7" s="502" t="s">
        <v>596</v>
      </c>
      <c r="H7" s="424" t="s">
        <v>508</v>
      </c>
      <c r="I7" s="502">
        <v>1.3719429296138637E-4</v>
      </c>
      <c r="J7" s="350" t="s">
        <v>603</v>
      </c>
      <c r="K7" s="417" t="s">
        <v>600</v>
      </c>
      <c r="M7" s="418" t="str">
        <f t="shared" si="0"/>
        <v>nox from electricity</v>
      </c>
      <c r="N7" s="418" t="s">
        <v>628</v>
      </c>
      <c r="O7" s="419">
        <f t="shared" si="1"/>
        <v>0.36157773460025355</v>
      </c>
      <c r="P7" s="418">
        <f t="shared" si="2"/>
        <v>-0.56853315003198512</v>
      </c>
      <c r="Q7" s="420">
        <f t="shared" si="3"/>
        <v>-0.32281817133814211</v>
      </c>
      <c r="R7" s="420">
        <f t="shared" si="4"/>
        <v>-0.19659942181366666</v>
      </c>
      <c r="S7" s="420">
        <f t="shared" si="5"/>
        <v>-4.8978362587214934E-2</v>
      </c>
      <c r="T7" s="420">
        <f t="shared" si="6"/>
        <v>3.8285369463343997E-3</v>
      </c>
      <c r="U7" s="420">
        <f t="shared" si="7"/>
        <v>1.3073052987483316E-2</v>
      </c>
      <c r="Y7" s="407"/>
      <c r="AF7" s="407"/>
      <c r="AI7" s="407"/>
      <c r="AL7" s="407"/>
      <c r="AS7" s="407"/>
    </row>
    <row r="8" spans="1:46" s="350" customFormat="1" x14ac:dyDescent="0.35">
      <c r="A8" s="350" t="s">
        <v>596</v>
      </c>
      <c r="B8" s="421" t="s">
        <v>509</v>
      </c>
      <c r="C8" s="350">
        <v>1.6772415558122596E-5</v>
      </c>
      <c r="D8" s="350" t="s">
        <v>603</v>
      </c>
      <c r="E8" s="417" t="s">
        <v>600</v>
      </c>
      <c r="G8" s="502" t="s">
        <v>596</v>
      </c>
      <c r="H8" s="424" t="s">
        <v>509</v>
      </c>
      <c r="I8" s="502">
        <v>3.1638547885823621E-5</v>
      </c>
      <c r="J8" s="350" t="s">
        <v>603</v>
      </c>
      <c r="K8" s="417" t="s">
        <v>600</v>
      </c>
      <c r="M8" s="418" t="str">
        <f t="shared" si="0"/>
        <v>pm10 from electricity</v>
      </c>
      <c r="N8" s="418" t="s">
        <v>628</v>
      </c>
      <c r="O8" s="419">
        <f t="shared" si="1"/>
        <v>6.4945386803840155E-2</v>
      </c>
      <c r="P8" s="418">
        <f t="shared" si="2"/>
        <v>-0.13111014243885308</v>
      </c>
      <c r="Q8" s="420">
        <f t="shared" si="3"/>
        <v>-7.4445503175342986E-2</v>
      </c>
      <c r="R8" s="420">
        <f t="shared" si="4"/>
        <v>-4.5338039120385247E-2</v>
      </c>
      <c r="S8" s="420">
        <f t="shared" si="5"/>
        <v>-1.1294961595239033E-2</v>
      </c>
      <c r="T8" s="420">
        <f t="shared" si="6"/>
        <v>6.8766903788302638E-4</v>
      </c>
      <c r="U8" s="420">
        <f t="shared" si="7"/>
        <v>2.3481381781371635E-3</v>
      </c>
      <c r="Y8" s="407"/>
      <c r="AF8" s="407"/>
      <c r="AI8" s="407"/>
      <c r="AL8" s="407"/>
      <c r="AS8" s="407"/>
    </row>
    <row r="9" spans="1:46" s="350" customFormat="1" x14ac:dyDescent="0.35">
      <c r="A9" s="350" t="s">
        <v>596</v>
      </c>
      <c r="B9" s="421" t="s">
        <v>510</v>
      </c>
      <c r="C9" s="350">
        <v>7.2671743408093681E-6</v>
      </c>
      <c r="D9" s="350" t="s">
        <v>603</v>
      </c>
      <c r="E9" s="417" t="s">
        <v>600</v>
      </c>
      <c r="G9" s="502" t="s">
        <v>596</v>
      </c>
      <c r="H9" s="424" t="s">
        <v>510</v>
      </c>
      <c r="I9" s="502">
        <v>1.290329116874943E-5</v>
      </c>
      <c r="J9" s="350" t="s">
        <v>603</v>
      </c>
      <c r="K9" s="417" t="s">
        <v>600</v>
      </c>
      <c r="M9" s="418" t="str">
        <f t="shared" si="0"/>
        <v>pm2.5 from electricity</v>
      </c>
      <c r="N9" s="418" t="s">
        <v>628</v>
      </c>
      <c r="O9" s="419">
        <f t="shared" si="1"/>
        <v>2.8139622876577234E-2</v>
      </c>
      <c r="P9" s="418">
        <f t="shared" si="2"/>
        <v>-5.3471238603297638E-2</v>
      </c>
      <c r="Q9" s="420">
        <f t="shared" si="3"/>
        <v>-3.0361444120067409E-2</v>
      </c>
      <c r="R9" s="420">
        <f t="shared" si="4"/>
        <v>-1.8490416244817932E-2</v>
      </c>
      <c r="S9" s="420">
        <f t="shared" si="5"/>
        <v>-4.6064749472435468E-3</v>
      </c>
      <c r="T9" s="420">
        <f t="shared" si="6"/>
        <v>2.9795414797318407E-4</v>
      </c>
      <c r="U9" s="420">
        <f t="shared" si="7"/>
        <v>1.0174044077133114E-3</v>
      </c>
      <c r="Y9" s="407"/>
      <c r="AF9" s="407"/>
      <c r="AI9" s="407"/>
      <c r="AL9" s="407"/>
      <c r="AS9" s="407"/>
    </row>
    <row r="10" spans="1:46" s="350" customFormat="1" x14ac:dyDescent="0.35">
      <c r="A10" s="350" t="s">
        <v>596</v>
      </c>
      <c r="B10" s="421" t="s">
        <v>511</v>
      </c>
      <c r="C10" s="350">
        <v>2.2965892947908565E-4</v>
      </c>
      <c r="D10" s="350" t="s">
        <v>603</v>
      </c>
      <c r="E10" s="417" t="s">
        <v>600</v>
      </c>
      <c r="G10" s="502" t="s">
        <v>596</v>
      </c>
      <c r="H10" s="424" t="s">
        <v>511</v>
      </c>
      <c r="I10" s="502">
        <v>5.1453983424932278E-4</v>
      </c>
      <c r="J10" s="350" t="s">
        <v>603</v>
      </c>
      <c r="K10" s="417" t="s">
        <v>600</v>
      </c>
      <c r="M10" s="418" t="str">
        <f t="shared" si="0"/>
        <v>sox from electricity</v>
      </c>
      <c r="N10" s="418" t="s">
        <v>628</v>
      </c>
      <c r="O10" s="419">
        <f t="shared" si="1"/>
        <v>0.88927489044664443</v>
      </c>
      <c r="P10" s="418">
        <f t="shared" si="2"/>
        <v>-2.1322530731291938</v>
      </c>
      <c r="Q10" s="420">
        <f t="shared" si="3"/>
        <v>-1.2107122299886566</v>
      </c>
      <c r="R10" s="420">
        <f t="shared" si="4"/>
        <v>-0.73733558247927955</v>
      </c>
      <c r="S10" s="420">
        <f t="shared" si="5"/>
        <v>-0.18369072082700824</v>
      </c>
      <c r="T10" s="420">
        <f t="shared" si="6"/>
        <v>9.4160161086425109E-3</v>
      </c>
      <c r="U10" s="420">
        <f t="shared" si="7"/>
        <v>3.2152250127071992E-2</v>
      </c>
      <c r="Y10" s="407"/>
      <c r="AF10" s="407"/>
      <c r="AI10" s="407"/>
      <c r="AL10" s="407"/>
      <c r="AS10" s="407"/>
    </row>
    <row r="11" spans="1:46" s="350" customFormat="1" x14ac:dyDescent="0.35">
      <c r="A11" s="350" t="s">
        <v>596</v>
      </c>
      <c r="B11" s="421" t="s">
        <v>512</v>
      </c>
      <c r="C11" s="350">
        <v>5.968394161730701E-7</v>
      </c>
      <c r="D11" s="350" t="s">
        <v>603</v>
      </c>
      <c r="E11" s="417" t="s">
        <v>600</v>
      </c>
      <c r="G11" s="502" t="s">
        <v>596</v>
      </c>
      <c r="H11" s="424" t="s">
        <v>512</v>
      </c>
      <c r="I11" s="502">
        <v>7.0486774189146204E-7</v>
      </c>
      <c r="J11" s="350" t="s">
        <v>603</v>
      </c>
      <c r="K11" s="417" t="s">
        <v>600</v>
      </c>
      <c r="M11" s="418" t="str">
        <f t="shared" si="0"/>
        <v>bc from electricity</v>
      </c>
      <c r="N11" s="418" t="s">
        <v>628</v>
      </c>
      <c r="O11" s="419">
        <f t="shared" si="1"/>
        <v>2.3110545173897989E-3</v>
      </c>
      <c r="P11" s="418">
        <f t="shared" si="2"/>
        <v>-2.9209719223982186E-3</v>
      </c>
      <c r="Q11" s="420">
        <f t="shared" si="3"/>
        <v>-1.6585537966706102E-3</v>
      </c>
      <c r="R11" s="420">
        <f t="shared" si="4"/>
        <v>-1.0100754741304652E-3</v>
      </c>
      <c r="S11" s="420">
        <f t="shared" si="5"/>
        <v>-2.5163778385525195E-4</v>
      </c>
      <c r="T11" s="420">
        <f t="shared" si="6"/>
        <v>2.4470416063095873E-5</v>
      </c>
      <c r="U11" s="420">
        <f t="shared" si="7"/>
        <v>8.3557518264229817E-5</v>
      </c>
      <c r="Y11" s="407"/>
      <c r="AF11" s="407"/>
      <c r="AI11" s="407"/>
      <c r="AL11" s="407"/>
      <c r="AS11" s="407"/>
    </row>
    <row r="12" spans="1:46" s="350" customFormat="1" x14ac:dyDescent="0.35">
      <c r="A12" s="350" t="s">
        <v>596</v>
      </c>
      <c r="B12" s="421" t="s">
        <v>513</v>
      </c>
      <c r="C12" s="350">
        <v>1.4088484061006906E-6</v>
      </c>
      <c r="D12" s="350" t="s">
        <v>603</v>
      </c>
      <c r="E12" s="417" t="s">
        <v>600</v>
      </c>
      <c r="G12" s="502" t="s">
        <v>596</v>
      </c>
      <c r="H12" s="424" t="s">
        <v>513</v>
      </c>
      <c r="I12" s="502">
        <v>1.6841099615173909E-6</v>
      </c>
      <c r="J12" s="350" t="s">
        <v>603</v>
      </c>
      <c r="K12" s="417" t="s">
        <v>600</v>
      </c>
      <c r="M12" s="418" t="str">
        <f t="shared" si="0"/>
        <v>oc from electricity</v>
      </c>
      <c r="N12" s="418" t="s">
        <v>628</v>
      </c>
      <c r="O12" s="419">
        <f t="shared" si="1"/>
        <v>5.4552788991608309E-3</v>
      </c>
      <c r="P12" s="418">
        <f t="shared" si="2"/>
        <v>-6.9789516805280677E-3</v>
      </c>
      <c r="Q12" s="420">
        <f t="shared" si="3"/>
        <v>-3.9627107394504205E-3</v>
      </c>
      <c r="R12" s="420">
        <f t="shared" si="4"/>
        <v>-2.4133295748544211E-3</v>
      </c>
      <c r="S12" s="420">
        <f t="shared" si="5"/>
        <v>-6.0122725626170854E-4</v>
      </c>
      <c r="T12" s="420">
        <f t="shared" si="6"/>
        <v>5.7762784650128312E-5</v>
      </c>
      <c r="U12" s="420">
        <f t="shared" si="7"/>
        <v>1.972387768540967E-4</v>
      </c>
      <c r="Y12" s="407"/>
      <c r="AF12" s="407"/>
      <c r="AI12" s="407"/>
      <c r="AL12" s="407"/>
      <c r="AS12" s="407"/>
    </row>
    <row r="13" spans="1:46" s="350" customFormat="1" x14ac:dyDescent="0.35">
      <c r="A13" s="350" t="s">
        <v>596</v>
      </c>
      <c r="B13" s="421" t="s">
        <v>514</v>
      </c>
      <c r="C13" s="350">
        <v>2.6395530426583986E-4</v>
      </c>
      <c r="D13" s="350" t="s">
        <v>603</v>
      </c>
      <c r="E13" s="417" t="s">
        <v>600</v>
      </c>
      <c r="G13" s="502" t="s">
        <v>596</v>
      </c>
      <c r="H13" s="424" t="s">
        <v>514</v>
      </c>
      <c r="I13" s="502">
        <v>3.3511778563756272E-4</v>
      </c>
      <c r="J13" s="350" t="s">
        <v>603</v>
      </c>
      <c r="K13" s="417" t="s">
        <v>600</v>
      </c>
      <c r="M13" s="418" t="str">
        <f t="shared" si="0"/>
        <v>ch4 from electricity</v>
      </c>
      <c r="N13" s="418" t="s">
        <v>628</v>
      </c>
      <c r="O13" s="419">
        <f t="shared" si="1"/>
        <v>1.0220757573686745</v>
      </c>
      <c r="P13" s="418">
        <f t="shared" si="2"/>
        <v>-1.38872810368206</v>
      </c>
      <c r="Q13" s="420">
        <f t="shared" si="3"/>
        <v>-0.78853214960518503</v>
      </c>
      <c r="R13" s="420">
        <f t="shared" si="4"/>
        <v>-0.48022378681862737</v>
      </c>
      <c r="S13" s="420">
        <f t="shared" si="5"/>
        <v>-0.11963704947260989</v>
      </c>
      <c r="T13" s="420">
        <f t="shared" si="6"/>
        <v>1.0822167474899435E-2</v>
      </c>
      <c r="U13" s="420">
        <f t="shared" si="7"/>
        <v>3.6953742597217579E-2</v>
      </c>
      <c r="Y13" s="407"/>
      <c r="AF13" s="407"/>
      <c r="AI13" s="407"/>
      <c r="AL13" s="407"/>
      <c r="AS13" s="407"/>
    </row>
    <row r="14" spans="1:46" s="350" customFormat="1" x14ac:dyDescent="0.35">
      <c r="A14" s="350" t="s">
        <v>596</v>
      </c>
      <c r="B14" s="421" t="s">
        <v>515</v>
      </c>
      <c r="C14" s="350">
        <v>2.085469914819236E-6</v>
      </c>
      <c r="D14" s="350" t="s">
        <v>603</v>
      </c>
      <c r="E14" s="417" t="s">
        <v>600</v>
      </c>
      <c r="G14" s="502" t="s">
        <v>596</v>
      </c>
      <c r="H14" s="424" t="s">
        <v>515</v>
      </c>
      <c r="I14" s="502">
        <v>4.0090464324206153E-6</v>
      </c>
      <c r="J14" s="350" t="s">
        <v>603</v>
      </c>
      <c r="K14" s="417" t="s">
        <v>600</v>
      </c>
      <c r="M14" s="418" t="str">
        <f t="shared" si="0"/>
        <v>n2o from electricity</v>
      </c>
      <c r="N14" s="418" t="s">
        <v>628</v>
      </c>
      <c r="O14" s="419">
        <f t="shared" si="1"/>
        <v>8.0752620167531437E-3</v>
      </c>
      <c r="P14" s="418">
        <f t="shared" si="2"/>
        <v>-1.661348841595103E-2</v>
      </c>
      <c r="Q14" s="420">
        <f t="shared" si="3"/>
        <v>-9.433286255485708E-3</v>
      </c>
      <c r="R14" s="420">
        <f t="shared" si="4"/>
        <v>-5.7449635376587418E-3</v>
      </c>
      <c r="S14" s="420">
        <f t="shared" si="5"/>
        <v>-1.4312295763741598E-3</v>
      </c>
      <c r="T14" s="420">
        <f t="shared" si="6"/>
        <v>8.5504266507588676E-5</v>
      </c>
      <c r="U14" s="420">
        <f t="shared" si="7"/>
        <v>2.9196578807469306E-4</v>
      </c>
      <c r="Y14" s="407"/>
      <c r="AF14" s="407"/>
      <c r="AI14" s="407"/>
      <c r="AL14" s="407"/>
      <c r="AS14" s="407"/>
    </row>
    <row r="15" spans="1:46" s="350" customFormat="1" x14ac:dyDescent="0.35">
      <c r="A15" s="350" t="s">
        <v>596</v>
      </c>
      <c r="B15" s="421" t="s">
        <v>516</v>
      </c>
      <c r="C15" s="350">
        <v>0.13308017250777757</v>
      </c>
      <c r="D15" s="350" t="s">
        <v>603</v>
      </c>
      <c r="E15" s="350" t="s">
        <v>601</v>
      </c>
      <c r="G15" s="502" t="s">
        <v>596</v>
      </c>
      <c r="H15" s="424" t="s">
        <v>516</v>
      </c>
      <c r="I15" s="502">
        <v>0.23322079491808931</v>
      </c>
      <c r="J15" s="350" t="s">
        <v>603</v>
      </c>
      <c r="K15" s="350" t="s">
        <v>704</v>
      </c>
      <c r="M15" s="418" t="str">
        <f t="shared" si="0"/>
        <v>co2 from electricity</v>
      </c>
      <c r="N15" s="418" t="s">
        <v>628</v>
      </c>
      <c r="O15" s="419">
        <f t="shared" si="1"/>
        <v>515.30700807456196</v>
      </c>
      <c r="P15" s="418">
        <f t="shared" si="2"/>
        <v>-966.46697414056212</v>
      </c>
      <c r="Q15" s="420">
        <f t="shared" si="3"/>
        <v>-548.76853044226414</v>
      </c>
      <c r="R15" s="420">
        <f t="shared" si="4"/>
        <v>-334.20539911762199</v>
      </c>
      <c r="S15" s="420">
        <f t="shared" si="5"/>
        <v>-83.259823785757888</v>
      </c>
      <c r="T15" s="420">
        <f t="shared" si="6"/>
        <v>5.4562870728188804</v>
      </c>
      <c r="U15" s="420">
        <f t="shared" si="7"/>
        <v>18.631224151088858</v>
      </c>
      <c r="Y15" s="407"/>
      <c r="AF15" s="407"/>
      <c r="AI15" s="407"/>
      <c r="AL15" s="407"/>
      <c r="AS15" s="407"/>
    </row>
    <row r="16" spans="1:46" s="350" customFormat="1" x14ac:dyDescent="0.35">
      <c r="A16" s="350" t="s">
        <v>597</v>
      </c>
      <c r="B16" s="350" t="s">
        <v>507</v>
      </c>
      <c r="C16" s="350">
        <v>1.0333167819328801E-5</v>
      </c>
      <c r="D16" s="350" t="s">
        <v>604</v>
      </c>
      <c r="E16" s="417" t="s">
        <v>600</v>
      </c>
      <c r="G16" s="502"/>
      <c r="H16" s="502"/>
      <c r="I16" s="502"/>
      <c r="K16" s="417"/>
      <c r="M16" s="418" t="str">
        <f t="shared" si="0"/>
        <v>voc from h2</v>
      </c>
      <c r="N16" s="418" t="s">
        <v>628</v>
      </c>
      <c r="O16" s="419"/>
      <c r="P16" s="418"/>
      <c r="Q16" s="420"/>
      <c r="R16" s="418"/>
      <c r="S16" s="418"/>
      <c r="T16" s="418"/>
      <c r="U16" s="418"/>
      <c r="Y16" s="407"/>
      <c r="AF16" s="407"/>
      <c r="AI16" s="407"/>
      <c r="AL16" s="407"/>
      <c r="AS16" s="407"/>
    </row>
    <row r="17" spans="1:45" s="350" customFormat="1" x14ac:dyDescent="0.35">
      <c r="A17" s="350" t="s">
        <v>597</v>
      </c>
      <c r="B17" s="421" t="s">
        <v>517</v>
      </c>
      <c r="C17" s="350">
        <v>1.6946156527293992E-5</v>
      </c>
      <c r="D17" s="350" t="s">
        <v>604</v>
      </c>
      <c r="E17" s="417" t="s">
        <v>600</v>
      </c>
      <c r="G17" s="502"/>
      <c r="H17" s="424"/>
      <c r="I17" s="502"/>
      <c r="K17" s="417"/>
      <c r="M17" s="418" t="str">
        <f t="shared" si="0"/>
        <v>co from h2</v>
      </c>
      <c r="N17" s="418" t="s">
        <v>628</v>
      </c>
      <c r="O17" s="419"/>
      <c r="P17" s="418"/>
      <c r="Q17" s="420"/>
      <c r="R17" s="418"/>
      <c r="S17" s="418"/>
      <c r="T17" s="418"/>
      <c r="U17" s="418"/>
      <c r="Y17" s="407"/>
      <c r="AF17" s="407"/>
      <c r="AI17" s="407"/>
      <c r="AL17" s="407"/>
      <c r="AS17" s="407"/>
    </row>
    <row r="18" spans="1:45" s="350" customFormat="1" x14ac:dyDescent="0.35">
      <c r="A18" s="350" t="s">
        <v>597</v>
      </c>
      <c r="B18" s="421" t="s">
        <v>508</v>
      </c>
      <c r="C18" s="350">
        <v>2.5486303833811076E-5</v>
      </c>
      <c r="D18" s="350" t="s">
        <v>604</v>
      </c>
      <c r="E18" s="417" t="s">
        <v>600</v>
      </c>
      <c r="G18" s="502"/>
      <c r="H18" s="424"/>
      <c r="I18" s="502"/>
      <c r="K18" s="417"/>
      <c r="M18" s="418" t="str">
        <f t="shared" si="0"/>
        <v>nox from h2</v>
      </c>
      <c r="N18" s="418" t="s">
        <v>628</v>
      </c>
      <c r="O18" s="419"/>
      <c r="P18" s="418"/>
      <c r="Q18" s="420"/>
      <c r="R18" s="418"/>
      <c r="S18" s="418"/>
      <c r="T18" s="418"/>
      <c r="U18" s="418"/>
      <c r="Y18" s="407"/>
      <c r="AF18" s="407"/>
      <c r="AI18" s="407"/>
      <c r="AL18" s="407"/>
      <c r="AS18" s="407"/>
    </row>
    <row r="19" spans="1:45" s="350" customFormat="1" x14ac:dyDescent="0.35">
      <c r="A19" s="350" t="s">
        <v>597</v>
      </c>
      <c r="B19" s="421" t="s">
        <v>509</v>
      </c>
      <c r="C19" s="350">
        <v>2.93416485124248E-6</v>
      </c>
      <c r="D19" s="350" t="s">
        <v>604</v>
      </c>
      <c r="E19" s="417" t="s">
        <v>600</v>
      </c>
      <c r="G19" s="502"/>
      <c r="H19" s="424"/>
      <c r="I19" s="502"/>
      <c r="K19" s="417"/>
      <c r="M19" s="418" t="str">
        <f t="shared" si="0"/>
        <v>pm10 from h2</v>
      </c>
      <c r="N19" s="418" t="s">
        <v>628</v>
      </c>
      <c r="O19" s="419"/>
      <c r="P19" s="418"/>
      <c r="Q19" s="420"/>
      <c r="R19" s="418"/>
      <c r="S19" s="418"/>
      <c r="T19" s="418"/>
      <c r="U19" s="418"/>
      <c r="Y19" s="407"/>
      <c r="AF19" s="407"/>
      <c r="AI19" s="407"/>
      <c r="AL19" s="407"/>
      <c r="AS19" s="407"/>
    </row>
    <row r="20" spans="1:45" s="350" customFormat="1" x14ac:dyDescent="0.35">
      <c r="A20" s="350" t="s">
        <v>597</v>
      </c>
      <c r="B20" s="421" t="s">
        <v>510</v>
      </c>
      <c r="C20" s="350">
        <v>2.7648616863662144E-6</v>
      </c>
      <c r="D20" s="350" t="s">
        <v>604</v>
      </c>
      <c r="E20" s="417" t="s">
        <v>600</v>
      </c>
      <c r="G20" s="502"/>
      <c r="H20" s="424"/>
      <c r="I20" s="502"/>
      <c r="K20" s="417"/>
      <c r="M20" s="418" t="str">
        <f t="shared" si="0"/>
        <v>pm2.5 from h2</v>
      </c>
      <c r="N20" s="418" t="s">
        <v>628</v>
      </c>
      <c r="O20" s="419"/>
      <c r="P20" s="418"/>
      <c r="Q20" s="420"/>
      <c r="R20" s="418"/>
      <c r="S20" s="418"/>
      <c r="T20" s="418"/>
      <c r="U20" s="418"/>
      <c r="Y20" s="407"/>
      <c r="AF20" s="407"/>
      <c r="AI20" s="407"/>
      <c r="AL20" s="407"/>
      <c r="AS20" s="407"/>
    </row>
    <row r="21" spans="1:45" s="350" customFormat="1" x14ac:dyDescent="0.35">
      <c r="A21" s="350" t="s">
        <v>597</v>
      </c>
      <c r="B21" s="421" t="s">
        <v>511</v>
      </c>
      <c r="C21" s="350">
        <v>1.5224234585689231E-5</v>
      </c>
      <c r="D21" s="350" t="s">
        <v>604</v>
      </c>
      <c r="E21" s="417" t="s">
        <v>600</v>
      </c>
      <c r="G21" s="502"/>
      <c r="H21" s="424"/>
      <c r="I21" s="502"/>
      <c r="K21" s="417"/>
      <c r="M21" s="418" t="str">
        <f t="shared" si="0"/>
        <v>sox from h2</v>
      </c>
      <c r="N21" s="418" t="s">
        <v>628</v>
      </c>
      <c r="O21" s="419"/>
      <c r="P21" s="418"/>
      <c r="Q21" s="420"/>
      <c r="R21" s="418"/>
      <c r="S21" s="418"/>
      <c r="T21" s="418"/>
      <c r="U21" s="418"/>
      <c r="Y21" s="407"/>
      <c r="AF21" s="407"/>
      <c r="AI21" s="407"/>
      <c r="AL21" s="407"/>
      <c r="AS21" s="407"/>
    </row>
    <row r="22" spans="1:45" s="350" customFormat="1" x14ac:dyDescent="0.35">
      <c r="A22" s="350" t="s">
        <v>597</v>
      </c>
      <c r="B22" s="421" t="s">
        <v>512</v>
      </c>
      <c r="C22" s="350">
        <v>3.7494638348416479E-7</v>
      </c>
      <c r="D22" s="350" t="s">
        <v>604</v>
      </c>
      <c r="E22" s="417" t="s">
        <v>600</v>
      </c>
      <c r="G22" s="502"/>
      <c r="H22" s="424"/>
      <c r="I22" s="502"/>
      <c r="K22" s="417"/>
      <c r="M22" s="418" t="str">
        <f t="shared" si="0"/>
        <v>bc from h2</v>
      </c>
      <c r="N22" s="418" t="s">
        <v>628</v>
      </c>
      <c r="O22" s="419"/>
      <c r="P22" s="418"/>
      <c r="Q22" s="420"/>
      <c r="R22" s="418"/>
      <c r="S22" s="418"/>
      <c r="T22" s="418"/>
      <c r="U22" s="418"/>
      <c r="Y22" s="407"/>
      <c r="AF22" s="407"/>
      <c r="AI22" s="407"/>
      <c r="AL22" s="407"/>
      <c r="AS22" s="407"/>
    </row>
    <row r="23" spans="1:45" s="350" customFormat="1" x14ac:dyDescent="0.35">
      <c r="A23" s="350" t="s">
        <v>597</v>
      </c>
      <c r="B23" s="421" t="s">
        <v>513</v>
      </c>
      <c r="C23" s="350">
        <v>7.497579556321201E-7</v>
      </c>
      <c r="D23" s="350" t="s">
        <v>604</v>
      </c>
      <c r="E23" s="417" t="s">
        <v>600</v>
      </c>
      <c r="G23" s="502"/>
      <c r="H23" s="424"/>
      <c r="I23" s="502"/>
      <c r="K23" s="417"/>
      <c r="M23" s="418" t="str">
        <f t="shared" si="0"/>
        <v>oc from h2</v>
      </c>
      <c r="N23" s="418" t="s">
        <v>628</v>
      </c>
      <c r="O23" s="419"/>
      <c r="P23" s="418"/>
      <c r="Q23" s="420"/>
      <c r="R23" s="418"/>
      <c r="S23" s="418"/>
      <c r="T23" s="418"/>
      <c r="U23" s="418"/>
      <c r="Y23" s="407"/>
      <c r="AF23" s="407"/>
      <c r="AI23" s="407"/>
      <c r="AL23" s="407"/>
      <c r="AS23" s="407"/>
    </row>
    <row r="24" spans="1:45" s="350" customFormat="1" x14ac:dyDescent="0.35">
      <c r="A24" s="350" t="s">
        <v>597</v>
      </c>
      <c r="B24" s="421" t="s">
        <v>514</v>
      </c>
      <c r="C24" s="350">
        <v>2.0355243007445781E-4</v>
      </c>
      <c r="D24" s="350" t="s">
        <v>604</v>
      </c>
      <c r="E24" s="417" t="s">
        <v>600</v>
      </c>
      <c r="G24" s="502"/>
      <c r="H24" s="424"/>
      <c r="I24" s="502"/>
      <c r="K24" s="417"/>
      <c r="M24" s="418" t="str">
        <f t="shared" si="0"/>
        <v>ch4 from h2</v>
      </c>
      <c r="N24" s="418" t="s">
        <v>628</v>
      </c>
      <c r="O24" s="419"/>
      <c r="P24" s="418"/>
      <c r="Q24" s="420"/>
      <c r="R24" s="418"/>
      <c r="S24" s="418"/>
      <c r="T24" s="418"/>
      <c r="U24" s="418"/>
      <c r="Y24" s="407"/>
      <c r="AF24" s="407"/>
      <c r="AI24" s="407"/>
      <c r="AL24" s="407"/>
      <c r="AS24" s="407"/>
    </row>
    <row r="25" spans="1:45" s="350" customFormat="1" x14ac:dyDescent="0.35">
      <c r="A25" s="350" t="s">
        <v>597</v>
      </c>
      <c r="B25" s="421" t="s">
        <v>515</v>
      </c>
      <c r="C25" s="350">
        <v>5.8436914656886474E-7</v>
      </c>
      <c r="D25" s="350" t="s">
        <v>604</v>
      </c>
      <c r="E25" s="417" t="s">
        <v>600</v>
      </c>
      <c r="G25" s="502"/>
      <c r="H25" s="424"/>
      <c r="I25" s="502"/>
      <c r="K25" s="417"/>
      <c r="M25" s="418" t="str">
        <f t="shared" si="0"/>
        <v>n2o from h2</v>
      </c>
      <c r="N25" s="418" t="s">
        <v>628</v>
      </c>
      <c r="O25" s="419"/>
      <c r="P25" s="418"/>
      <c r="Q25" s="420"/>
      <c r="R25" s="418"/>
      <c r="S25" s="418"/>
      <c r="T25" s="418"/>
      <c r="U25" s="418"/>
      <c r="Y25" s="407"/>
      <c r="AF25" s="407"/>
      <c r="AI25" s="407"/>
      <c r="AL25" s="407"/>
      <c r="AS25" s="407"/>
    </row>
    <row r="26" spans="1:45" s="350" customFormat="1" x14ac:dyDescent="0.35">
      <c r="A26" s="350" t="s">
        <v>597</v>
      </c>
      <c r="B26" s="421" t="s">
        <v>516</v>
      </c>
      <c r="C26" s="350">
        <v>7.8399733293996687E-2</v>
      </c>
      <c r="D26" s="350" t="s">
        <v>604</v>
      </c>
      <c r="E26" s="417" t="s">
        <v>599</v>
      </c>
      <c r="G26" s="502"/>
      <c r="H26" s="424"/>
      <c r="I26" s="502"/>
      <c r="K26" s="417"/>
      <c r="M26" s="418" t="str">
        <f t="shared" si="0"/>
        <v>co2 from h2</v>
      </c>
      <c r="N26" s="418" t="s">
        <v>628</v>
      </c>
      <c r="O26" s="419"/>
      <c r="P26" s="418"/>
      <c r="Q26" s="420"/>
      <c r="R26" s="418"/>
      <c r="S26" s="418"/>
      <c r="T26" s="418"/>
      <c r="U26" s="418"/>
      <c r="Y26" s="407"/>
      <c r="AF26" s="407"/>
      <c r="AI26" s="407"/>
      <c r="AL26" s="407"/>
      <c r="AS26" s="407"/>
    </row>
    <row r="27" spans="1:45" s="350" customFormat="1" x14ac:dyDescent="0.35">
      <c r="A27" s="350" t="s">
        <v>598</v>
      </c>
      <c r="B27" s="350" t="s">
        <v>507</v>
      </c>
      <c r="C27" s="350">
        <v>1.1921136289292997E-5</v>
      </c>
      <c r="D27" s="350" t="s">
        <v>605</v>
      </c>
      <c r="E27" s="417" t="s">
        <v>600</v>
      </c>
      <c r="G27" s="422"/>
      <c r="H27" s="502"/>
      <c r="I27" s="502"/>
      <c r="K27" s="423"/>
      <c r="M27" s="407"/>
      <c r="U27" s="407"/>
      <c r="AB27" s="407"/>
      <c r="AE27" s="407"/>
      <c r="AH27" s="407"/>
      <c r="AO27" s="407"/>
    </row>
    <row r="28" spans="1:45" s="350" customFormat="1" x14ac:dyDescent="0.35">
      <c r="A28" s="350" t="s">
        <v>598</v>
      </c>
      <c r="B28" s="421" t="s">
        <v>517</v>
      </c>
      <c r="C28" s="350">
        <v>4.6476039810074237E-5</v>
      </c>
      <c r="D28" s="350" t="s">
        <v>605</v>
      </c>
      <c r="E28" s="417" t="s">
        <v>600</v>
      </c>
      <c r="K28" s="423"/>
      <c r="M28" s="407"/>
      <c r="U28" s="407"/>
      <c r="AB28" s="407"/>
      <c r="AE28" s="407"/>
      <c r="AH28" s="407"/>
      <c r="AO28" s="407"/>
    </row>
    <row r="29" spans="1:45" s="350" customFormat="1" x14ac:dyDescent="0.35">
      <c r="A29" s="350" t="s">
        <v>598</v>
      </c>
      <c r="B29" s="421" t="s">
        <v>508</v>
      </c>
      <c r="C29" s="350">
        <v>7.0306145163397999E-5</v>
      </c>
      <c r="D29" s="350" t="s">
        <v>605</v>
      </c>
      <c r="E29" s="417" t="s">
        <v>600</v>
      </c>
      <c r="K29" s="423"/>
      <c r="M29" s="407"/>
      <c r="U29" s="407"/>
      <c r="AB29" s="407"/>
      <c r="AE29" s="407"/>
      <c r="AH29" s="407"/>
      <c r="AO29" s="407"/>
    </row>
    <row r="30" spans="1:45" s="350" customFormat="1" x14ac:dyDescent="0.35">
      <c r="A30" s="350" t="s">
        <v>598</v>
      </c>
      <c r="B30" s="421" t="s">
        <v>509</v>
      </c>
      <c r="C30" s="350">
        <v>4.9155539731015921E-6</v>
      </c>
      <c r="D30" s="350" t="s">
        <v>605</v>
      </c>
      <c r="E30" s="417" t="s">
        <v>600</v>
      </c>
      <c r="K30" s="423"/>
      <c r="M30" s="407"/>
      <c r="U30" s="407"/>
      <c r="AB30" s="407"/>
      <c r="AE30" s="407"/>
      <c r="AH30" s="407"/>
      <c r="AO30" s="407"/>
    </row>
    <row r="31" spans="1:45" s="350" customFormat="1" x14ac:dyDescent="0.35">
      <c r="A31" s="350" t="s">
        <v>598</v>
      </c>
      <c r="B31" s="421" t="s">
        <v>510</v>
      </c>
      <c r="C31" s="350">
        <v>4.8584823588904043E-6</v>
      </c>
      <c r="D31" s="350" t="s">
        <v>605</v>
      </c>
      <c r="E31" s="417" t="s">
        <v>600</v>
      </c>
      <c r="K31" s="423"/>
      <c r="M31" s="407"/>
      <c r="U31" s="407"/>
      <c r="AB31" s="407"/>
      <c r="AE31" s="407"/>
      <c r="AH31" s="407"/>
      <c r="AO31" s="407"/>
    </row>
    <row r="32" spans="1:45" s="350" customFormat="1" x14ac:dyDescent="0.35">
      <c r="A32" s="350" t="s">
        <v>598</v>
      </c>
      <c r="B32" s="421" t="s">
        <v>511</v>
      </c>
      <c r="C32" s="350">
        <v>1.4276061357245116E-5</v>
      </c>
      <c r="D32" s="350" t="s">
        <v>605</v>
      </c>
      <c r="E32" s="417" t="s">
        <v>600</v>
      </c>
      <c r="K32" s="423"/>
      <c r="M32" s="407"/>
      <c r="U32" s="407"/>
      <c r="AB32" s="407"/>
      <c r="AE32" s="407"/>
      <c r="AH32" s="407"/>
      <c r="AO32" s="407"/>
    </row>
    <row r="33" spans="1:41" s="350" customFormat="1" x14ac:dyDescent="0.35">
      <c r="A33" s="350" t="s">
        <v>598</v>
      </c>
      <c r="B33" s="421" t="s">
        <v>512</v>
      </c>
      <c r="C33" s="350">
        <v>8.76689003693608E-7</v>
      </c>
      <c r="D33" s="350" t="s">
        <v>605</v>
      </c>
      <c r="E33" s="417" t="s">
        <v>600</v>
      </c>
      <c r="K33" s="423"/>
      <c r="M33" s="407"/>
      <c r="U33" s="407"/>
      <c r="AB33" s="407"/>
      <c r="AE33" s="407"/>
      <c r="AH33" s="407"/>
      <c r="AO33" s="407"/>
    </row>
    <row r="34" spans="1:41" s="350" customFormat="1" x14ac:dyDescent="0.35">
      <c r="A34" s="350" t="s">
        <v>598</v>
      </c>
      <c r="B34" s="421" t="s">
        <v>513</v>
      </c>
      <c r="C34" s="350">
        <v>2.0450016369521954E-6</v>
      </c>
      <c r="D34" s="350" t="s">
        <v>605</v>
      </c>
      <c r="E34" s="417" t="s">
        <v>600</v>
      </c>
      <c r="K34" s="423"/>
      <c r="M34" s="407"/>
      <c r="U34" s="407"/>
      <c r="AB34" s="407"/>
      <c r="AE34" s="407"/>
      <c r="AH34" s="407"/>
      <c r="AO34" s="407"/>
    </row>
    <row r="35" spans="1:41" s="350" customFormat="1" x14ac:dyDescent="0.35">
      <c r="A35" s="350" t="s">
        <v>598</v>
      </c>
      <c r="B35" s="421" t="s">
        <v>514</v>
      </c>
      <c r="C35" s="350">
        <v>2.0912163724249474E-4</v>
      </c>
      <c r="D35" s="350" t="s">
        <v>605</v>
      </c>
      <c r="E35" s="417" t="s">
        <v>600</v>
      </c>
      <c r="K35" s="423"/>
      <c r="M35" s="407"/>
      <c r="U35" s="407"/>
      <c r="AB35" s="407"/>
      <c r="AE35" s="407"/>
      <c r="AH35" s="407"/>
      <c r="AO35" s="407"/>
    </row>
    <row r="36" spans="1:41" s="350" customFormat="1" x14ac:dyDescent="0.35">
      <c r="A36" s="350" t="s">
        <v>598</v>
      </c>
      <c r="B36" s="421" t="s">
        <v>515</v>
      </c>
      <c r="C36" s="350">
        <v>1.2279126302754932E-6</v>
      </c>
      <c r="D36" s="350" t="s">
        <v>605</v>
      </c>
      <c r="E36" s="417" t="s">
        <v>600</v>
      </c>
      <c r="K36" s="423"/>
      <c r="M36" s="407"/>
      <c r="U36" s="407"/>
      <c r="AB36" s="407"/>
      <c r="AE36" s="407"/>
      <c r="AH36" s="407"/>
      <c r="AO36" s="407"/>
    </row>
    <row r="37" spans="1:41" s="350" customFormat="1" x14ac:dyDescent="0.35">
      <c r="A37" s="350" t="s">
        <v>598</v>
      </c>
      <c r="B37" s="421" t="s">
        <v>516</v>
      </c>
      <c r="C37" s="350">
        <v>7.9903990852171314E-2</v>
      </c>
      <c r="D37" s="350" t="s">
        <v>605</v>
      </c>
      <c r="E37" s="417" t="s">
        <v>602</v>
      </c>
      <c r="K37" s="423"/>
      <c r="M37" s="407"/>
      <c r="U37" s="407"/>
      <c r="AB37" s="407"/>
      <c r="AE37" s="407"/>
      <c r="AH37" s="407"/>
      <c r="AO37" s="407"/>
    </row>
    <row r="38" spans="1:41" s="350" customFormat="1" x14ac:dyDescent="0.35">
      <c r="B38" s="424"/>
      <c r="E38" s="417"/>
      <c r="L38" s="407"/>
      <c r="U38" s="407"/>
      <c r="AB38" s="407"/>
      <c r="AE38" s="407"/>
      <c r="AH38" s="407"/>
      <c r="AO38" s="407"/>
    </row>
    <row r="39" spans="1:41" ht="15.5" x14ac:dyDescent="0.35">
      <c r="A39" s="56" t="s">
        <v>115</v>
      </c>
    </row>
    <row r="40" spans="1:41" x14ac:dyDescent="0.35">
      <c r="A40" s="1" t="s">
        <v>0</v>
      </c>
      <c r="B40" s="3"/>
      <c r="C40" s="50"/>
      <c r="D40" s="3"/>
      <c r="E40" s="3"/>
      <c r="F40" s="3"/>
      <c r="G40" s="3"/>
      <c r="H40" s="3"/>
      <c r="I40" s="3"/>
      <c r="J40" s="3"/>
      <c r="K40" s="50"/>
      <c r="L40" s="50"/>
      <c r="M40" s="3"/>
      <c r="N40" s="3"/>
      <c r="O40" s="3"/>
      <c r="P40" s="3"/>
      <c r="Q40" s="3"/>
      <c r="R40" s="50"/>
      <c r="S40" s="50"/>
      <c r="T40" s="3"/>
      <c r="U40" s="3"/>
      <c r="V40" s="3"/>
      <c r="W40" s="3"/>
      <c r="X40" s="3"/>
      <c r="Y40" s="50"/>
      <c r="Z40" s="50"/>
      <c r="AA40" s="3"/>
      <c r="AB40" s="3"/>
      <c r="AC40" s="3"/>
      <c r="AD40" s="3"/>
      <c r="AE40" s="3"/>
      <c r="AF40" s="50"/>
      <c r="AG40" s="50"/>
      <c r="AH40" s="3"/>
      <c r="AI40" s="50"/>
      <c r="AJ40" s="50"/>
      <c r="AK40" s="3"/>
      <c r="AL40" s="50"/>
      <c r="AM40" s="50"/>
    </row>
    <row r="41" spans="1:41" x14ac:dyDescent="0.35">
      <c r="A41" s="4"/>
      <c r="B41" s="574" t="s">
        <v>1</v>
      </c>
      <c r="C41" s="575"/>
      <c r="D41" s="575"/>
      <c r="E41" s="576"/>
      <c r="F41" s="577" t="s">
        <v>2</v>
      </c>
      <c r="G41" s="578"/>
      <c r="H41" s="578"/>
      <c r="I41" s="578"/>
      <c r="J41" s="578"/>
      <c r="K41" s="578"/>
      <c r="L41" s="579"/>
      <c r="M41" s="577" t="s">
        <v>3</v>
      </c>
      <c r="N41" s="578"/>
      <c r="O41" s="578"/>
      <c r="P41" s="578"/>
      <c r="Q41" s="578"/>
      <c r="R41" s="578"/>
      <c r="S41" s="579"/>
      <c r="T41" s="577" t="s">
        <v>4</v>
      </c>
      <c r="U41" s="578"/>
      <c r="V41" s="578"/>
      <c r="W41" s="578"/>
      <c r="X41" s="578"/>
      <c r="Y41" s="578"/>
      <c r="Z41" s="579"/>
      <c r="AA41" s="577" t="s">
        <v>5</v>
      </c>
      <c r="AB41" s="578"/>
      <c r="AC41" s="578"/>
      <c r="AD41" s="578"/>
      <c r="AE41" s="578"/>
      <c r="AF41" s="578"/>
      <c r="AG41" s="579"/>
      <c r="AH41" s="571" t="s">
        <v>6</v>
      </c>
      <c r="AI41" s="572"/>
      <c r="AJ41" s="573"/>
      <c r="AK41" s="571" t="s">
        <v>7</v>
      </c>
      <c r="AL41" s="572"/>
      <c r="AM41" s="573"/>
    </row>
    <row r="42" spans="1:41" ht="116.5" x14ac:dyDescent="0.35">
      <c r="A42" s="5"/>
      <c r="B42" s="6" t="s">
        <v>18</v>
      </c>
      <c r="C42" s="32" t="s">
        <v>19</v>
      </c>
      <c r="D42" s="32" t="s">
        <v>20</v>
      </c>
      <c r="E42" s="39" t="s">
        <v>21</v>
      </c>
      <c r="F42" s="6" t="s">
        <v>22</v>
      </c>
      <c r="G42" s="7" t="s">
        <v>23</v>
      </c>
      <c r="H42" s="7" t="s">
        <v>24</v>
      </c>
      <c r="I42" s="7" t="s">
        <v>25</v>
      </c>
      <c r="J42" s="7" t="s">
        <v>26</v>
      </c>
      <c r="K42" s="32" t="s">
        <v>19</v>
      </c>
      <c r="L42" s="39" t="s">
        <v>21</v>
      </c>
      <c r="M42" s="6" t="s">
        <v>27</v>
      </c>
      <c r="N42" s="7" t="s">
        <v>23</v>
      </c>
      <c r="O42" s="7" t="s">
        <v>24</v>
      </c>
      <c r="P42" s="7" t="s">
        <v>25</v>
      </c>
      <c r="Q42" s="7" t="s">
        <v>28</v>
      </c>
      <c r="R42" s="32" t="s">
        <v>19</v>
      </c>
      <c r="S42" s="39" t="s">
        <v>21</v>
      </c>
      <c r="T42" s="6" t="s">
        <v>22</v>
      </c>
      <c r="U42" s="7" t="s">
        <v>23</v>
      </c>
      <c r="V42" s="7" t="s">
        <v>24</v>
      </c>
      <c r="W42" s="7" t="s">
        <v>25</v>
      </c>
      <c r="X42" s="7" t="s">
        <v>26</v>
      </c>
      <c r="Y42" s="32" t="s">
        <v>19</v>
      </c>
      <c r="Z42" s="39" t="s">
        <v>21</v>
      </c>
      <c r="AA42" s="6" t="s">
        <v>27</v>
      </c>
      <c r="AB42" s="7" t="s">
        <v>23</v>
      </c>
      <c r="AC42" s="7" t="s">
        <v>24</v>
      </c>
      <c r="AD42" s="7" t="s">
        <v>25</v>
      </c>
      <c r="AE42" s="7" t="s">
        <v>28</v>
      </c>
      <c r="AF42" s="32" t="s">
        <v>19</v>
      </c>
      <c r="AG42" s="39" t="s">
        <v>21</v>
      </c>
      <c r="AH42" s="6" t="s">
        <v>18</v>
      </c>
      <c r="AI42" s="32" t="s">
        <v>19</v>
      </c>
      <c r="AJ42" s="39" t="s">
        <v>21</v>
      </c>
      <c r="AK42" s="6" t="s">
        <v>18</v>
      </c>
      <c r="AL42" s="32" t="s">
        <v>19</v>
      </c>
      <c r="AM42" s="39" t="s">
        <v>21</v>
      </c>
    </row>
    <row r="43" spans="1:41" x14ac:dyDescent="0.35">
      <c r="A43" s="8" t="s">
        <v>48</v>
      </c>
      <c r="B43" s="9">
        <v>0.98</v>
      </c>
      <c r="C43" s="33"/>
      <c r="D43" s="33"/>
      <c r="E43" s="40"/>
      <c r="F43" s="9">
        <v>0.92615231871494519</v>
      </c>
      <c r="G43" s="10"/>
      <c r="H43" s="10"/>
      <c r="I43" s="10"/>
      <c r="J43" s="10"/>
      <c r="K43" s="33"/>
      <c r="L43" s="40"/>
      <c r="M43" s="11"/>
      <c r="N43" s="10"/>
      <c r="O43" s="10"/>
      <c r="P43" s="10"/>
      <c r="Q43" s="10"/>
      <c r="R43" s="33"/>
      <c r="S43" s="40"/>
      <c r="T43" s="9">
        <v>0.83127938053060568</v>
      </c>
      <c r="U43" s="10"/>
      <c r="V43" s="10"/>
      <c r="W43" s="10"/>
      <c r="X43" s="10"/>
      <c r="Y43" s="33"/>
      <c r="Z43" s="33"/>
      <c r="AA43" s="9">
        <v>0.74179243757445745</v>
      </c>
      <c r="AB43" s="10"/>
      <c r="AC43" s="10"/>
      <c r="AD43" s="10"/>
      <c r="AE43" s="10"/>
      <c r="AF43" s="33"/>
      <c r="AG43" s="40"/>
      <c r="AH43" s="9">
        <v>0.98831768764985406</v>
      </c>
      <c r="AI43" s="33"/>
      <c r="AJ43" s="40"/>
      <c r="AK43" s="9">
        <v>0.98544167402361904</v>
      </c>
      <c r="AL43" s="33"/>
      <c r="AM43" s="40"/>
    </row>
    <row r="44" spans="1:41" x14ac:dyDescent="0.35">
      <c r="A44" s="46" t="s">
        <v>49</v>
      </c>
      <c r="B44" s="47">
        <v>0.02</v>
      </c>
      <c r="C44" s="48">
        <v>0.38179999999999997</v>
      </c>
      <c r="D44" s="48">
        <v>0.5</v>
      </c>
      <c r="E44" s="49">
        <v>0.88179999999999992</v>
      </c>
      <c r="F44" s="47">
        <v>0.02</v>
      </c>
      <c r="G44" s="48"/>
      <c r="H44" s="48"/>
      <c r="I44" s="48"/>
      <c r="J44" s="48"/>
      <c r="K44" s="48">
        <v>0</v>
      </c>
      <c r="L44" s="49">
        <v>0.88179999999999992</v>
      </c>
      <c r="M44" s="47">
        <v>0.02</v>
      </c>
      <c r="N44" s="48"/>
      <c r="O44" s="48"/>
      <c r="P44" s="48"/>
      <c r="Q44" s="48"/>
      <c r="R44" s="48">
        <v>0.38179999999999997</v>
      </c>
      <c r="S44" s="49">
        <v>0.88179999999999992</v>
      </c>
      <c r="T44" s="48">
        <v>0.02</v>
      </c>
      <c r="U44" s="48"/>
      <c r="V44" s="48"/>
      <c r="W44" s="48"/>
      <c r="X44" s="48"/>
      <c r="Y44" s="48">
        <v>0.38179999999999997</v>
      </c>
      <c r="Z44" s="48">
        <v>0.88179999999999992</v>
      </c>
      <c r="AA44" s="47">
        <v>0.02</v>
      </c>
      <c r="AB44" s="48"/>
      <c r="AC44" s="48"/>
      <c r="AD44" s="48"/>
      <c r="AE44" s="48"/>
      <c r="AF44" s="48">
        <v>0.5</v>
      </c>
      <c r="AG44" s="49">
        <v>0.88179999999999992</v>
      </c>
      <c r="AH44" s="47">
        <v>0.02</v>
      </c>
      <c r="AI44" s="48">
        <v>0.38179999999999997</v>
      </c>
      <c r="AJ44" s="49">
        <v>0.88179999999999992</v>
      </c>
      <c r="AK44" s="47">
        <v>0.02</v>
      </c>
      <c r="AL44" s="48">
        <v>0.38179999999999997</v>
      </c>
      <c r="AM44" s="49">
        <v>0.88179999999999992</v>
      </c>
    </row>
    <row r="45" spans="1:41" x14ac:dyDescent="0.35">
      <c r="A45" s="12" t="s">
        <v>50</v>
      </c>
      <c r="B45" s="13"/>
      <c r="C45" s="34">
        <v>1.0000620635819033</v>
      </c>
      <c r="D45" s="34">
        <v>1.0000620635819033</v>
      </c>
      <c r="E45" s="41">
        <v>1</v>
      </c>
      <c r="F45" s="13"/>
      <c r="G45" s="14"/>
      <c r="H45" s="14"/>
      <c r="I45" s="14"/>
      <c r="J45" s="14"/>
      <c r="K45" s="34">
        <v>1.0000608740398345</v>
      </c>
      <c r="L45" s="41">
        <v>1</v>
      </c>
      <c r="M45" s="13"/>
      <c r="N45" s="14"/>
      <c r="O45" s="14"/>
      <c r="P45" s="14"/>
      <c r="Q45" s="14"/>
      <c r="R45" s="34">
        <v>1.0000634477208892</v>
      </c>
      <c r="S45" s="41">
        <v>1</v>
      </c>
      <c r="T45" s="14"/>
      <c r="U45" s="14"/>
      <c r="V45" s="14"/>
      <c r="W45" s="14"/>
      <c r="X45" s="14"/>
      <c r="Y45" s="34">
        <v>1.0000608740398345</v>
      </c>
      <c r="Z45" s="34">
        <v>1</v>
      </c>
      <c r="AA45" s="13"/>
      <c r="AB45" s="14"/>
      <c r="AC45" s="14"/>
      <c r="AD45" s="14"/>
      <c r="AE45" s="14"/>
      <c r="AF45" s="34">
        <v>1.0000634477208892</v>
      </c>
      <c r="AG45" s="41">
        <v>1</v>
      </c>
      <c r="AH45" s="13"/>
      <c r="AI45" s="34">
        <v>1.0000620635819033</v>
      </c>
      <c r="AJ45" s="41">
        <v>1</v>
      </c>
      <c r="AK45" s="13"/>
      <c r="AL45" s="34">
        <v>1.0000620635819033</v>
      </c>
      <c r="AM45" s="41">
        <v>1</v>
      </c>
    </row>
    <row r="46" spans="1:41" x14ac:dyDescent="0.35">
      <c r="A46" s="15" t="s">
        <v>68</v>
      </c>
      <c r="B46" s="4"/>
      <c r="C46" s="53"/>
      <c r="D46" s="53"/>
      <c r="E46" s="51"/>
      <c r="F46" s="4"/>
      <c r="G46" s="16"/>
      <c r="H46" s="16"/>
      <c r="I46" s="16"/>
      <c r="J46" s="16"/>
      <c r="K46" s="53"/>
      <c r="L46" s="51"/>
      <c r="M46" s="16"/>
      <c r="N46" s="16"/>
      <c r="O46" s="16"/>
      <c r="P46" s="16"/>
      <c r="Q46" s="16"/>
      <c r="R46" s="53"/>
      <c r="S46" s="53"/>
      <c r="T46" s="4"/>
      <c r="U46" s="16"/>
      <c r="V46" s="16"/>
      <c r="W46" s="16"/>
      <c r="X46" s="16"/>
      <c r="Y46" s="53"/>
      <c r="Z46" s="51"/>
      <c r="AA46" s="16"/>
      <c r="AB46" s="16"/>
      <c r="AC46" s="16"/>
      <c r="AD46" s="16"/>
      <c r="AE46" s="16"/>
      <c r="AF46" s="53"/>
      <c r="AG46" s="53"/>
      <c r="AH46" s="4"/>
      <c r="AI46" s="53"/>
      <c r="AJ46" s="51"/>
      <c r="AK46" s="4"/>
      <c r="AL46" s="53"/>
      <c r="AM46" s="51"/>
    </row>
    <row r="47" spans="1:41" x14ac:dyDescent="0.35">
      <c r="A47" s="17" t="s">
        <v>51</v>
      </c>
      <c r="B47" s="533">
        <v>203.79761287147019</v>
      </c>
      <c r="C47" s="35"/>
      <c r="D47" s="35"/>
      <c r="E47" s="42"/>
      <c r="F47" s="533">
        <v>21404</v>
      </c>
      <c r="G47" s="19"/>
      <c r="H47" s="19"/>
      <c r="I47" s="19"/>
      <c r="J47" s="19"/>
      <c r="K47" s="35"/>
      <c r="L47" s="42"/>
      <c r="M47" s="540">
        <v>17930</v>
      </c>
      <c r="N47" s="19"/>
      <c r="O47" s="19"/>
      <c r="P47" s="19"/>
      <c r="Q47" s="19"/>
      <c r="R47" s="35"/>
      <c r="S47" s="35"/>
      <c r="T47" s="20"/>
      <c r="U47" s="19"/>
      <c r="V47" s="19"/>
      <c r="W47" s="19"/>
      <c r="X47" s="19"/>
      <c r="Y47" s="35"/>
      <c r="Z47" s="42"/>
      <c r="AA47" s="19"/>
      <c r="AB47" s="19"/>
      <c r="AC47" s="19"/>
      <c r="AD47" s="19"/>
      <c r="AE47" s="19"/>
      <c r="AF47" s="35"/>
      <c r="AG47" s="35"/>
      <c r="AH47" s="20"/>
      <c r="AI47" s="35"/>
      <c r="AJ47" s="42"/>
      <c r="AK47" s="20"/>
      <c r="AL47" s="35"/>
      <c r="AM47" s="42"/>
    </row>
    <row r="48" spans="1:41" x14ac:dyDescent="0.35">
      <c r="A48" s="17" t="s">
        <v>52</v>
      </c>
      <c r="B48" s="533">
        <v>203.79761287147019</v>
      </c>
      <c r="C48" s="35"/>
      <c r="D48" s="35"/>
      <c r="E48" s="42"/>
      <c r="F48" s="20"/>
      <c r="G48" s="19"/>
      <c r="H48" s="19"/>
      <c r="I48" s="19"/>
      <c r="J48" s="19"/>
      <c r="K48" s="35"/>
      <c r="L48" s="42"/>
      <c r="M48" s="19"/>
      <c r="N48" s="19"/>
      <c r="O48" s="19"/>
      <c r="P48" s="19"/>
      <c r="Q48" s="19"/>
      <c r="R48" s="35"/>
      <c r="S48" s="35"/>
      <c r="T48" s="20"/>
      <c r="U48" s="19"/>
      <c r="V48" s="19"/>
      <c r="W48" s="19"/>
      <c r="X48" s="19"/>
      <c r="Y48" s="35"/>
      <c r="Z48" s="42"/>
      <c r="AA48" s="19"/>
      <c r="AB48" s="19"/>
      <c r="AC48" s="19"/>
      <c r="AD48" s="19"/>
      <c r="AE48" s="19"/>
      <c r="AF48" s="35"/>
      <c r="AG48" s="35"/>
      <c r="AH48" s="20"/>
      <c r="AI48" s="35"/>
      <c r="AJ48" s="42"/>
      <c r="AK48" s="20"/>
      <c r="AL48" s="35"/>
      <c r="AM48" s="42"/>
    </row>
    <row r="49" spans="1:39" x14ac:dyDescent="0.35">
      <c r="A49" s="17" t="s">
        <v>53</v>
      </c>
      <c r="B49" s="533">
        <v>3056.9641930720527</v>
      </c>
      <c r="C49" s="35"/>
      <c r="D49" s="35"/>
      <c r="E49" s="42"/>
      <c r="F49" s="20"/>
      <c r="G49" s="19"/>
      <c r="H49" s="19"/>
      <c r="I49" s="19"/>
      <c r="J49" s="19"/>
      <c r="K49" s="35"/>
      <c r="L49" s="42"/>
      <c r="M49" s="19"/>
      <c r="N49" s="19"/>
      <c r="O49" s="19"/>
      <c r="P49" s="19"/>
      <c r="Q49" s="19"/>
      <c r="R49" s="35"/>
      <c r="S49" s="35"/>
      <c r="T49" s="20"/>
      <c r="U49" s="19"/>
      <c r="V49" s="19"/>
      <c r="W49" s="19"/>
      <c r="X49" s="19"/>
      <c r="Y49" s="35"/>
      <c r="Z49" s="42"/>
      <c r="AA49" s="19"/>
      <c r="AB49" s="19"/>
      <c r="AC49" s="19"/>
      <c r="AD49" s="19"/>
      <c r="AE49" s="19"/>
      <c r="AF49" s="35"/>
      <c r="AG49" s="35"/>
      <c r="AH49" s="533">
        <v>1308</v>
      </c>
      <c r="AI49" s="35"/>
      <c r="AJ49" s="42"/>
      <c r="AK49" s="533">
        <v>976</v>
      </c>
      <c r="AL49" s="35"/>
      <c r="AM49" s="42"/>
    </row>
    <row r="50" spans="1:39" x14ac:dyDescent="0.35">
      <c r="A50" s="17" t="s">
        <v>54</v>
      </c>
      <c r="B50" s="533">
        <v>407.59522574294039</v>
      </c>
      <c r="C50" s="35"/>
      <c r="D50" s="35"/>
      <c r="E50" s="42"/>
      <c r="F50" s="20"/>
      <c r="G50" s="19"/>
      <c r="H50" s="19"/>
      <c r="I50" s="19"/>
      <c r="J50" s="19"/>
      <c r="K50" s="35"/>
      <c r="L50" s="42"/>
      <c r="M50" s="19"/>
      <c r="N50" s="19"/>
      <c r="O50" s="19"/>
      <c r="P50" s="19"/>
      <c r="Q50" s="19"/>
      <c r="R50" s="35"/>
      <c r="S50" s="35"/>
      <c r="T50" s="20"/>
      <c r="U50" s="19"/>
      <c r="V50" s="19"/>
      <c r="W50" s="19"/>
      <c r="X50" s="19"/>
      <c r="Y50" s="35"/>
      <c r="Z50" s="42"/>
      <c r="AA50" s="19"/>
      <c r="AB50" s="19"/>
      <c r="AC50" s="19"/>
      <c r="AD50" s="19"/>
      <c r="AE50" s="19"/>
      <c r="AF50" s="35"/>
      <c r="AG50" s="35"/>
      <c r="AH50" s="20"/>
      <c r="AI50" s="35"/>
      <c r="AJ50" s="42"/>
      <c r="AK50" s="20"/>
      <c r="AL50" s="35"/>
      <c r="AM50" s="42"/>
    </row>
    <row r="51" spans="1:39" x14ac:dyDescent="0.35">
      <c r="A51" s="17" t="s">
        <v>55</v>
      </c>
      <c r="B51" s="533">
        <v>12635.451998031151</v>
      </c>
      <c r="C51" s="35"/>
      <c r="D51" s="35"/>
      <c r="E51" s="42"/>
      <c r="F51" s="533">
        <v>58332</v>
      </c>
      <c r="G51" s="19"/>
      <c r="H51" s="19"/>
      <c r="I51" s="19"/>
      <c r="J51" s="19"/>
      <c r="K51" s="35"/>
      <c r="L51" s="42"/>
      <c r="M51" s="540">
        <v>81118</v>
      </c>
      <c r="N51" s="540">
        <v>48528</v>
      </c>
      <c r="O51" s="19"/>
      <c r="P51" s="19"/>
      <c r="Q51" s="19"/>
      <c r="R51" s="35"/>
      <c r="S51" s="35"/>
      <c r="T51" s="533">
        <v>175213</v>
      </c>
      <c r="U51" s="19"/>
      <c r="V51" s="19"/>
      <c r="W51" s="19"/>
      <c r="X51" s="19"/>
      <c r="Y51" s="35"/>
      <c r="Z51" s="42"/>
      <c r="AA51" s="540">
        <v>235175</v>
      </c>
      <c r="AB51" s="540">
        <v>17201</v>
      </c>
      <c r="AC51" s="19"/>
      <c r="AD51" s="19"/>
      <c r="AE51" s="19"/>
      <c r="AF51" s="35"/>
      <c r="AG51" s="35"/>
      <c r="AH51" s="533">
        <v>10443</v>
      </c>
      <c r="AI51" s="35"/>
      <c r="AJ51" s="42"/>
      <c r="AK51" s="533">
        <v>13629</v>
      </c>
      <c r="AL51" s="35"/>
      <c r="AM51" s="42"/>
    </row>
    <row r="52" spans="1:39" x14ac:dyDescent="0.35">
      <c r="A52" s="17" t="s">
        <v>56</v>
      </c>
      <c r="B52" s="20"/>
      <c r="C52" s="35"/>
      <c r="D52" s="35"/>
      <c r="E52" s="42"/>
      <c r="F52" s="20"/>
      <c r="G52" s="19"/>
      <c r="H52" s="19"/>
      <c r="I52" s="19"/>
      <c r="J52" s="19"/>
      <c r="K52" s="35"/>
      <c r="L52" s="42"/>
      <c r="M52" s="19"/>
      <c r="N52" s="19"/>
      <c r="O52" s="19"/>
      <c r="P52" s="19"/>
      <c r="Q52" s="19"/>
      <c r="R52" s="35"/>
      <c r="S52" s="35"/>
      <c r="T52" s="20"/>
      <c r="U52" s="19"/>
      <c r="V52" s="19"/>
      <c r="W52" s="19"/>
      <c r="X52" s="19"/>
      <c r="Y52" s="35"/>
      <c r="Z52" s="42"/>
      <c r="AA52" s="19"/>
      <c r="AB52" s="19"/>
      <c r="AC52" s="19"/>
      <c r="AD52" s="19"/>
      <c r="AE52" s="19"/>
      <c r="AF52" s="35"/>
      <c r="AG52" s="35"/>
      <c r="AH52" s="20"/>
      <c r="AI52" s="35"/>
      <c r="AJ52" s="42"/>
      <c r="AK52" s="20"/>
      <c r="AL52" s="35"/>
      <c r="AM52" s="42"/>
    </row>
    <row r="53" spans="1:39" x14ac:dyDescent="0.35">
      <c r="A53" s="17" t="s">
        <v>57</v>
      </c>
      <c r="B53" s="20"/>
      <c r="C53" s="35"/>
      <c r="D53" s="35"/>
      <c r="E53" s="42"/>
      <c r="F53" s="20"/>
      <c r="G53" s="19"/>
      <c r="H53" s="19"/>
      <c r="I53" s="19"/>
      <c r="J53" s="19"/>
      <c r="K53" s="35"/>
      <c r="L53" s="42"/>
      <c r="M53" s="19"/>
      <c r="N53" s="19"/>
      <c r="O53" s="19"/>
      <c r="P53" s="19"/>
      <c r="Q53" s="19"/>
      <c r="R53" s="35"/>
      <c r="S53" s="35"/>
      <c r="T53" s="20"/>
      <c r="U53" s="19"/>
      <c r="V53" s="19"/>
      <c r="W53" s="19"/>
      <c r="X53" s="19"/>
      <c r="Y53" s="35"/>
      <c r="Z53" s="42"/>
      <c r="AA53" s="19"/>
      <c r="AB53" s="19"/>
      <c r="AC53" s="19"/>
      <c r="AD53" s="19"/>
      <c r="AE53" s="19"/>
      <c r="AF53" s="35"/>
      <c r="AG53" s="35"/>
      <c r="AH53" s="20"/>
      <c r="AI53" s="35"/>
      <c r="AJ53" s="42"/>
      <c r="AK53" s="20"/>
      <c r="AL53" s="35"/>
      <c r="AM53" s="42"/>
    </row>
    <row r="54" spans="1:39" x14ac:dyDescent="0.35">
      <c r="A54" s="17" t="s">
        <v>58</v>
      </c>
      <c r="B54" s="533">
        <v>3872.1546445579338</v>
      </c>
      <c r="C54" s="35"/>
      <c r="D54" s="35"/>
      <c r="E54" s="42"/>
      <c r="F54" s="20"/>
      <c r="G54" s="19"/>
      <c r="H54" s="542">
        <v>-4144</v>
      </c>
      <c r="I54" s="19"/>
      <c r="J54" s="19"/>
      <c r="K54" s="35"/>
      <c r="L54" s="42"/>
      <c r="M54" s="19"/>
      <c r="N54" s="19"/>
      <c r="O54" s="540">
        <v>-2353</v>
      </c>
      <c r="P54" s="19"/>
      <c r="Q54" s="19"/>
      <c r="R54" s="35"/>
      <c r="S54" s="35"/>
      <c r="T54" s="20"/>
      <c r="U54" s="19"/>
      <c r="V54" s="540">
        <v>-1433</v>
      </c>
      <c r="W54" s="19"/>
      <c r="X54" s="19"/>
      <c r="Y54" s="35"/>
      <c r="Z54" s="42"/>
      <c r="AA54" s="19"/>
      <c r="AB54" s="19"/>
      <c r="AC54" s="540">
        <v>-357</v>
      </c>
      <c r="AD54" s="19"/>
      <c r="AE54" s="19"/>
      <c r="AF54" s="35"/>
      <c r="AG54" s="35"/>
      <c r="AH54" s="533">
        <v>41</v>
      </c>
      <c r="AI54" s="35"/>
      <c r="AJ54" s="42"/>
      <c r="AK54" s="533">
        <v>140</v>
      </c>
      <c r="AL54" s="35"/>
      <c r="AM54" s="42"/>
    </row>
    <row r="55" spans="1:39" x14ac:dyDescent="0.35">
      <c r="A55" s="17" t="s">
        <v>59</v>
      </c>
      <c r="B55" s="20"/>
      <c r="C55" s="35"/>
      <c r="D55" s="35"/>
      <c r="E55" s="42"/>
      <c r="F55" s="20"/>
      <c r="G55" s="19"/>
      <c r="H55" s="19"/>
      <c r="I55" s="21"/>
      <c r="J55" s="21"/>
      <c r="K55" s="35"/>
      <c r="L55" s="42"/>
      <c r="M55" s="19"/>
      <c r="N55" s="19"/>
      <c r="O55" s="19"/>
      <c r="P55" s="21"/>
      <c r="Q55" s="21"/>
      <c r="R55" s="35"/>
      <c r="S55" s="35"/>
      <c r="T55" s="20"/>
      <c r="U55" s="19"/>
      <c r="V55" s="19"/>
      <c r="W55" s="21"/>
      <c r="X55" s="21"/>
      <c r="Y55" s="35"/>
      <c r="Z55" s="42"/>
      <c r="AA55" s="19"/>
      <c r="AB55" s="19"/>
      <c r="AC55" s="19"/>
      <c r="AD55" s="21"/>
      <c r="AE55" s="21"/>
      <c r="AF55" s="35"/>
      <c r="AG55" s="35"/>
      <c r="AH55" s="20"/>
      <c r="AI55" s="35"/>
      <c r="AJ55" s="42"/>
      <c r="AK55" s="20"/>
      <c r="AL55" s="35"/>
      <c r="AM55" s="42"/>
    </row>
    <row r="56" spans="1:39" x14ac:dyDescent="0.35">
      <c r="A56" s="17" t="s">
        <v>69</v>
      </c>
      <c r="B56" s="20"/>
      <c r="C56" s="35"/>
      <c r="D56" s="35"/>
      <c r="E56" s="42"/>
      <c r="F56" s="20"/>
      <c r="G56" s="19"/>
      <c r="H56" s="19"/>
      <c r="I56" s="19"/>
      <c r="J56" s="21"/>
      <c r="K56" s="35"/>
      <c r="L56" s="42"/>
      <c r="M56" s="540">
        <v>26690</v>
      </c>
      <c r="N56" s="19"/>
      <c r="O56" s="19"/>
      <c r="P56" s="19"/>
      <c r="Q56" s="21"/>
      <c r="R56" s="35"/>
      <c r="S56" s="35"/>
      <c r="T56" s="20"/>
      <c r="U56" s="19"/>
      <c r="V56" s="19"/>
      <c r="W56" s="19"/>
      <c r="X56" s="21"/>
      <c r="Y56" s="35"/>
      <c r="Z56" s="42"/>
      <c r="AA56" s="540">
        <v>36090</v>
      </c>
      <c r="AB56" s="19"/>
      <c r="AC56" s="19"/>
      <c r="AD56" s="19"/>
      <c r="AE56" s="21"/>
      <c r="AF56" s="35"/>
      <c r="AG56" s="35"/>
      <c r="AH56" s="20"/>
      <c r="AI56" s="35"/>
      <c r="AJ56" s="42"/>
      <c r="AK56" s="20"/>
      <c r="AL56" s="35"/>
      <c r="AM56" s="42"/>
    </row>
    <row r="57" spans="1:39" x14ac:dyDescent="0.35">
      <c r="A57" s="17" t="s">
        <v>60</v>
      </c>
      <c r="B57" s="30"/>
      <c r="C57" s="38"/>
      <c r="D57" s="38"/>
      <c r="E57" s="45"/>
      <c r="F57" s="30"/>
      <c r="G57" s="21"/>
      <c r="H57" s="21"/>
      <c r="I57" s="21"/>
      <c r="J57" s="21"/>
      <c r="K57" s="38"/>
      <c r="L57" s="45"/>
      <c r="M57" s="21"/>
      <c r="N57" s="21"/>
      <c r="O57" s="21"/>
      <c r="P57" s="21"/>
      <c r="Q57" s="21"/>
      <c r="R57" s="38"/>
      <c r="S57" s="38"/>
      <c r="T57" s="30"/>
      <c r="U57" s="21"/>
      <c r="V57" s="21"/>
      <c r="W57" s="21"/>
      <c r="X57" s="21"/>
      <c r="Y57" s="38"/>
      <c r="Z57" s="45"/>
      <c r="AA57" s="21"/>
      <c r="AB57" s="21"/>
      <c r="AC57" s="21"/>
      <c r="AD57" s="21"/>
      <c r="AE57" s="21"/>
      <c r="AF57" s="38"/>
      <c r="AG57" s="38"/>
      <c r="AH57" s="30"/>
      <c r="AI57" s="38"/>
      <c r="AJ57" s="45"/>
      <c r="AK57" s="30"/>
      <c r="AL57" s="38"/>
      <c r="AM57" s="45"/>
    </row>
    <row r="58" spans="1:39" x14ac:dyDescent="0.35">
      <c r="A58" s="18" t="s">
        <v>61</v>
      </c>
      <c r="B58" s="30"/>
      <c r="C58" s="38"/>
      <c r="D58" s="38"/>
      <c r="E58" s="45"/>
      <c r="F58" s="30"/>
      <c r="G58" s="21"/>
      <c r="H58" s="21"/>
      <c r="I58" s="21"/>
      <c r="J58" s="21"/>
      <c r="K58" s="38"/>
      <c r="L58" s="45"/>
      <c r="M58" s="21"/>
      <c r="N58" s="21"/>
      <c r="O58" s="21"/>
      <c r="P58" s="21"/>
      <c r="Q58" s="21"/>
      <c r="R58" s="38"/>
      <c r="S58" s="38"/>
      <c r="T58" s="30"/>
      <c r="U58" s="21"/>
      <c r="V58" s="21"/>
      <c r="W58" s="21"/>
      <c r="X58" s="21"/>
      <c r="Y58" s="38"/>
      <c r="Z58" s="45"/>
      <c r="AA58" s="21"/>
      <c r="AB58" s="21"/>
      <c r="AC58" s="21"/>
      <c r="AD58" s="21"/>
      <c r="AE58" s="21"/>
      <c r="AF58" s="38"/>
      <c r="AG58" s="38"/>
      <c r="AH58" s="30"/>
      <c r="AI58" s="38"/>
      <c r="AJ58" s="45"/>
      <c r="AK58" s="30"/>
      <c r="AL58" s="38"/>
      <c r="AM58" s="45"/>
    </row>
    <row r="59" spans="1:39" x14ac:dyDescent="0.35">
      <c r="A59" s="17" t="s">
        <v>62</v>
      </c>
      <c r="B59" s="20"/>
      <c r="C59" s="35"/>
      <c r="D59" s="35"/>
      <c r="E59" s="42"/>
      <c r="F59" s="20"/>
      <c r="G59" s="22"/>
      <c r="H59" s="19"/>
      <c r="I59" s="19"/>
      <c r="J59" s="21"/>
      <c r="K59" s="35"/>
      <c r="L59" s="42"/>
      <c r="M59" s="19"/>
      <c r="N59" s="22"/>
      <c r="O59" s="19"/>
      <c r="P59" s="22"/>
      <c r="Q59" s="21"/>
      <c r="R59" s="35"/>
      <c r="S59" s="35"/>
      <c r="T59" s="20"/>
      <c r="U59" s="22"/>
      <c r="V59" s="19"/>
      <c r="W59" s="19"/>
      <c r="X59" s="21"/>
      <c r="Y59" s="35"/>
      <c r="Z59" s="42"/>
      <c r="AA59" s="19"/>
      <c r="AB59" s="22"/>
      <c r="AC59" s="19"/>
      <c r="AD59" s="19"/>
      <c r="AE59" s="21"/>
      <c r="AF59" s="35"/>
      <c r="AG59" s="35"/>
      <c r="AH59" s="20"/>
      <c r="AI59" s="35"/>
      <c r="AJ59" s="42"/>
      <c r="AK59" s="20"/>
      <c r="AL59" s="35"/>
      <c r="AM59" s="42"/>
    </row>
    <row r="60" spans="1:39" x14ac:dyDescent="0.35">
      <c r="A60" s="17" t="s">
        <v>63</v>
      </c>
      <c r="B60" s="20"/>
      <c r="C60" s="35"/>
      <c r="D60" s="35"/>
      <c r="E60" s="42"/>
      <c r="F60" s="20"/>
      <c r="G60" s="19"/>
      <c r="H60" s="19"/>
      <c r="I60" s="19"/>
      <c r="J60" s="19"/>
      <c r="K60" s="35"/>
      <c r="L60" s="42"/>
      <c r="M60" s="19"/>
      <c r="N60" s="19"/>
      <c r="O60" s="19"/>
      <c r="P60" s="19"/>
      <c r="Q60" s="19"/>
      <c r="R60" s="35"/>
      <c r="S60" s="35"/>
      <c r="T60" s="533">
        <v>27752</v>
      </c>
      <c r="U60" s="19"/>
      <c r="V60" s="19"/>
      <c r="W60" s="540">
        <v>599</v>
      </c>
      <c r="X60" s="19"/>
      <c r="Y60" s="35"/>
      <c r="Z60" s="42"/>
      <c r="AA60" s="540">
        <v>964</v>
      </c>
      <c r="AB60" s="19"/>
      <c r="AC60" s="19"/>
      <c r="AD60" s="540">
        <v>106</v>
      </c>
      <c r="AE60" s="19"/>
      <c r="AF60" s="35"/>
      <c r="AG60" s="35"/>
      <c r="AH60" s="20"/>
      <c r="AI60" s="35"/>
      <c r="AJ60" s="42"/>
      <c r="AK60" s="20"/>
      <c r="AL60" s="35"/>
      <c r="AM60" s="42"/>
    </row>
    <row r="61" spans="1:39" x14ac:dyDescent="0.35">
      <c r="A61" s="17" t="s">
        <v>64</v>
      </c>
      <c r="B61" s="20"/>
      <c r="C61" s="35"/>
      <c r="D61" s="35"/>
      <c r="E61" s="42"/>
      <c r="F61" s="20"/>
      <c r="G61" s="22"/>
      <c r="H61" s="19"/>
      <c r="I61" s="19"/>
      <c r="J61" s="21"/>
      <c r="K61" s="35"/>
      <c r="L61" s="42"/>
      <c r="M61" s="540">
        <v>115328</v>
      </c>
      <c r="N61" s="541">
        <v>22139</v>
      </c>
      <c r="O61" s="19"/>
      <c r="P61" s="541">
        <v>2199</v>
      </c>
      <c r="Q61" s="21"/>
      <c r="R61" s="35"/>
      <c r="S61" s="35"/>
      <c r="T61" s="20"/>
      <c r="U61" s="22"/>
      <c r="V61" s="19"/>
      <c r="W61" s="19"/>
      <c r="X61" s="21"/>
      <c r="Y61" s="35"/>
      <c r="Z61" s="42"/>
      <c r="AA61" s="540">
        <v>75857</v>
      </c>
      <c r="AB61" s="541">
        <v>42599</v>
      </c>
      <c r="AC61" s="19"/>
      <c r="AD61" s="540">
        <v>3933</v>
      </c>
      <c r="AE61" s="21"/>
      <c r="AF61" s="35"/>
      <c r="AG61" s="35"/>
      <c r="AH61" s="20"/>
      <c r="AI61" s="35"/>
      <c r="AJ61" s="42"/>
      <c r="AK61" s="20"/>
      <c r="AL61" s="35"/>
      <c r="AM61" s="42"/>
    </row>
    <row r="62" spans="1:39" x14ac:dyDescent="0.35">
      <c r="A62" s="17" t="s">
        <v>65</v>
      </c>
      <c r="B62" s="20"/>
      <c r="C62" s="35"/>
      <c r="D62" s="35"/>
      <c r="E62" s="42"/>
      <c r="F62" s="20"/>
      <c r="G62" s="22"/>
      <c r="H62" s="19"/>
      <c r="I62" s="22"/>
      <c r="J62" s="21"/>
      <c r="K62" s="35"/>
      <c r="L62" s="42"/>
      <c r="M62" s="19"/>
      <c r="N62" s="22"/>
      <c r="O62" s="19"/>
      <c r="P62" s="541">
        <v>2518</v>
      </c>
      <c r="Q62" s="21"/>
      <c r="R62" s="35"/>
      <c r="S62" s="35"/>
      <c r="T62" s="20"/>
      <c r="U62" s="22"/>
      <c r="V62" s="19"/>
      <c r="W62" s="22"/>
      <c r="X62" s="21"/>
      <c r="Y62" s="35"/>
      <c r="Z62" s="42"/>
      <c r="AA62" s="19"/>
      <c r="AB62" s="22"/>
      <c r="AC62" s="19"/>
      <c r="AD62" s="22"/>
      <c r="AE62" s="21"/>
      <c r="AF62" s="35"/>
      <c r="AG62" s="35"/>
      <c r="AH62" s="20"/>
      <c r="AI62" s="35"/>
      <c r="AJ62" s="42"/>
      <c r="AK62" s="20"/>
      <c r="AL62" s="35"/>
      <c r="AM62" s="42"/>
    </row>
    <row r="63" spans="1:39" x14ac:dyDescent="0.35">
      <c r="A63" s="17" t="s">
        <v>66</v>
      </c>
      <c r="B63" s="20">
        <v>0</v>
      </c>
      <c r="C63" s="35"/>
      <c r="D63" s="35"/>
      <c r="E63" s="42"/>
      <c r="F63" s="20"/>
      <c r="G63" s="19"/>
      <c r="H63" s="19"/>
      <c r="I63" s="19"/>
      <c r="J63" s="19"/>
      <c r="K63" s="35"/>
      <c r="L63" s="42"/>
      <c r="M63" s="19"/>
      <c r="N63" s="19"/>
      <c r="O63" s="19"/>
      <c r="P63" s="540">
        <v>668</v>
      </c>
      <c r="Q63" s="19"/>
      <c r="R63" s="35"/>
      <c r="S63" s="35"/>
      <c r="T63" s="20"/>
      <c r="U63" s="19"/>
      <c r="V63" s="19"/>
      <c r="W63" s="19"/>
      <c r="X63" s="19"/>
      <c r="Y63" s="35"/>
      <c r="Z63" s="42"/>
      <c r="AA63" s="19"/>
      <c r="AB63" s="19"/>
      <c r="AC63" s="19"/>
      <c r="AD63" s="540">
        <v>28087</v>
      </c>
      <c r="AE63" s="19"/>
      <c r="AF63" s="35"/>
      <c r="AG63" s="35"/>
      <c r="AH63" s="20">
        <v>0</v>
      </c>
      <c r="AI63" s="35"/>
      <c r="AJ63" s="42"/>
      <c r="AK63" s="20">
        <v>0</v>
      </c>
      <c r="AL63" s="35"/>
      <c r="AM63" s="42"/>
    </row>
    <row r="64" spans="1:39" x14ac:dyDescent="0.35">
      <c r="A64" s="23" t="s">
        <v>67</v>
      </c>
      <c r="B64" s="24">
        <v>28.401978159126362</v>
      </c>
      <c r="C64" s="54">
        <v>62.06358190330441</v>
      </c>
      <c r="D64" s="54">
        <v>62.06358190330441</v>
      </c>
      <c r="E64" s="52">
        <v>0</v>
      </c>
      <c r="F64" s="24"/>
      <c r="G64" s="25"/>
      <c r="H64" s="25"/>
      <c r="I64" s="25"/>
      <c r="J64" s="25"/>
      <c r="K64" s="54">
        <v>60.874039834457605</v>
      </c>
      <c r="L64" s="52">
        <v>0</v>
      </c>
      <c r="M64" s="25"/>
      <c r="N64" s="25"/>
      <c r="O64" s="25"/>
      <c r="P64" s="25"/>
      <c r="Q64" s="25"/>
      <c r="R64" s="54">
        <v>63.44772088917594</v>
      </c>
      <c r="S64" s="54">
        <v>0</v>
      </c>
      <c r="T64" s="24"/>
      <c r="U64" s="25"/>
      <c r="V64" s="25"/>
      <c r="W64" s="25"/>
      <c r="X64" s="25"/>
      <c r="Y64" s="54">
        <v>60.874039834457605</v>
      </c>
      <c r="Z64" s="52">
        <v>0</v>
      </c>
      <c r="AA64" s="25"/>
      <c r="AB64" s="25"/>
      <c r="AC64" s="25"/>
      <c r="AD64" s="25"/>
      <c r="AE64" s="25"/>
      <c r="AF64" s="54">
        <v>63.44772088917594</v>
      </c>
      <c r="AG64" s="54">
        <v>0</v>
      </c>
      <c r="AH64" s="24">
        <v>28.401978159126362</v>
      </c>
      <c r="AI64" s="54">
        <v>62.06358190330441</v>
      </c>
      <c r="AJ64" s="52">
        <v>0</v>
      </c>
      <c r="AK64" s="24">
        <v>28.401978159126362</v>
      </c>
      <c r="AL64" s="54">
        <v>62.06358190330441</v>
      </c>
      <c r="AM64" s="52">
        <v>0</v>
      </c>
    </row>
    <row r="65" spans="1:88" x14ac:dyDescent="0.35">
      <c r="A65" s="26" t="s">
        <v>70</v>
      </c>
      <c r="B65" s="27"/>
      <c r="C65" s="36"/>
      <c r="D65" s="36"/>
      <c r="E65" s="43"/>
      <c r="F65" s="27"/>
      <c r="G65" s="28"/>
      <c r="H65" s="28"/>
      <c r="I65" s="28"/>
      <c r="J65" s="28"/>
      <c r="K65" s="36"/>
      <c r="L65" s="43"/>
      <c r="M65" s="27"/>
      <c r="N65" s="28"/>
      <c r="O65" s="28"/>
      <c r="P65" s="28"/>
      <c r="Q65" s="28"/>
      <c r="R65" s="36"/>
      <c r="S65" s="43"/>
      <c r="T65" s="27"/>
      <c r="U65" s="28"/>
      <c r="V65" s="28"/>
      <c r="W65" s="28"/>
      <c r="X65" s="28"/>
      <c r="Y65" s="36"/>
      <c r="Z65" s="36"/>
      <c r="AA65" s="27"/>
      <c r="AB65" s="28"/>
      <c r="AC65" s="28"/>
      <c r="AD65" s="28"/>
      <c r="AE65" s="28"/>
      <c r="AF65" s="36"/>
      <c r="AG65" s="43"/>
      <c r="AH65" s="27"/>
      <c r="AI65" s="36"/>
      <c r="AJ65" s="43"/>
      <c r="AK65" s="27"/>
      <c r="AL65" s="36"/>
      <c r="AM65" s="43"/>
    </row>
    <row r="66" spans="1:88" x14ac:dyDescent="0.35">
      <c r="A66" s="5" t="s">
        <v>71</v>
      </c>
      <c r="B66" s="534">
        <v>2.4567104691279011</v>
      </c>
      <c r="C66" s="37">
        <v>0.45842236921518326</v>
      </c>
      <c r="D66" s="37">
        <v>0.94513575553042839</v>
      </c>
      <c r="E66" s="44"/>
      <c r="F66" s="534">
        <v>1.1892199701474457</v>
      </c>
      <c r="G66" s="537">
        <v>0</v>
      </c>
      <c r="H66" s="537">
        <v>-8.6531936248645025E-2</v>
      </c>
      <c r="I66" s="537">
        <v>0</v>
      </c>
      <c r="J66" s="537">
        <v>0</v>
      </c>
      <c r="K66" s="37">
        <v>0.59228933897168901</v>
      </c>
      <c r="L66" s="44"/>
      <c r="M66" s="534">
        <v>1.62309341568784</v>
      </c>
      <c r="N66" s="537">
        <v>0.40499034709656051</v>
      </c>
      <c r="O66" s="537">
        <v>-4.9133601832302545E-2</v>
      </c>
      <c r="P66" s="537">
        <v>3.940452713670449E-2</v>
      </c>
      <c r="Q66" s="537">
        <v>0</v>
      </c>
      <c r="R66" s="37">
        <v>0.27714699422401168</v>
      </c>
      <c r="S66" s="44"/>
      <c r="T66" s="534">
        <v>1.8342973139741479</v>
      </c>
      <c r="U66" s="537">
        <v>0</v>
      </c>
      <c r="V66" s="537">
        <v>-2.9922843784823436E-2</v>
      </c>
      <c r="W66" s="537">
        <v>1.4974999999999999E-3</v>
      </c>
      <c r="X66" s="537">
        <v>0</v>
      </c>
      <c r="Y66" s="37">
        <v>0.59228933897168901</v>
      </c>
      <c r="Z66" s="37"/>
      <c r="AA66" s="534">
        <v>2.5681178964551155</v>
      </c>
      <c r="AB66" s="537">
        <v>0.16764901819451911</v>
      </c>
      <c r="AC66" s="537">
        <v>-7.454609372771784E-3</v>
      </c>
      <c r="AD66" s="537">
        <v>0.28635306001957495</v>
      </c>
      <c r="AE66" s="537">
        <v>0</v>
      </c>
      <c r="AF66" s="37">
        <v>0.27714699422401168</v>
      </c>
      <c r="AG66" s="44"/>
      <c r="AH66" s="534">
        <v>1.8701998375523476</v>
      </c>
      <c r="AI66" s="37">
        <v>0.39887481316041801</v>
      </c>
      <c r="AJ66" s="44"/>
      <c r="AK66" s="534">
        <v>2.0960275130232802</v>
      </c>
      <c r="AL66" s="37">
        <v>0.20995712896197902</v>
      </c>
      <c r="AM66" s="44"/>
    </row>
    <row r="67" spans="1:88" x14ac:dyDescent="0.35">
      <c r="A67" s="5" t="s">
        <v>72</v>
      </c>
      <c r="B67" s="534">
        <v>14.002539678967825</v>
      </c>
      <c r="C67" s="37">
        <v>1.4599595857193803</v>
      </c>
      <c r="D67" s="37">
        <v>2.1957731742702471</v>
      </c>
      <c r="E67" s="44"/>
      <c r="F67" s="534">
        <v>5.9549014480951561</v>
      </c>
      <c r="G67" s="537">
        <v>0</v>
      </c>
      <c r="H67" s="537">
        <v>-0.18702368414842407</v>
      </c>
      <c r="I67" s="537">
        <v>0</v>
      </c>
      <c r="J67" s="537">
        <v>0</v>
      </c>
      <c r="K67" s="37">
        <v>1.8775884705671178</v>
      </c>
      <c r="L67" s="44"/>
      <c r="M67" s="534">
        <v>10.218574846730936</v>
      </c>
      <c r="N67" s="537">
        <v>2.0260504270904343</v>
      </c>
      <c r="O67" s="537">
        <v>-0.10619370868755837</v>
      </c>
      <c r="P67" s="537">
        <v>0.20746845396860239</v>
      </c>
      <c r="Q67" s="537">
        <v>0</v>
      </c>
      <c r="R67" s="37">
        <v>0.88020596992932043</v>
      </c>
      <c r="S67" s="44"/>
      <c r="T67" s="534">
        <v>11.772716924865453</v>
      </c>
      <c r="U67" s="537">
        <v>0</v>
      </c>
      <c r="V67" s="537">
        <v>-6.4673006608275033E-2</v>
      </c>
      <c r="W67" s="537">
        <v>1.5573999999999999E-2</v>
      </c>
      <c r="X67" s="537">
        <v>0</v>
      </c>
      <c r="Y67" s="37">
        <v>1.8775884705671178</v>
      </c>
      <c r="Z67" s="37"/>
      <c r="AA67" s="534">
        <v>17.483107016093875</v>
      </c>
      <c r="AB67" s="537">
        <v>0.74964080221856222</v>
      </c>
      <c r="AC67" s="537">
        <v>-1.6111837654678426E-2</v>
      </c>
      <c r="AD67" s="537">
        <v>1.9708422399270455</v>
      </c>
      <c r="AE67" s="537">
        <v>0</v>
      </c>
      <c r="AF67" s="37">
        <v>0.88020596992932043</v>
      </c>
      <c r="AG67" s="44"/>
      <c r="AH67" s="534">
        <v>11.469424804024271</v>
      </c>
      <c r="AI67" s="37">
        <v>1.2623575162059528</v>
      </c>
      <c r="AJ67" s="44"/>
      <c r="AK67" s="534">
        <v>12.57239840750429</v>
      </c>
      <c r="AL67" s="37">
        <v>0.83302237334959939</v>
      </c>
      <c r="AM67" s="44"/>
    </row>
    <row r="68" spans="1:88" x14ac:dyDescent="0.35">
      <c r="A68" s="5" t="s">
        <v>73</v>
      </c>
      <c r="B68" s="534">
        <v>12.154138100987335</v>
      </c>
      <c r="C68" s="37">
        <v>10.008627567609322</v>
      </c>
      <c r="D68" s="37">
        <v>22.594318440797128</v>
      </c>
      <c r="E68" s="44"/>
      <c r="F68" s="534">
        <v>10.028630763238811</v>
      </c>
      <c r="G68" s="537">
        <v>0</v>
      </c>
      <c r="H68" s="537">
        <v>-0.56879120574483777</v>
      </c>
      <c r="I68" s="537">
        <v>0</v>
      </c>
      <c r="J68" s="537">
        <v>0</v>
      </c>
      <c r="K68" s="37">
        <v>6.7490066181138326</v>
      </c>
      <c r="L68" s="44"/>
      <c r="M68" s="534">
        <v>18.59016607472028</v>
      </c>
      <c r="N68" s="537">
        <v>2.4696896974534961</v>
      </c>
      <c r="O68" s="537">
        <v>-0.32296469766351427</v>
      </c>
      <c r="P68" s="537">
        <v>0.36321054793633478</v>
      </c>
      <c r="Q68" s="537">
        <v>0</v>
      </c>
      <c r="R68" s="37">
        <v>1.7183105373798508</v>
      </c>
      <c r="S68" s="44"/>
      <c r="T68" s="534">
        <v>16.072343194504985</v>
      </c>
      <c r="U68" s="537">
        <v>0</v>
      </c>
      <c r="V68" s="537">
        <v>-0.19668865777807734</v>
      </c>
      <c r="W68" s="537">
        <v>2.9291100914001462E-2</v>
      </c>
      <c r="X68" s="537">
        <v>0</v>
      </c>
      <c r="Y68" s="37">
        <v>6.7490066181138326</v>
      </c>
      <c r="Z68" s="37"/>
      <c r="AA68" s="534">
        <v>27.379104822838112</v>
      </c>
      <c r="AB68" s="537">
        <v>0.9164729516548763</v>
      </c>
      <c r="AC68" s="537">
        <v>-4.9000593738153249E-2</v>
      </c>
      <c r="AD68" s="537">
        <v>2.9520195775596463</v>
      </c>
      <c r="AE68" s="537">
        <v>0</v>
      </c>
      <c r="AF68" s="37">
        <v>1.7183105373798508</v>
      </c>
      <c r="AG68" s="44"/>
      <c r="AH68" s="534">
        <v>8.2767017973328336</v>
      </c>
      <c r="AI68" s="37">
        <v>6.3909467154157884</v>
      </c>
      <c r="AJ68" s="44"/>
      <c r="AK68" s="534">
        <v>9.3380060196265049</v>
      </c>
      <c r="AL68" s="37">
        <v>2.5586055637779754</v>
      </c>
      <c r="AM68" s="44"/>
    </row>
    <row r="69" spans="1:88" x14ac:dyDescent="0.35">
      <c r="A69" s="5" t="s">
        <v>74</v>
      </c>
      <c r="B69" s="534">
        <v>0.88909604947222931</v>
      </c>
      <c r="C69" s="37">
        <v>0.8006424487283279</v>
      </c>
      <c r="D69" s="37">
        <v>1.9454406753591396</v>
      </c>
      <c r="E69" s="44"/>
      <c r="F69" s="534">
        <v>0.42190855729532423</v>
      </c>
      <c r="G69" s="537">
        <v>0</v>
      </c>
      <c r="H69" s="537">
        <v>-0.13118271732810272</v>
      </c>
      <c r="I69" s="537">
        <v>0</v>
      </c>
      <c r="J69" s="537">
        <v>0</v>
      </c>
      <c r="K69" s="37">
        <v>0.55522901277406878</v>
      </c>
      <c r="L69" s="44"/>
      <c r="M69" s="534">
        <v>0.95857916357703132</v>
      </c>
      <c r="N69" s="537">
        <v>8.4131318369462041E-2</v>
      </c>
      <c r="O69" s="537">
        <v>-7.4486711841946343E-2</v>
      </c>
      <c r="P69" s="537">
        <v>2.2278389523777288E-2</v>
      </c>
      <c r="Q69" s="537">
        <v>0</v>
      </c>
      <c r="R69" s="37">
        <v>0.3087456679501927</v>
      </c>
      <c r="S69" s="44"/>
      <c r="T69" s="534">
        <v>0.81048019411366934</v>
      </c>
      <c r="U69" s="537">
        <v>0</v>
      </c>
      <c r="V69" s="537">
        <v>-4.5363135601151343E-2</v>
      </c>
      <c r="W69" s="537">
        <v>2.2163000285625452E-3</v>
      </c>
      <c r="X69" s="537">
        <v>0</v>
      </c>
      <c r="Y69" s="37">
        <v>0.55522901277406878</v>
      </c>
      <c r="Z69" s="37"/>
      <c r="AA69" s="534">
        <v>1.3171637208752978</v>
      </c>
      <c r="AB69" s="537">
        <v>5.9974512331417394E-2</v>
      </c>
      <c r="AC69" s="537">
        <v>-1.1301213823873711E-2</v>
      </c>
      <c r="AD69" s="537">
        <v>0.13207060982060695</v>
      </c>
      <c r="AE69" s="537">
        <v>0</v>
      </c>
      <c r="AF69" s="37">
        <v>0.3087456679501927</v>
      </c>
      <c r="AG69" s="44"/>
      <c r="AH69" s="534">
        <v>0.71099638229895801</v>
      </c>
      <c r="AI69" s="37">
        <v>0.31117078953681881</v>
      </c>
      <c r="AJ69" s="44"/>
      <c r="AK69" s="534">
        <v>0.71938989341796367</v>
      </c>
      <c r="AL69" s="37">
        <v>0.13553502365889813</v>
      </c>
      <c r="AM69" s="44"/>
    </row>
    <row r="70" spans="1:88" x14ac:dyDescent="0.35">
      <c r="A70" s="5" t="s">
        <v>75</v>
      </c>
      <c r="B70" s="534">
        <v>0.54104384355505508</v>
      </c>
      <c r="C70" s="37">
        <v>0.69304714214057739</v>
      </c>
      <c r="D70" s="37">
        <v>1.7797758269056323</v>
      </c>
      <c r="E70" s="44"/>
      <c r="F70" s="534">
        <v>0.33563561852626922</v>
      </c>
      <c r="G70" s="537">
        <v>0</v>
      </c>
      <c r="H70" s="537">
        <v>-5.3509045981895619E-2</v>
      </c>
      <c r="I70" s="537">
        <v>0</v>
      </c>
      <c r="J70" s="537">
        <v>0</v>
      </c>
      <c r="K70" s="37">
        <v>0.31154124626980462</v>
      </c>
      <c r="L70" s="44"/>
      <c r="M70" s="534">
        <v>0.88072708508714947</v>
      </c>
      <c r="N70" s="537">
        <v>8.1098607905132652E-2</v>
      </c>
      <c r="O70" s="537">
        <v>-3.038291148537654E-2</v>
      </c>
      <c r="P70" s="537">
        <v>2.2022832332259847E-2</v>
      </c>
      <c r="Q70" s="537">
        <v>0</v>
      </c>
      <c r="R70" s="37">
        <v>0.13380004330912043</v>
      </c>
      <c r="S70" s="44"/>
      <c r="T70" s="534">
        <v>0.80027739912968232</v>
      </c>
      <c r="U70" s="537">
        <v>0</v>
      </c>
      <c r="V70" s="537">
        <v>-1.8503490080129442E-2</v>
      </c>
      <c r="W70" s="537">
        <v>2.2163000285625452E-3</v>
      </c>
      <c r="X70" s="537">
        <v>0</v>
      </c>
      <c r="Y70" s="37">
        <v>0.31154124626980462</v>
      </c>
      <c r="Z70" s="37"/>
      <c r="AA70" s="534">
        <v>1.300832939241416</v>
      </c>
      <c r="AB70" s="537">
        <v>5.7802883519342041E-2</v>
      </c>
      <c r="AC70" s="537">
        <v>-4.6097320018187102E-3</v>
      </c>
      <c r="AD70" s="537">
        <v>0.13160605053655638</v>
      </c>
      <c r="AE70" s="537">
        <v>0</v>
      </c>
      <c r="AF70" s="37">
        <v>0.13380004330912043</v>
      </c>
      <c r="AG70" s="44"/>
      <c r="AH70" s="534">
        <v>0.41374963210461435</v>
      </c>
      <c r="AI70" s="37">
        <v>0.22516297156120488</v>
      </c>
      <c r="AJ70" s="44"/>
      <c r="AK70" s="534">
        <v>0.42221624484056719</v>
      </c>
      <c r="AL70" s="37">
        <v>8.8749608994219076E-2</v>
      </c>
      <c r="AM70" s="44"/>
    </row>
    <row r="71" spans="1:88" x14ac:dyDescent="0.35">
      <c r="A71" s="5" t="s">
        <v>76</v>
      </c>
      <c r="B71" s="534">
        <v>6.3819589154546605</v>
      </c>
      <c r="C71" s="37">
        <v>6.3349503150121187</v>
      </c>
      <c r="D71" s="37">
        <v>15.445990853834271</v>
      </c>
      <c r="E71" s="44"/>
      <c r="F71" s="534">
        <v>2.3285269203799857</v>
      </c>
      <c r="G71" s="537">
        <v>0</v>
      </c>
      <c r="H71" s="537">
        <v>-2.1326775705876204</v>
      </c>
      <c r="I71" s="537">
        <v>0</v>
      </c>
      <c r="J71" s="537">
        <v>0</v>
      </c>
      <c r="K71" s="37">
        <v>5.8027250918812534</v>
      </c>
      <c r="L71" s="44"/>
      <c r="M71" s="534">
        <v>16.528014936810624</v>
      </c>
      <c r="N71" s="537">
        <v>4.5607372095835897E-3</v>
      </c>
      <c r="O71" s="537">
        <v>-1.21095326341522</v>
      </c>
      <c r="P71" s="537">
        <v>0.19443960832536364</v>
      </c>
      <c r="Q71" s="537">
        <v>0</v>
      </c>
      <c r="R71" s="37">
        <v>4.2256285801961013</v>
      </c>
      <c r="S71" s="44"/>
      <c r="T71" s="534">
        <v>0.1670689058903041</v>
      </c>
      <c r="U71" s="537">
        <v>0</v>
      </c>
      <c r="V71" s="537">
        <v>-0.7374823741920995</v>
      </c>
      <c r="W71" s="537">
        <v>1.608708036622584E-4</v>
      </c>
      <c r="X71" s="537">
        <v>0</v>
      </c>
      <c r="Y71" s="37">
        <v>5.8027250918812534</v>
      </c>
      <c r="Z71" s="37"/>
      <c r="AA71" s="534">
        <v>19.847715277538292</v>
      </c>
      <c r="AB71" s="537">
        <v>2.2943669448212897E-3</v>
      </c>
      <c r="AC71" s="537">
        <v>-0.18372729070940652</v>
      </c>
      <c r="AD71" s="537">
        <v>1.0469882580771729E-2</v>
      </c>
      <c r="AE71" s="537">
        <v>0</v>
      </c>
      <c r="AF71" s="37">
        <v>4.2256285801961013</v>
      </c>
      <c r="AG71" s="44"/>
      <c r="AH71" s="534">
        <v>5.1536585586478081</v>
      </c>
      <c r="AI71" s="37">
        <v>1.9713596564725757</v>
      </c>
      <c r="AJ71" s="44"/>
      <c r="AK71" s="534">
        <v>5.1890608193059213</v>
      </c>
      <c r="AL71" s="37">
        <v>0.82433901207421589</v>
      </c>
      <c r="AM71" s="44"/>
    </row>
    <row r="72" spans="1:88" x14ac:dyDescent="0.35">
      <c r="A72" s="5" t="s">
        <v>77</v>
      </c>
      <c r="B72" s="534">
        <v>9.8027297309886713E-2</v>
      </c>
      <c r="C72" s="37">
        <v>0.10076699300211467</v>
      </c>
      <c r="D72" s="37">
        <v>0.26562881683441919</v>
      </c>
      <c r="E72" s="44"/>
      <c r="F72" s="534">
        <v>5.5987443935609692E-2</v>
      </c>
      <c r="G72" s="537">
        <v>0</v>
      </c>
      <c r="H72" s="537">
        <v>-2.9221385685672592E-3</v>
      </c>
      <c r="I72" s="537">
        <v>0</v>
      </c>
      <c r="J72" s="537">
        <v>0</v>
      </c>
      <c r="K72" s="37">
        <v>2.6334298210619105E-2</v>
      </c>
      <c r="L72" s="44"/>
      <c r="M72" s="534">
        <v>0.13814370508202317</v>
      </c>
      <c r="N72" s="537">
        <v>4.9486462942217755E-3</v>
      </c>
      <c r="O72" s="537">
        <v>-1.6592162287255696E-3</v>
      </c>
      <c r="P72" s="537">
        <v>1.9371853193344817E-2</v>
      </c>
      <c r="Q72" s="537">
        <v>0</v>
      </c>
      <c r="R72" s="37">
        <v>1.0980729818761061E-2</v>
      </c>
      <c r="S72" s="44"/>
      <c r="T72" s="534">
        <v>0.13587732899828883</v>
      </c>
      <c r="U72" s="537">
        <v>0</v>
      </c>
      <c r="V72" s="537">
        <v>-1.0104789017270467E-3</v>
      </c>
      <c r="W72" s="537">
        <v>2.1054850271344182E-3</v>
      </c>
      <c r="X72" s="537">
        <v>0</v>
      </c>
      <c r="Y72" s="37">
        <v>2.6334298210619105E-2</v>
      </c>
      <c r="Z72" s="37"/>
      <c r="AA72" s="534">
        <v>0.20899568716983918</v>
      </c>
      <c r="AB72" s="537">
        <v>1.7540732135449383E-3</v>
      </c>
      <c r="AC72" s="537">
        <v>-2.5173828884616589E-4</v>
      </c>
      <c r="AD72" s="537">
        <v>0.11578706530267578</v>
      </c>
      <c r="AE72" s="537">
        <v>0</v>
      </c>
      <c r="AF72" s="37">
        <v>1.0980729818761061E-2</v>
      </c>
      <c r="AG72" s="44"/>
      <c r="AH72" s="534">
        <v>5.0201557074903501E-2</v>
      </c>
      <c r="AI72" s="37">
        <v>1.9454971748887585E-2</v>
      </c>
      <c r="AJ72" s="44"/>
      <c r="AK72" s="534">
        <v>4.6079010429009241E-2</v>
      </c>
      <c r="AL72" s="37">
        <v>1.0513064861690661E-2</v>
      </c>
      <c r="AM72" s="44"/>
    </row>
    <row r="73" spans="1:88" x14ac:dyDescent="0.35">
      <c r="A73" s="5" t="s">
        <v>78</v>
      </c>
      <c r="B73" s="534">
        <v>8.2054554852733955E-2</v>
      </c>
      <c r="C73" s="37">
        <v>0.26433255190818433</v>
      </c>
      <c r="D73" s="37">
        <v>0.6964649020311634</v>
      </c>
      <c r="E73" s="44"/>
      <c r="F73" s="534">
        <v>0.15715630926842916</v>
      </c>
      <c r="G73" s="537">
        <v>0</v>
      </c>
      <c r="H73" s="537">
        <v>-6.981299557238971E-3</v>
      </c>
      <c r="I73" s="537">
        <v>0</v>
      </c>
      <c r="J73" s="537">
        <v>0</v>
      </c>
      <c r="K73" s="37">
        <v>0.14537962536615368</v>
      </c>
      <c r="L73" s="44"/>
      <c r="M73" s="534">
        <v>0.3647195351381764</v>
      </c>
      <c r="N73" s="537">
        <v>9.5565960123843545E-3</v>
      </c>
      <c r="O73" s="537">
        <v>-3.9640438846967416E-3</v>
      </c>
      <c r="P73" s="537">
        <v>1.9841506829141472E-3</v>
      </c>
      <c r="Q73" s="537">
        <v>0</v>
      </c>
      <c r="R73" s="37">
        <v>2.5918498434292451E-2</v>
      </c>
      <c r="S73" s="44"/>
      <c r="T73" s="534">
        <v>0.34024739866866544</v>
      </c>
      <c r="U73" s="537">
        <v>0</v>
      </c>
      <c r="V73" s="537">
        <v>-2.4141414733405996E-3</v>
      </c>
      <c r="W73" s="537">
        <v>1.1081500142812727E-4</v>
      </c>
      <c r="X73" s="537">
        <v>0</v>
      </c>
      <c r="Y73" s="37">
        <v>0.14537962536615368</v>
      </c>
      <c r="Z73" s="37"/>
      <c r="AA73" s="534">
        <v>0.52308064322860892</v>
      </c>
      <c r="AB73" s="537">
        <v>3.387384767742814E-3</v>
      </c>
      <c r="AC73" s="537">
        <v>-6.0142952266754651E-4</v>
      </c>
      <c r="AD73" s="537">
        <v>1.1474469658687977E-2</v>
      </c>
      <c r="AE73" s="537">
        <v>0</v>
      </c>
      <c r="AF73" s="37">
        <v>2.5918498434292451E-2</v>
      </c>
      <c r="AG73" s="44"/>
      <c r="AH73" s="534">
        <v>5.193475791096893E-2</v>
      </c>
      <c r="AI73" s="37">
        <v>0.15189211042804107</v>
      </c>
      <c r="AJ73" s="44"/>
      <c r="AK73" s="534">
        <v>5.7543940519060109E-2</v>
      </c>
      <c r="AL73" s="37">
        <v>2.9122442644480707E-2</v>
      </c>
      <c r="AM73" s="44"/>
    </row>
    <row r="74" spans="1:88" x14ac:dyDescent="0.35">
      <c r="A74" s="5" t="s">
        <v>79</v>
      </c>
      <c r="B74" s="534">
        <v>8.6597007813710931</v>
      </c>
      <c r="C74" s="37">
        <v>2.1040684450542155</v>
      </c>
      <c r="D74" s="37">
        <v>1.4263463687250861</v>
      </c>
      <c r="E74" s="44"/>
      <c r="F74" s="534">
        <v>10.240502754760316</v>
      </c>
      <c r="G74" s="537">
        <v>0</v>
      </c>
      <c r="H74" s="537">
        <v>-1.3889653059482858</v>
      </c>
      <c r="I74" s="537">
        <v>0</v>
      </c>
      <c r="J74" s="537">
        <v>0</v>
      </c>
      <c r="K74" s="37">
        <v>7.1128478114543023</v>
      </c>
      <c r="L74" s="44"/>
      <c r="M74" s="534">
        <v>12.743066996210413</v>
      </c>
      <c r="N74" s="537">
        <v>5.4478461309767683</v>
      </c>
      <c r="O74" s="537">
        <v>-0.78866683515837754</v>
      </c>
      <c r="P74" s="537">
        <v>0.68115966720045407</v>
      </c>
      <c r="Q74" s="537">
        <v>0</v>
      </c>
      <c r="R74" s="37">
        <v>4.8551313851662545</v>
      </c>
      <c r="S74" s="44"/>
      <c r="T74" s="534">
        <v>20.095357698392096</v>
      </c>
      <c r="U74" s="537">
        <v>0</v>
      </c>
      <c r="V74" s="537">
        <v>-0.48030581163704</v>
      </c>
      <c r="W74" s="537">
        <v>2.9350999999999999E-2</v>
      </c>
      <c r="X74" s="537">
        <v>0</v>
      </c>
      <c r="Y74" s="37">
        <v>7.1128478114543023</v>
      </c>
      <c r="Z74" s="37"/>
      <c r="AA74" s="534">
        <v>26.987347546595796</v>
      </c>
      <c r="AB74" s="537">
        <v>1.9310171715078179</v>
      </c>
      <c r="AC74" s="537">
        <v>-0.11965748412730165</v>
      </c>
      <c r="AD74" s="537">
        <v>4.7272743602197602</v>
      </c>
      <c r="AE74" s="537">
        <v>0</v>
      </c>
      <c r="AF74" s="37">
        <v>4.8551313851662545</v>
      </c>
      <c r="AG74" s="44"/>
      <c r="AH74" s="534">
        <v>4.8829877930938927</v>
      </c>
      <c r="AI74" s="37">
        <v>2.8325484729655654</v>
      </c>
      <c r="AJ74" s="44"/>
      <c r="AK74" s="534">
        <v>5.7175243427779749</v>
      </c>
      <c r="AL74" s="37">
        <v>1.4892334961977809</v>
      </c>
      <c r="AM74" s="44"/>
    </row>
    <row r="75" spans="1:88" x14ac:dyDescent="0.35">
      <c r="A75" s="5" t="s">
        <v>80</v>
      </c>
      <c r="B75" s="534">
        <v>4.5314286736523421E-2</v>
      </c>
      <c r="C75" s="37">
        <v>2.4349866644261132E-2</v>
      </c>
      <c r="D75" s="37">
        <v>2.5681064894734595E-2</v>
      </c>
      <c r="E75" s="44"/>
      <c r="F75" s="534">
        <v>0.15582400755196218</v>
      </c>
      <c r="G75" s="537">
        <v>0</v>
      </c>
      <c r="H75" s="537">
        <v>-1.6615002443875562E-2</v>
      </c>
      <c r="I75" s="537">
        <v>0</v>
      </c>
      <c r="J75" s="537"/>
      <c r="K75" s="37">
        <v>6.2372700751237166E-2</v>
      </c>
      <c r="L75" s="44"/>
      <c r="M75" s="534">
        <v>0.31805672809564978</v>
      </c>
      <c r="N75" s="537">
        <v>8.2544117512892451E-2</v>
      </c>
      <c r="O75" s="537">
        <v>-9.4341459339862925E-3</v>
      </c>
      <c r="P75" s="537">
        <v>7.5019886225444329E-3</v>
      </c>
      <c r="Q75" s="537"/>
      <c r="R75" s="37">
        <v>3.8358150728263173E-2</v>
      </c>
      <c r="S75" s="44"/>
      <c r="T75" s="534">
        <v>0.45076076805141324</v>
      </c>
      <c r="U75" s="537">
        <v>0</v>
      </c>
      <c r="V75" s="537">
        <v>-5.7454870902687452E-3</v>
      </c>
      <c r="W75" s="537">
        <v>6.5890001428127291E-4</v>
      </c>
      <c r="X75" s="537"/>
      <c r="Y75" s="37">
        <v>6.2372700751237166E-2</v>
      </c>
      <c r="Z75" s="37"/>
      <c r="AA75" s="534">
        <v>0.66545602586026709</v>
      </c>
      <c r="AB75" s="537">
        <v>2.9258188372470802E-2</v>
      </c>
      <c r="AC75" s="537">
        <v>-1.4313600078338746E-3</v>
      </c>
      <c r="AD75" s="537">
        <v>8.3113424137700259E-2</v>
      </c>
      <c r="AE75" s="537"/>
      <c r="AF75" s="37">
        <v>3.8358150728263173E-2</v>
      </c>
      <c r="AG75" s="44"/>
      <c r="AH75" s="534">
        <v>1.6306027383059269E-2</v>
      </c>
      <c r="AI75" s="37">
        <v>3.0244743230039773E-2</v>
      </c>
      <c r="AJ75" s="44"/>
      <c r="AK75" s="534">
        <v>1.7002240976222247E-2</v>
      </c>
      <c r="AL75" s="37">
        <v>1.1572755829786828E-2</v>
      </c>
      <c r="AM75" s="44"/>
    </row>
    <row r="76" spans="1:88" x14ac:dyDescent="0.35">
      <c r="A76" s="30" t="s">
        <v>81</v>
      </c>
      <c r="B76" s="535">
        <v>4010.6107099289097</v>
      </c>
      <c r="C76" s="38">
        <v>1283.9938425917235</v>
      </c>
      <c r="D76" s="38">
        <v>1162.414012240642</v>
      </c>
      <c r="E76" s="45"/>
      <c r="F76" s="535">
        <v>6104.4666101578987</v>
      </c>
      <c r="G76" s="538">
        <v>0</v>
      </c>
      <c r="H76" s="538">
        <v>-966.61844656587198</v>
      </c>
      <c r="I76" s="538">
        <v>0</v>
      </c>
      <c r="J76" s="538">
        <v>1988.7802772500002</v>
      </c>
      <c r="K76" s="38">
        <v>3724.7138840523517</v>
      </c>
      <c r="L76" s="45"/>
      <c r="M76" s="535">
        <v>16971.546579456521</v>
      </c>
      <c r="N76" s="538">
        <v>4582.2777964937759</v>
      </c>
      <c r="O76" s="538">
        <v>-548.85453783047694</v>
      </c>
      <c r="P76" s="538">
        <v>354.1366749135579</v>
      </c>
      <c r="Q76" s="538">
        <v>1988.7802772500002</v>
      </c>
      <c r="R76" s="38">
        <v>2447.9770471752076</v>
      </c>
      <c r="S76" s="45"/>
      <c r="T76" s="535">
        <v>13475.293986389222</v>
      </c>
      <c r="U76" s="538">
        <v>0</v>
      </c>
      <c r="V76" s="538">
        <v>-334.25777845774485</v>
      </c>
      <c r="W76" s="538">
        <v>35.478340789934855</v>
      </c>
      <c r="X76" s="538">
        <v>764.91549125000006</v>
      </c>
      <c r="Y76" s="38">
        <v>3724.7138840523517</v>
      </c>
      <c r="Z76" s="38"/>
      <c r="AA76" s="535">
        <v>24281.856325510969</v>
      </c>
      <c r="AB76" s="538">
        <v>3688.780141474374</v>
      </c>
      <c r="AC76" s="538">
        <v>-83.272872930505855</v>
      </c>
      <c r="AD76" s="538">
        <v>2125.0599664300667</v>
      </c>
      <c r="AE76" s="538">
        <v>764.91549125000006</v>
      </c>
      <c r="AF76" s="38">
        <v>2447.9770471752076</v>
      </c>
      <c r="AG76" s="45"/>
      <c r="AH76" s="535">
        <v>7710.8037376283019</v>
      </c>
      <c r="AI76" s="38">
        <v>1604.4003914673369</v>
      </c>
      <c r="AJ76" s="45"/>
      <c r="AK76" s="535">
        <v>3634.38223783181</v>
      </c>
      <c r="AL76" s="38">
        <v>890.02827092296548</v>
      </c>
      <c r="AM76" s="45"/>
    </row>
    <row r="77" spans="1:88" x14ac:dyDescent="0.35">
      <c r="A77" s="31" t="s">
        <v>82</v>
      </c>
      <c r="B77" s="536">
        <v>80</v>
      </c>
      <c r="C77" s="34"/>
      <c r="D77" s="34"/>
      <c r="E77" s="41"/>
      <c r="F77" s="536"/>
      <c r="G77" s="539"/>
      <c r="H77" s="539"/>
      <c r="I77" s="539"/>
      <c r="J77" s="539">
        <v>111.90233977619533</v>
      </c>
      <c r="K77" s="37"/>
      <c r="L77" s="41"/>
      <c r="M77" s="536"/>
      <c r="N77" s="539"/>
      <c r="O77" s="539"/>
      <c r="P77" s="539"/>
      <c r="Q77" s="539">
        <v>138.75890132248219</v>
      </c>
      <c r="R77" s="37"/>
      <c r="S77" s="41"/>
      <c r="T77" s="536"/>
      <c r="U77" s="539"/>
      <c r="V77" s="539"/>
      <c r="W77" s="539"/>
      <c r="X77" s="539">
        <v>156.66327568667344</v>
      </c>
      <c r="Y77" s="37"/>
      <c r="Z77" s="34"/>
      <c r="AA77" s="536"/>
      <c r="AB77" s="539"/>
      <c r="AC77" s="539"/>
      <c r="AD77" s="539"/>
      <c r="AE77" s="539">
        <v>0</v>
      </c>
      <c r="AF77" s="34"/>
      <c r="AG77" s="41"/>
      <c r="AH77" s="536">
        <v>65</v>
      </c>
      <c r="AI77" s="34"/>
      <c r="AJ77" s="41"/>
      <c r="AK77" s="536">
        <v>64</v>
      </c>
      <c r="AL77" s="34"/>
      <c r="AM77" s="41"/>
    </row>
    <row r="78" spans="1:88" x14ac:dyDescent="0.35">
      <c r="A78" s="2"/>
      <c r="B78" s="29"/>
      <c r="C78" s="37"/>
      <c r="D78" s="37"/>
      <c r="E78" s="37"/>
      <c r="F78" s="29"/>
      <c r="G78" s="29"/>
      <c r="H78" s="29"/>
      <c r="I78" s="29"/>
      <c r="J78" s="29"/>
      <c r="K78" s="37"/>
      <c r="L78" s="37"/>
      <c r="M78" s="29"/>
      <c r="N78" s="29"/>
      <c r="O78" s="29"/>
      <c r="P78" s="29"/>
      <c r="Q78" s="29"/>
      <c r="R78" s="37"/>
      <c r="S78" s="37"/>
      <c r="T78" s="29"/>
      <c r="U78" s="29"/>
      <c r="V78" s="29"/>
      <c r="W78" s="29"/>
      <c r="X78" s="29"/>
      <c r="Y78" s="37"/>
      <c r="Z78" s="37"/>
      <c r="AA78" s="29"/>
      <c r="AB78" s="29"/>
      <c r="AC78" s="29"/>
      <c r="AD78" s="29"/>
      <c r="AE78" s="29"/>
      <c r="AF78" s="37"/>
      <c r="AG78" s="37"/>
      <c r="AH78" s="29"/>
      <c r="AI78" s="37"/>
      <c r="AJ78" s="37"/>
      <c r="AK78" s="29"/>
      <c r="AL78" s="37"/>
      <c r="AM78" s="37"/>
    </row>
    <row r="79" spans="1:88" s="350" customFormat="1" ht="15.5" x14ac:dyDescent="0.35">
      <c r="A79" s="408" t="s">
        <v>640</v>
      </c>
      <c r="B79" s="409"/>
      <c r="C79" s="409"/>
      <c r="D79" s="409"/>
      <c r="E79" s="410"/>
      <c r="F79" s="409"/>
      <c r="G79" s="409"/>
      <c r="H79" s="409"/>
      <c r="L79" s="407"/>
      <c r="U79" s="407"/>
      <c r="AB79" s="407"/>
      <c r="AE79" s="407"/>
      <c r="AH79" s="407"/>
      <c r="AO79" s="407"/>
    </row>
    <row r="80" spans="1:88" s="412" customFormat="1" x14ac:dyDescent="0.35">
      <c r="A80" s="568" t="s">
        <v>710</v>
      </c>
      <c r="B80" s="569"/>
      <c r="C80" s="569"/>
      <c r="D80" s="569"/>
      <c r="E80" s="569"/>
      <c r="F80" s="569"/>
      <c r="G80" s="569"/>
      <c r="H80" s="569"/>
      <c r="I80" s="569"/>
      <c r="J80" s="569"/>
      <c r="K80" s="570"/>
      <c r="L80" s="568" t="s">
        <v>2</v>
      </c>
      <c r="M80" s="569"/>
      <c r="N80" s="569"/>
      <c r="O80" s="569"/>
      <c r="P80" s="569"/>
      <c r="Q80" s="569"/>
      <c r="R80" s="569"/>
      <c r="S80" s="569"/>
      <c r="T80" s="569"/>
      <c r="U80" s="569"/>
      <c r="V80" s="570"/>
      <c r="W80" s="568" t="s">
        <v>3</v>
      </c>
      <c r="X80" s="569"/>
      <c r="Y80" s="569"/>
      <c r="Z80" s="569"/>
      <c r="AA80" s="569"/>
      <c r="AB80" s="569"/>
      <c r="AC80" s="569"/>
      <c r="AD80" s="569"/>
      <c r="AE80" s="569"/>
      <c r="AF80" s="569"/>
      <c r="AG80" s="570"/>
      <c r="AH80" s="568" t="s">
        <v>4</v>
      </c>
      <c r="AI80" s="569"/>
      <c r="AJ80" s="569"/>
      <c r="AK80" s="569"/>
      <c r="AL80" s="569"/>
      <c r="AM80" s="569"/>
      <c r="AN80" s="569"/>
      <c r="AO80" s="569"/>
      <c r="AP80" s="569"/>
      <c r="AQ80" s="569"/>
      <c r="AR80" s="570"/>
      <c r="AS80" s="568" t="s">
        <v>5</v>
      </c>
      <c r="AT80" s="569"/>
      <c r="AU80" s="569"/>
      <c r="AV80" s="569"/>
      <c r="AW80" s="569"/>
      <c r="AX80" s="569"/>
      <c r="AY80" s="569"/>
      <c r="AZ80" s="569"/>
      <c r="BA80" s="569"/>
      <c r="BB80" s="569"/>
      <c r="BC80" s="570"/>
      <c r="BD80" s="568" t="s">
        <v>6</v>
      </c>
      <c r="BE80" s="569"/>
      <c r="BF80" s="569"/>
      <c r="BG80" s="569"/>
      <c r="BH80" s="569"/>
      <c r="BI80" s="569"/>
      <c r="BJ80" s="569"/>
      <c r="BK80" s="569"/>
      <c r="BL80" s="569"/>
      <c r="BM80" s="569"/>
      <c r="BN80" s="570"/>
      <c r="BO80" s="568" t="s">
        <v>7</v>
      </c>
      <c r="BP80" s="569"/>
      <c r="BQ80" s="569"/>
      <c r="BR80" s="569"/>
      <c r="BS80" s="569"/>
      <c r="BT80" s="569"/>
      <c r="BU80" s="569"/>
      <c r="BV80" s="569"/>
      <c r="BW80" s="569"/>
      <c r="BX80" s="569"/>
      <c r="BY80" s="570"/>
      <c r="BZ80" s="568" t="s">
        <v>715</v>
      </c>
      <c r="CA80" s="569"/>
      <c r="CB80" s="569"/>
      <c r="CC80" s="569"/>
      <c r="CD80" s="569"/>
      <c r="CE80" s="569"/>
      <c r="CF80" s="569"/>
      <c r="CG80" s="569"/>
      <c r="CH80" s="569"/>
      <c r="CI80" s="569"/>
      <c r="CJ80" s="570"/>
    </row>
    <row r="81" spans="1:88" s="412" customFormat="1" x14ac:dyDescent="0.35">
      <c r="A81" s="499" t="s">
        <v>634</v>
      </c>
      <c r="B81" s="500" t="s">
        <v>635</v>
      </c>
      <c r="C81" s="508" t="s">
        <v>694</v>
      </c>
      <c r="D81" s="508" t="s">
        <v>632</v>
      </c>
      <c r="E81" s="508" t="s">
        <v>633</v>
      </c>
      <c r="F81" s="508" t="s">
        <v>499</v>
      </c>
      <c r="G81" s="508" t="s">
        <v>500</v>
      </c>
      <c r="H81" s="509" t="s">
        <v>501</v>
      </c>
      <c r="I81" s="508" t="s">
        <v>502</v>
      </c>
      <c r="J81" s="508" t="s">
        <v>503</v>
      </c>
      <c r="K81" s="510" t="s">
        <v>521</v>
      </c>
      <c r="L81" s="499" t="s">
        <v>634</v>
      </c>
      <c r="M81" s="500" t="s">
        <v>635</v>
      </c>
      <c r="N81" s="508" t="s">
        <v>694</v>
      </c>
      <c r="O81" s="508" t="s">
        <v>632</v>
      </c>
      <c r="P81" s="508" t="s">
        <v>633</v>
      </c>
      <c r="Q81" s="508" t="s">
        <v>499</v>
      </c>
      <c r="R81" s="508" t="s">
        <v>500</v>
      </c>
      <c r="S81" s="509" t="s">
        <v>501</v>
      </c>
      <c r="T81" s="508" t="s">
        <v>502</v>
      </c>
      <c r="U81" s="508" t="s">
        <v>503</v>
      </c>
      <c r="V81" s="510" t="s">
        <v>521</v>
      </c>
      <c r="W81" s="499" t="s">
        <v>634</v>
      </c>
      <c r="X81" s="500" t="s">
        <v>635</v>
      </c>
      <c r="Y81" s="508" t="s">
        <v>694</v>
      </c>
      <c r="Z81" s="508" t="s">
        <v>632</v>
      </c>
      <c r="AA81" s="508" t="s">
        <v>633</v>
      </c>
      <c r="AB81" s="508" t="s">
        <v>499</v>
      </c>
      <c r="AC81" s="508" t="s">
        <v>500</v>
      </c>
      <c r="AD81" s="509" t="s">
        <v>501</v>
      </c>
      <c r="AE81" s="508" t="s">
        <v>502</v>
      </c>
      <c r="AF81" s="508" t="s">
        <v>503</v>
      </c>
      <c r="AG81" s="510" t="s">
        <v>521</v>
      </c>
      <c r="AH81" s="499" t="s">
        <v>634</v>
      </c>
      <c r="AI81" s="500" t="s">
        <v>635</v>
      </c>
      <c r="AJ81" s="508" t="s">
        <v>694</v>
      </c>
      <c r="AK81" s="508" t="s">
        <v>632</v>
      </c>
      <c r="AL81" s="508" t="s">
        <v>633</v>
      </c>
      <c r="AM81" s="508" t="s">
        <v>499</v>
      </c>
      <c r="AN81" s="508" t="s">
        <v>500</v>
      </c>
      <c r="AO81" s="509" t="s">
        <v>501</v>
      </c>
      <c r="AP81" s="508" t="s">
        <v>502</v>
      </c>
      <c r="AQ81" s="508" t="s">
        <v>503</v>
      </c>
      <c r="AR81" s="510" t="s">
        <v>521</v>
      </c>
      <c r="AS81" s="499" t="s">
        <v>634</v>
      </c>
      <c r="AT81" s="500" t="s">
        <v>635</v>
      </c>
      <c r="AU81" s="508" t="s">
        <v>694</v>
      </c>
      <c r="AV81" s="508" t="s">
        <v>632</v>
      </c>
      <c r="AW81" s="508" t="s">
        <v>633</v>
      </c>
      <c r="AX81" s="508" t="s">
        <v>499</v>
      </c>
      <c r="AY81" s="508" t="s">
        <v>500</v>
      </c>
      <c r="AZ81" s="509" t="s">
        <v>501</v>
      </c>
      <c r="BA81" s="508" t="s">
        <v>502</v>
      </c>
      <c r="BB81" s="508" t="s">
        <v>503</v>
      </c>
      <c r="BC81" s="510" t="s">
        <v>521</v>
      </c>
      <c r="BD81" s="499" t="s">
        <v>634</v>
      </c>
      <c r="BE81" s="500" t="s">
        <v>635</v>
      </c>
      <c r="BF81" s="508" t="s">
        <v>694</v>
      </c>
      <c r="BG81" s="508" t="s">
        <v>632</v>
      </c>
      <c r="BH81" s="508" t="s">
        <v>633</v>
      </c>
      <c r="BI81" s="508" t="s">
        <v>499</v>
      </c>
      <c r="BJ81" s="508" t="s">
        <v>500</v>
      </c>
      <c r="BK81" s="509" t="s">
        <v>501</v>
      </c>
      <c r="BL81" s="508" t="s">
        <v>502</v>
      </c>
      <c r="BM81" s="508" t="s">
        <v>503</v>
      </c>
      <c r="BN81" s="510" t="s">
        <v>521</v>
      </c>
      <c r="BO81" s="499" t="s">
        <v>634</v>
      </c>
      <c r="BP81" s="500" t="s">
        <v>635</v>
      </c>
      <c r="BQ81" s="508" t="s">
        <v>694</v>
      </c>
      <c r="BR81" s="508" t="s">
        <v>632</v>
      </c>
      <c r="BS81" s="508" t="s">
        <v>633</v>
      </c>
      <c r="BT81" s="508" t="s">
        <v>499</v>
      </c>
      <c r="BU81" s="508" t="s">
        <v>500</v>
      </c>
      <c r="BV81" s="509" t="s">
        <v>501</v>
      </c>
      <c r="BW81" s="508" t="s">
        <v>502</v>
      </c>
      <c r="BX81" s="508" t="s">
        <v>503</v>
      </c>
      <c r="BY81" s="510" t="s">
        <v>521</v>
      </c>
      <c r="BZ81" s="499" t="s">
        <v>634</v>
      </c>
      <c r="CA81" s="500" t="s">
        <v>635</v>
      </c>
      <c r="CB81" s="508" t="s">
        <v>694</v>
      </c>
      <c r="CC81" s="508" t="s">
        <v>632</v>
      </c>
      <c r="CD81" s="508" t="s">
        <v>633</v>
      </c>
      <c r="CE81" s="508" t="s">
        <v>499</v>
      </c>
      <c r="CF81" s="508" t="s">
        <v>500</v>
      </c>
      <c r="CG81" s="509" t="s">
        <v>501</v>
      </c>
      <c r="CH81" s="508" t="s">
        <v>502</v>
      </c>
      <c r="CI81" s="508" t="s">
        <v>503</v>
      </c>
      <c r="CJ81" s="510" t="s">
        <v>521</v>
      </c>
    </row>
    <row r="82" spans="1:88" s="350" customFormat="1" x14ac:dyDescent="0.35">
      <c r="A82" s="503">
        <f>B47</f>
        <v>203.79761287147019</v>
      </c>
      <c r="B82" s="502" t="s">
        <v>643</v>
      </c>
      <c r="C82" s="511"/>
      <c r="D82" s="511" t="s">
        <v>636</v>
      </c>
      <c r="E82" s="511"/>
      <c r="F82" s="512" t="s">
        <v>729</v>
      </c>
      <c r="G82" s="511">
        <f>A82/10^6</f>
        <v>2.0379761287147018E-4</v>
      </c>
      <c r="H82" s="511" t="s">
        <v>641</v>
      </c>
      <c r="I82" s="511" t="s">
        <v>637</v>
      </c>
      <c r="J82" s="511" t="s">
        <v>648</v>
      </c>
      <c r="K82" s="514" t="s">
        <v>699</v>
      </c>
      <c r="L82" s="503">
        <f>SUM(F47:J47)</f>
        <v>21404</v>
      </c>
      <c r="M82" s="502" t="s">
        <v>643</v>
      </c>
      <c r="N82" s="511"/>
      <c r="O82" s="511" t="s">
        <v>636</v>
      </c>
      <c r="P82" s="511"/>
      <c r="Q82" s="512" t="s">
        <v>729</v>
      </c>
      <c r="R82" s="511">
        <f>L82/10^6</f>
        <v>2.1403999999999999E-2</v>
      </c>
      <c r="S82" s="511" t="s">
        <v>641</v>
      </c>
      <c r="T82" s="511" t="s">
        <v>637</v>
      </c>
      <c r="U82" s="511" t="s">
        <v>648</v>
      </c>
      <c r="V82" s="514" t="s">
        <v>706</v>
      </c>
      <c r="W82" s="503">
        <f>SUM(M47:Q47)</f>
        <v>17930</v>
      </c>
      <c r="X82" s="502" t="s">
        <v>643</v>
      </c>
      <c r="Y82" s="511"/>
      <c r="Z82" s="511" t="s">
        <v>636</v>
      </c>
      <c r="AA82" s="511"/>
      <c r="AB82" s="512" t="s">
        <v>729</v>
      </c>
      <c r="AC82" s="511">
        <f>W82/10^6</f>
        <v>1.7930000000000001E-2</v>
      </c>
      <c r="AD82" s="511" t="s">
        <v>641</v>
      </c>
      <c r="AE82" s="511" t="s">
        <v>637</v>
      </c>
      <c r="AF82" s="511" t="s">
        <v>648</v>
      </c>
      <c r="AG82" s="514" t="s">
        <v>706</v>
      </c>
      <c r="AH82" s="503">
        <f>SUM(T47:X47)</f>
        <v>0</v>
      </c>
      <c r="AI82" s="502" t="s">
        <v>643</v>
      </c>
      <c r="AJ82" s="511"/>
      <c r="AK82" s="511" t="s">
        <v>636</v>
      </c>
      <c r="AL82" s="511"/>
      <c r="AM82" s="512" t="s">
        <v>729</v>
      </c>
      <c r="AN82" s="511">
        <f>AH82/10^6</f>
        <v>0</v>
      </c>
      <c r="AO82" s="511" t="s">
        <v>641</v>
      </c>
      <c r="AP82" s="511" t="s">
        <v>637</v>
      </c>
      <c r="AQ82" s="511" t="s">
        <v>648</v>
      </c>
      <c r="AR82" s="514" t="s">
        <v>706</v>
      </c>
      <c r="AS82" s="503">
        <f>SUM(AA47:AE47)</f>
        <v>0</v>
      </c>
      <c r="AT82" s="502" t="s">
        <v>643</v>
      </c>
      <c r="AU82" s="511"/>
      <c r="AV82" s="511" t="s">
        <v>636</v>
      </c>
      <c r="AW82" s="511"/>
      <c r="AX82" s="512" t="s">
        <v>729</v>
      </c>
      <c r="AY82" s="511">
        <f>AS82/10^6</f>
        <v>0</v>
      </c>
      <c r="AZ82" s="511" t="s">
        <v>641</v>
      </c>
      <c r="BA82" s="511" t="s">
        <v>637</v>
      </c>
      <c r="BB82" s="511" t="s">
        <v>648</v>
      </c>
      <c r="BC82" s="514" t="s">
        <v>706</v>
      </c>
      <c r="BD82" s="503">
        <f>AH47</f>
        <v>0</v>
      </c>
      <c r="BE82" s="502" t="s">
        <v>643</v>
      </c>
      <c r="BF82" s="511"/>
      <c r="BG82" s="511" t="s">
        <v>636</v>
      </c>
      <c r="BH82" s="511"/>
      <c r="BI82" s="512" t="s">
        <v>729</v>
      </c>
      <c r="BJ82" s="511">
        <f>BD82/10^6</f>
        <v>0</v>
      </c>
      <c r="BK82" s="511" t="s">
        <v>641</v>
      </c>
      <c r="BL82" s="511" t="s">
        <v>637</v>
      </c>
      <c r="BM82" s="511" t="s">
        <v>648</v>
      </c>
      <c r="BN82" s="514" t="s">
        <v>727</v>
      </c>
      <c r="BO82" s="503">
        <f>AK47</f>
        <v>0</v>
      </c>
      <c r="BP82" s="502" t="s">
        <v>643</v>
      </c>
      <c r="BQ82" s="511"/>
      <c r="BR82" s="511" t="s">
        <v>636</v>
      </c>
      <c r="BS82" s="511"/>
      <c r="BT82" s="512" t="s">
        <v>729</v>
      </c>
      <c r="BU82" s="511">
        <f>BO82/10^6</f>
        <v>0</v>
      </c>
      <c r="BV82" s="511" t="s">
        <v>641</v>
      </c>
      <c r="BW82" s="511" t="s">
        <v>637</v>
      </c>
      <c r="BX82" s="511" t="s">
        <v>648</v>
      </c>
      <c r="BY82" s="514" t="s">
        <v>727</v>
      </c>
      <c r="BZ82" s="503">
        <f>A82*$W$5+L82*$X$5+W82*$Y$5+AH82*$Z$5+AS82*$AA$5+BD82*$AB$5+BO82*$AC$5</f>
        <v>820.52367517474022</v>
      </c>
      <c r="CA82" s="502" t="s">
        <v>643</v>
      </c>
      <c r="CB82" s="511"/>
      <c r="CC82" s="511" t="s">
        <v>636</v>
      </c>
      <c r="CD82" s="511"/>
      <c r="CE82" s="512" t="s">
        <v>729</v>
      </c>
      <c r="CF82" s="511">
        <f>BZ82/10^6</f>
        <v>8.205236751747402E-4</v>
      </c>
      <c r="CG82" s="511" t="s">
        <v>641</v>
      </c>
      <c r="CH82" s="511" t="s">
        <v>637</v>
      </c>
      <c r="CI82" s="511" t="s">
        <v>648</v>
      </c>
      <c r="CJ82" s="514" t="s">
        <v>727</v>
      </c>
    </row>
    <row r="83" spans="1:88" s="350" customFormat="1" x14ac:dyDescent="0.35">
      <c r="A83" s="503">
        <f t="shared" ref="A83:A98" si="8">B48</f>
        <v>203.79761287147019</v>
      </c>
      <c r="B83" s="502" t="s">
        <v>643</v>
      </c>
      <c r="C83" s="511"/>
      <c r="D83" s="511" t="s">
        <v>636</v>
      </c>
      <c r="E83" s="511"/>
      <c r="F83" s="512" t="s">
        <v>730</v>
      </c>
      <c r="G83" s="511">
        <f t="shared" ref="G83:G98" si="9">A83/10^6</f>
        <v>2.0379761287147018E-4</v>
      </c>
      <c r="H83" s="511" t="s">
        <v>641</v>
      </c>
      <c r="I83" s="511" t="s">
        <v>637</v>
      </c>
      <c r="J83" s="511" t="s">
        <v>648</v>
      </c>
      <c r="K83" s="514" t="s">
        <v>699</v>
      </c>
      <c r="L83" s="503">
        <f t="shared" ref="L83:L98" si="10">SUM(F48:J48)</f>
        <v>0</v>
      </c>
      <c r="M83" s="502" t="s">
        <v>643</v>
      </c>
      <c r="N83" s="511"/>
      <c r="O83" s="511" t="s">
        <v>636</v>
      </c>
      <c r="P83" s="511"/>
      <c r="Q83" s="512" t="s">
        <v>730</v>
      </c>
      <c r="R83" s="511">
        <f t="shared" ref="R83:R98" si="11">L83/10^6</f>
        <v>0</v>
      </c>
      <c r="S83" s="511" t="s">
        <v>641</v>
      </c>
      <c r="T83" s="511" t="s">
        <v>637</v>
      </c>
      <c r="U83" s="511" t="s">
        <v>648</v>
      </c>
      <c r="V83" s="514" t="s">
        <v>706</v>
      </c>
      <c r="W83" s="503">
        <f t="shared" ref="W83:W98" si="12">SUM(M48:Q48)</f>
        <v>0</v>
      </c>
      <c r="X83" s="502" t="s">
        <v>643</v>
      </c>
      <c r="Y83" s="511"/>
      <c r="Z83" s="511" t="s">
        <v>636</v>
      </c>
      <c r="AA83" s="511"/>
      <c r="AB83" s="512" t="s">
        <v>730</v>
      </c>
      <c r="AC83" s="511">
        <f t="shared" ref="AC83:AC98" si="13">W83/10^6</f>
        <v>0</v>
      </c>
      <c r="AD83" s="511" t="s">
        <v>641</v>
      </c>
      <c r="AE83" s="511" t="s">
        <v>637</v>
      </c>
      <c r="AF83" s="511" t="s">
        <v>648</v>
      </c>
      <c r="AG83" s="514" t="s">
        <v>706</v>
      </c>
      <c r="AH83" s="503">
        <f t="shared" ref="AH83:AH98" si="14">SUM(T48:X48)</f>
        <v>0</v>
      </c>
      <c r="AI83" s="502" t="s">
        <v>643</v>
      </c>
      <c r="AJ83" s="511"/>
      <c r="AK83" s="511" t="s">
        <v>636</v>
      </c>
      <c r="AL83" s="511"/>
      <c r="AM83" s="512" t="s">
        <v>730</v>
      </c>
      <c r="AN83" s="511">
        <f t="shared" ref="AN83:AN98" si="15">AH83/10^6</f>
        <v>0</v>
      </c>
      <c r="AO83" s="511" t="s">
        <v>641</v>
      </c>
      <c r="AP83" s="511" t="s">
        <v>637</v>
      </c>
      <c r="AQ83" s="511" t="s">
        <v>648</v>
      </c>
      <c r="AR83" s="514" t="s">
        <v>706</v>
      </c>
      <c r="AS83" s="503">
        <f t="shared" ref="AS83:AS98" si="16">SUM(AA48:AE48)</f>
        <v>0</v>
      </c>
      <c r="AT83" s="502" t="s">
        <v>643</v>
      </c>
      <c r="AU83" s="511"/>
      <c r="AV83" s="511" t="s">
        <v>636</v>
      </c>
      <c r="AW83" s="511"/>
      <c r="AX83" s="512" t="s">
        <v>730</v>
      </c>
      <c r="AY83" s="511">
        <f t="shared" ref="AY83:AY98" si="17">AS83/10^6</f>
        <v>0</v>
      </c>
      <c r="AZ83" s="511" t="s">
        <v>641</v>
      </c>
      <c r="BA83" s="511" t="s">
        <v>637</v>
      </c>
      <c r="BB83" s="511" t="s">
        <v>648</v>
      </c>
      <c r="BC83" s="514" t="s">
        <v>706</v>
      </c>
      <c r="BD83" s="503">
        <f t="shared" ref="BD83:BD98" si="18">AH48</f>
        <v>0</v>
      </c>
      <c r="BE83" s="502" t="s">
        <v>643</v>
      </c>
      <c r="BF83" s="511"/>
      <c r="BG83" s="511" t="s">
        <v>636</v>
      </c>
      <c r="BH83" s="511"/>
      <c r="BI83" s="512" t="s">
        <v>730</v>
      </c>
      <c r="BJ83" s="511">
        <f t="shared" ref="BJ83:BJ98" si="19">BD83/10^6</f>
        <v>0</v>
      </c>
      <c r="BK83" s="511" t="s">
        <v>641</v>
      </c>
      <c r="BL83" s="511" t="s">
        <v>637</v>
      </c>
      <c r="BM83" s="511" t="s">
        <v>648</v>
      </c>
      <c r="BN83" s="514" t="s">
        <v>727</v>
      </c>
      <c r="BO83" s="503">
        <f t="shared" ref="BO83:BO98" si="20">AK48</f>
        <v>0</v>
      </c>
      <c r="BP83" s="502" t="s">
        <v>643</v>
      </c>
      <c r="BQ83" s="511"/>
      <c r="BR83" s="511" t="s">
        <v>636</v>
      </c>
      <c r="BS83" s="511"/>
      <c r="BT83" s="512" t="s">
        <v>730</v>
      </c>
      <c r="BU83" s="511">
        <f t="shared" ref="BU83:BU98" si="21">BO83/10^6</f>
        <v>0</v>
      </c>
      <c r="BV83" s="511" t="s">
        <v>641</v>
      </c>
      <c r="BW83" s="511" t="s">
        <v>637</v>
      </c>
      <c r="BX83" s="511" t="s">
        <v>648</v>
      </c>
      <c r="BY83" s="514" t="s">
        <v>727</v>
      </c>
      <c r="BZ83" s="503">
        <f t="shared" ref="BZ83:BZ121" si="22">A83*$W$5+L83*$X$5+W83*$Y$5+AH83*$Z$5+AS83*$AA$5+BD83*$AB$5+BO83*$AC$5</f>
        <v>157.32955282034007</v>
      </c>
      <c r="CA83" s="502" t="s">
        <v>643</v>
      </c>
      <c r="CB83" s="511"/>
      <c r="CC83" s="511" t="s">
        <v>636</v>
      </c>
      <c r="CD83" s="511"/>
      <c r="CE83" s="512" t="s">
        <v>730</v>
      </c>
      <c r="CF83" s="511">
        <f t="shared" ref="CF83:CF98" si="23">BZ83/10^6</f>
        <v>1.5732955282034007E-4</v>
      </c>
      <c r="CG83" s="511" t="s">
        <v>641</v>
      </c>
      <c r="CH83" s="511" t="s">
        <v>637</v>
      </c>
      <c r="CI83" s="511" t="s">
        <v>648</v>
      </c>
      <c r="CJ83" s="514" t="s">
        <v>727</v>
      </c>
    </row>
    <row r="84" spans="1:88" s="350" customFormat="1" x14ac:dyDescent="0.35">
      <c r="A84" s="503">
        <f>B49</f>
        <v>3056.9641930720527</v>
      </c>
      <c r="B84" s="502" t="s">
        <v>643</v>
      </c>
      <c r="C84" s="511"/>
      <c r="D84" s="511" t="s">
        <v>636</v>
      </c>
      <c r="E84" s="511"/>
      <c r="F84" s="512" t="s">
        <v>731</v>
      </c>
      <c r="G84" s="511">
        <f t="shared" si="9"/>
        <v>3.0569641930720528E-3</v>
      </c>
      <c r="H84" s="511" t="s">
        <v>641</v>
      </c>
      <c r="I84" s="511" t="s">
        <v>637</v>
      </c>
      <c r="J84" s="511" t="s">
        <v>648</v>
      </c>
      <c r="K84" s="514" t="s">
        <v>699</v>
      </c>
      <c r="L84" s="503">
        <f t="shared" si="10"/>
        <v>0</v>
      </c>
      <c r="M84" s="502" t="s">
        <v>643</v>
      </c>
      <c r="N84" s="511"/>
      <c r="O84" s="511" t="s">
        <v>636</v>
      </c>
      <c r="P84" s="511"/>
      <c r="Q84" s="512" t="s">
        <v>731</v>
      </c>
      <c r="R84" s="511">
        <f t="shared" si="11"/>
        <v>0</v>
      </c>
      <c r="S84" s="511" t="s">
        <v>641</v>
      </c>
      <c r="T84" s="511" t="s">
        <v>637</v>
      </c>
      <c r="U84" s="511" t="s">
        <v>648</v>
      </c>
      <c r="V84" s="514" t="s">
        <v>706</v>
      </c>
      <c r="W84" s="503">
        <f t="shared" si="12"/>
        <v>0</v>
      </c>
      <c r="X84" s="502" t="s">
        <v>643</v>
      </c>
      <c r="Y84" s="511"/>
      <c r="Z84" s="511" t="s">
        <v>636</v>
      </c>
      <c r="AA84" s="511"/>
      <c r="AB84" s="512" t="s">
        <v>731</v>
      </c>
      <c r="AC84" s="511">
        <f t="shared" si="13"/>
        <v>0</v>
      </c>
      <c r="AD84" s="511" t="s">
        <v>641</v>
      </c>
      <c r="AE84" s="511" t="s">
        <v>637</v>
      </c>
      <c r="AF84" s="511" t="s">
        <v>648</v>
      </c>
      <c r="AG84" s="514" t="s">
        <v>706</v>
      </c>
      <c r="AH84" s="503">
        <f t="shared" si="14"/>
        <v>0</v>
      </c>
      <c r="AI84" s="502" t="s">
        <v>643</v>
      </c>
      <c r="AJ84" s="511"/>
      <c r="AK84" s="511" t="s">
        <v>636</v>
      </c>
      <c r="AL84" s="511"/>
      <c r="AM84" s="512" t="s">
        <v>731</v>
      </c>
      <c r="AN84" s="511">
        <f t="shared" si="15"/>
        <v>0</v>
      </c>
      <c r="AO84" s="511" t="s">
        <v>641</v>
      </c>
      <c r="AP84" s="511" t="s">
        <v>637</v>
      </c>
      <c r="AQ84" s="511" t="s">
        <v>648</v>
      </c>
      <c r="AR84" s="514" t="s">
        <v>706</v>
      </c>
      <c r="AS84" s="503">
        <f t="shared" si="16"/>
        <v>0</v>
      </c>
      <c r="AT84" s="502" t="s">
        <v>643</v>
      </c>
      <c r="AU84" s="511"/>
      <c r="AV84" s="511" t="s">
        <v>636</v>
      </c>
      <c r="AW84" s="511"/>
      <c r="AX84" s="512" t="s">
        <v>731</v>
      </c>
      <c r="AY84" s="511">
        <f t="shared" si="17"/>
        <v>0</v>
      </c>
      <c r="AZ84" s="511" t="s">
        <v>641</v>
      </c>
      <c r="BA84" s="511" t="s">
        <v>637</v>
      </c>
      <c r="BB84" s="511" t="s">
        <v>648</v>
      </c>
      <c r="BC84" s="514" t="s">
        <v>706</v>
      </c>
      <c r="BD84" s="503">
        <f t="shared" si="18"/>
        <v>1308</v>
      </c>
      <c r="BE84" s="502" t="s">
        <v>643</v>
      </c>
      <c r="BF84" s="511"/>
      <c r="BG84" s="511" t="s">
        <v>636</v>
      </c>
      <c r="BH84" s="511"/>
      <c r="BI84" s="512" t="s">
        <v>731</v>
      </c>
      <c r="BJ84" s="511">
        <f t="shared" si="19"/>
        <v>1.3079999999999999E-3</v>
      </c>
      <c r="BK84" s="511" t="s">
        <v>641</v>
      </c>
      <c r="BL84" s="511" t="s">
        <v>637</v>
      </c>
      <c r="BM84" s="511" t="s">
        <v>648</v>
      </c>
      <c r="BN84" s="514" t="s">
        <v>727</v>
      </c>
      <c r="BO84" s="503">
        <f t="shared" si="20"/>
        <v>976</v>
      </c>
      <c r="BP84" s="502" t="s">
        <v>643</v>
      </c>
      <c r="BQ84" s="511"/>
      <c r="BR84" s="511" t="s">
        <v>636</v>
      </c>
      <c r="BS84" s="511"/>
      <c r="BT84" s="512" t="s">
        <v>731</v>
      </c>
      <c r="BU84" s="511">
        <f t="shared" si="21"/>
        <v>9.7599999999999998E-4</v>
      </c>
      <c r="BV84" s="511" t="s">
        <v>641</v>
      </c>
      <c r="BW84" s="511" t="s">
        <v>637</v>
      </c>
      <c r="BX84" s="511" t="s">
        <v>648</v>
      </c>
      <c r="BY84" s="514" t="s">
        <v>727</v>
      </c>
      <c r="BZ84" s="503">
        <f t="shared" si="22"/>
        <v>2518.5401815955465</v>
      </c>
      <c r="CA84" s="502" t="s">
        <v>643</v>
      </c>
      <c r="CB84" s="511"/>
      <c r="CC84" s="511" t="s">
        <v>636</v>
      </c>
      <c r="CD84" s="511"/>
      <c r="CE84" s="512" t="s">
        <v>731</v>
      </c>
      <c r="CF84" s="511">
        <f t="shared" si="23"/>
        <v>2.5185401815955464E-3</v>
      </c>
      <c r="CG84" s="511" t="s">
        <v>641</v>
      </c>
      <c r="CH84" s="511" t="s">
        <v>637</v>
      </c>
      <c r="CI84" s="511" t="s">
        <v>648</v>
      </c>
      <c r="CJ84" s="514" t="s">
        <v>727</v>
      </c>
    </row>
    <row r="85" spans="1:88" s="350" customFormat="1" x14ac:dyDescent="0.35">
      <c r="A85" s="503">
        <f t="shared" si="8"/>
        <v>407.59522574294039</v>
      </c>
      <c r="B85" s="502" t="s">
        <v>643</v>
      </c>
      <c r="C85" s="511"/>
      <c r="D85" s="511" t="s">
        <v>636</v>
      </c>
      <c r="E85" s="511"/>
      <c r="F85" s="512" t="s">
        <v>545</v>
      </c>
      <c r="G85" s="511">
        <f t="shared" si="9"/>
        <v>4.0759522574294036E-4</v>
      </c>
      <c r="H85" s="511" t="s">
        <v>641</v>
      </c>
      <c r="I85" s="511" t="s">
        <v>637</v>
      </c>
      <c r="J85" s="511" t="s">
        <v>648</v>
      </c>
      <c r="K85" s="514" t="s">
        <v>699</v>
      </c>
      <c r="L85" s="503">
        <f>SUM(F50:J50)</f>
        <v>0</v>
      </c>
      <c r="M85" s="502" t="s">
        <v>643</v>
      </c>
      <c r="N85" s="511"/>
      <c r="O85" s="511" t="s">
        <v>636</v>
      </c>
      <c r="P85" s="511"/>
      <c r="Q85" s="512" t="s">
        <v>545</v>
      </c>
      <c r="R85" s="511">
        <f t="shared" si="11"/>
        <v>0</v>
      </c>
      <c r="S85" s="511" t="s">
        <v>641</v>
      </c>
      <c r="T85" s="511" t="s">
        <v>637</v>
      </c>
      <c r="U85" s="511" t="s">
        <v>648</v>
      </c>
      <c r="V85" s="514" t="s">
        <v>706</v>
      </c>
      <c r="W85" s="503">
        <f t="shared" si="12"/>
        <v>0</v>
      </c>
      <c r="X85" s="502" t="s">
        <v>643</v>
      </c>
      <c r="Y85" s="511"/>
      <c r="Z85" s="511" t="s">
        <v>636</v>
      </c>
      <c r="AA85" s="511"/>
      <c r="AB85" s="512" t="s">
        <v>545</v>
      </c>
      <c r="AC85" s="511">
        <f t="shared" si="13"/>
        <v>0</v>
      </c>
      <c r="AD85" s="511" t="s">
        <v>641</v>
      </c>
      <c r="AE85" s="511" t="s">
        <v>637</v>
      </c>
      <c r="AF85" s="511" t="s">
        <v>648</v>
      </c>
      <c r="AG85" s="514" t="s">
        <v>706</v>
      </c>
      <c r="AH85" s="503">
        <f t="shared" si="14"/>
        <v>0</v>
      </c>
      <c r="AI85" s="502" t="s">
        <v>643</v>
      </c>
      <c r="AJ85" s="511"/>
      <c r="AK85" s="511" t="s">
        <v>636</v>
      </c>
      <c r="AL85" s="511"/>
      <c r="AM85" s="512" t="s">
        <v>545</v>
      </c>
      <c r="AN85" s="511">
        <f t="shared" si="15"/>
        <v>0</v>
      </c>
      <c r="AO85" s="511" t="s">
        <v>641</v>
      </c>
      <c r="AP85" s="511" t="s">
        <v>637</v>
      </c>
      <c r="AQ85" s="511" t="s">
        <v>648</v>
      </c>
      <c r="AR85" s="514" t="s">
        <v>706</v>
      </c>
      <c r="AS85" s="503">
        <f t="shared" si="16"/>
        <v>0</v>
      </c>
      <c r="AT85" s="502" t="s">
        <v>643</v>
      </c>
      <c r="AU85" s="511"/>
      <c r="AV85" s="511" t="s">
        <v>636</v>
      </c>
      <c r="AW85" s="511"/>
      <c r="AX85" s="512" t="s">
        <v>545</v>
      </c>
      <c r="AY85" s="511">
        <f t="shared" si="17"/>
        <v>0</v>
      </c>
      <c r="AZ85" s="511" t="s">
        <v>641</v>
      </c>
      <c r="BA85" s="511" t="s">
        <v>637</v>
      </c>
      <c r="BB85" s="511" t="s">
        <v>648</v>
      </c>
      <c r="BC85" s="514" t="s">
        <v>706</v>
      </c>
      <c r="BD85" s="503">
        <f t="shared" si="18"/>
        <v>0</v>
      </c>
      <c r="BE85" s="502" t="s">
        <v>643</v>
      </c>
      <c r="BF85" s="511"/>
      <c r="BG85" s="511" t="s">
        <v>636</v>
      </c>
      <c r="BH85" s="511"/>
      <c r="BI85" s="512" t="s">
        <v>545</v>
      </c>
      <c r="BJ85" s="511">
        <f t="shared" si="19"/>
        <v>0</v>
      </c>
      <c r="BK85" s="511" t="s">
        <v>641</v>
      </c>
      <c r="BL85" s="511" t="s">
        <v>637</v>
      </c>
      <c r="BM85" s="511" t="s">
        <v>648</v>
      </c>
      <c r="BN85" s="514" t="s">
        <v>727</v>
      </c>
      <c r="BO85" s="503">
        <f t="shared" si="20"/>
        <v>0</v>
      </c>
      <c r="BP85" s="502" t="s">
        <v>643</v>
      </c>
      <c r="BQ85" s="511"/>
      <c r="BR85" s="511" t="s">
        <v>636</v>
      </c>
      <c r="BS85" s="511"/>
      <c r="BT85" s="512" t="s">
        <v>545</v>
      </c>
      <c r="BU85" s="511">
        <f t="shared" si="21"/>
        <v>0</v>
      </c>
      <c r="BV85" s="511" t="s">
        <v>641</v>
      </c>
      <c r="BW85" s="511" t="s">
        <v>637</v>
      </c>
      <c r="BX85" s="511" t="s">
        <v>648</v>
      </c>
      <c r="BY85" s="514" t="s">
        <v>727</v>
      </c>
      <c r="BZ85" s="503">
        <f t="shared" si="22"/>
        <v>314.65910564068014</v>
      </c>
      <c r="CA85" s="502" t="s">
        <v>643</v>
      </c>
      <c r="CB85" s="511"/>
      <c r="CC85" s="511" t="s">
        <v>636</v>
      </c>
      <c r="CD85" s="511"/>
      <c r="CE85" s="512" t="s">
        <v>545</v>
      </c>
      <c r="CF85" s="511">
        <f t="shared" si="23"/>
        <v>3.1465910564068013E-4</v>
      </c>
      <c r="CG85" s="511" t="s">
        <v>641</v>
      </c>
      <c r="CH85" s="511" t="s">
        <v>637</v>
      </c>
      <c r="CI85" s="511" t="s">
        <v>648</v>
      </c>
      <c r="CJ85" s="514" t="s">
        <v>727</v>
      </c>
    </row>
    <row r="86" spans="1:88" s="350" customFormat="1" x14ac:dyDescent="0.35">
      <c r="A86" s="503">
        <f t="shared" si="8"/>
        <v>12635.451998031151</v>
      </c>
      <c r="B86" s="502" t="s">
        <v>643</v>
      </c>
      <c r="C86" s="511"/>
      <c r="D86" s="511" t="s">
        <v>636</v>
      </c>
      <c r="E86" s="511"/>
      <c r="F86" s="512" t="s">
        <v>732</v>
      </c>
      <c r="G86" s="511">
        <f t="shared" si="9"/>
        <v>1.2635451998031151E-2</v>
      </c>
      <c r="H86" s="511" t="s">
        <v>641</v>
      </c>
      <c r="I86" s="511" t="s">
        <v>637</v>
      </c>
      <c r="J86" s="511" t="s">
        <v>648</v>
      </c>
      <c r="K86" s="514" t="s">
        <v>699</v>
      </c>
      <c r="L86" s="503">
        <f t="shared" si="10"/>
        <v>58332</v>
      </c>
      <c r="M86" s="502" t="s">
        <v>643</v>
      </c>
      <c r="N86" s="511"/>
      <c r="O86" s="511" t="s">
        <v>636</v>
      </c>
      <c r="P86" s="511"/>
      <c r="Q86" s="512" t="s">
        <v>732</v>
      </c>
      <c r="R86" s="511">
        <f t="shared" si="11"/>
        <v>5.8332000000000002E-2</v>
      </c>
      <c r="S86" s="511" t="s">
        <v>641</v>
      </c>
      <c r="T86" s="511" t="s">
        <v>637</v>
      </c>
      <c r="U86" s="511" t="s">
        <v>648</v>
      </c>
      <c r="V86" s="514" t="s">
        <v>706</v>
      </c>
      <c r="W86" s="503">
        <f t="shared" si="12"/>
        <v>129646</v>
      </c>
      <c r="X86" s="502" t="s">
        <v>643</v>
      </c>
      <c r="Y86" s="511"/>
      <c r="Z86" s="511" t="s">
        <v>636</v>
      </c>
      <c r="AA86" s="511"/>
      <c r="AB86" s="512" t="s">
        <v>732</v>
      </c>
      <c r="AC86" s="511">
        <f t="shared" si="13"/>
        <v>0.12964600000000001</v>
      </c>
      <c r="AD86" s="511" t="s">
        <v>641</v>
      </c>
      <c r="AE86" s="511" t="s">
        <v>637</v>
      </c>
      <c r="AF86" s="511" t="s">
        <v>648</v>
      </c>
      <c r="AG86" s="514" t="s">
        <v>706</v>
      </c>
      <c r="AH86" s="503">
        <f t="shared" si="14"/>
        <v>175213</v>
      </c>
      <c r="AI86" s="502" t="s">
        <v>643</v>
      </c>
      <c r="AJ86" s="511"/>
      <c r="AK86" s="511" t="s">
        <v>636</v>
      </c>
      <c r="AL86" s="511"/>
      <c r="AM86" s="512" t="s">
        <v>732</v>
      </c>
      <c r="AN86" s="511">
        <f t="shared" si="15"/>
        <v>0.17521300000000001</v>
      </c>
      <c r="AO86" s="511" t="s">
        <v>641</v>
      </c>
      <c r="AP86" s="511" t="s">
        <v>637</v>
      </c>
      <c r="AQ86" s="511" t="s">
        <v>648</v>
      </c>
      <c r="AR86" s="514" t="s">
        <v>706</v>
      </c>
      <c r="AS86" s="503">
        <f t="shared" si="16"/>
        <v>252376</v>
      </c>
      <c r="AT86" s="502" t="s">
        <v>643</v>
      </c>
      <c r="AU86" s="511"/>
      <c r="AV86" s="511" t="s">
        <v>636</v>
      </c>
      <c r="AW86" s="511"/>
      <c r="AX86" s="512" t="s">
        <v>732</v>
      </c>
      <c r="AY86" s="511">
        <f t="shared" si="17"/>
        <v>0.25237599999999999</v>
      </c>
      <c r="AZ86" s="511" t="s">
        <v>641</v>
      </c>
      <c r="BA86" s="511" t="s">
        <v>637</v>
      </c>
      <c r="BB86" s="511" t="s">
        <v>648</v>
      </c>
      <c r="BC86" s="514" t="s">
        <v>706</v>
      </c>
      <c r="BD86" s="503">
        <f t="shared" si="18"/>
        <v>10443</v>
      </c>
      <c r="BE86" s="502" t="s">
        <v>643</v>
      </c>
      <c r="BF86" s="511"/>
      <c r="BG86" s="511" t="s">
        <v>636</v>
      </c>
      <c r="BH86" s="511"/>
      <c r="BI86" s="512" t="s">
        <v>732</v>
      </c>
      <c r="BJ86" s="511">
        <f t="shared" si="19"/>
        <v>1.0442999999999999E-2</v>
      </c>
      <c r="BK86" s="511" t="s">
        <v>641</v>
      </c>
      <c r="BL86" s="511" t="s">
        <v>637</v>
      </c>
      <c r="BM86" s="511" t="s">
        <v>648</v>
      </c>
      <c r="BN86" s="514" t="s">
        <v>727</v>
      </c>
      <c r="BO86" s="503">
        <f t="shared" si="20"/>
        <v>13629</v>
      </c>
      <c r="BP86" s="502" t="s">
        <v>643</v>
      </c>
      <c r="BQ86" s="511"/>
      <c r="BR86" s="511" t="s">
        <v>636</v>
      </c>
      <c r="BS86" s="511"/>
      <c r="BT86" s="512" t="s">
        <v>732</v>
      </c>
      <c r="BU86" s="511">
        <f t="shared" si="21"/>
        <v>1.3629E-2</v>
      </c>
      <c r="BV86" s="511" t="s">
        <v>641</v>
      </c>
      <c r="BW86" s="511" t="s">
        <v>637</v>
      </c>
      <c r="BX86" s="511" t="s">
        <v>648</v>
      </c>
      <c r="BY86" s="514" t="s">
        <v>727</v>
      </c>
      <c r="BZ86" s="503">
        <f t="shared" si="22"/>
        <v>25431.597891223988</v>
      </c>
      <c r="CA86" s="502" t="s">
        <v>643</v>
      </c>
      <c r="CB86" s="511"/>
      <c r="CC86" s="511" t="s">
        <v>636</v>
      </c>
      <c r="CD86" s="511"/>
      <c r="CE86" s="512" t="s">
        <v>732</v>
      </c>
      <c r="CF86" s="511">
        <f t="shared" si="23"/>
        <v>2.5431597891223987E-2</v>
      </c>
      <c r="CG86" s="511" t="s">
        <v>641</v>
      </c>
      <c r="CH86" s="511" t="s">
        <v>637</v>
      </c>
      <c r="CI86" s="511" t="s">
        <v>648</v>
      </c>
      <c r="CJ86" s="514" t="s">
        <v>727</v>
      </c>
    </row>
    <row r="87" spans="1:88" s="350" customFormat="1" x14ac:dyDescent="0.35">
      <c r="A87" s="503">
        <f t="shared" si="8"/>
        <v>0</v>
      </c>
      <c r="B87" s="502" t="s">
        <v>643</v>
      </c>
      <c r="C87" s="511"/>
      <c r="D87" s="511" t="s">
        <v>636</v>
      </c>
      <c r="E87" s="511"/>
      <c r="F87" s="512" t="s">
        <v>542</v>
      </c>
      <c r="G87" s="511">
        <f t="shared" si="9"/>
        <v>0</v>
      </c>
      <c r="H87" s="511" t="s">
        <v>641</v>
      </c>
      <c r="I87" s="511" t="s">
        <v>637</v>
      </c>
      <c r="J87" s="511" t="s">
        <v>648</v>
      </c>
      <c r="K87" s="514" t="s">
        <v>699</v>
      </c>
      <c r="L87" s="503">
        <f t="shared" si="10"/>
        <v>0</v>
      </c>
      <c r="M87" s="502" t="s">
        <v>643</v>
      </c>
      <c r="N87" s="511"/>
      <c r="O87" s="511" t="s">
        <v>636</v>
      </c>
      <c r="P87" s="511"/>
      <c r="Q87" s="512" t="s">
        <v>542</v>
      </c>
      <c r="R87" s="511">
        <f t="shared" si="11"/>
        <v>0</v>
      </c>
      <c r="S87" s="511" t="s">
        <v>641</v>
      </c>
      <c r="T87" s="511" t="s">
        <v>637</v>
      </c>
      <c r="U87" s="511" t="s">
        <v>648</v>
      </c>
      <c r="V87" s="514" t="s">
        <v>706</v>
      </c>
      <c r="W87" s="503">
        <f t="shared" si="12"/>
        <v>0</v>
      </c>
      <c r="X87" s="502" t="s">
        <v>643</v>
      </c>
      <c r="Y87" s="511"/>
      <c r="Z87" s="511" t="s">
        <v>636</v>
      </c>
      <c r="AA87" s="511"/>
      <c r="AB87" s="512" t="s">
        <v>542</v>
      </c>
      <c r="AC87" s="511">
        <f t="shared" si="13"/>
        <v>0</v>
      </c>
      <c r="AD87" s="511" t="s">
        <v>641</v>
      </c>
      <c r="AE87" s="511" t="s">
        <v>637</v>
      </c>
      <c r="AF87" s="511" t="s">
        <v>648</v>
      </c>
      <c r="AG87" s="514" t="s">
        <v>706</v>
      </c>
      <c r="AH87" s="503">
        <f t="shared" si="14"/>
        <v>0</v>
      </c>
      <c r="AI87" s="502" t="s">
        <v>643</v>
      </c>
      <c r="AJ87" s="511"/>
      <c r="AK87" s="511" t="s">
        <v>636</v>
      </c>
      <c r="AL87" s="511"/>
      <c r="AM87" s="512" t="s">
        <v>542</v>
      </c>
      <c r="AN87" s="511">
        <f t="shared" si="15"/>
        <v>0</v>
      </c>
      <c r="AO87" s="511" t="s">
        <v>641</v>
      </c>
      <c r="AP87" s="511" t="s">
        <v>637</v>
      </c>
      <c r="AQ87" s="511" t="s">
        <v>648</v>
      </c>
      <c r="AR87" s="514" t="s">
        <v>706</v>
      </c>
      <c r="AS87" s="503">
        <f t="shared" si="16"/>
        <v>0</v>
      </c>
      <c r="AT87" s="502" t="s">
        <v>643</v>
      </c>
      <c r="AU87" s="511"/>
      <c r="AV87" s="511" t="s">
        <v>636</v>
      </c>
      <c r="AW87" s="511"/>
      <c r="AX87" s="512" t="s">
        <v>542</v>
      </c>
      <c r="AY87" s="511">
        <f t="shared" si="17"/>
        <v>0</v>
      </c>
      <c r="AZ87" s="511" t="s">
        <v>641</v>
      </c>
      <c r="BA87" s="511" t="s">
        <v>637</v>
      </c>
      <c r="BB87" s="511" t="s">
        <v>648</v>
      </c>
      <c r="BC87" s="514" t="s">
        <v>706</v>
      </c>
      <c r="BD87" s="503">
        <f t="shared" si="18"/>
        <v>0</v>
      </c>
      <c r="BE87" s="502" t="s">
        <v>643</v>
      </c>
      <c r="BF87" s="511"/>
      <c r="BG87" s="511" t="s">
        <v>636</v>
      </c>
      <c r="BH87" s="511"/>
      <c r="BI87" s="512" t="s">
        <v>542</v>
      </c>
      <c r="BJ87" s="511">
        <f t="shared" si="19"/>
        <v>0</v>
      </c>
      <c r="BK87" s="511" t="s">
        <v>641</v>
      </c>
      <c r="BL87" s="511" t="s">
        <v>637</v>
      </c>
      <c r="BM87" s="511" t="s">
        <v>648</v>
      </c>
      <c r="BN87" s="514" t="s">
        <v>727</v>
      </c>
      <c r="BO87" s="503">
        <f t="shared" si="20"/>
        <v>0</v>
      </c>
      <c r="BP87" s="502" t="s">
        <v>643</v>
      </c>
      <c r="BQ87" s="511"/>
      <c r="BR87" s="511" t="s">
        <v>636</v>
      </c>
      <c r="BS87" s="511"/>
      <c r="BT87" s="512" t="s">
        <v>542</v>
      </c>
      <c r="BU87" s="511">
        <f t="shared" si="21"/>
        <v>0</v>
      </c>
      <c r="BV87" s="511" t="s">
        <v>641</v>
      </c>
      <c r="BW87" s="511" t="s">
        <v>637</v>
      </c>
      <c r="BX87" s="511" t="s">
        <v>648</v>
      </c>
      <c r="BY87" s="514" t="s">
        <v>727</v>
      </c>
      <c r="BZ87" s="503">
        <f t="shared" si="22"/>
        <v>0</v>
      </c>
      <c r="CA87" s="502" t="s">
        <v>643</v>
      </c>
      <c r="CB87" s="511"/>
      <c r="CC87" s="511" t="s">
        <v>636</v>
      </c>
      <c r="CD87" s="511"/>
      <c r="CE87" s="512" t="s">
        <v>542</v>
      </c>
      <c r="CF87" s="511">
        <f t="shared" si="23"/>
        <v>0</v>
      </c>
      <c r="CG87" s="511" t="s">
        <v>641</v>
      </c>
      <c r="CH87" s="511" t="s">
        <v>637</v>
      </c>
      <c r="CI87" s="511" t="s">
        <v>648</v>
      </c>
      <c r="CJ87" s="514" t="s">
        <v>727</v>
      </c>
    </row>
    <row r="88" spans="1:88" s="350" customFormat="1" x14ac:dyDescent="0.35">
      <c r="A88" s="503">
        <f t="shared" si="8"/>
        <v>0</v>
      </c>
      <c r="B88" s="502" t="s">
        <v>643</v>
      </c>
      <c r="C88" s="511"/>
      <c r="D88" s="511" t="s">
        <v>636</v>
      </c>
      <c r="E88" s="511"/>
      <c r="F88" s="512" t="s">
        <v>733</v>
      </c>
      <c r="G88" s="511">
        <f t="shared" si="9"/>
        <v>0</v>
      </c>
      <c r="H88" s="511" t="s">
        <v>641</v>
      </c>
      <c r="I88" s="511" t="s">
        <v>637</v>
      </c>
      <c r="J88" s="511" t="s">
        <v>648</v>
      </c>
      <c r="K88" s="514" t="s">
        <v>699</v>
      </c>
      <c r="L88" s="503">
        <f t="shared" si="10"/>
        <v>0</v>
      </c>
      <c r="M88" s="502" t="s">
        <v>643</v>
      </c>
      <c r="N88" s="511"/>
      <c r="O88" s="511" t="s">
        <v>636</v>
      </c>
      <c r="P88" s="511"/>
      <c r="Q88" s="512" t="s">
        <v>733</v>
      </c>
      <c r="R88" s="511">
        <f t="shared" si="11"/>
        <v>0</v>
      </c>
      <c r="S88" s="511" t="s">
        <v>641</v>
      </c>
      <c r="T88" s="511" t="s">
        <v>637</v>
      </c>
      <c r="U88" s="511" t="s">
        <v>648</v>
      </c>
      <c r="V88" s="514" t="s">
        <v>706</v>
      </c>
      <c r="W88" s="503">
        <f t="shared" si="12"/>
        <v>0</v>
      </c>
      <c r="X88" s="502" t="s">
        <v>643</v>
      </c>
      <c r="Y88" s="511"/>
      <c r="Z88" s="511" t="s">
        <v>636</v>
      </c>
      <c r="AA88" s="511"/>
      <c r="AB88" s="512" t="s">
        <v>733</v>
      </c>
      <c r="AC88" s="511">
        <f t="shared" si="13"/>
        <v>0</v>
      </c>
      <c r="AD88" s="511" t="s">
        <v>641</v>
      </c>
      <c r="AE88" s="511" t="s">
        <v>637</v>
      </c>
      <c r="AF88" s="511" t="s">
        <v>648</v>
      </c>
      <c r="AG88" s="514" t="s">
        <v>706</v>
      </c>
      <c r="AH88" s="503">
        <f t="shared" si="14"/>
        <v>0</v>
      </c>
      <c r="AI88" s="502" t="s">
        <v>643</v>
      </c>
      <c r="AJ88" s="511"/>
      <c r="AK88" s="511" t="s">
        <v>636</v>
      </c>
      <c r="AL88" s="511"/>
      <c r="AM88" s="512" t="s">
        <v>733</v>
      </c>
      <c r="AN88" s="511">
        <f t="shared" si="15"/>
        <v>0</v>
      </c>
      <c r="AO88" s="511" t="s">
        <v>641</v>
      </c>
      <c r="AP88" s="511" t="s">
        <v>637</v>
      </c>
      <c r="AQ88" s="511" t="s">
        <v>648</v>
      </c>
      <c r="AR88" s="514" t="s">
        <v>706</v>
      </c>
      <c r="AS88" s="503">
        <f t="shared" si="16"/>
        <v>0</v>
      </c>
      <c r="AT88" s="502" t="s">
        <v>643</v>
      </c>
      <c r="AU88" s="511"/>
      <c r="AV88" s="511" t="s">
        <v>636</v>
      </c>
      <c r="AW88" s="511"/>
      <c r="AX88" s="512" t="s">
        <v>733</v>
      </c>
      <c r="AY88" s="511">
        <f t="shared" si="17"/>
        <v>0</v>
      </c>
      <c r="AZ88" s="511" t="s">
        <v>641</v>
      </c>
      <c r="BA88" s="511" t="s">
        <v>637</v>
      </c>
      <c r="BB88" s="511" t="s">
        <v>648</v>
      </c>
      <c r="BC88" s="514" t="s">
        <v>706</v>
      </c>
      <c r="BD88" s="503">
        <f t="shared" si="18"/>
        <v>0</v>
      </c>
      <c r="BE88" s="502" t="s">
        <v>643</v>
      </c>
      <c r="BF88" s="511"/>
      <c r="BG88" s="511" t="s">
        <v>636</v>
      </c>
      <c r="BH88" s="511"/>
      <c r="BI88" s="512" t="s">
        <v>733</v>
      </c>
      <c r="BJ88" s="511">
        <f t="shared" si="19"/>
        <v>0</v>
      </c>
      <c r="BK88" s="511" t="s">
        <v>641</v>
      </c>
      <c r="BL88" s="511" t="s">
        <v>637</v>
      </c>
      <c r="BM88" s="511" t="s">
        <v>648</v>
      </c>
      <c r="BN88" s="514" t="s">
        <v>727</v>
      </c>
      <c r="BO88" s="503">
        <f t="shared" si="20"/>
        <v>0</v>
      </c>
      <c r="BP88" s="502" t="s">
        <v>643</v>
      </c>
      <c r="BQ88" s="511"/>
      <c r="BR88" s="511" t="s">
        <v>636</v>
      </c>
      <c r="BS88" s="511"/>
      <c r="BT88" s="512" t="s">
        <v>733</v>
      </c>
      <c r="BU88" s="511">
        <f t="shared" si="21"/>
        <v>0</v>
      </c>
      <c r="BV88" s="511" t="s">
        <v>641</v>
      </c>
      <c r="BW88" s="511" t="s">
        <v>637</v>
      </c>
      <c r="BX88" s="511" t="s">
        <v>648</v>
      </c>
      <c r="BY88" s="514" t="s">
        <v>727</v>
      </c>
      <c r="BZ88" s="503">
        <f t="shared" si="22"/>
        <v>0</v>
      </c>
      <c r="CA88" s="502" t="s">
        <v>643</v>
      </c>
      <c r="CB88" s="511"/>
      <c r="CC88" s="511" t="s">
        <v>636</v>
      </c>
      <c r="CD88" s="511"/>
      <c r="CE88" s="512" t="s">
        <v>733</v>
      </c>
      <c r="CF88" s="511">
        <f t="shared" si="23"/>
        <v>0</v>
      </c>
      <c r="CG88" s="511" t="s">
        <v>641</v>
      </c>
      <c r="CH88" s="511" t="s">
        <v>637</v>
      </c>
      <c r="CI88" s="511" t="s">
        <v>648</v>
      </c>
      <c r="CJ88" s="514" t="s">
        <v>727</v>
      </c>
    </row>
    <row r="89" spans="1:88" s="350" customFormat="1" x14ac:dyDescent="0.35">
      <c r="A89" s="503">
        <f t="shared" si="8"/>
        <v>3872.1546445579338</v>
      </c>
      <c r="B89" s="502" t="s">
        <v>643</v>
      </c>
      <c r="C89" s="511"/>
      <c r="D89" s="511" t="s">
        <v>636</v>
      </c>
      <c r="E89" s="511"/>
      <c r="F89" s="512" t="s">
        <v>596</v>
      </c>
      <c r="G89" s="511">
        <f t="shared" si="9"/>
        <v>3.872154644557934E-3</v>
      </c>
      <c r="H89" s="511" t="s">
        <v>641</v>
      </c>
      <c r="I89" s="511" t="s">
        <v>637</v>
      </c>
      <c r="J89" s="511" t="s">
        <v>648</v>
      </c>
      <c r="K89" s="514" t="s">
        <v>699</v>
      </c>
      <c r="L89" s="503">
        <f t="shared" si="10"/>
        <v>-4144</v>
      </c>
      <c r="M89" s="502" t="s">
        <v>643</v>
      </c>
      <c r="N89" s="511"/>
      <c r="O89" s="511" t="s">
        <v>636</v>
      </c>
      <c r="P89" s="511"/>
      <c r="Q89" s="512" t="s">
        <v>596</v>
      </c>
      <c r="R89" s="511">
        <f t="shared" si="11"/>
        <v>-4.1440000000000001E-3</v>
      </c>
      <c r="S89" s="511" t="s">
        <v>641</v>
      </c>
      <c r="T89" s="511" t="s">
        <v>637</v>
      </c>
      <c r="U89" s="511" t="s">
        <v>648</v>
      </c>
      <c r="V89" s="514" t="s">
        <v>706</v>
      </c>
      <c r="W89" s="503">
        <f t="shared" si="12"/>
        <v>-2353</v>
      </c>
      <c r="X89" s="502" t="s">
        <v>643</v>
      </c>
      <c r="Y89" s="511"/>
      <c r="Z89" s="511" t="s">
        <v>636</v>
      </c>
      <c r="AA89" s="511"/>
      <c r="AB89" s="512" t="s">
        <v>596</v>
      </c>
      <c r="AC89" s="511">
        <f t="shared" si="13"/>
        <v>-2.3530000000000001E-3</v>
      </c>
      <c r="AD89" s="511" t="s">
        <v>641</v>
      </c>
      <c r="AE89" s="511" t="s">
        <v>637</v>
      </c>
      <c r="AF89" s="511" t="s">
        <v>648</v>
      </c>
      <c r="AG89" s="514" t="s">
        <v>706</v>
      </c>
      <c r="AH89" s="503">
        <f t="shared" si="14"/>
        <v>-1433</v>
      </c>
      <c r="AI89" s="502" t="s">
        <v>643</v>
      </c>
      <c r="AJ89" s="511"/>
      <c r="AK89" s="511" t="s">
        <v>636</v>
      </c>
      <c r="AL89" s="511"/>
      <c r="AM89" s="512" t="s">
        <v>596</v>
      </c>
      <c r="AN89" s="511">
        <f t="shared" si="15"/>
        <v>-1.433E-3</v>
      </c>
      <c r="AO89" s="511" t="s">
        <v>641</v>
      </c>
      <c r="AP89" s="511" t="s">
        <v>637</v>
      </c>
      <c r="AQ89" s="511" t="s">
        <v>648</v>
      </c>
      <c r="AR89" s="514" t="s">
        <v>706</v>
      </c>
      <c r="AS89" s="503">
        <f t="shared" si="16"/>
        <v>-357</v>
      </c>
      <c r="AT89" s="502" t="s">
        <v>643</v>
      </c>
      <c r="AU89" s="511"/>
      <c r="AV89" s="511" t="s">
        <v>636</v>
      </c>
      <c r="AW89" s="511"/>
      <c r="AX89" s="512" t="s">
        <v>596</v>
      </c>
      <c r="AY89" s="511">
        <f t="shared" si="17"/>
        <v>-3.57E-4</v>
      </c>
      <c r="AZ89" s="511" t="s">
        <v>641</v>
      </c>
      <c r="BA89" s="511" t="s">
        <v>637</v>
      </c>
      <c r="BB89" s="511" t="s">
        <v>648</v>
      </c>
      <c r="BC89" s="514" t="s">
        <v>706</v>
      </c>
      <c r="BD89" s="503">
        <f t="shared" si="18"/>
        <v>41</v>
      </c>
      <c r="BE89" s="502" t="s">
        <v>643</v>
      </c>
      <c r="BF89" s="511"/>
      <c r="BG89" s="511" t="s">
        <v>636</v>
      </c>
      <c r="BH89" s="511"/>
      <c r="BI89" s="512" t="s">
        <v>596</v>
      </c>
      <c r="BJ89" s="511">
        <f t="shared" si="19"/>
        <v>4.1E-5</v>
      </c>
      <c r="BK89" s="511" t="s">
        <v>641</v>
      </c>
      <c r="BL89" s="511" t="s">
        <v>637</v>
      </c>
      <c r="BM89" s="511" t="s">
        <v>648</v>
      </c>
      <c r="BN89" s="514" t="s">
        <v>727</v>
      </c>
      <c r="BO89" s="503">
        <f t="shared" si="20"/>
        <v>140</v>
      </c>
      <c r="BP89" s="502" t="s">
        <v>643</v>
      </c>
      <c r="BQ89" s="511"/>
      <c r="BR89" s="511" t="s">
        <v>636</v>
      </c>
      <c r="BS89" s="511"/>
      <c r="BT89" s="512" t="s">
        <v>596</v>
      </c>
      <c r="BU89" s="511">
        <f t="shared" si="21"/>
        <v>1.3999999999999999E-4</v>
      </c>
      <c r="BV89" s="511" t="s">
        <v>641</v>
      </c>
      <c r="BW89" s="511" t="s">
        <v>637</v>
      </c>
      <c r="BX89" s="511" t="s">
        <v>648</v>
      </c>
      <c r="BY89" s="514" t="s">
        <v>727</v>
      </c>
      <c r="BZ89" s="503">
        <f t="shared" si="22"/>
        <v>2839.2022236491175</v>
      </c>
      <c r="CA89" s="502" t="s">
        <v>643</v>
      </c>
      <c r="CB89" s="511"/>
      <c r="CC89" s="511" t="s">
        <v>636</v>
      </c>
      <c r="CD89" s="511"/>
      <c r="CE89" s="512" t="s">
        <v>596</v>
      </c>
      <c r="CF89" s="511">
        <f t="shared" si="23"/>
        <v>2.8392022236491173E-3</v>
      </c>
      <c r="CG89" s="511" t="s">
        <v>641</v>
      </c>
      <c r="CH89" s="511" t="s">
        <v>637</v>
      </c>
      <c r="CI89" s="511" t="s">
        <v>648</v>
      </c>
      <c r="CJ89" s="514" t="s">
        <v>727</v>
      </c>
    </row>
    <row r="90" spans="1:88" s="350" customFormat="1" x14ac:dyDescent="0.35">
      <c r="A90" s="503">
        <f t="shared" si="8"/>
        <v>0</v>
      </c>
      <c r="B90" s="502" t="s">
        <v>643</v>
      </c>
      <c r="C90" s="511"/>
      <c r="D90" s="511" t="s">
        <v>636</v>
      </c>
      <c r="E90" s="511"/>
      <c r="F90" s="512" t="s">
        <v>734</v>
      </c>
      <c r="G90" s="511">
        <f t="shared" si="9"/>
        <v>0</v>
      </c>
      <c r="H90" s="511" t="s">
        <v>641</v>
      </c>
      <c r="I90" s="511" t="s">
        <v>637</v>
      </c>
      <c r="J90" s="511" t="s">
        <v>648</v>
      </c>
      <c r="K90" s="514" t="s">
        <v>699</v>
      </c>
      <c r="L90" s="503">
        <f t="shared" si="10"/>
        <v>0</v>
      </c>
      <c r="M90" s="502" t="s">
        <v>643</v>
      </c>
      <c r="N90" s="511"/>
      <c r="O90" s="511" t="s">
        <v>636</v>
      </c>
      <c r="P90" s="511"/>
      <c r="Q90" s="512" t="s">
        <v>734</v>
      </c>
      <c r="R90" s="511">
        <f t="shared" si="11"/>
        <v>0</v>
      </c>
      <c r="S90" s="511" t="s">
        <v>641</v>
      </c>
      <c r="T90" s="511" t="s">
        <v>637</v>
      </c>
      <c r="U90" s="511" t="s">
        <v>648</v>
      </c>
      <c r="V90" s="514" t="s">
        <v>706</v>
      </c>
      <c r="W90" s="503">
        <f t="shared" si="12"/>
        <v>0</v>
      </c>
      <c r="X90" s="502" t="s">
        <v>643</v>
      </c>
      <c r="Y90" s="511"/>
      <c r="Z90" s="511" t="s">
        <v>636</v>
      </c>
      <c r="AA90" s="511"/>
      <c r="AB90" s="512" t="s">
        <v>734</v>
      </c>
      <c r="AC90" s="511">
        <f t="shared" si="13"/>
        <v>0</v>
      </c>
      <c r="AD90" s="511" t="s">
        <v>641</v>
      </c>
      <c r="AE90" s="511" t="s">
        <v>637</v>
      </c>
      <c r="AF90" s="511" t="s">
        <v>648</v>
      </c>
      <c r="AG90" s="514" t="s">
        <v>706</v>
      </c>
      <c r="AH90" s="503">
        <f t="shared" si="14"/>
        <v>0</v>
      </c>
      <c r="AI90" s="502" t="s">
        <v>643</v>
      </c>
      <c r="AJ90" s="511"/>
      <c r="AK90" s="511" t="s">
        <v>636</v>
      </c>
      <c r="AL90" s="511"/>
      <c r="AM90" s="512" t="s">
        <v>734</v>
      </c>
      <c r="AN90" s="511">
        <f t="shared" si="15"/>
        <v>0</v>
      </c>
      <c r="AO90" s="511" t="s">
        <v>641</v>
      </c>
      <c r="AP90" s="511" t="s">
        <v>637</v>
      </c>
      <c r="AQ90" s="511" t="s">
        <v>648</v>
      </c>
      <c r="AR90" s="514" t="s">
        <v>706</v>
      </c>
      <c r="AS90" s="503">
        <f t="shared" si="16"/>
        <v>0</v>
      </c>
      <c r="AT90" s="502" t="s">
        <v>643</v>
      </c>
      <c r="AU90" s="511"/>
      <c r="AV90" s="511" t="s">
        <v>636</v>
      </c>
      <c r="AW90" s="511"/>
      <c r="AX90" s="512" t="s">
        <v>734</v>
      </c>
      <c r="AY90" s="511">
        <f t="shared" si="17"/>
        <v>0</v>
      </c>
      <c r="AZ90" s="511" t="s">
        <v>641</v>
      </c>
      <c r="BA90" s="511" t="s">
        <v>637</v>
      </c>
      <c r="BB90" s="511" t="s">
        <v>648</v>
      </c>
      <c r="BC90" s="514" t="s">
        <v>706</v>
      </c>
      <c r="BD90" s="503">
        <f t="shared" si="18"/>
        <v>0</v>
      </c>
      <c r="BE90" s="502" t="s">
        <v>643</v>
      </c>
      <c r="BF90" s="511"/>
      <c r="BG90" s="511" t="s">
        <v>636</v>
      </c>
      <c r="BH90" s="511"/>
      <c r="BI90" s="512" t="s">
        <v>734</v>
      </c>
      <c r="BJ90" s="511">
        <f t="shared" si="19"/>
        <v>0</v>
      </c>
      <c r="BK90" s="511" t="s">
        <v>641</v>
      </c>
      <c r="BL90" s="511" t="s">
        <v>637</v>
      </c>
      <c r="BM90" s="511" t="s">
        <v>648</v>
      </c>
      <c r="BN90" s="514" t="s">
        <v>727</v>
      </c>
      <c r="BO90" s="503">
        <f t="shared" si="20"/>
        <v>0</v>
      </c>
      <c r="BP90" s="502" t="s">
        <v>643</v>
      </c>
      <c r="BQ90" s="511"/>
      <c r="BR90" s="511" t="s">
        <v>636</v>
      </c>
      <c r="BS90" s="511"/>
      <c r="BT90" s="512" t="s">
        <v>734</v>
      </c>
      <c r="BU90" s="511">
        <f t="shared" si="21"/>
        <v>0</v>
      </c>
      <c r="BV90" s="511" t="s">
        <v>641</v>
      </c>
      <c r="BW90" s="511" t="s">
        <v>637</v>
      </c>
      <c r="BX90" s="511" t="s">
        <v>648</v>
      </c>
      <c r="BY90" s="514" t="s">
        <v>727</v>
      </c>
      <c r="BZ90" s="503">
        <f t="shared" si="22"/>
        <v>0</v>
      </c>
      <c r="CA90" s="502" t="s">
        <v>643</v>
      </c>
      <c r="CB90" s="511"/>
      <c r="CC90" s="511" t="s">
        <v>636</v>
      </c>
      <c r="CD90" s="511"/>
      <c r="CE90" s="512" t="s">
        <v>734</v>
      </c>
      <c r="CF90" s="511">
        <f t="shared" si="23"/>
        <v>0</v>
      </c>
      <c r="CG90" s="511" t="s">
        <v>641</v>
      </c>
      <c r="CH90" s="511" t="s">
        <v>637</v>
      </c>
      <c r="CI90" s="511" t="s">
        <v>648</v>
      </c>
      <c r="CJ90" s="514" t="s">
        <v>727</v>
      </c>
    </row>
    <row r="91" spans="1:88" s="350" customFormat="1" x14ac:dyDescent="0.35">
      <c r="A91" s="503">
        <f t="shared" si="8"/>
        <v>0</v>
      </c>
      <c r="B91" s="502" t="s">
        <v>643</v>
      </c>
      <c r="C91" s="511"/>
      <c r="D91" s="511" t="s">
        <v>636</v>
      </c>
      <c r="E91" s="511"/>
      <c r="F91" s="512" t="s">
        <v>735</v>
      </c>
      <c r="G91" s="511">
        <f t="shared" si="9"/>
        <v>0</v>
      </c>
      <c r="H91" s="511" t="s">
        <v>641</v>
      </c>
      <c r="I91" s="511" t="s">
        <v>746</v>
      </c>
      <c r="J91" s="511" t="s">
        <v>648</v>
      </c>
      <c r="K91" s="514" t="s">
        <v>699</v>
      </c>
      <c r="L91" s="503">
        <f t="shared" si="10"/>
        <v>0</v>
      </c>
      <c r="M91" s="502" t="s">
        <v>643</v>
      </c>
      <c r="N91" s="511"/>
      <c r="O91" s="511" t="s">
        <v>636</v>
      </c>
      <c r="P91" s="511"/>
      <c r="Q91" s="512" t="s">
        <v>735</v>
      </c>
      <c r="R91" s="511">
        <f t="shared" si="11"/>
        <v>0</v>
      </c>
      <c r="S91" s="511" t="s">
        <v>641</v>
      </c>
      <c r="T91" s="511" t="s">
        <v>746</v>
      </c>
      <c r="U91" s="511" t="s">
        <v>648</v>
      </c>
      <c r="V91" s="514" t="s">
        <v>706</v>
      </c>
      <c r="W91" s="503">
        <f t="shared" si="12"/>
        <v>26690</v>
      </c>
      <c r="X91" s="502" t="s">
        <v>643</v>
      </c>
      <c r="Y91" s="511"/>
      <c r="Z91" s="511" t="s">
        <v>636</v>
      </c>
      <c r="AA91" s="511"/>
      <c r="AB91" s="512" t="s">
        <v>735</v>
      </c>
      <c r="AC91" s="511">
        <f t="shared" si="13"/>
        <v>2.6689999999999998E-2</v>
      </c>
      <c r="AD91" s="511" t="s">
        <v>641</v>
      </c>
      <c r="AE91" s="511" t="s">
        <v>746</v>
      </c>
      <c r="AF91" s="511" t="s">
        <v>648</v>
      </c>
      <c r="AG91" s="514" t="s">
        <v>706</v>
      </c>
      <c r="AH91" s="503">
        <f t="shared" si="14"/>
        <v>0</v>
      </c>
      <c r="AI91" s="502" t="s">
        <v>643</v>
      </c>
      <c r="AJ91" s="511"/>
      <c r="AK91" s="511" t="s">
        <v>636</v>
      </c>
      <c r="AL91" s="511"/>
      <c r="AM91" s="512" t="s">
        <v>735</v>
      </c>
      <c r="AN91" s="511">
        <f t="shared" si="15"/>
        <v>0</v>
      </c>
      <c r="AO91" s="511" t="s">
        <v>641</v>
      </c>
      <c r="AP91" s="511" t="s">
        <v>746</v>
      </c>
      <c r="AQ91" s="511" t="s">
        <v>648</v>
      </c>
      <c r="AR91" s="514" t="s">
        <v>706</v>
      </c>
      <c r="AS91" s="503">
        <f t="shared" si="16"/>
        <v>36090</v>
      </c>
      <c r="AT91" s="502" t="s">
        <v>643</v>
      </c>
      <c r="AU91" s="511"/>
      <c r="AV91" s="511" t="s">
        <v>636</v>
      </c>
      <c r="AW91" s="511"/>
      <c r="AX91" s="512" t="s">
        <v>735</v>
      </c>
      <c r="AY91" s="511">
        <f t="shared" si="17"/>
        <v>3.6089999999999997E-2</v>
      </c>
      <c r="AZ91" s="511" t="s">
        <v>641</v>
      </c>
      <c r="BA91" s="511" t="s">
        <v>746</v>
      </c>
      <c r="BB91" s="511" t="s">
        <v>648</v>
      </c>
      <c r="BC91" s="514" t="s">
        <v>706</v>
      </c>
      <c r="BD91" s="503">
        <f t="shared" si="18"/>
        <v>0</v>
      </c>
      <c r="BE91" s="502" t="s">
        <v>643</v>
      </c>
      <c r="BF91" s="511"/>
      <c r="BG91" s="511" t="s">
        <v>636</v>
      </c>
      <c r="BH91" s="511"/>
      <c r="BI91" s="512" t="s">
        <v>735</v>
      </c>
      <c r="BJ91" s="511">
        <f t="shared" si="19"/>
        <v>0</v>
      </c>
      <c r="BK91" s="511" t="s">
        <v>641</v>
      </c>
      <c r="BL91" s="511" t="s">
        <v>746</v>
      </c>
      <c r="BM91" s="511" t="s">
        <v>648</v>
      </c>
      <c r="BN91" s="514" t="s">
        <v>727</v>
      </c>
      <c r="BO91" s="503">
        <f t="shared" si="20"/>
        <v>0</v>
      </c>
      <c r="BP91" s="502" t="s">
        <v>643</v>
      </c>
      <c r="BQ91" s="511"/>
      <c r="BR91" s="511" t="s">
        <v>636</v>
      </c>
      <c r="BS91" s="511"/>
      <c r="BT91" s="512" t="s">
        <v>735</v>
      </c>
      <c r="BU91" s="511">
        <f t="shared" si="21"/>
        <v>0</v>
      </c>
      <c r="BV91" s="511" t="s">
        <v>641</v>
      </c>
      <c r="BW91" s="511" t="s">
        <v>746</v>
      </c>
      <c r="BX91" s="511" t="s">
        <v>648</v>
      </c>
      <c r="BY91" s="514" t="s">
        <v>727</v>
      </c>
      <c r="BZ91" s="503">
        <f t="shared" si="22"/>
        <v>1035.7919515456222</v>
      </c>
      <c r="CA91" s="502" t="s">
        <v>643</v>
      </c>
      <c r="CB91" s="511"/>
      <c r="CC91" s="511" t="s">
        <v>636</v>
      </c>
      <c r="CD91" s="511"/>
      <c r="CE91" s="512" t="s">
        <v>735</v>
      </c>
      <c r="CF91" s="511">
        <f t="shared" si="23"/>
        <v>1.0357919515456221E-3</v>
      </c>
      <c r="CG91" s="511" t="s">
        <v>641</v>
      </c>
      <c r="CH91" s="511" t="s">
        <v>746</v>
      </c>
      <c r="CI91" s="511" t="s">
        <v>648</v>
      </c>
      <c r="CJ91" s="514" t="s">
        <v>727</v>
      </c>
    </row>
    <row r="92" spans="1:88" s="350" customFormat="1" x14ac:dyDescent="0.35">
      <c r="A92" s="503">
        <f t="shared" si="8"/>
        <v>0</v>
      </c>
      <c r="B92" s="502" t="s">
        <v>643</v>
      </c>
      <c r="C92" s="511"/>
      <c r="D92" s="511" t="s">
        <v>636</v>
      </c>
      <c r="E92" s="511"/>
      <c r="F92" s="512" t="s">
        <v>736</v>
      </c>
      <c r="G92" s="511">
        <f t="shared" si="9"/>
        <v>0</v>
      </c>
      <c r="H92" s="511" t="s">
        <v>641</v>
      </c>
      <c r="I92" s="511" t="s">
        <v>746</v>
      </c>
      <c r="J92" s="511" t="s">
        <v>648</v>
      </c>
      <c r="K92" s="514" t="s">
        <v>699</v>
      </c>
      <c r="L92" s="503">
        <f t="shared" si="10"/>
        <v>0</v>
      </c>
      <c r="M92" s="502" t="s">
        <v>643</v>
      </c>
      <c r="N92" s="511"/>
      <c r="O92" s="511" t="s">
        <v>636</v>
      </c>
      <c r="P92" s="511"/>
      <c r="Q92" s="512" t="s">
        <v>736</v>
      </c>
      <c r="R92" s="511">
        <f t="shared" si="11"/>
        <v>0</v>
      </c>
      <c r="S92" s="511" t="s">
        <v>641</v>
      </c>
      <c r="T92" s="511" t="s">
        <v>746</v>
      </c>
      <c r="U92" s="511" t="s">
        <v>648</v>
      </c>
      <c r="V92" s="514" t="s">
        <v>706</v>
      </c>
      <c r="W92" s="503">
        <f t="shared" si="12"/>
        <v>0</v>
      </c>
      <c r="X92" s="502" t="s">
        <v>643</v>
      </c>
      <c r="Y92" s="511"/>
      <c r="Z92" s="511" t="s">
        <v>636</v>
      </c>
      <c r="AA92" s="511"/>
      <c r="AB92" s="512" t="s">
        <v>736</v>
      </c>
      <c r="AC92" s="511">
        <f t="shared" si="13"/>
        <v>0</v>
      </c>
      <c r="AD92" s="511" t="s">
        <v>641</v>
      </c>
      <c r="AE92" s="511" t="s">
        <v>746</v>
      </c>
      <c r="AF92" s="511" t="s">
        <v>648</v>
      </c>
      <c r="AG92" s="514" t="s">
        <v>706</v>
      </c>
      <c r="AH92" s="503">
        <f t="shared" si="14"/>
        <v>0</v>
      </c>
      <c r="AI92" s="502" t="s">
        <v>643</v>
      </c>
      <c r="AJ92" s="511"/>
      <c r="AK92" s="511" t="s">
        <v>636</v>
      </c>
      <c r="AL92" s="511"/>
      <c r="AM92" s="512" t="s">
        <v>736</v>
      </c>
      <c r="AN92" s="511">
        <f t="shared" si="15"/>
        <v>0</v>
      </c>
      <c r="AO92" s="511" t="s">
        <v>641</v>
      </c>
      <c r="AP92" s="511" t="s">
        <v>746</v>
      </c>
      <c r="AQ92" s="511" t="s">
        <v>648</v>
      </c>
      <c r="AR92" s="514" t="s">
        <v>706</v>
      </c>
      <c r="AS92" s="503">
        <f t="shared" si="16"/>
        <v>0</v>
      </c>
      <c r="AT92" s="502" t="s">
        <v>643</v>
      </c>
      <c r="AU92" s="511"/>
      <c r="AV92" s="511" t="s">
        <v>636</v>
      </c>
      <c r="AW92" s="511"/>
      <c r="AX92" s="512" t="s">
        <v>736</v>
      </c>
      <c r="AY92" s="511">
        <f t="shared" si="17"/>
        <v>0</v>
      </c>
      <c r="AZ92" s="511" t="s">
        <v>641</v>
      </c>
      <c r="BA92" s="511" t="s">
        <v>746</v>
      </c>
      <c r="BB92" s="511" t="s">
        <v>648</v>
      </c>
      <c r="BC92" s="514" t="s">
        <v>706</v>
      </c>
      <c r="BD92" s="503">
        <f t="shared" si="18"/>
        <v>0</v>
      </c>
      <c r="BE92" s="502" t="s">
        <v>643</v>
      </c>
      <c r="BF92" s="511"/>
      <c r="BG92" s="511" t="s">
        <v>636</v>
      </c>
      <c r="BH92" s="511"/>
      <c r="BI92" s="512" t="s">
        <v>736</v>
      </c>
      <c r="BJ92" s="511">
        <f t="shared" si="19"/>
        <v>0</v>
      </c>
      <c r="BK92" s="511" t="s">
        <v>641</v>
      </c>
      <c r="BL92" s="511" t="s">
        <v>746</v>
      </c>
      <c r="BM92" s="511" t="s">
        <v>648</v>
      </c>
      <c r="BN92" s="514" t="s">
        <v>727</v>
      </c>
      <c r="BO92" s="503">
        <f t="shared" si="20"/>
        <v>0</v>
      </c>
      <c r="BP92" s="502" t="s">
        <v>643</v>
      </c>
      <c r="BQ92" s="511"/>
      <c r="BR92" s="511" t="s">
        <v>636</v>
      </c>
      <c r="BS92" s="511"/>
      <c r="BT92" s="512" t="s">
        <v>736</v>
      </c>
      <c r="BU92" s="511">
        <f t="shared" si="21"/>
        <v>0</v>
      </c>
      <c r="BV92" s="511" t="s">
        <v>641</v>
      </c>
      <c r="BW92" s="511" t="s">
        <v>746</v>
      </c>
      <c r="BX92" s="511" t="s">
        <v>648</v>
      </c>
      <c r="BY92" s="514" t="s">
        <v>727</v>
      </c>
      <c r="BZ92" s="503">
        <f t="shared" si="22"/>
        <v>0</v>
      </c>
      <c r="CA92" s="502" t="s">
        <v>643</v>
      </c>
      <c r="CB92" s="511"/>
      <c r="CC92" s="511" t="s">
        <v>636</v>
      </c>
      <c r="CD92" s="511"/>
      <c r="CE92" s="512" t="s">
        <v>736</v>
      </c>
      <c r="CF92" s="511">
        <f t="shared" si="23"/>
        <v>0</v>
      </c>
      <c r="CG92" s="511" t="s">
        <v>641</v>
      </c>
      <c r="CH92" s="511" t="s">
        <v>746</v>
      </c>
      <c r="CI92" s="511" t="s">
        <v>648</v>
      </c>
      <c r="CJ92" s="514" t="s">
        <v>727</v>
      </c>
    </row>
    <row r="93" spans="1:88" s="350" customFormat="1" x14ac:dyDescent="0.35">
      <c r="A93" s="503">
        <f t="shared" si="8"/>
        <v>0</v>
      </c>
      <c r="B93" s="502" t="s">
        <v>643</v>
      </c>
      <c r="C93" s="511"/>
      <c r="D93" s="511" t="s">
        <v>636</v>
      </c>
      <c r="E93" s="511"/>
      <c r="F93" s="512" t="s">
        <v>737</v>
      </c>
      <c r="G93" s="511">
        <f t="shared" si="9"/>
        <v>0</v>
      </c>
      <c r="H93" s="511" t="s">
        <v>641</v>
      </c>
      <c r="I93" s="511" t="s">
        <v>746</v>
      </c>
      <c r="J93" s="511" t="s">
        <v>648</v>
      </c>
      <c r="K93" s="514" t="s">
        <v>699</v>
      </c>
      <c r="L93" s="503">
        <f t="shared" si="10"/>
        <v>0</v>
      </c>
      <c r="M93" s="502" t="s">
        <v>643</v>
      </c>
      <c r="N93" s="511"/>
      <c r="O93" s="511" t="s">
        <v>636</v>
      </c>
      <c r="P93" s="511"/>
      <c r="Q93" s="512" t="s">
        <v>737</v>
      </c>
      <c r="R93" s="511">
        <f t="shared" si="11"/>
        <v>0</v>
      </c>
      <c r="S93" s="511" t="s">
        <v>641</v>
      </c>
      <c r="T93" s="511" t="s">
        <v>746</v>
      </c>
      <c r="U93" s="511" t="s">
        <v>648</v>
      </c>
      <c r="V93" s="514" t="s">
        <v>706</v>
      </c>
      <c r="W93" s="503">
        <f t="shared" si="12"/>
        <v>0</v>
      </c>
      <c r="X93" s="502" t="s">
        <v>643</v>
      </c>
      <c r="Y93" s="511"/>
      <c r="Z93" s="511" t="s">
        <v>636</v>
      </c>
      <c r="AA93" s="511"/>
      <c r="AB93" s="512" t="s">
        <v>737</v>
      </c>
      <c r="AC93" s="511">
        <f t="shared" si="13"/>
        <v>0</v>
      </c>
      <c r="AD93" s="511" t="s">
        <v>641</v>
      </c>
      <c r="AE93" s="511" t="s">
        <v>746</v>
      </c>
      <c r="AF93" s="511" t="s">
        <v>648</v>
      </c>
      <c r="AG93" s="514" t="s">
        <v>706</v>
      </c>
      <c r="AH93" s="503">
        <f t="shared" si="14"/>
        <v>0</v>
      </c>
      <c r="AI93" s="502" t="s">
        <v>643</v>
      </c>
      <c r="AJ93" s="511"/>
      <c r="AK93" s="511" t="s">
        <v>636</v>
      </c>
      <c r="AL93" s="511"/>
      <c r="AM93" s="512" t="s">
        <v>737</v>
      </c>
      <c r="AN93" s="511">
        <f t="shared" si="15"/>
        <v>0</v>
      </c>
      <c r="AO93" s="511" t="s">
        <v>641</v>
      </c>
      <c r="AP93" s="511" t="s">
        <v>746</v>
      </c>
      <c r="AQ93" s="511" t="s">
        <v>648</v>
      </c>
      <c r="AR93" s="514" t="s">
        <v>706</v>
      </c>
      <c r="AS93" s="503">
        <f t="shared" si="16"/>
        <v>0</v>
      </c>
      <c r="AT93" s="502" t="s">
        <v>643</v>
      </c>
      <c r="AU93" s="511"/>
      <c r="AV93" s="511" t="s">
        <v>636</v>
      </c>
      <c r="AW93" s="511"/>
      <c r="AX93" s="512" t="s">
        <v>737</v>
      </c>
      <c r="AY93" s="511">
        <f t="shared" si="17"/>
        <v>0</v>
      </c>
      <c r="AZ93" s="511" t="s">
        <v>641</v>
      </c>
      <c r="BA93" s="511" t="s">
        <v>746</v>
      </c>
      <c r="BB93" s="511" t="s">
        <v>648</v>
      </c>
      <c r="BC93" s="514" t="s">
        <v>706</v>
      </c>
      <c r="BD93" s="503">
        <f t="shared" si="18"/>
        <v>0</v>
      </c>
      <c r="BE93" s="502" t="s">
        <v>643</v>
      </c>
      <c r="BF93" s="511"/>
      <c r="BG93" s="511" t="s">
        <v>636</v>
      </c>
      <c r="BH93" s="511"/>
      <c r="BI93" s="512" t="s">
        <v>737</v>
      </c>
      <c r="BJ93" s="511">
        <f t="shared" si="19"/>
        <v>0</v>
      </c>
      <c r="BK93" s="511" t="s">
        <v>641</v>
      </c>
      <c r="BL93" s="511" t="s">
        <v>746</v>
      </c>
      <c r="BM93" s="511" t="s">
        <v>648</v>
      </c>
      <c r="BN93" s="514" t="s">
        <v>727</v>
      </c>
      <c r="BO93" s="503">
        <f t="shared" si="20"/>
        <v>0</v>
      </c>
      <c r="BP93" s="502" t="s">
        <v>643</v>
      </c>
      <c r="BQ93" s="511"/>
      <c r="BR93" s="511" t="s">
        <v>636</v>
      </c>
      <c r="BS93" s="511"/>
      <c r="BT93" s="512" t="s">
        <v>737</v>
      </c>
      <c r="BU93" s="511">
        <f t="shared" si="21"/>
        <v>0</v>
      </c>
      <c r="BV93" s="511" t="s">
        <v>641</v>
      </c>
      <c r="BW93" s="511" t="s">
        <v>746</v>
      </c>
      <c r="BX93" s="511" t="s">
        <v>648</v>
      </c>
      <c r="BY93" s="514" t="s">
        <v>727</v>
      </c>
      <c r="BZ93" s="503">
        <f t="shared" si="22"/>
        <v>0</v>
      </c>
      <c r="CA93" s="502" t="s">
        <v>643</v>
      </c>
      <c r="CB93" s="511"/>
      <c r="CC93" s="511" t="s">
        <v>636</v>
      </c>
      <c r="CD93" s="511"/>
      <c r="CE93" s="512" t="s">
        <v>737</v>
      </c>
      <c r="CF93" s="511">
        <f t="shared" si="23"/>
        <v>0</v>
      </c>
      <c r="CG93" s="511" t="s">
        <v>641</v>
      </c>
      <c r="CH93" s="511" t="s">
        <v>746</v>
      </c>
      <c r="CI93" s="511" t="s">
        <v>648</v>
      </c>
      <c r="CJ93" s="514" t="s">
        <v>727</v>
      </c>
    </row>
    <row r="94" spans="1:88" s="350" customFormat="1" x14ac:dyDescent="0.35">
      <c r="A94" s="503">
        <f t="shared" si="8"/>
        <v>0</v>
      </c>
      <c r="B94" s="502" t="s">
        <v>643</v>
      </c>
      <c r="C94" s="511"/>
      <c r="D94" s="511" t="s">
        <v>636</v>
      </c>
      <c r="E94" s="511"/>
      <c r="F94" s="512" t="s">
        <v>738</v>
      </c>
      <c r="G94" s="511">
        <f t="shared" si="9"/>
        <v>0</v>
      </c>
      <c r="H94" s="511" t="s">
        <v>641</v>
      </c>
      <c r="I94" s="511" t="s">
        <v>746</v>
      </c>
      <c r="J94" s="511" t="s">
        <v>648</v>
      </c>
      <c r="K94" s="514" t="s">
        <v>699</v>
      </c>
      <c r="L94" s="503">
        <f t="shared" si="10"/>
        <v>0</v>
      </c>
      <c r="M94" s="502" t="s">
        <v>643</v>
      </c>
      <c r="N94" s="511"/>
      <c r="O94" s="511" t="s">
        <v>636</v>
      </c>
      <c r="P94" s="511"/>
      <c r="Q94" s="512" t="s">
        <v>738</v>
      </c>
      <c r="R94" s="511">
        <f t="shared" si="11"/>
        <v>0</v>
      </c>
      <c r="S94" s="511" t="s">
        <v>641</v>
      </c>
      <c r="T94" s="511" t="s">
        <v>746</v>
      </c>
      <c r="U94" s="511" t="s">
        <v>648</v>
      </c>
      <c r="V94" s="514" t="s">
        <v>706</v>
      </c>
      <c r="W94" s="503">
        <f t="shared" si="12"/>
        <v>0</v>
      </c>
      <c r="X94" s="502" t="s">
        <v>643</v>
      </c>
      <c r="Y94" s="511"/>
      <c r="Z94" s="511" t="s">
        <v>636</v>
      </c>
      <c r="AA94" s="511"/>
      <c r="AB94" s="512" t="s">
        <v>738</v>
      </c>
      <c r="AC94" s="511">
        <f t="shared" si="13"/>
        <v>0</v>
      </c>
      <c r="AD94" s="511" t="s">
        <v>641</v>
      </c>
      <c r="AE94" s="511" t="s">
        <v>746</v>
      </c>
      <c r="AF94" s="511" t="s">
        <v>648</v>
      </c>
      <c r="AG94" s="514" t="s">
        <v>706</v>
      </c>
      <c r="AH94" s="503">
        <f t="shared" si="14"/>
        <v>0</v>
      </c>
      <c r="AI94" s="502" t="s">
        <v>643</v>
      </c>
      <c r="AJ94" s="511"/>
      <c r="AK94" s="511" t="s">
        <v>636</v>
      </c>
      <c r="AL94" s="511"/>
      <c r="AM94" s="512" t="s">
        <v>738</v>
      </c>
      <c r="AN94" s="511">
        <f t="shared" si="15"/>
        <v>0</v>
      </c>
      <c r="AO94" s="511" t="s">
        <v>641</v>
      </c>
      <c r="AP94" s="511" t="s">
        <v>746</v>
      </c>
      <c r="AQ94" s="511" t="s">
        <v>648</v>
      </c>
      <c r="AR94" s="514" t="s">
        <v>706</v>
      </c>
      <c r="AS94" s="503">
        <f t="shared" si="16"/>
        <v>0</v>
      </c>
      <c r="AT94" s="502" t="s">
        <v>643</v>
      </c>
      <c r="AU94" s="511"/>
      <c r="AV94" s="511" t="s">
        <v>636</v>
      </c>
      <c r="AW94" s="511"/>
      <c r="AX94" s="512" t="s">
        <v>738</v>
      </c>
      <c r="AY94" s="511">
        <f t="shared" si="17"/>
        <v>0</v>
      </c>
      <c r="AZ94" s="511" t="s">
        <v>641</v>
      </c>
      <c r="BA94" s="511" t="s">
        <v>746</v>
      </c>
      <c r="BB94" s="511" t="s">
        <v>648</v>
      </c>
      <c r="BC94" s="514" t="s">
        <v>706</v>
      </c>
      <c r="BD94" s="503">
        <f t="shared" si="18"/>
        <v>0</v>
      </c>
      <c r="BE94" s="502" t="s">
        <v>643</v>
      </c>
      <c r="BF94" s="511"/>
      <c r="BG94" s="511" t="s">
        <v>636</v>
      </c>
      <c r="BH94" s="511"/>
      <c r="BI94" s="512" t="s">
        <v>738</v>
      </c>
      <c r="BJ94" s="511">
        <f t="shared" si="19"/>
        <v>0</v>
      </c>
      <c r="BK94" s="511" t="s">
        <v>641</v>
      </c>
      <c r="BL94" s="511" t="s">
        <v>746</v>
      </c>
      <c r="BM94" s="511" t="s">
        <v>648</v>
      </c>
      <c r="BN94" s="514" t="s">
        <v>727</v>
      </c>
      <c r="BO94" s="503">
        <f t="shared" si="20"/>
        <v>0</v>
      </c>
      <c r="BP94" s="502" t="s">
        <v>643</v>
      </c>
      <c r="BQ94" s="511"/>
      <c r="BR94" s="511" t="s">
        <v>636</v>
      </c>
      <c r="BS94" s="511"/>
      <c r="BT94" s="512" t="s">
        <v>738</v>
      </c>
      <c r="BU94" s="511">
        <f t="shared" si="21"/>
        <v>0</v>
      </c>
      <c r="BV94" s="511" t="s">
        <v>641</v>
      </c>
      <c r="BW94" s="511" t="s">
        <v>746</v>
      </c>
      <c r="BX94" s="511" t="s">
        <v>648</v>
      </c>
      <c r="BY94" s="514" t="s">
        <v>727</v>
      </c>
      <c r="BZ94" s="503">
        <f t="shared" si="22"/>
        <v>0</v>
      </c>
      <c r="CA94" s="502" t="s">
        <v>643</v>
      </c>
      <c r="CB94" s="511"/>
      <c r="CC94" s="511" t="s">
        <v>636</v>
      </c>
      <c r="CD94" s="511"/>
      <c r="CE94" s="512" t="s">
        <v>738</v>
      </c>
      <c r="CF94" s="511">
        <f t="shared" si="23"/>
        <v>0</v>
      </c>
      <c r="CG94" s="511" t="s">
        <v>641</v>
      </c>
      <c r="CH94" s="511" t="s">
        <v>746</v>
      </c>
      <c r="CI94" s="511" t="s">
        <v>648</v>
      </c>
      <c r="CJ94" s="514" t="s">
        <v>727</v>
      </c>
    </row>
    <row r="95" spans="1:88" s="350" customFormat="1" x14ac:dyDescent="0.35">
      <c r="A95" s="503">
        <f t="shared" si="8"/>
        <v>0</v>
      </c>
      <c r="B95" s="502" t="s">
        <v>643</v>
      </c>
      <c r="C95" s="511"/>
      <c r="D95" s="511" t="s">
        <v>636</v>
      </c>
      <c r="E95" s="511"/>
      <c r="F95" s="512" t="s">
        <v>739</v>
      </c>
      <c r="G95" s="511">
        <f t="shared" si="9"/>
        <v>0</v>
      </c>
      <c r="H95" s="511" t="s">
        <v>641</v>
      </c>
      <c r="I95" s="511" t="s">
        <v>746</v>
      </c>
      <c r="J95" s="511" t="s">
        <v>648</v>
      </c>
      <c r="K95" s="514" t="s">
        <v>699</v>
      </c>
      <c r="L95" s="503">
        <f t="shared" si="10"/>
        <v>0</v>
      </c>
      <c r="M95" s="502" t="s">
        <v>643</v>
      </c>
      <c r="N95" s="511"/>
      <c r="O95" s="511" t="s">
        <v>636</v>
      </c>
      <c r="P95" s="511"/>
      <c r="Q95" s="512" t="s">
        <v>739</v>
      </c>
      <c r="R95" s="511">
        <f t="shared" si="11"/>
        <v>0</v>
      </c>
      <c r="S95" s="511" t="s">
        <v>641</v>
      </c>
      <c r="T95" s="511" t="s">
        <v>746</v>
      </c>
      <c r="U95" s="511" t="s">
        <v>648</v>
      </c>
      <c r="V95" s="514" t="s">
        <v>706</v>
      </c>
      <c r="W95" s="503">
        <f t="shared" si="12"/>
        <v>0</v>
      </c>
      <c r="X95" s="502" t="s">
        <v>643</v>
      </c>
      <c r="Y95" s="511"/>
      <c r="Z95" s="511" t="s">
        <v>636</v>
      </c>
      <c r="AA95" s="511"/>
      <c r="AB95" s="512" t="s">
        <v>739</v>
      </c>
      <c r="AC95" s="511">
        <f t="shared" si="13"/>
        <v>0</v>
      </c>
      <c r="AD95" s="511" t="s">
        <v>641</v>
      </c>
      <c r="AE95" s="511" t="s">
        <v>746</v>
      </c>
      <c r="AF95" s="511" t="s">
        <v>648</v>
      </c>
      <c r="AG95" s="514" t="s">
        <v>706</v>
      </c>
      <c r="AH95" s="503">
        <f t="shared" si="14"/>
        <v>28351</v>
      </c>
      <c r="AI95" s="502" t="s">
        <v>643</v>
      </c>
      <c r="AJ95" s="511"/>
      <c r="AK95" s="511" t="s">
        <v>636</v>
      </c>
      <c r="AL95" s="511"/>
      <c r="AM95" s="512" t="s">
        <v>739</v>
      </c>
      <c r="AN95" s="511">
        <f t="shared" si="15"/>
        <v>2.8351000000000001E-2</v>
      </c>
      <c r="AO95" s="511" t="s">
        <v>641</v>
      </c>
      <c r="AP95" s="511" t="s">
        <v>746</v>
      </c>
      <c r="AQ95" s="511" t="s">
        <v>648</v>
      </c>
      <c r="AR95" s="514" t="s">
        <v>706</v>
      </c>
      <c r="AS95" s="503">
        <f t="shared" si="16"/>
        <v>1070</v>
      </c>
      <c r="AT95" s="502" t="s">
        <v>643</v>
      </c>
      <c r="AU95" s="511"/>
      <c r="AV95" s="511" t="s">
        <v>636</v>
      </c>
      <c r="AW95" s="511"/>
      <c r="AX95" s="512" t="s">
        <v>739</v>
      </c>
      <c r="AY95" s="511">
        <f t="shared" si="17"/>
        <v>1.07E-3</v>
      </c>
      <c r="AZ95" s="511" t="s">
        <v>641</v>
      </c>
      <c r="BA95" s="511" t="s">
        <v>746</v>
      </c>
      <c r="BB95" s="511" t="s">
        <v>648</v>
      </c>
      <c r="BC95" s="514" t="s">
        <v>706</v>
      </c>
      <c r="BD95" s="503">
        <f t="shared" si="18"/>
        <v>0</v>
      </c>
      <c r="BE95" s="502" t="s">
        <v>643</v>
      </c>
      <c r="BF95" s="511"/>
      <c r="BG95" s="511" t="s">
        <v>636</v>
      </c>
      <c r="BH95" s="511"/>
      <c r="BI95" s="512" t="s">
        <v>739</v>
      </c>
      <c r="BJ95" s="511">
        <f t="shared" si="19"/>
        <v>0</v>
      </c>
      <c r="BK95" s="511" t="s">
        <v>641</v>
      </c>
      <c r="BL95" s="511" t="s">
        <v>746</v>
      </c>
      <c r="BM95" s="511" t="s">
        <v>648</v>
      </c>
      <c r="BN95" s="514" t="s">
        <v>727</v>
      </c>
      <c r="BO95" s="503">
        <f t="shared" si="20"/>
        <v>0</v>
      </c>
      <c r="BP95" s="502" t="s">
        <v>643</v>
      </c>
      <c r="BQ95" s="511"/>
      <c r="BR95" s="511" t="s">
        <v>636</v>
      </c>
      <c r="BS95" s="511"/>
      <c r="BT95" s="512" t="s">
        <v>739</v>
      </c>
      <c r="BU95" s="511">
        <f t="shared" si="21"/>
        <v>0</v>
      </c>
      <c r="BV95" s="511" t="s">
        <v>641</v>
      </c>
      <c r="BW95" s="511" t="s">
        <v>746</v>
      </c>
      <c r="BX95" s="511" t="s">
        <v>648</v>
      </c>
      <c r="BY95" s="514" t="s">
        <v>727</v>
      </c>
      <c r="BZ95" s="503">
        <f t="shared" si="22"/>
        <v>1347.1041844685437</v>
      </c>
      <c r="CA95" s="502" t="s">
        <v>643</v>
      </c>
      <c r="CB95" s="511"/>
      <c r="CC95" s="511" t="s">
        <v>636</v>
      </c>
      <c r="CD95" s="511"/>
      <c r="CE95" s="512" t="s">
        <v>739</v>
      </c>
      <c r="CF95" s="511">
        <f t="shared" si="23"/>
        <v>1.3471041844685437E-3</v>
      </c>
      <c r="CG95" s="511" t="s">
        <v>641</v>
      </c>
      <c r="CH95" s="511" t="s">
        <v>746</v>
      </c>
      <c r="CI95" s="511" t="s">
        <v>648</v>
      </c>
      <c r="CJ95" s="514" t="s">
        <v>727</v>
      </c>
    </row>
    <row r="96" spans="1:88" s="350" customFormat="1" x14ac:dyDescent="0.35">
      <c r="A96" s="503">
        <f t="shared" si="8"/>
        <v>0</v>
      </c>
      <c r="B96" s="502" t="s">
        <v>643</v>
      </c>
      <c r="C96" s="511"/>
      <c r="D96" s="511" t="s">
        <v>636</v>
      </c>
      <c r="E96" s="511"/>
      <c r="F96" s="512" t="s">
        <v>740</v>
      </c>
      <c r="G96" s="511">
        <f t="shared" si="9"/>
        <v>0</v>
      </c>
      <c r="H96" s="511" t="s">
        <v>641</v>
      </c>
      <c r="I96" s="511" t="s">
        <v>746</v>
      </c>
      <c r="J96" s="511" t="s">
        <v>648</v>
      </c>
      <c r="K96" s="514" t="s">
        <v>699</v>
      </c>
      <c r="L96" s="503">
        <f t="shared" si="10"/>
        <v>0</v>
      </c>
      <c r="M96" s="502" t="s">
        <v>643</v>
      </c>
      <c r="N96" s="511"/>
      <c r="O96" s="511" t="s">
        <v>636</v>
      </c>
      <c r="P96" s="511"/>
      <c r="Q96" s="512" t="s">
        <v>740</v>
      </c>
      <c r="R96" s="511">
        <f t="shared" si="11"/>
        <v>0</v>
      </c>
      <c r="S96" s="511" t="s">
        <v>641</v>
      </c>
      <c r="T96" s="511" t="s">
        <v>746</v>
      </c>
      <c r="U96" s="511" t="s">
        <v>648</v>
      </c>
      <c r="V96" s="514" t="s">
        <v>706</v>
      </c>
      <c r="W96" s="503">
        <f t="shared" si="12"/>
        <v>139666</v>
      </c>
      <c r="X96" s="502" t="s">
        <v>643</v>
      </c>
      <c r="Y96" s="511"/>
      <c r="Z96" s="511" t="s">
        <v>636</v>
      </c>
      <c r="AA96" s="511"/>
      <c r="AB96" s="512" t="s">
        <v>740</v>
      </c>
      <c r="AC96" s="511">
        <f t="shared" si="13"/>
        <v>0.13966600000000001</v>
      </c>
      <c r="AD96" s="511" t="s">
        <v>641</v>
      </c>
      <c r="AE96" s="511" t="s">
        <v>746</v>
      </c>
      <c r="AF96" s="511" t="s">
        <v>648</v>
      </c>
      <c r="AG96" s="514" t="s">
        <v>706</v>
      </c>
      <c r="AH96" s="503">
        <f t="shared" si="14"/>
        <v>0</v>
      </c>
      <c r="AI96" s="502" t="s">
        <v>643</v>
      </c>
      <c r="AJ96" s="511"/>
      <c r="AK96" s="511" t="s">
        <v>636</v>
      </c>
      <c r="AL96" s="511"/>
      <c r="AM96" s="512" t="s">
        <v>740</v>
      </c>
      <c r="AN96" s="511">
        <f t="shared" si="15"/>
        <v>0</v>
      </c>
      <c r="AO96" s="511" t="s">
        <v>641</v>
      </c>
      <c r="AP96" s="511" t="s">
        <v>746</v>
      </c>
      <c r="AQ96" s="511" t="s">
        <v>648</v>
      </c>
      <c r="AR96" s="514" t="s">
        <v>706</v>
      </c>
      <c r="AS96" s="503">
        <f t="shared" si="16"/>
        <v>122389</v>
      </c>
      <c r="AT96" s="502" t="s">
        <v>643</v>
      </c>
      <c r="AU96" s="511"/>
      <c r="AV96" s="511" t="s">
        <v>636</v>
      </c>
      <c r="AW96" s="511"/>
      <c r="AX96" s="512" t="s">
        <v>740</v>
      </c>
      <c r="AY96" s="511">
        <f t="shared" si="17"/>
        <v>0.122389</v>
      </c>
      <c r="AZ96" s="511" t="s">
        <v>641</v>
      </c>
      <c r="BA96" s="511" t="s">
        <v>746</v>
      </c>
      <c r="BB96" s="511" t="s">
        <v>648</v>
      </c>
      <c r="BC96" s="514" t="s">
        <v>706</v>
      </c>
      <c r="BD96" s="503">
        <f t="shared" si="18"/>
        <v>0</v>
      </c>
      <c r="BE96" s="502" t="s">
        <v>643</v>
      </c>
      <c r="BF96" s="511"/>
      <c r="BG96" s="511" t="s">
        <v>636</v>
      </c>
      <c r="BH96" s="511"/>
      <c r="BI96" s="512" t="s">
        <v>740</v>
      </c>
      <c r="BJ96" s="511">
        <f t="shared" si="19"/>
        <v>0</v>
      </c>
      <c r="BK96" s="511" t="s">
        <v>641</v>
      </c>
      <c r="BL96" s="511" t="s">
        <v>746</v>
      </c>
      <c r="BM96" s="511" t="s">
        <v>648</v>
      </c>
      <c r="BN96" s="514" t="s">
        <v>727</v>
      </c>
      <c r="BO96" s="503">
        <f t="shared" si="20"/>
        <v>0</v>
      </c>
      <c r="BP96" s="502" t="s">
        <v>643</v>
      </c>
      <c r="BQ96" s="511"/>
      <c r="BR96" s="511" t="s">
        <v>636</v>
      </c>
      <c r="BS96" s="511"/>
      <c r="BT96" s="512" t="s">
        <v>740</v>
      </c>
      <c r="BU96" s="511">
        <f t="shared" si="21"/>
        <v>0</v>
      </c>
      <c r="BV96" s="511" t="s">
        <v>641</v>
      </c>
      <c r="BW96" s="511" t="s">
        <v>746</v>
      </c>
      <c r="BX96" s="511" t="s">
        <v>648</v>
      </c>
      <c r="BY96" s="514" t="s">
        <v>727</v>
      </c>
      <c r="BZ96" s="503">
        <f t="shared" si="22"/>
        <v>5065.033638322966</v>
      </c>
      <c r="CA96" s="502" t="s">
        <v>643</v>
      </c>
      <c r="CB96" s="511"/>
      <c r="CC96" s="511" t="s">
        <v>636</v>
      </c>
      <c r="CD96" s="511"/>
      <c r="CE96" s="512" t="s">
        <v>740</v>
      </c>
      <c r="CF96" s="511">
        <f t="shared" si="23"/>
        <v>5.0650336383229657E-3</v>
      </c>
      <c r="CG96" s="511" t="s">
        <v>641</v>
      </c>
      <c r="CH96" s="511" t="s">
        <v>746</v>
      </c>
      <c r="CI96" s="511" t="s">
        <v>648</v>
      </c>
      <c r="CJ96" s="514" t="s">
        <v>727</v>
      </c>
    </row>
    <row r="97" spans="1:88" s="350" customFormat="1" x14ac:dyDescent="0.35">
      <c r="A97" s="503">
        <f t="shared" si="8"/>
        <v>0</v>
      </c>
      <c r="B97" s="502" t="s">
        <v>643</v>
      </c>
      <c r="C97" s="511"/>
      <c r="D97" s="511" t="s">
        <v>636</v>
      </c>
      <c r="E97" s="511"/>
      <c r="F97" s="512" t="s">
        <v>741</v>
      </c>
      <c r="G97" s="511">
        <f t="shared" si="9"/>
        <v>0</v>
      </c>
      <c r="H97" s="511" t="s">
        <v>641</v>
      </c>
      <c r="I97" s="511" t="s">
        <v>746</v>
      </c>
      <c r="J97" s="511" t="s">
        <v>648</v>
      </c>
      <c r="K97" s="514" t="s">
        <v>699</v>
      </c>
      <c r="L97" s="503">
        <f t="shared" si="10"/>
        <v>0</v>
      </c>
      <c r="M97" s="502" t="s">
        <v>643</v>
      </c>
      <c r="N97" s="511"/>
      <c r="O97" s="511" t="s">
        <v>636</v>
      </c>
      <c r="P97" s="511"/>
      <c r="Q97" s="512" t="s">
        <v>741</v>
      </c>
      <c r="R97" s="511">
        <f t="shared" si="11"/>
        <v>0</v>
      </c>
      <c r="S97" s="511" t="s">
        <v>641</v>
      </c>
      <c r="T97" s="511" t="s">
        <v>746</v>
      </c>
      <c r="U97" s="511" t="s">
        <v>648</v>
      </c>
      <c r="V97" s="514" t="s">
        <v>706</v>
      </c>
      <c r="W97" s="503">
        <f t="shared" si="12"/>
        <v>2518</v>
      </c>
      <c r="X97" s="502" t="s">
        <v>643</v>
      </c>
      <c r="Y97" s="511"/>
      <c r="Z97" s="511" t="s">
        <v>636</v>
      </c>
      <c r="AA97" s="511"/>
      <c r="AB97" s="512" t="s">
        <v>741</v>
      </c>
      <c r="AC97" s="511">
        <f t="shared" si="13"/>
        <v>2.5179999999999998E-3</v>
      </c>
      <c r="AD97" s="511" t="s">
        <v>641</v>
      </c>
      <c r="AE97" s="511" t="s">
        <v>746</v>
      </c>
      <c r="AF97" s="511" t="s">
        <v>648</v>
      </c>
      <c r="AG97" s="514" t="s">
        <v>706</v>
      </c>
      <c r="AH97" s="503">
        <f t="shared" si="14"/>
        <v>0</v>
      </c>
      <c r="AI97" s="502" t="s">
        <v>643</v>
      </c>
      <c r="AJ97" s="511"/>
      <c r="AK97" s="511" t="s">
        <v>636</v>
      </c>
      <c r="AL97" s="511"/>
      <c r="AM97" s="512" t="s">
        <v>741</v>
      </c>
      <c r="AN97" s="511">
        <f t="shared" si="15"/>
        <v>0</v>
      </c>
      <c r="AO97" s="511" t="s">
        <v>641</v>
      </c>
      <c r="AP97" s="511" t="s">
        <v>746</v>
      </c>
      <c r="AQ97" s="511" t="s">
        <v>648</v>
      </c>
      <c r="AR97" s="514" t="s">
        <v>706</v>
      </c>
      <c r="AS97" s="503">
        <f t="shared" si="16"/>
        <v>0</v>
      </c>
      <c r="AT97" s="502" t="s">
        <v>643</v>
      </c>
      <c r="AU97" s="511"/>
      <c r="AV97" s="511" t="s">
        <v>636</v>
      </c>
      <c r="AW97" s="511"/>
      <c r="AX97" s="512" t="s">
        <v>741</v>
      </c>
      <c r="AY97" s="511">
        <f t="shared" si="17"/>
        <v>0</v>
      </c>
      <c r="AZ97" s="511" t="s">
        <v>641</v>
      </c>
      <c r="BA97" s="511" t="s">
        <v>746</v>
      </c>
      <c r="BB97" s="511" t="s">
        <v>648</v>
      </c>
      <c r="BC97" s="514" t="s">
        <v>706</v>
      </c>
      <c r="BD97" s="503">
        <f t="shared" si="18"/>
        <v>0</v>
      </c>
      <c r="BE97" s="502" t="s">
        <v>643</v>
      </c>
      <c r="BF97" s="511"/>
      <c r="BG97" s="511" t="s">
        <v>636</v>
      </c>
      <c r="BH97" s="511"/>
      <c r="BI97" s="512" t="s">
        <v>741</v>
      </c>
      <c r="BJ97" s="511">
        <f t="shared" si="19"/>
        <v>0</v>
      </c>
      <c r="BK97" s="511" t="s">
        <v>641</v>
      </c>
      <c r="BL97" s="511" t="s">
        <v>746</v>
      </c>
      <c r="BM97" s="511" t="s">
        <v>648</v>
      </c>
      <c r="BN97" s="514" t="s">
        <v>727</v>
      </c>
      <c r="BO97" s="503">
        <f t="shared" si="20"/>
        <v>0</v>
      </c>
      <c r="BP97" s="502" t="s">
        <v>643</v>
      </c>
      <c r="BQ97" s="511"/>
      <c r="BR97" s="511" t="s">
        <v>636</v>
      </c>
      <c r="BS97" s="511"/>
      <c r="BT97" s="512" t="s">
        <v>741</v>
      </c>
      <c r="BU97" s="511">
        <f t="shared" si="21"/>
        <v>0</v>
      </c>
      <c r="BV97" s="511" t="s">
        <v>641</v>
      </c>
      <c r="BW97" s="511" t="s">
        <v>746</v>
      </c>
      <c r="BX97" s="511" t="s">
        <v>648</v>
      </c>
      <c r="BY97" s="514" t="s">
        <v>727</v>
      </c>
      <c r="BZ97" s="503">
        <f t="shared" si="22"/>
        <v>79.525711568858398</v>
      </c>
      <c r="CA97" s="502" t="s">
        <v>643</v>
      </c>
      <c r="CB97" s="511"/>
      <c r="CC97" s="511" t="s">
        <v>636</v>
      </c>
      <c r="CD97" s="511"/>
      <c r="CE97" s="512" t="s">
        <v>741</v>
      </c>
      <c r="CF97" s="511">
        <f t="shared" si="23"/>
        <v>7.9525711568858396E-5</v>
      </c>
      <c r="CG97" s="511" t="s">
        <v>641</v>
      </c>
      <c r="CH97" s="511" t="s">
        <v>746</v>
      </c>
      <c r="CI97" s="511" t="s">
        <v>648</v>
      </c>
      <c r="CJ97" s="514" t="s">
        <v>727</v>
      </c>
    </row>
    <row r="98" spans="1:88" s="350" customFormat="1" x14ac:dyDescent="0.35">
      <c r="A98" s="503">
        <f t="shared" si="8"/>
        <v>0</v>
      </c>
      <c r="B98" s="502" t="s">
        <v>643</v>
      </c>
      <c r="C98" s="511"/>
      <c r="D98" s="511" t="s">
        <v>636</v>
      </c>
      <c r="E98" s="511"/>
      <c r="F98" s="512" t="s">
        <v>742</v>
      </c>
      <c r="G98" s="511">
        <f t="shared" si="9"/>
        <v>0</v>
      </c>
      <c r="H98" s="511" t="s">
        <v>641</v>
      </c>
      <c r="I98" s="511" t="s">
        <v>746</v>
      </c>
      <c r="J98" s="511" t="s">
        <v>648</v>
      </c>
      <c r="K98" s="514" t="s">
        <v>699</v>
      </c>
      <c r="L98" s="503">
        <f t="shared" si="10"/>
        <v>0</v>
      </c>
      <c r="M98" s="502" t="s">
        <v>643</v>
      </c>
      <c r="N98" s="511"/>
      <c r="O98" s="511" t="s">
        <v>636</v>
      </c>
      <c r="P98" s="511"/>
      <c r="Q98" s="512" t="s">
        <v>742</v>
      </c>
      <c r="R98" s="511">
        <f t="shared" si="11"/>
        <v>0</v>
      </c>
      <c r="S98" s="511" t="s">
        <v>641</v>
      </c>
      <c r="T98" s="511" t="s">
        <v>746</v>
      </c>
      <c r="U98" s="511" t="s">
        <v>648</v>
      </c>
      <c r="V98" s="514" t="s">
        <v>706</v>
      </c>
      <c r="W98" s="503">
        <f t="shared" si="12"/>
        <v>668</v>
      </c>
      <c r="X98" s="502" t="s">
        <v>643</v>
      </c>
      <c r="Y98" s="511"/>
      <c r="Z98" s="511" t="s">
        <v>636</v>
      </c>
      <c r="AA98" s="511"/>
      <c r="AB98" s="512" t="s">
        <v>742</v>
      </c>
      <c r="AC98" s="511">
        <f t="shared" si="13"/>
        <v>6.6799999999999997E-4</v>
      </c>
      <c r="AD98" s="511" t="s">
        <v>641</v>
      </c>
      <c r="AE98" s="511" t="s">
        <v>746</v>
      </c>
      <c r="AF98" s="511" t="s">
        <v>648</v>
      </c>
      <c r="AG98" s="514" t="s">
        <v>706</v>
      </c>
      <c r="AH98" s="503">
        <f t="shared" si="14"/>
        <v>0</v>
      </c>
      <c r="AI98" s="502" t="s">
        <v>643</v>
      </c>
      <c r="AJ98" s="511"/>
      <c r="AK98" s="511" t="s">
        <v>636</v>
      </c>
      <c r="AL98" s="511"/>
      <c r="AM98" s="512" t="s">
        <v>742</v>
      </c>
      <c r="AN98" s="511">
        <f t="shared" si="15"/>
        <v>0</v>
      </c>
      <c r="AO98" s="511" t="s">
        <v>641</v>
      </c>
      <c r="AP98" s="511" t="s">
        <v>746</v>
      </c>
      <c r="AQ98" s="511" t="s">
        <v>648</v>
      </c>
      <c r="AR98" s="514" t="s">
        <v>706</v>
      </c>
      <c r="AS98" s="503">
        <f t="shared" si="16"/>
        <v>28087</v>
      </c>
      <c r="AT98" s="502" t="s">
        <v>643</v>
      </c>
      <c r="AU98" s="511"/>
      <c r="AV98" s="511" t="s">
        <v>636</v>
      </c>
      <c r="AW98" s="511"/>
      <c r="AX98" s="512" t="s">
        <v>742</v>
      </c>
      <c r="AY98" s="511">
        <f t="shared" si="17"/>
        <v>2.8087000000000001E-2</v>
      </c>
      <c r="AZ98" s="511" t="s">
        <v>641</v>
      </c>
      <c r="BA98" s="511" t="s">
        <v>746</v>
      </c>
      <c r="BB98" s="511" t="s">
        <v>648</v>
      </c>
      <c r="BC98" s="514" t="s">
        <v>706</v>
      </c>
      <c r="BD98" s="503">
        <f t="shared" si="18"/>
        <v>0</v>
      </c>
      <c r="BE98" s="502" t="s">
        <v>643</v>
      </c>
      <c r="BF98" s="511"/>
      <c r="BG98" s="511" t="s">
        <v>636</v>
      </c>
      <c r="BH98" s="511"/>
      <c r="BI98" s="512" t="s">
        <v>742</v>
      </c>
      <c r="BJ98" s="511">
        <f t="shared" si="19"/>
        <v>0</v>
      </c>
      <c r="BK98" s="511" t="s">
        <v>641</v>
      </c>
      <c r="BL98" s="511" t="s">
        <v>746</v>
      </c>
      <c r="BM98" s="511" t="s">
        <v>648</v>
      </c>
      <c r="BN98" s="514" t="s">
        <v>727</v>
      </c>
      <c r="BO98" s="503">
        <f t="shared" si="20"/>
        <v>0</v>
      </c>
      <c r="BP98" s="502" t="s">
        <v>643</v>
      </c>
      <c r="BQ98" s="511"/>
      <c r="BR98" s="511" t="s">
        <v>636</v>
      </c>
      <c r="BS98" s="511"/>
      <c r="BT98" s="512" t="s">
        <v>742</v>
      </c>
      <c r="BU98" s="511">
        <f t="shared" si="21"/>
        <v>0</v>
      </c>
      <c r="BV98" s="511" t="s">
        <v>641</v>
      </c>
      <c r="BW98" s="511" t="s">
        <v>746</v>
      </c>
      <c r="BX98" s="511" t="s">
        <v>648</v>
      </c>
      <c r="BY98" s="514" t="s">
        <v>727</v>
      </c>
      <c r="BZ98" s="503">
        <f t="shared" si="22"/>
        <v>171.17851047238236</v>
      </c>
      <c r="CA98" s="502" t="s">
        <v>643</v>
      </c>
      <c r="CB98" s="511"/>
      <c r="CC98" s="511" t="s">
        <v>636</v>
      </c>
      <c r="CD98" s="511"/>
      <c r="CE98" s="512" t="s">
        <v>742</v>
      </c>
      <c r="CF98" s="511">
        <f t="shared" si="23"/>
        <v>1.7117851047238235E-4</v>
      </c>
      <c r="CG98" s="511" t="s">
        <v>641</v>
      </c>
      <c r="CH98" s="511" t="s">
        <v>746</v>
      </c>
      <c r="CI98" s="511" t="s">
        <v>648</v>
      </c>
      <c r="CJ98" s="514" t="s">
        <v>727</v>
      </c>
    </row>
    <row r="99" spans="1:88" s="350" customFormat="1" x14ac:dyDescent="0.35">
      <c r="A99" s="504">
        <f t="shared" ref="A99:A109" si="24">O5</f>
        <v>5.8253230355112269E-2</v>
      </c>
      <c r="B99" s="502" t="s">
        <v>628</v>
      </c>
      <c r="C99" s="511" t="s">
        <v>596</v>
      </c>
      <c r="D99" s="511" t="s">
        <v>636</v>
      </c>
      <c r="E99" s="511"/>
      <c r="F99" s="511" t="s">
        <v>507</v>
      </c>
      <c r="G99" s="511">
        <f t="shared" ref="G99:G121" si="25">A99/1000/10^6/0.001055</f>
        <v>5.5216332090153809E-8</v>
      </c>
      <c r="H99" s="511" t="s">
        <v>654</v>
      </c>
      <c r="I99" s="511" t="s">
        <v>519</v>
      </c>
      <c r="J99" s="511" t="s">
        <v>649</v>
      </c>
      <c r="K99" s="514" t="s">
        <v>651</v>
      </c>
      <c r="L99" s="504">
        <f t="shared" ref="L99:L109" si="26">P5</f>
        <v>-8.6438013823330884E-2</v>
      </c>
      <c r="M99" s="502" t="s">
        <v>628</v>
      </c>
      <c r="N99" s="511" t="s">
        <v>596</v>
      </c>
      <c r="O99" s="511" t="s">
        <v>636</v>
      </c>
      <c r="P99" s="511"/>
      <c r="Q99" s="511" t="s">
        <v>507</v>
      </c>
      <c r="R99" s="511">
        <f t="shared" ref="R99:R121" si="27">L99/1000/10^6/0.001055</f>
        <v>-8.1931766657185673E-8</v>
      </c>
      <c r="S99" s="511" t="s">
        <v>654</v>
      </c>
      <c r="T99" s="511" t="s">
        <v>519</v>
      </c>
      <c r="U99" s="511" t="s">
        <v>649</v>
      </c>
      <c r="V99" s="514" t="s">
        <v>651</v>
      </c>
      <c r="W99" s="504">
        <f t="shared" ref="W99:W109" si="28">Q5</f>
        <v>-4.9080271845149029E-2</v>
      </c>
      <c r="X99" s="502" t="s">
        <v>628</v>
      </c>
      <c r="Y99" s="511" t="s">
        <v>596</v>
      </c>
      <c r="Z99" s="511" t="s">
        <v>636</v>
      </c>
      <c r="AA99" s="511"/>
      <c r="AB99" s="511" t="s">
        <v>507</v>
      </c>
      <c r="AC99" s="511">
        <f t="shared" ref="AC99:AC121" si="29">W99/1000/10^6/0.001055</f>
        <v>-4.6521584687345059E-8</v>
      </c>
      <c r="AD99" s="511" t="s">
        <v>654</v>
      </c>
      <c r="AE99" s="511" t="s">
        <v>519</v>
      </c>
      <c r="AF99" s="511" t="s">
        <v>649</v>
      </c>
      <c r="AG99" s="514" t="s">
        <v>651</v>
      </c>
      <c r="AH99" s="504">
        <f t="shared" ref="AH99:AH109" si="30">R5</f>
        <v>-2.9890365301359353E-2</v>
      </c>
      <c r="AI99" s="502" t="s">
        <v>628</v>
      </c>
      <c r="AJ99" s="511" t="s">
        <v>596</v>
      </c>
      <c r="AK99" s="511" t="s">
        <v>636</v>
      </c>
      <c r="AL99" s="511"/>
      <c r="AM99" s="511" t="s">
        <v>507</v>
      </c>
      <c r="AN99" s="511">
        <f t="shared" ref="AN99:AN121" si="31">AH99/1000/10^6/0.001055</f>
        <v>-2.8332099811715029E-8</v>
      </c>
      <c r="AO99" s="511" t="s">
        <v>654</v>
      </c>
      <c r="AP99" s="511" t="s">
        <v>519</v>
      </c>
      <c r="AQ99" s="511" t="s">
        <v>649</v>
      </c>
      <c r="AR99" s="514" t="s">
        <v>651</v>
      </c>
      <c r="AS99" s="504">
        <f t="shared" ref="AS99:AS109" si="32">S5</f>
        <v>-7.4465180827531672E-3</v>
      </c>
      <c r="AT99" s="502" t="s">
        <v>628</v>
      </c>
      <c r="AU99" s="511" t="s">
        <v>596</v>
      </c>
      <c r="AV99" s="511" t="s">
        <v>636</v>
      </c>
      <c r="AW99" s="511"/>
      <c r="AX99" s="511" t="s">
        <v>507</v>
      </c>
      <c r="AY99" s="511">
        <f t="shared" ref="AY99:AY121" si="33">AS99/1000/10^6/0.001055</f>
        <v>-7.0583109789129544E-9</v>
      </c>
      <c r="AZ99" s="511" t="s">
        <v>654</v>
      </c>
      <c r="BA99" s="511" t="s">
        <v>519</v>
      </c>
      <c r="BB99" s="511" t="s">
        <v>649</v>
      </c>
      <c r="BC99" s="514" t="s">
        <v>651</v>
      </c>
      <c r="BD99" s="504">
        <f t="shared" ref="BD99:BD109" si="34">T5</f>
        <v>6.168096741477828E-4</v>
      </c>
      <c r="BE99" s="502" t="s">
        <v>628</v>
      </c>
      <c r="BF99" s="511" t="s">
        <v>596</v>
      </c>
      <c r="BG99" s="511" t="s">
        <v>636</v>
      </c>
      <c r="BH99" s="511"/>
      <c r="BI99" s="511" t="s">
        <v>507</v>
      </c>
      <c r="BJ99" s="511">
        <f t="shared" ref="BJ99:BJ121" si="35">BD99/1000/10^6/0.001055</f>
        <v>5.8465371957135818E-10</v>
      </c>
      <c r="BK99" s="511" t="s">
        <v>654</v>
      </c>
      <c r="BL99" s="511" t="s">
        <v>519</v>
      </c>
      <c r="BM99" s="511" t="s">
        <v>649</v>
      </c>
      <c r="BN99" s="514" t="s">
        <v>651</v>
      </c>
      <c r="BO99" s="504">
        <f t="shared" ref="BO99:BO109" si="36">U5</f>
        <v>2.1061793751387704E-3</v>
      </c>
      <c r="BP99" s="502" t="s">
        <v>628</v>
      </c>
      <c r="BQ99" s="511" t="s">
        <v>596</v>
      </c>
      <c r="BR99" s="511" t="s">
        <v>636</v>
      </c>
      <c r="BS99" s="511"/>
      <c r="BT99" s="511" t="s">
        <v>507</v>
      </c>
      <c r="BU99" s="511">
        <f t="shared" ref="BU99:BU121" si="37">BO99/1000/10^6/0.001055</f>
        <v>1.9963785546339055E-9</v>
      </c>
      <c r="BV99" s="511" t="s">
        <v>654</v>
      </c>
      <c r="BW99" s="511" t="s">
        <v>519</v>
      </c>
      <c r="BX99" s="511" t="s">
        <v>649</v>
      </c>
      <c r="BY99" s="514" t="s">
        <v>651</v>
      </c>
      <c r="BZ99" s="503">
        <f t="shared" si="22"/>
        <v>4.1766841185254741E-2</v>
      </c>
      <c r="CA99" s="502" t="s">
        <v>628</v>
      </c>
      <c r="CB99" s="511" t="s">
        <v>596</v>
      </c>
      <c r="CC99" s="511" t="s">
        <v>636</v>
      </c>
      <c r="CD99" s="511"/>
      <c r="CE99" s="511" t="s">
        <v>507</v>
      </c>
      <c r="CF99" s="511">
        <f t="shared" ref="CF99:CF121" si="38">BZ99/1000/10^6/0.001055</f>
        <v>3.9589422924412074E-8</v>
      </c>
      <c r="CG99" s="511" t="s">
        <v>654</v>
      </c>
      <c r="CH99" s="511" t="s">
        <v>519</v>
      </c>
      <c r="CI99" s="511" t="s">
        <v>649</v>
      </c>
      <c r="CJ99" s="514" t="s">
        <v>651</v>
      </c>
    </row>
    <row r="100" spans="1:88" s="350" customFormat="1" x14ac:dyDescent="0.35">
      <c r="A100" s="504">
        <f t="shared" si="24"/>
        <v>0.18458552470898246</v>
      </c>
      <c r="B100" s="502" t="s">
        <v>628</v>
      </c>
      <c r="C100" s="511" t="s">
        <v>596</v>
      </c>
      <c r="D100" s="511" t="s">
        <v>636</v>
      </c>
      <c r="E100" s="511"/>
      <c r="F100" s="511" t="s">
        <v>517</v>
      </c>
      <c r="G100" s="511">
        <f t="shared" si="25"/>
        <v>1.7496258266254263E-7</v>
      </c>
      <c r="H100" s="511" t="s">
        <v>654</v>
      </c>
      <c r="I100" s="511" t="s">
        <v>519</v>
      </c>
      <c r="J100" s="511" t="s">
        <v>649</v>
      </c>
      <c r="K100" s="514" t="s">
        <v>651</v>
      </c>
      <c r="L100" s="504">
        <f t="shared" si="26"/>
        <v>-0.18616466101999621</v>
      </c>
      <c r="M100" s="502" t="s">
        <v>628</v>
      </c>
      <c r="N100" s="511" t="s">
        <v>596</v>
      </c>
      <c r="O100" s="511" t="s">
        <v>636</v>
      </c>
      <c r="P100" s="511"/>
      <c r="Q100" s="511" t="s">
        <v>517</v>
      </c>
      <c r="R100" s="511">
        <f t="shared" si="27"/>
        <v>-1.7645939433174996E-7</v>
      </c>
      <c r="S100" s="511" t="s">
        <v>654</v>
      </c>
      <c r="T100" s="511" t="s">
        <v>519</v>
      </c>
      <c r="U100" s="511" t="s">
        <v>649</v>
      </c>
      <c r="V100" s="514" t="s">
        <v>651</v>
      </c>
      <c r="W100" s="504">
        <f t="shared" si="28"/>
        <v>-0.10570594772684631</v>
      </c>
      <c r="X100" s="502" t="s">
        <v>628</v>
      </c>
      <c r="Y100" s="511" t="s">
        <v>596</v>
      </c>
      <c r="Z100" s="511" t="s">
        <v>636</v>
      </c>
      <c r="AA100" s="511"/>
      <c r="AB100" s="511" t="s">
        <v>517</v>
      </c>
      <c r="AC100" s="511">
        <f t="shared" si="29"/>
        <v>-1.0019521111549414E-7</v>
      </c>
      <c r="AD100" s="511" t="s">
        <v>654</v>
      </c>
      <c r="AE100" s="511" t="s">
        <v>519</v>
      </c>
      <c r="AF100" s="511" t="s">
        <v>649</v>
      </c>
      <c r="AG100" s="514" t="s">
        <v>651</v>
      </c>
      <c r="AH100" s="504">
        <f t="shared" si="30"/>
        <v>-6.4375955415457181E-2</v>
      </c>
      <c r="AI100" s="502" t="s">
        <v>628</v>
      </c>
      <c r="AJ100" s="511" t="s">
        <v>596</v>
      </c>
      <c r="AK100" s="511" t="s">
        <v>636</v>
      </c>
      <c r="AL100" s="511"/>
      <c r="AM100" s="511" t="s">
        <v>517</v>
      </c>
      <c r="AN100" s="511">
        <f t="shared" si="31"/>
        <v>-6.1019862953039983E-8</v>
      </c>
      <c r="AO100" s="511" t="s">
        <v>654</v>
      </c>
      <c r="AP100" s="511" t="s">
        <v>519</v>
      </c>
      <c r="AQ100" s="511" t="s">
        <v>649</v>
      </c>
      <c r="AR100" s="514" t="s">
        <v>651</v>
      </c>
      <c r="AS100" s="504">
        <f t="shared" si="32"/>
        <v>-1.603783397300643E-2</v>
      </c>
      <c r="AT100" s="502" t="s">
        <v>628</v>
      </c>
      <c r="AU100" s="511" t="s">
        <v>596</v>
      </c>
      <c r="AV100" s="511" t="s">
        <v>636</v>
      </c>
      <c r="AW100" s="511"/>
      <c r="AX100" s="511" t="s">
        <v>517</v>
      </c>
      <c r="AY100" s="511">
        <f t="shared" si="33"/>
        <v>-1.5201738363039269E-8</v>
      </c>
      <c r="AZ100" s="511" t="s">
        <v>654</v>
      </c>
      <c r="BA100" s="511" t="s">
        <v>519</v>
      </c>
      <c r="BB100" s="511" t="s">
        <v>649</v>
      </c>
      <c r="BC100" s="514" t="s">
        <v>651</v>
      </c>
      <c r="BD100" s="504">
        <f t="shared" si="34"/>
        <v>1.9544690767205361E-3</v>
      </c>
      <c r="BE100" s="502" t="s">
        <v>628</v>
      </c>
      <c r="BF100" s="511" t="s">
        <v>596</v>
      </c>
      <c r="BG100" s="511" t="s">
        <v>636</v>
      </c>
      <c r="BH100" s="511"/>
      <c r="BI100" s="511" t="s">
        <v>517</v>
      </c>
      <c r="BJ100" s="511">
        <f t="shared" si="35"/>
        <v>1.8525773239057213E-9</v>
      </c>
      <c r="BK100" s="511" t="s">
        <v>654</v>
      </c>
      <c r="BL100" s="511" t="s">
        <v>519</v>
      </c>
      <c r="BM100" s="511" t="s">
        <v>649</v>
      </c>
      <c r="BN100" s="514" t="s">
        <v>651</v>
      </c>
      <c r="BO100" s="504">
        <f t="shared" si="36"/>
        <v>6.6737968473384165E-3</v>
      </c>
      <c r="BP100" s="502" t="s">
        <v>628</v>
      </c>
      <c r="BQ100" s="511" t="s">
        <v>596</v>
      </c>
      <c r="BR100" s="511" t="s">
        <v>636</v>
      </c>
      <c r="BS100" s="511"/>
      <c r="BT100" s="511" t="s">
        <v>517</v>
      </c>
      <c r="BU100" s="511">
        <f t="shared" si="37"/>
        <v>6.3258737889463666E-9</v>
      </c>
      <c r="BV100" s="511" t="s">
        <v>654</v>
      </c>
      <c r="BW100" s="511" t="s">
        <v>519</v>
      </c>
      <c r="BX100" s="511" t="s">
        <v>649</v>
      </c>
      <c r="BY100" s="514" t="s">
        <v>651</v>
      </c>
      <c r="BZ100" s="503">
        <f t="shared" si="22"/>
        <v>0.1357917273332597</v>
      </c>
      <c r="CA100" s="502" t="s">
        <v>628</v>
      </c>
      <c r="CB100" s="511" t="s">
        <v>596</v>
      </c>
      <c r="CC100" s="511" t="s">
        <v>636</v>
      </c>
      <c r="CD100" s="511"/>
      <c r="CE100" s="511" t="s">
        <v>517</v>
      </c>
      <c r="CF100" s="511">
        <f t="shared" si="38"/>
        <v>1.2871253775664427E-7</v>
      </c>
      <c r="CG100" s="511" t="s">
        <v>654</v>
      </c>
      <c r="CH100" s="511" t="s">
        <v>519</v>
      </c>
      <c r="CI100" s="511" t="s">
        <v>649</v>
      </c>
      <c r="CJ100" s="514" t="s">
        <v>651</v>
      </c>
    </row>
    <row r="101" spans="1:88" s="350" customFormat="1" x14ac:dyDescent="0.35">
      <c r="A101" s="547">
        <f t="shared" si="24"/>
        <v>0.36157773460025355</v>
      </c>
      <c r="B101" s="502" t="s">
        <v>628</v>
      </c>
      <c r="C101" s="511" t="s">
        <v>596</v>
      </c>
      <c r="D101" s="511" t="s">
        <v>636</v>
      </c>
      <c r="E101" s="511"/>
      <c r="F101" s="511" t="s">
        <v>508</v>
      </c>
      <c r="G101" s="511">
        <f t="shared" si="25"/>
        <v>3.4272771052156737E-7</v>
      </c>
      <c r="H101" s="511" t="s">
        <v>654</v>
      </c>
      <c r="I101" s="511" t="s">
        <v>519</v>
      </c>
      <c r="J101" s="511" t="s">
        <v>649</v>
      </c>
      <c r="K101" s="511" t="s">
        <v>651</v>
      </c>
      <c r="L101" s="547">
        <f t="shared" si="26"/>
        <v>-0.56853315003198512</v>
      </c>
      <c r="M101" s="502" t="s">
        <v>628</v>
      </c>
      <c r="N101" s="511" t="s">
        <v>596</v>
      </c>
      <c r="O101" s="511" t="s">
        <v>636</v>
      </c>
      <c r="P101" s="511"/>
      <c r="Q101" s="511" t="s">
        <v>508</v>
      </c>
      <c r="R101" s="511">
        <f t="shared" si="27"/>
        <v>-5.388939810729717E-7</v>
      </c>
      <c r="S101" s="511" t="s">
        <v>654</v>
      </c>
      <c r="T101" s="511" t="s">
        <v>519</v>
      </c>
      <c r="U101" s="511" t="s">
        <v>649</v>
      </c>
      <c r="V101" s="511" t="s">
        <v>651</v>
      </c>
      <c r="W101" s="504">
        <f t="shared" si="28"/>
        <v>-0.32281817133814211</v>
      </c>
      <c r="X101" s="502" t="s">
        <v>628</v>
      </c>
      <c r="Y101" s="511" t="s">
        <v>596</v>
      </c>
      <c r="Z101" s="511" t="s">
        <v>636</v>
      </c>
      <c r="AA101" s="511"/>
      <c r="AB101" s="511" t="s">
        <v>508</v>
      </c>
      <c r="AC101" s="511">
        <f t="shared" si="29"/>
        <v>-3.0598878799823897E-7</v>
      </c>
      <c r="AD101" s="511" t="s">
        <v>654</v>
      </c>
      <c r="AE101" s="511" t="s">
        <v>519</v>
      </c>
      <c r="AF101" s="511" t="s">
        <v>649</v>
      </c>
      <c r="AG101" s="511" t="s">
        <v>651</v>
      </c>
      <c r="AH101" s="504">
        <f t="shared" si="30"/>
        <v>-0.19659942181366666</v>
      </c>
      <c r="AI101" s="502" t="s">
        <v>628</v>
      </c>
      <c r="AJ101" s="511" t="s">
        <v>596</v>
      </c>
      <c r="AK101" s="511" t="s">
        <v>636</v>
      </c>
      <c r="AL101" s="511"/>
      <c r="AM101" s="511" t="s">
        <v>508</v>
      </c>
      <c r="AN101" s="511">
        <f t="shared" si="31"/>
        <v>-1.8635016285655609E-7</v>
      </c>
      <c r="AO101" s="511" t="s">
        <v>654</v>
      </c>
      <c r="AP101" s="511" t="s">
        <v>519</v>
      </c>
      <c r="AQ101" s="511" t="s">
        <v>649</v>
      </c>
      <c r="AR101" s="511" t="s">
        <v>651</v>
      </c>
      <c r="AS101" s="504">
        <f t="shared" si="32"/>
        <v>-4.8978362587214934E-2</v>
      </c>
      <c r="AT101" s="502" t="s">
        <v>628</v>
      </c>
      <c r="AU101" s="511" t="s">
        <v>596</v>
      </c>
      <c r="AV101" s="511" t="s">
        <v>636</v>
      </c>
      <c r="AW101" s="511"/>
      <c r="AX101" s="511" t="s">
        <v>508</v>
      </c>
      <c r="AY101" s="511">
        <f t="shared" si="33"/>
        <v>-4.6424988234326956E-8</v>
      </c>
      <c r="AZ101" s="511" t="s">
        <v>654</v>
      </c>
      <c r="BA101" s="511" t="s">
        <v>519</v>
      </c>
      <c r="BB101" s="511" t="s">
        <v>649</v>
      </c>
      <c r="BC101" s="511" t="s">
        <v>651</v>
      </c>
      <c r="BD101" s="504">
        <f t="shared" si="34"/>
        <v>3.8285369463343997E-3</v>
      </c>
      <c r="BE101" s="502" t="s">
        <v>628</v>
      </c>
      <c r="BF101" s="511" t="s">
        <v>596</v>
      </c>
      <c r="BG101" s="511" t="s">
        <v>636</v>
      </c>
      <c r="BH101" s="511"/>
      <c r="BI101" s="511" t="s">
        <v>508</v>
      </c>
      <c r="BJ101" s="511">
        <f t="shared" si="35"/>
        <v>3.6289449728288155E-9</v>
      </c>
      <c r="BK101" s="511" t="s">
        <v>654</v>
      </c>
      <c r="BL101" s="511" t="s">
        <v>519</v>
      </c>
      <c r="BM101" s="511" t="s">
        <v>649</v>
      </c>
      <c r="BN101" s="511" t="s">
        <v>651</v>
      </c>
      <c r="BO101" s="504">
        <f t="shared" si="36"/>
        <v>1.3073052987483316E-2</v>
      </c>
      <c r="BP101" s="502" t="s">
        <v>628</v>
      </c>
      <c r="BQ101" s="511" t="s">
        <v>596</v>
      </c>
      <c r="BR101" s="511" t="s">
        <v>636</v>
      </c>
      <c r="BS101" s="511"/>
      <c r="BT101" s="511" t="s">
        <v>508</v>
      </c>
      <c r="BU101" s="511">
        <f t="shared" si="37"/>
        <v>1.2391519419415466E-8</v>
      </c>
      <c r="BV101" s="511" t="s">
        <v>654</v>
      </c>
      <c r="BW101" s="511" t="s">
        <v>519</v>
      </c>
      <c r="BX101" s="511" t="s">
        <v>649</v>
      </c>
      <c r="BY101" s="511" t="s">
        <v>651</v>
      </c>
      <c r="BZ101" s="503">
        <f t="shared" si="22"/>
        <v>0.2579892127610891</v>
      </c>
      <c r="CA101" s="502" t="s">
        <v>628</v>
      </c>
      <c r="CB101" s="511" t="s">
        <v>596</v>
      </c>
      <c r="CC101" s="511" t="s">
        <v>636</v>
      </c>
      <c r="CD101" s="511"/>
      <c r="CE101" s="511" t="s">
        <v>508</v>
      </c>
      <c r="CF101" s="511">
        <f t="shared" si="38"/>
        <v>2.4453953816216976E-7</v>
      </c>
      <c r="CG101" s="511" t="s">
        <v>654</v>
      </c>
      <c r="CH101" s="511" t="s">
        <v>519</v>
      </c>
      <c r="CI101" s="511" t="s">
        <v>649</v>
      </c>
      <c r="CJ101" s="511" t="s">
        <v>651</v>
      </c>
    </row>
    <row r="102" spans="1:88" s="350" customFormat="1" x14ac:dyDescent="0.35">
      <c r="A102" s="547">
        <f t="shared" si="24"/>
        <v>6.4945386803840155E-2</v>
      </c>
      <c r="B102" s="502" t="s">
        <v>628</v>
      </c>
      <c r="C102" s="511" t="s">
        <v>596</v>
      </c>
      <c r="D102" s="511" t="s">
        <v>636</v>
      </c>
      <c r="E102" s="511"/>
      <c r="F102" s="511" t="s">
        <v>509</v>
      </c>
      <c r="G102" s="511">
        <f t="shared" si="25"/>
        <v>6.1559608344872202E-8</v>
      </c>
      <c r="H102" s="511" t="s">
        <v>654</v>
      </c>
      <c r="I102" s="511" t="s">
        <v>519</v>
      </c>
      <c r="J102" s="511" t="s">
        <v>649</v>
      </c>
      <c r="K102" s="511" t="s">
        <v>651</v>
      </c>
      <c r="L102" s="547">
        <f t="shared" si="26"/>
        <v>-0.13111014243885308</v>
      </c>
      <c r="M102" s="502" t="s">
        <v>628</v>
      </c>
      <c r="N102" s="511" t="s">
        <v>596</v>
      </c>
      <c r="O102" s="511" t="s">
        <v>636</v>
      </c>
      <c r="P102" s="511"/>
      <c r="Q102" s="511" t="s">
        <v>509</v>
      </c>
      <c r="R102" s="511">
        <f t="shared" si="27"/>
        <v>-1.2427501652971855E-7</v>
      </c>
      <c r="S102" s="511" t="s">
        <v>654</v>
      </c>
      <c r="T102" s="511" t="s">
        <v>519</v>
      </c>
      <c r="U102" s="511" t="s">
        <v>649</v>
      </c>
      <c r="V102" s="511" t="s">
        <v>651</v>
      </c>
      <c r="W102" s="504">
        <f t="shared" si="28"/>
        <v>-7.4445503175342986E-2</v>
      </c>
      <c r="X102" s="502" t="s">
        <v>628</v>
      </c>
      <c r="Y102" s="511" t="s">
        <v>596</v>
      </c>
      <c r="Z102" s="511" t="s">
        <v>636</v>
      </c>
      <c r="AA102" s="511"/>
      <c r="AB102" s="511" t="s">
        <v>509</v>
      </c>
      <c r="AC102" s="511">
        <f t="shared" si="29"/>
        <v>-7.0564457986107101E-8</v>
      </c>
      <c r="AD102" s="511" t="s">
        <v>654</v>
      </c>
      <c r="AE102" s="511" t="s">
        <v>519</v>
      </c>
      <c r="AF102" s="511" t="s">
        <v>649</v>
      </c>
      <c r="AG102" s="511" t="s">
        <v>651</v>
      </c>
      <c r="AH102" s="504">
        <f t="shared" si="30"/>
        <v>-4.5338039120385247E-2</v>
      </c>
      <c r="AI102" s="502" t="s">
        <v>628</v>
      </c>
      <c r="AJ102" s="511" t="s">
        <v>596</v>
      </c>
      <c r="AK102" s="511" t="s">
        <v>636</v>
      </c>
      <c r="AL102" s="511"/>
      <c r="AM102" s="511" t="s">
        <v>509</v>
      </c>
      <c r="AN102" s="511">
        <f t="shared" si="31"/>
        <v>-4.2974444663872277E-8</v>
      </c>
      <c r="AO102" s="511" t="s">
        <v>654</v>
      </c>
      <c r="AP102" s="511" t="s">
        <v>519</v>
      </c>
      <c r="AQ102" s="511" t="s">
        <v>649</v>
      </c>
      <c r="AR102" s="511" t="s">
        <v>651</v>
      </c>
      <c r="AS102" s="504">
        <f t="shared" si="32"/>
        <v>-1.1294961595239033E-2</v>
      </c>
      <c r="AT102" s="502" t="s">
        <v>628</v>
      </c>
      <c r="AU102" s="511" t="s">
        <v>596</v>
      </c>
      <c r="AV102" s="511" t="s">
        <v>636</v>
      </c>
      <c r="AW102" s="511"/>
      <c r="AX102" s="511" t="s">
        <v>509</v>
      </c>
      <c r="AY102" s="511">
        <f t="shared" si="33"/>
        <v>-1.0706124734823727E-8</v>
      </c>
      <c r="AZ102" s="511" t="s">
        <v>654</v>
      </c>
      <c r="BA102" s="511" t="s">
        <v>519</v>
      </c>
      <c r="BB102" s="511" t="s">
        <v>649</v>
      </c>
      <c r="BC102" s="511" t="s">
        <v>651</v>
      </c>
      <c r="BD102" s="504">
        <f t="shared" si="34"/>
        <v>6.8766903788302638E-4</v>
      </c>
      <c r="BE102" s="502" t="s">
        <v>628</v>
      </c>
      <c r="BF102" s="511" t="s">
        <v>596</v>
      </c>
      <c r="BG102" s="511" t="s">
        <v>636</v>
      </c>
      <c r="BH102" s="511"/>
      <c r="BI102" s="511" t="s">
        <v>509</v>
      </c>
      <c r="BJ102" s="511">
        <f t="shared" si="35"/>
        <v>6.5181899325405344E-10</v>
      </c>
      <c r="BK102" s="511" t="s">
        <v>654</v>
      </c>
      <c r="BL102" s="511" t="s">
        <v>519</v>
      </c>
      <c r="BM102" s="511" t="s">
        <v>649</v>
      </c>
      <c r="BN102" s="511" t="s">
        <v>651</v>
      </c>
      <c r="BO102" s="504">
        <f t="shared" si="36"/>
        <v>2.3481381781371635E-3</v>
      </c>
      <c r="BP102" s="502" t="s">
        <v>628</v>
      </c>
      <c r="BQ102" s="511" t="s">
        <v>596</v>
      </c>
      <c r="BR102" s="511" t="s">
        <v>636</v>
      </c>
      <c r="BS102" s="511"/>
      <c r="BT102" s="511" t="s">
        <v>509</v>
      </c>
      <c r="BU102" s="511">
        <f t="shared" si="37"/>
        <v>2.2257233915992074E-9</v>
      </c>
      <c r="BV102" s="511" t="s">
        <v>654</v>
      </c>
      <c r="BW102" s="511" t="s">
        <v>519</v>
      </c>
      <c r="BX102" s="511" t="s">
        <v>649</v>
      </c>
      <c r="BY102" s="511" t="s">
        <v>651</v>
      </c>
      <c r="BZ102" s="503">
        <f t="shared" si="22"/>
        <v>4.5200286409576705E-2</v>
      </c>
      <c r="CA102" s="502" t="s">
        <v>628</v>
      </c>
      <c r="CB102" s="511" t="s">
        <v>596</v>
      </c>
      <c r="CC102" s="511" t="s">
        <v>636</v>
      </c>
      <c r="CD102" s="511"/>
      <c r="CE102" s="511" t="s">
        <v>509</v>
      </c>
      <c r="CF102" s="511">
        <f t="shared" si="38"/>
        <v>4.2843873374006364E-8</v>
      </c>
      <c r="CG102" s="511" t="s">
        <v>654</v>
      </c>
      <c r="CH102" s="511" t="s">
        <v>519</v>
      </c>
      <c r="CI102" s="511" t="s">
        <v>649</v>
      </c>
      <c r="CJ102" s="511" t="s">
        <v>651</v>
      </c>
    </row>
    <row r="103" spans="1:88" s="350" customFormat="1" x14ac:dyDescent="0.35">
      <c r="A103" s="547">
        <f t="shared" si="24"/>
        <v>2.8139622876577234E-2</v>
      </c>
      <c r="B103" s="502" t="s">
        <v>628</v>
      </c>
      <c r="C103" s="511" t="s">
        <v>596</v>
      </c>
      <c r="D103" s="511" t="s">
        <v>636</v>
      </c>
      <c r="E103" s="511"/>
      <c r="F103" s="511" t="s">
        <v>510</v>
      </c>
      <c r="G103" s="511">
        <f t="shared" si="25"/>
        <v>2.6672628319030556E-8</v>
      </c>
      <c r="H103" s="511" t="s">
        <v>654</v>
      </c>
      <c r="I103" s="511" t="s">
        <v>519</v>
      </c>
      <c r="J103" s="511" t="s">
        <v>649</v>
      </c>
      <c r="K103" s="511" t="s">
        <v>651</v>
      </c>
      <c r="L103" s="547">
        <f t="shared" si="26"/>
        <v>-5.3471238603297638E-2</v>
      </c>
      <c r="M103" s="502" t="s">
        <v>628</v>
      </c>
      <c r="N103" s="511" t="s">
        <v>596</v>
      </c>
      <c r="O103" s="511" t="s">
        <v>636</v>
      </c>
      <c r="P103" s="511"/>
      <c r="Q103" s="511" t="s">
        <v>510</v>
      </c>
      <c r="R103" s="511">
        <f t="shared" si="27"/>
        <v>-5.068363848653805E-8</v>
      </c>
      <c r="S103" s="511" t="s">
        <v>654</v>
      </c>
      <c r="T103" s="511" t="s">
        <v>519</v>
      </c>
      <c r="U103" s="511" t="s">
        <v>649</v>
      </c>
      <c r="V103" s="511" t="s">
        <v>651</v>
      </c>
      <c r="W103" s="504">
        <f t="shared" si="28"/>
        <v>-3.0361444120067409E-2</v>
      </c>
      <c r="X103" s="502" t="s">
        <v>628</v>
      </c>
      <c r="Y103" s="511" t="s">
        <v>596</v>
      </c>
      <c r="Z103" s="511" t="s">
        <v>636</v>
      </c>
      <c r="AA103" s="511"/>
      <c r="AB103" s="511" t="s">
        <v>510</v>
      </c>
      <c r="AC103" s="511">
        <f t="shared" si="29"/>
        <v>-2.8778620019021244E-8</v>
      </c>
      <c r="AD103" s="511" t="s">
        <v>654</v>
      </c>
      <c r="AE103" s="511" t="s">
        <v>519</v>
      </c>
      <c r="AF103" s="511" t="s">
        <v>649</v>
      </c>
      <c r="AG103" s="511" t="s">
        <v>651</v>
      </c>
      <c r="AH103" s="504">
        <f t="shared" si="30"/>
        <v>-1.8490416244817932E-2</v>
      </c>
      <c r="AI103" s="502" t="s">
        <v>628</v>
      </c>
      <c r="AJ103" s="511" t="s">
        <v>596</v>
      </c>
      <c r="AK103" s="511" t="s">
        <v>636</v>
      </c>
      <c r="AL103" s="511"/>
      <c r="AM103" s="511" t="s">
        <v>510</v>
      </c>
      <c r="AN103" s="511">
        <f t="shared" si="31"/>
        <v>-1.7526460895562021E-8</v>
      </c>
      <c r="AO103" s="511" t="s">
        <v>654</v>
      </c>
      <c r="AP103" s="511" t="s">
        <v>519</v>
      </c>
      <c r="AQ103" s="511" t="s">
        <v>649</v>
      </c>
      <c r="AR103" s="511" t="s">
        <v>651</v>
      </c>
      <c r="AS103" s="504">
        <f t="shared" si="32"/>
        <v>-4.6064749472435468E-3</v>
      </c>
      <c r="AT103" s="502" t="s">
        <v>628</v>
      </c>
      <c r="AU103" s="511" t="s">
        <v>596</v>
      </c>
      <c r="AV103" s="511" t="s">
        <v>636</v>
      </c>
      <c r="AW103" s="511"/>
      <c r="AX103" s="511" t="s">
        <v>510</v>
      </c>
      <c r="AY103" s="511">
        <f t="shared" si="33"/>
        <v>-4.3663269642118935E-9</v>
      </c>
      <c r="AZ103" s="511" t="s">
        <v>654</v>
      </c>
      <c r="BA103" s="511" t="s">
        <v>519</v>
      </c>
      <c r="BB103" s="511" t="s">
        <v>649</v>
      </c>
      <c r="BC103" s="511" t="s">
        <v>651</v>
      </c>
      <c r="BD103" s="504">
        <f t="shared" si="34"/>
        <v>2.9795414797318407E-4</v>
      </c>
      <c r="BE103" s="502" t="s">
        <v>628</v>
      </c>
      <c r="BF103" s="511" t="s">
        <v>596</v>
      </c>
      <c r="BG103" s="511" t="s">
        <v>636</v>
      </c>
      <c r="BH103" s="511"/>
      <c r="BI103" s="511" t="s">
        <v>510</v>
      </c>
      <c r="BJ103" s="511">
        <f t="shared" si="35"/>
        <v>2.82420993339511E-10</v>
      </c>
      <c r="BK103" s="511" t="s">
        <v>654</v>
      </c>
      <c r="BL103" s="511" t="s">
        <v>519</v>
      </c>
      <c r="BM103" s="511" t="s">
        <v>649</v>
      </c>
      <c r="BN103" s="511" t="s">
        <v>651</v>
      </c>
      <c r="BO103" s="504">
        <f t="shared" si="36"/>
        <v>1.0174044077133114E-3</v>
      </c>
      <c r="BP103" s="502" t="s">
        <v>628</v>
      </c>
      <c r="BQ103" s="511" t="s">
        <v>596</v>
      </c>
      <c r="BR103" s="511" t="s">
        <v>636</v>
      </c>
      <c r="BS103" s="511"/>
      <c r="BT103" s="511" t="s">
        <v>510</v>
      </c>
      <c r="BU103" s="511">
        <f t="shared" si="37"/>
        <v>9.6436436750076911E-10</v>
      </c>
      <c r="BV103" s="511" t="s">
        <v>654</v>
      </c>
      <c r="BW103" s="511" t="s">
        <v>519</v>
      </c>
      <c r="BX103" s="511" t="s">
        <v>649</v>
      </c>
      <c r="BY103" s="511" t="s">
        <v>651</v>
      </c>
      <c r="BZ103" s="503">
        <f t="shared" si="22"/>
        <v>1.9715498559345825E-2</v>
      </c>
      <c r="CA103" s="502" t="s">
        <v>628</v>
      </c>
      <c r="CB103" s="511" t="s">
        <v>596</v>
      </c>
      <c r="CC103" s="511" t="s">
        <v>636</v>
      </c>
      <c r="CD103" s="511"/>
      <c r="CE103" s="511" t="s">
        <v>510</v>
      </c>
      <c r="CF103" s="511">
        <f t="shared" si="38"/>
        <v>1.8687676359569504E-8</v>
      </c>
      <c r="CG103" s="511" t="s">
        <v>654</v>
      </c>
      <c r="CH103" s="511" t="s">
        <v>519</v>
      </c>
      <c r="CI103" s="511" t="s">
        <v>649</v>
      </c>
      <c r="CJ103" s="511" t="s">
        <v>651</v>
      </c>
    </row>
    <row r="104" spans="1:88" s="350" customFormat="1" x14ac:dyDescent="0.35">
      <c r="A104" s="547">
        <f t="shared" si="24"/>
        <v>0.88927489044664443</v>
      </c>
      <c r="B104" s="502" t="s">
        <v>628</v>
      </c>
      <c r="C104" s="511" t="s">
        <v>596</v>
      </c>
      <c r="D104" s="511" t="s">
        <v>636</v>
      </c>
      <c r="E104" s="511"/>
      <c r="F104" s="511" t="s">
        <v>511</v>
      </c>
      <c r="G104" s="511">
        <f t="shared" si="25"/>
        <v>8.4291458810108479E-7</v>
      </c>
      <c r="H104" s="511" t="s">
        <v>654</v>
      </c>
      <c r="I104" s="511" t="s">
        <v>519</v>
      </c>
      <c r="J104" s="511" t="s">
        <v>649</v>
      </c>
      <c r="K104" s="511" t="s">
        <v>651</v>
      </c>
      <c r="L104" s="547">
        <f t="shared" si="26"/>
        <v>-2.1322530731291938</v>
      </c>
      <c r="M104" s="502" t="s">
        <v>628</v>
      </c>
      <c r="N104" s="511" t="s">
        <v>596</v>
      </c>
      <c r="O104" s="511" t="s">
        <v>636</v>
      </c>
      <c r="P104" s="511"/>
      <c r="Q104" s="511" t="s">
        <v>511</v>
      </c>
      <c r="R104" s="511">
        <f t="shared" si="27"/>
        <v>-2.021092960312032E-6</v>
      </c>
      <c r="S104" s="511" t="s">
        <v>654</v>
      </c>
      <c r="T104" s="511" t="s">
        <v>519</v>
      </c>
      <c r="U104" s="511" t="s">
        <v>649</v>
      </c>
      <c r="V104" s="511" t="s">
        <v>651</v>
      </c>
      <c r="W104" s="504">
        <f t="shared" si="28"/>
        <v>-1.2107122299886566</v>
      </c>
      <c r="X104" s="502" t="s">
        <v>628</v>
      </c>
      <c r="Y104" s="511" t="s">
        <v>596</v>
      </c>
      <c r="Z104" s="511" t="s">
        <v>636</v>
      </c>
      <c r="AA104" s="511"/>
      <c r="AB104" s="511" t="s">
        <v>511</v>
      </c>
      <c r="AC104" s="511">
        <f t="shared" si="29"/>
        <v>-1.1475945307949354E-6</v>
      </c>
      <c r="AD104" s="511" t="s">
        <v>654</v>
      </c>
      <c r="AE104" s="511" t="s">
        <v>519</v>
      </c>
      <c r="AF104" s="511" t="s">
        <v>649</v>
      </c>
      <c r="AG104" s="511" t="s">
        <v>651</v>
      </c>
      <c r="AH104" s="504">
        <f t="shared" si="30"/>
        <v>-0.73733558247927955</v>
      </c>
      <c r="AI104" s="502" t="s">
        <v>628</v>
      </c>
      <c r="AJ104" s="511" t="s">
        <v>596</v>
      </c>
      <c r="AK104" s="511" t="s">
        <v>636</v>
      </c>
      <c r="AL104" s="511"/>
      <c r="AM104" s="511" t="s">
        <v>511</v>
      </c>
      <c r="AN104" s="511">
        <f t="shared" si="31"/>
        <v>-6.9889628671021761E-7</v>
      </c>
      <c r="AO104" s="511" t="s">
        <v>654</v>
      </c>
      <c r="AP104" s="511" t="s">
        <v>519</v>
      </c>
      <c r="AQ104" s="511" t="s">
        <v>649</v>
      </c>
      <c r="AR104" s="511" t="s">
        <v>651</v>
      </c>
      <c r="AS104" s="504">
        <f t="shared" si="32"/>
        <v>-0.18369072082700824</v>
      </c>
      <c r="AT104" s="502" t="s">
        <v>628</v>
      </c>
      <c r="AU104" s="511" t="s">
        <v>596</v>
      </c>
      <c r="AV104" s="511" t="s">
        <v>636</v>
      </c>
      <c r="AW104" s="511"/>
      <c r="AX104" s="511" t="s">
        <v>511</v>
      </c>
      <c r="AY104" s="511">
        <f t="shared" si="33"/>
        <v>-1.7411442732417844E-7</v>
      </c>
      <c r="AZ104" s="511" t="s">
        <v>654</v>
      </c>
      <c r="BA104" s="511" t="s">
        <v>519</v>
      </c>
      <c r="BB104" s="511" t="s">
        <v>649</v>
      </c>
      <c r="BC104" s="511" t="s">
        <v>651</v>
      </c>
      <c r="BD104" s="504">
        <f t="shared" si="34"/>
        <v>9.4160161086425109E-3</v>
      </c>
      <c r="BE104" s="502" t="s">
        <v>628</v>
      </c>
      <c r="BF104" s="511" t="s">
        <v>596</v>
      </c>
      <c r="BG104" s="511" t="s">
        <v>636</v>
      </c>
      <c r="BH104" s="511"/>
      <c r="BI104" s="511" t="s">
        <v>511</v>
      </c>
      <c r="BJ104" s="511">
        <f t="shared" si="35"/>
        <v>8.9251337522677844E-9</v>
      </c>
      <c r="BK104" s="511" t="s">
        <v>654</v>
      </c>
      <c r="BL104" s="511" t="s">
        <v>519</v>
      </c>
      <c r="BM104" s="511" t="s">
        <v>649</v>
      </c>
      <c r="BN104" s="511" t="s">
        <v>651</v>
      </c>
      <c r="BO104" s="504">
        <f t="shared" si="36"/>
        <v>3.2152250127071992E-2</v>
      </c>
      <c r="BP104" s="502" t="s">
        <v>628</v>
      </c>
      <c r="BQ104" s="511" t="s">
        <v>596</v>
      </c>
      <c r="BR104" s="511" t="s">
        <v>636</v>
      </c>
      <c r="BS104" s="511"/>
      <c r="BT104" s="511" t="s">
        <v>511</v>
      </c>
      <c r="BU104" s="511">
        <f t="shared" si="37"/>
        <v>3.0476066471158294E-8</v>
      </c>
      <c r="BV104" s="511" t="s">
        <v>654</v>
      </c>
      <c r="BW104" s="511" t="s">
        <v>519</v>
      </c>
      <c r="BX104" s="511" t="s">
        <v>649</v>
      </c>
      <c r="BY104" s="511" t="s">
        <v>651</v>
      </c>
      <c r="BZ104" s="503">
        <f t="shared" si="22"/>
        <v>0.60567361760572669</v>
      </c>
      <c r="CA104" s="502" t="s">
        <v>628</v>
      </c>
      <c r="CB104" s="511" t="s">
        <v>596</v>
      </c>
      <c r="CC104" s="511" t="s">
        <v>636</v>
      </c>
      <c r="CD104" s="511"/>
      <c r="CE104" s="511" t="s">
        <v>511</v>
      </c>
      <c r="CF104" s="511">
        <f t="shared" si="38"/>
        <v>5.7409821574002529E-7</v>
      </c>
      <c r="CG104" s="511" t="s">
        <v>654</v>
      </c>
      <c r="CH104" s="511" t="s">
        <v>519</v>
      </c>
      <c r="CI104" s="511" t="s">
        <v>649</v>
      </c>
      <c r="CJ104" s="511" t="s">
        <v>651</v>
      </c>
    </row>
    <row r="105" spans="1:88" s="350" customFormat="1" x14ac:dyDescent="0.35">
      <c r="A105" s="547">
        <f t="shared" si="24"/>
        <v>2.3110545173897989E-3</v>
      </c>
      <c r="B105" s="502" t="s">
        <v>628</v>
      </c>
      <c r="C105" s="511" t="s">
        <v>596</v>
      </c>
      <c r="D105" s="511" t="s">
        <v>636</v>
      </c>
      <c r="E105" s="511"/>
      <c r="F105" s="511" t="s">
        <v>512</v>
      </c>
      <c r="G105" s="511">
        <f t="shared" si="25"/>
        <v>2.1905730022652121E-9</v>
      </c>
      <c r="H105" s="511" t="s">
        <v>654</v>
      </c>
      <c r="I105" s="511" t="s">
        <v>519</v>
      </c>
      <c r="J105" s="511" t="s">
        <v>649</v>
      </c>
      <c r="K105" s="511" t="s">
        <v>651</v>
      </c>
      <c r="L105" s="547">
        <f t="shared" si="26"/>
        <v>-2.9209719223982186E-3</v>
      </c>
      <c r="M105" s="502" t="s">
        <v>628</v>
      </c>
      <c r="N105" s="511" t="s">
        <v>596</v>
      </c>
      <c r="O105" s="511" t="s">
        <v>636</v>
      </c>
      <c r="P105" s="511"/>
      <c r="Q105" s="511" t="s">
        <v>512</v>
      </c>
      <c r="R105" s="511">
        <f t="shared" si="27"/>
        <v>-2.7686937653063687E-9</v>
      </c>
      <c r="S105" s="511" t="s">
        <v>654</v>
      </c>
      <c r="T105" s="511" t="s">
        <v>519</v>
      </c>
      <c r="U105" s="511" t="s">
        <v>649</v>
      </c>
      <c r="V105" s="511" t="s">
        <v>651</v>
      </c>
      <c r="W105" s="504">
        <f t="shared" si="28"/>
        <v>-1.6585537966706102E-3</v>
      </c>
      <c r="X105" s="502" t="s">
        <v>628</v>
      </c>
      <c r="Y105" s="511" t="s">
        <v>596</v>
      </c>
      <c r="Z105" s="511" t="s">
        <v>636</v>
      </c>
      <c r="AA105" s="511"/>
      <c r="AB105" s="511" t="s">
        <v>512</v>
      </c>
      <c r="AC105" s="511">
        <f t="shared" si="29"/>
        <v>-1.5720889067967869E-9</v>
      </c>
      <c r="AD105" s="511" t="s">
        <v>654</v>
      </c>
      <c r="AE105" s="511" t="s">
        <v>519</v>
      </c>
      <c r="AF105" s="511" t="s">
        <v>649</v>
      </c>
      <c r="AG105" s="511" t="s">
        <v>651</v>
      </c>
      <c r="AH105" s="504">
        <f t="shared" si="30"/>
        <v>-1.0100754741304652E-3</v>
      </c>
      <c r="AI105" s="502" t="s">
        <v>628</v>
      </c>
      <c r="AJ105" s="511" t="s">
        <v>596</v>
      </c>
      <c r="AK105" s="511" t="s">
        <v>636</v>
      </c>
      <c r="AL105" s="511"/>
      <c r="AM105" s="511" t="s">
        <v>512</v>
      </c>
      <c r="AN105" s="511">
        <f t="shared" si="31"/>
        <v>-9.5741751102413776E-10</v>
      </c>
      <c r="AO105" s="511" t="s">
        <v>654</v>
      </c>
      <c r="AP105" s="511" t="s">
        <v>519</v>
      </c>
      <c r="AQ105" s="511" t="s">
        <v>649</v>
      </c>
      <c r="AR105" s="511" t="s">
        <v>651</v>
      </c>
      <c r="AS105" s="504">
        <f t="shared" si="32"/>
        <v>-2.5163778385525195E-4</v>
      </c>
      <c r="AT105" s="502" t="s">
        <v>628</v>
      </c>
      <c r="AU105" s="511" t="s">
        <v>596</v>
      </c>
      <c r="AV105" s="511" t="s">
        <v>636</v>
      </c>
      <c r="AW105" s="511"/>
      <c r="AX105" s="511" t="s">
        <v>512</v>
      </c>
      <c r="AY105" s="511">
        <f t="shared" si="33"/>
        <v>-2.3851922640308245E-10</v>
      </c>
      <c r="AZ105" s="511" t="s">
        <v>654</v>
      </c>
      <c r="BA105" s="511" t="s">
        <v>519</v>
      </c>
      <c r="BB105" s="511" t="s">
        <v>649</v>
      </c>
      <c r="BC105" s="511" t="s">
        <v>651</v>
      </c>
      <c r="BD105" s="504">
        <f t="shared" si="34"/>
        <v>2.4470416063095873E-5</v>
      </c>
      <c r="BE105" s="502" t="s">
        <v>628</v>
      </c>
      <c r="BF105" s="511" t="s">
        <v>596</v>
      </c>
      <c r="BG105" s="511" t="s">
        <v>636</v>
      </c>
      <c r="BH105" s="511"/>
      <c r="BI105" s="511" t="s">
        <v>512</v>
      </c>
      <c r="BJ105" s="511">
        <f t="shared" si="35"/>
        <v>2.3194707168811255E-11</v>
      </c>
      <c r="BK105" s="511" t="s">
        <v>654</v>
      </c>
      <c r="BL105" s="511" t="s">
        <v>519</v>
      </c>
      <c r="BM105" s="511" t="s">
        <v>649</v>
      </c>
      <c r="BN105" s="511" t="s">
        <v>651</v>
      </c>
      <c r="BO105" s="504">
        <f t="shared" si="36"/>
        <v>8.3557518264229817E-5</v>
      </c>
      <c r="BP105" s="502" t="s">
        <v>628</v>
      </c>
      <c r="BQ105" s="511" t="s">
        <v>596</v>
      </c>
      <c r="BR105" s="511" t="s">
        <v>636</v>
      </c>
      <c r="BS105" s="511"/>
      <c r="BT105" s="511" t="s">
        <v>512</v>
      </c>
      <c r="BU105" s="511">
        <f t="shared" si="37"/>
        <v>7.9201439113014048E-11</v>
      </c>
      <c r="BV105" s="511" t="s">
        <v>654</v>
      </c>
      <c r="BW105" s="511" t="s">
        <v>519</v>
      </c>
      <c r="BX105" s="511" t="s">
        <v>649</v>
      </c>
      <c r="BY105" s="511" t="s">
        <v>651</v>
      </c>
      <c r="BZ105" s="503">
        <f t="shared" si="22"/>
        <v>1.6769623354307545E-3</v>
      </c>
      <c r="CA105" s="502" t="s">
        <v>628</v>
      </c>
      <c r="CB105" s="511" t="s">
        <v>596</v>
      </c>
      <c r="CC105" s="511" t="s">
        <v>636</v>
      </c>
      <c r="CD105" s="511"/>
      <c r="CE105" s="511" t="s">
        <v>512</v>
      </c>
      <c r="CF105" s="511">
        <f t="shared" si="38"/>
        <v>1.5895377587021371E-9</v>
      </c>
      <c r="CG105" s="511" t="s">
        <v>654</v>
      </c>
      <c r="CH105" s="511" t="s">
        <v>519</v>
      </c>
      <c r="CI105" s="511" t="s">
        <v>649</v>
      </c>
      <c r="CJ105" s="511" t="s">
        <v>651</v>
      </c>
    </row>
    <row r="106" spans="1:88" s="350" customFormat="1" x14ac:dyDescent="0.35">
      <c r="A106" s="547">
        <f t="shared" si="24"/>
        <v>5.4552788991608309E-3</v>
      </c>
      <c r="B106" s="502" t="s">
        <v>628</v>
      </c>
      <c r="C106" s="511" t="s">
        <v>596</v>
      </c>
      <c r="D106" s="511" t="s">
        <v>636</v>
      </c>
      <c r="E106" s="511"/>
      <c r="F106" s="511" t="s">
        <v>513</v>
      </c>
      <c r="G106" s="511">
        <f t="shared" si="25"/>
        <v>5.1708804731382282E-9</v>
      </c>
      <c r="H106" s="511" t="s">
        <v>654</v>
      </c>
      <c r="I106" s="511" t="s">
        <v>519</v>
      </c>
      <c r="J106" s="511" t="s">
        <v>649</v>
      </c>
      <c r="K106" s="511" t="s">
        <v>651</v>
      </c>
      <c r="L106" s="547">
        <f t="shared" si="26"/>
        <v>-6.9789516805280677E-3</v>
      </c>
      <c r="M106" s="502" t="s">
        <v>628</v>
      </c>
      <c r="N106" s="511" t="s">
        <v>596</v>
      </c>
      <c r="O106" s="511" t="s">
        <v>636</v>
      </c>
      <c r="P106" s="511"/>
      <c r="Q106" s="511" t="s">
        <v>513</v>
      </c>
      <c r="R106" s="511">
        <f t="shared" si="27"/>
        <v>-6.6151200763299226E-9</v>
      </c>
      <c r="S106" s="511" t="s">
        <v>654</v>
      </c>
      <c r="T106" s="511" t="s">
        <v>519</v>
      </c>
      <c r="U106" s="511" t="s">
        <v>649</v>
      </c>
      <c r="V106" s="511" t="s">
        <v>651</v>
      </c>
      <c r="W106" s="504">
        <f t="shared" si="28"/>
        <v>-3.9627107394504205E-3</v>
      </c>
      <c r="X106" s="502" t="s">
        <v>628</v>
      </c>
      <c r="Y106" s="511" t="s">
        <v>596</v>
      </c>
      <c r="Z106" s="511" t="s">
        <v>636</v>
      </c>
      <c r="AA106" s="511"/>
      <c r="AB106" s="511" t="s">
        <v>513</v>
      </c>
      <c r="AC106" s="511">
        <f t="shared" si="29"/>
        <v>-3.7561239236496881E-9</v>
      </c>
      <c r="AD106" s="511" t="s">
        <v>654</v>
      </c>
      <c r="AE106" s="511" t="s">
        <v>519</v>
      </c>
      <c r="AF106" s="511" t="s">
        <v>649</v>
      </c>
      <c r="AG106" s="511" t="s">
        <v>651</v>
      </c>
      <c r="AH106" s="504">
        <f t="shared" si="30"/>
        <v>-2.4133295748544211E-3</v>
      </c>
      <c r="AI106" s="502" t="s">
        <v>628</v>
      </c>
      <c r="AJ106" s="511" t="s">
        <v>596</v>
      </c>
      <c r="AK106" s="511" t="s">
        <v>636</v>
      </c>
      <c r="AL106" s="511"/>
      <c r="AM106" s="511" t="s">
        <v>513</v>
      </c>
      <c r="AN106" s="511">
        <f t="shared" si="31"/>
        <v>-2.2875161846961338E-9</v>
      </c>
      <c r="AO106" s="511" t="s">
        <v>654</v>
      </c>
      <c r="AP106" s="511" t="s">
        <v>519</v>
      </c>
      <c r="AQ106" s="511" t="s">
        <v>649</v>
      </c>
      <c r="AR106" s="511" t="s">
        <v>651</v>
      </c>
      <c r="AS106" s="504">
        <f t="shared" si="32"/>
        <v>-6.0122725626170854E-4</v>
      </c>
      <c r="AT106" s="502" t="s">
        <v>628</v>
      </c>
      <c r="AU106" s="511" t="s">
        <v>596</v>
      </c>
      <c r="AV106" s="511" t="s">
        <v>636</v>
      </c>
      <c r="AW106" s="511"/>
      <c r="AX106" s="511" t="s">
        <v>513</v>
      </c>
      <c r="AY106" s="511">
        <f t="shared" si="33"/>
        <v>-5.6988365522436834E-10</v>
      </c>
      <c r="AZ106" s="511" t="s">
        <v>654</v>
      </c>
      <c r="BA106" s="511" t="s">
        <v>519</v>
      </c>
      <c r="BB106" s="511" t="s">
        <v>649</v>
      </c>
      <c r="BC106" s="511" t="s">
        <v>651</v>
      </c>
      <c r="BD106" s="504">
        <f t="shared" si="34"/>
        <v>5.7762784650128312E-5</v>
      </c>
      <c r="BE106" s="502" t="s">
        <v>628</v>
      </c>
      <c r="BF106" s="511" t="s">
        <v>596</v>
      </c>
      <c r="BG106" s="511" t="s">
        <v>636</v>
      </c>
      <c r="BH106" s="511"/>
      <c r="BI106" s="511" t="s">
        <v>513</v>
      </c>
      <c r="BJ106" s="511">
        <f t="shared" si="35"/>
        <v>5.4751454644671383E-11</v>
      </c>
      <c r="BK106" s="511" t="s">
        <v>654</v>
      </c>
      <c r="BL106" s="511" t="s">
        <v>519</v>
      </c>
      <c r="BM106" s="511" t="s">
        <v>649</v>
      </c>
      <c r="BN106" s="511" t="s">
        <v>651</v>
      </c>
      <c r="BO106" s="504">
        <f t="shared" si="36"/>
        <v>1.972387768540967E-4</v>
      </c>
      <c r="BP106" s="502" t="s">
        <v>628</v>
      </c>
      <c r="BQ106" s="511" t="s">
        <v>596</v>
      </c>
      <c r="BR106" s="511" t="s">
        <v>636</v>
      </c>
      <c r="BS106" s="511"/>
      <c r="BT106" s="511" t="s">
        <v>513</v>
      </c>
      <c r="BU106" s="511">
        <f t="shared" si="37"/>
        <v>1.8695618659156085E-10</v>
      </c>
      <c r="BV106" s="511" t="s">
        <v>654</v>
      </c>
      <c r="BW106" s="511" t="s">
        <v>519</v>
      </c>
      <c r="BX106" s="511" t="s">
        <v>649</v>
      </c>
      <c r="BY106" s="511" t="s">
        <v>651</v>
      </c>
      <c r="BZ106" s="503">
        <f t="shared" si="22"/>
        <v>3.9551968938514427E-3</v>
      </c>
      <c r="CA106" s="502" t="s">
        <v>628</v>
      </c>
      <c r="CB106" s="511" t="s">
        <v>596</v>
      </c>
      <c r="CC106" s="511" t="s">
        <v>636</v>
      </c>
      <c r="CD106" s="511"/>
      <c r="CE106" s="511" t="s">
        <v>513</v>
      </c>
      <c r="CF106" s="511">
        <f t="shared" si="38"/>
        <v>3.749001795119851E-9</v>
      </c>
      <c r="CG106" s="511" t="s">
        <v>654</v>
      </c>
      <c r="CH106" s="511" t="s">
        <v>519</v>
      </c>
      <c r="CI106" s="511" t="s">
        <v>649</v>
      </c>
      <c r="CJ106" s="511" t="s">
        <v>651</v>
      </c>
    </row>
    <row r="107" spans="1:88" s="350" customFormat="1" x14ac:dyDescent="0.35">
      <c r="A107" s="547">
        <f t="shared" si="24"/>
        <v>1.0220757573686745</v>
      </c>
      <c r="B107" s="502" t="s">
        <v>628</v>
      </c>
      <c r="C107" s="511" t="s">
        <v>596</v>
      </c>
      <c r="D107" s="511" t="s">
        <v>636</v>
      </c>
      <c r="E107" s="511"/>
      <c r="F107" s="511" t="s">
        <v>514</v>
      </c>
      <c r="G107" s="511">
        <f t="shared" si="25"/>
        <v>9.6879218707931243E-7</v>
      </c>
      <c r="H107" s="511" t="s">
        <v>654</v>
      </c>
      <c r="I107" s="511" t="s">
        <v>519</v>
      </c>
      <c r="J107" s="511" t="s">
        <v>649</v>
      </c>
      <c r="K107" s="511" t="s">
        <v>651</v>
      </c>
      <c r="L107" s="547">
        <f t="shared" si="26"/>
        <v>-1.38872810368206</v>
      </c>
      <c r="M107" s="502" t="s">
        <v>628</v>
      </c>
      <c r="N107" s="511" t="s">
        <v>596</v>
      </c>
      <c r="O107" s="511" t="s">
        <v>636</v>
      </c>
      <c r="P107" s="511"/>
      <c r="Q107" s="511" t="s">
        <v>514</v>
      </c>
      <c r="R107" s="511">
        <f t="shared" si="27"/>
        <v>-1.3163299560967392E-6</v>
      </c>
      <c r="S107" s="511" t="s">
        <v>654</v>
      </c>
      <c r="T107" s="511" t="s">
        <v>519</v>
      </c>
      <c r="U107" s="511" t="s">
        <v>649</v>
      </c>
      <c r="V107" s="511" t="s">
        <v>651</v>
      </c>
      <c r="W107" s="504">
        <f t="shared" si="28"/>
        <v>-0.78853214960518503</v>
      </c>
      <c r="X107" s="502" t="s">
        <v>628</v>
      </c>
      <c r="Y107" s="511" t="s">
        <v>596</v>
      </c>
      <c r="Z107" s="511" t="s">
        <v>636</v>
      </c>
      <c r="AA107" s="511"/>
      <c r="AB107" s="511" t="s">
        <v>514</v>
      </c>
      <c r="AC107" s="511">
        <f t="shared" si="29"/>
        <v>-7.4742383848832699E-7</v>
      </c>
      <c r="AD107" s="511" t="s">
        <v>654</v>
      </c>
      <c r="AE107" s="511" t="s">
        <v>519</v>
      </c>
      <c r="AF107" s="511" t="s">
        <v>649</v>
      </c>
      <c r="AG107" s="511" t="s">
        <v>651</v>
      </c>
      <c r="AH107" s="504">
        <f t="shared" si="30"/>
        <v>-0.48022378681862737</v>
      </c>
      <c r="AI107" s="502" t="s">
        <v>628</v>
      </c>
      <c r="AJ107" s="511" t="s">
        <v>596</v>
      </c>
      <c r="AK107" s="511" t="s">
        <v>636</v>
      </c>
      <c r="AL107" s="511"/>
      <c r="AM107" s="511" t="s">
        <v>514</v>
      </c>
      <c r="AN107" s="511">
        <f t="shared" si="31"/>
        <v>-4.5518842352476538E-7</v>
      </c>
      <c r="AO107" s="511" t="s">
        <v>654</v>
      </c>
      <c r="AP107" s="511" t="s">
        <v>519</v>
      </c>
      <c r="AQ107" s="511" t="s">
        <v>649</v>
      </c>
      <c r="AR107" s="511" t="s">
        <v>651</v>
      </c>
      <c r="AS107" s="504">
        <f t="shared" si="32"/>
        <v>-0.11963704947260989</v>
      </c>
      <c r="AT107" s="502" t="s">
        <v>628</v>
      </c>
      <c r="AU107" s="511" t="s">
        <v>596</v>
      </c>
      <c r="AV107" s="511" t="s">
        <v>636</v>
      </c>
      <c r="AW107" s="511"/>
      <c r="AX107" s="511" t="s">
        <v>514</v>
      </c>
      <c r="AY107" s="511">
        <f t="shared" si="33"/>
        <v>-1.1340004689346908E-7</v>
      </c>
      <c r="AZ107" s="511" t="s">
        <v>654</v>
      </c>
      <c r="BA107" s="511" t="s">
        <v>519</v>
      </c>
      <c r="BB107" s="511" t="s">
        <v>649</v>
      </c>
      <c r="BC107" s="511" t="s">
        <v>651</v>
      </c>
      <c r="BD107" s="504">
        <f t="shared" si="34"/>
        <v>1.0822167474899435E-2</v>
      </c>
      <c r="BE107" s="502" t="s">
        <v>628</v>
      </c>
      <c r="BF107" s="511" t="s">
        <v>596</v>
      </c>
      <c r="BG107" s="511" t="s">
        <v>636</v>
      </c>
      <c r="BH107" s="511"/>
      <c r="BI107" s="511" t="s">
        <v>514</v>
      </c>
      <c r="BJ107" s="511">
        <f t="shared" si="35"/>
        <v>1.0257978649193777E-8</v>
      </c>
      <c r="BK107" s="511" t="s">
        <v>654</v>
      </c>
      <c r="BL107" s="511" t="s">
        <v>519</v>
      </c>
      <c r="BM107" s="511" t="s">
        <v>649</v>
      </c>
      <c r="BN107" s="511" t="s">
        <v>651</v>
      </c>
      <c r="BO107" s="504">
        <f t="shared" si="36"/>
        <v>3.6953742597217579E-2</v>
      </c>
      <c r="BP107" s="502" t="s">
        <v>628</v>
      </c>
      <c r="BQ107" s="511" t="s">
        <v>596</v>
      </c>
      <c r="BR107" s="511" t="s">
        <v>636</v>
      </c>
      <c r="BS107" s="511"/>
      <c r="BT107" s="511" t="s">
        <v>514</v>
      </c>
      <c r="BU107" s="511">
        <f t="shared" si="37"/>
        <v>3.5027244167978748E-8</v>
      </c>
      <c r="BV107" s="511" t="s">
        <v>654</v>
      </c>
      <c r="BW107" s="511" t="s">
        <v>519</v>
      </c>
      <c r="BX107" s="511" t="s">
        <v>649</v>
      </c>
      <c r="BY107" s="511" t="s">
        <v>651</v>
      </c>
      <c r="BZ107" s="503">
        <f t="shared" si="22"/>
        <v>0.73783825543118953</v>
      </c>
      <c r="CA107" s="502" t="s">
        <v>628</v>
      </c>
      <c r="CB107" s="511" t="s">
        <v>596</v>
      </c>
      <c r="CC107" s="511" t="s">
        <v>636</v>
      </c>
      <c r="CD107" s="511"/>
      <c r="CE107" s="511" t="s">
        <v>514</v>
      </c>
      <c r="CF107" s="511">
        <f t="shared" si="38"/>
        <v>6.9937275396321281E-7</v>
      </c>
      <c r="CG107" s="511" t="s">
        <v>654</v>
      </c>
      <c r="CH107" s="511" t="s">
        <v>519</v>
      </c>
      <c r="CI107" s="511" t="s">
        <v>649</v>
      </c>
      <c r="CJ107" s="511" t="s">
        <v>651</v>
      </c>
    </row>
    <row r="108" spans="1:88" s="350" customFormat="1" x14ac:dyDescent="0.35">
      <c r="A108" s="547">
        <f t="shared" si="24"/>
        <v>8.0752620167531437E-3</v>
      </c>
      <c r="B108" s="502" t="s">
        <v>628</v>
      </c>
      <c r="C108" s="511" t="s">
        <v>596</v>
      </c>
      <c r="D108" s="511" t="s">
        <v>636</v>
      </c>
      <c r="E108" s="511"/>
      <c r="F108" s="511" t="s">
        <v>515</v>
      </c>
      <c r="G108" s="511">
        <f t="shared" si="25"/>
        <v>7.6542767931309424E-9</v>
      </c>
      <c r="H108" s="511" t="s">
        <v>654</v>
      </c>
      <c r="I108" s="511" t="s">
        <v>519</v>
      </c>
      <c r="J108" s="511" t="s">
        <v>649</v>
      </c>
      <c r="K108" s="511" t="s">
        <v>651</v>
      </c>
      <c r="L108" s="547">
        <f t="shared" si="26"/>
        <v>-1.661348841595103E-2</v>
      </c>
      <c r="M108" s="502" t="s">
        <v>628</v>
      </c>
      <c r="N108" s="511" t="s">
        <v>596</v>
      </c>
      <c r="O108" s="511" t="s">
        <v>636</v>
      </c>
      <c r="P108" s="511"/>
      <c r="Q108" s="511" t="s">
        <v>515</v>
      </c>
      <c r="R108" s="511">
        <f t="shared" si="27"/>
        <v>-1.5747382384787707E-8</v>
      </c>
      <c r="S108" s="511" t="s">
        <v>654</v>
      </c>
      <c r="T108" s="511" t="s">
        <v>519</v>
      </c>
      <c r="U108" s="511" t="s">
        <v>649</v>
      </c>
      <c r="V108" s="511" t="s">
        <v>651</v>
      </c>
      <c r="W108" s="504">
        <f t="shared" si="28"/>
        <v>-9.433286255485708E-3</v>
      </c>
      <c r="X108" s="502" t="s">
        <v>628</v>
      </c>
      <c r="Y108" s="511" t="s">
        <v>596</v>
      </c>
      <c r="Z108" s="511" t="s">
        <v>636</v>
      </c>
      <c r="AA108" s="511"/>
      <c r="AB108" s="511" t="s">
        <v>515</v>
      </c>
      <c r="AC108" s="511">
        <f t="shared" si="29"/>
        <v>-8.9415035597020937E-9</v>
      </c>
      <c r="AD108" s="511" t="s">
        <v>654</v>
      </c>
      <c r="AE108" s="511" t="s">
        <v>519</v>
      </c>
      <c r="AF108" s="511" t="s">
        <v>649</v>
      </c>
      <c r="AG108" s="511" t="s">
        <v>651</v>
      </c>
      <c r="AH108" s="504">
        <f t="shared" si="30"/>
        <v>-5.7449635376587418E-3</v>
      </c>
      <c r="AI108" s="502" t="s">
        <v>628</v>
      </c>
      <c r="AJ108" s="511" t="s">
        <v>596</v>
      </c>
      <c r="AK108" s="511" t="s">
        <v>636</v>
      </c>
      <c r="AL108" s="511"/>
      <c r="AM108" s="511" t="s">
        <v>515</v>
      </c>
      <c r="AN108" s="511">
        <f t="shared" si="31"/>
        <v>-5.4454630688708457E-9</v>
      </c>
      <c r="AO108" s="511" t="s">
        <v>654</v>
      </c>
      <c r="AP108" s="511" t="s">
        <v>519</v>
      </c>
      <c r="AQ108" s="511" t="s">
        <v>649</v>
      </c>
      <c r="AR108" s="511" t="s">
        <v>651</v>
      </c>
      <c r="AS108" s="504">
        <f t="shared" si="32"/>
        <v>-1.4312295763741598E-3</v>
      </c>
      <c r="AT108" s="502" t="s">
        <v>628</v>
      </c>
      <c r="AU108" s="511" t="s">
        <v>596</v>
      </c>
      <c r="AV108" s="511" t="s">
        <v>636</v>
      </c>
      <c r="AW108" s="511"/>
      <c r="AX108" s="511" t="s">
        <v>515</v>
      </c>
      <c r="AY108" s="511">
        <f t="shared" si="33"/>
        <v>-1.3566157122029951E-9</v>
      </c>
      <c r="AZ108" s="511" t="s">
        <v>654</v>
      </c>
      <c r="BA108" s="511" t="s">
        <v>519</v>
      </c>
      <c r="BB108" s="511" t="s">
        <v>649</v>
      </c>
      <c r="BC108" s="511" t="s">
        <v>651</v>
      </c>
      <c r="BD108" s="504">
        <f t="shared" si="34"/>
        <v>8.5504266507588676E-5</v>
      </c>
      <c r="BE108" s="502" t="s">
        <v>628</v>
      </c>
      <c r="BF108" s="511" t="s">
        <v>596</v>
      </c>
      <c r="BG108" s="511" t="s">
        <v>636</v>
      </c>
      <c r="BH108" s="511"/>
      <c r="BI108" s="511" t="s">
        <v>515</v>
      </c>
      <c r="BJ108" s="511">
        <f t="shared" si="35"/>
        <v>8.1046698111458452E-11</v>
      </c>
      <c r="BK108" s="511" t="s">
        <v>654</v>
      </c>
      <c r="BL108" s="511" t="s">
        <v>519</v>
      </c>
      <c r="BM108" s="511" t="s">
        <v>649</v>
      </c>
      <c r="BN108" s="511" t="s">
        <v>651</v>
      </c>
      <c r="BO108" s="504">
        <f t="shared" si="36"/>
        <v>2.9196578807469306E-4</v>
      </c>
      <c r="BP108" s="502" t="s">
        <v>628</v>
      </c>
      <c r="BQ108" s="511" t="s">
        <v>596</v>
      </c>
      <c r="BR108" s="511" t="s">
        <v>636</v>
      </c>
      <c r="BS108" s="511"/>
      <c r="BT108" s="511" t="s">
        <v>515</v>
      </c>
      <c r="BU108" s="511">
        <f t="shared" si="37"/>
        <v>2.7674482281961431E-10</v>
      </c>
      <c r="BV108" s="511" t="s">
        <v>654</v>
      </c>
      <c r="BW108" s="511" t="s">
        <v>519</v>
      </c>
      <c r="BX108" s="511" t="s">
        <v>649</v>
      </c>
      <c r="BY108" s="511" t="s">
        <v>651</v>
      </c>
      <c r="BZ108" s="503">
        <f t="shared" si="22"/>
        <v>5.6079401495835639E-3</v>
      </c>
      <c r="CA108" s="502" t="s">
        <v>628</v>
      </c>
      <c r="CB108" s="511" t="s">
        <v>596</v>
      </c>
      <c r="CC108" s="511" t="s">
        <v>636</v>
      </c>
      <c r="CD108" s="511"/>
      <c r="CE108" s="511" t="s">
        <v>515</v>
      </c>
      <c r="CF108" s="511">
        <f t="shared" si="38"/>
        <v>5.315583080173995E-9</v>
      </c>
      <c r="CG108" s="511" t="s">
        <v>654</v>
      </c>
      <c r="CH108" s="511" t="s">
        <v>519</v>
      </c>
      <c r="CI108" s="511" t="s">
        <v>649</v>
      </c>
      <c r="CJ108" s="511" t="s">
        <v>651</v>
      </c>
    </row>
    <row r="109" spans="1:88" s="350" customFormat="1" x14ac:dyDescent="0.35">
      <c r="A109" s="547">
        <f t="shared" si="24"/>
        <v>515.30700807456196</v>
      </c>
      <c r="B109" s="502" t="s">
        <v>628</v>
      </c>
      <c r="C109" s="511" t="s">
        <v>596</v>
      </c>
      <c r="D109" s="511" t="s">
        <v>636</v>
      </c>
      <c r="E109" s="511"/>
      <c r="F109" s="511" t="s">
        <v>516</v>
      </c>
      <c r="G109" s="511">
        <f t="shared" si="25"/>
        <v>4.8844266168204928E-4</v>
      </c>
      <c r="H109" s="511" t="s">
        <v>654</v>
      </c>
      <c r="I109" s="511" t="s">
        <v>519</v>
      </c>
      <c r="J109" s="511" t="s">
        <v>649</v>
      </c>
      <c r="K109" s="511" t="s">
        <v>700</v>
      </c>
      <c r="L109" s="547">
        <f t="shared" si="26"/>
        <v>-966.46697414056212</v>
      </c>
      <c r="M109" s="502" t="s">
        <v>628</v>
      </c>
      <c r="N109" s="511" t="s">
        <v>596</v>
      </c>
      <c r="O109" s="511" t="s">
        <v>636</v>
      </c>
      <c r="P109" s="511"/>
      <c r="Q109" s="511" t="s">
        <v>516</v>
      </c>
      <c r="R109" s="511">
        <f t="shared" si="27"/>
        <v>-9.1608243994366085E-4</v>
      </c>
      <c r="S109" s="511" t="s">
        <v>654</v>
      </c>
      <c r="T109" s="511" t="s">
        <v>519</v>
      </c>
      <c r="U109" s="511" t="s">
        <v>649</v>
      </c>
      <c r="V109" s="511" t="s">
        <v>707</v>
      </c>
      <c r="W109" s="504">
        <f t="shared" si="28"/>
        <v>-548.76853044226414</v>
      </c>
      <c r="X109" s="502" t="s">
        <v>628</v>
      </c>
      <c r="Y109" s="511" t="s">
        <v>596</v>
      </c>
      <c r="Z109" s="511" t="s">
        <v>636</v>
      </c>
      <c r="AA109" s="511"/>
      <c r="AB109" s="511" t="s">
        <v>516</v>
      </c>
      <c r="AC109" s="511">
        <f t="shared" si="29"/>
        <v>-5.201597444950372E-4</v>
      </c>
      <c r="AD109" s="511" t="s">
        <v>654</v>
      </c>
      <c r="AE109" s="511" t="s">
        <v>519</v>
      </c>
      <c r="AF109" s="511" t="s">
        <v>649</v>
      </c>
      <c r="AG109" s="511" t="s">
        <v>707</v>
      </c>
      <c r="AH109" s="504">
        <f t="shared" si="30"/>
        <v>-334.20539911762199</v>
      </c>
      <c r="AI109" s="502" t="s">
        <v>628</v>
      </c>
      <c r="AJ109" s="511" t="s">
        <v>596</v>
      </c>
      <c r="AK109" s="511" t="s">
        <v>636</v>
      </c>
      <c r="AL109" s="511"/>
      <c r="AM109" s="511" t="s">
        <v>516</v>
      </c>
      <c r="AN109" s="511">
        <f t="shared" si="31"/>
        <v>-3.1678236883186917E-4</v>
      </c>
      <c r="AO109" s="511" t="s">
        <v>654</v>
      </c>
      <c r="AP109" s="511" t="s">
        <v>519</v>
      </c>
      <c r="AQ109" s="511" t="s">
        <v>649</v>
      </c>
      <c r="AR109" s="511" t="s">
        <v>707</v>
      </c>
      <c r="AS109" s="504">
        <f t="shared" si="32"/>
        <v>-83.259823785757888</v>
      </c>
      <c r="AT109" s="502" t="s">
        <v>628</v>
      </c>
      <c r="AU109" s="511" t="s">
        <v>596</v>
      </c>
      <c r="AV109" s="511" t="s">
        <v>636</v>
      </c>
      <c r="AW109" s="511"/>
      <c r="AX109" s="511" t="s">
        <v>516</v>
      </c>
      <c r="AY109" s="511">
        <f t="shared" si="33"/>
        <v>-7.8919264251903204E-5</v>
      </c>
      <c r="AZ109" s="511" t="s">
        <v>654</v>
      </c>
      <c r="BA109" s="511" t="s">
        <v>519</v>
      </c>
      <c r="BB109" s="511" t="s">
        <v>649</v>
      </c>
      <c r="BC109" s="511" t="s">
        <v>707</v>
      </c>
      <c r="BD109" s="504">
        <f t="shared" si="34"/>
        <v>5.4562870728188804</v>
      </c>
      <c r="BE109" s="502" t="s">
        <v>628</v>
      </c>
      <c r="BF109" s="511" t="s">
        <v>596</v>
      </c>
      <c r="BG109" s="511" t="s">
        <v>636</v>
      </c>
      <c r="BH109" s="511"/>
      <c r="BI109" s="511" t="s">
        <v>516</v>
      </c>
      <c r="BJ109" s="511">
        <f t="shared" si="35"/>
        <v>5.171836087979981E-6</v>
      </c>
      <c r="BK109" s="511" t="s">
        <v>654</v>
      </c>
      <c r="BL109" s="511" t="s">
        <v>519</v>
      </c>
      <c r="BM109" s="511" t="s">
        <v>649</v>
      </c>
      <c r="BN109" s="511" t="s">
        <v>728</v>
      </c>
      <c r="BO109" s="504">
        <f t="shared" si="36"/>
        <v>18.631224151088858</v>
      </c>
      <c r="BP109" s="502" t="s">
        <v>628</v>
      </c>
      <c r="BQ109" s="511" t="s">
        <v>596</v>
      </c>
      <c r="BR109" s="511" t="s">
        <v>636</v>
      </c>
      <c r="BS109" s="511"/>
      <c r="BT109" s="511" t="s">
        <v>516</v>
      </c>
      <c r="BU109" s="511">
        <f t="shared" si="37"/>
        <v>1.7659928105297498E-5</v>
      </c>
      <c r="BV109" s="511" t="s">
        <v>654</v>
      </c>
      <c r="BW109" s="511" t="s">
        <v>519</v>
      </c>
      <c r="BX109" s="511" t="s">
        <v>649</v>
      </c>
      <c r="BY109" s="511" t="s">
        <v>728</v>
      </c>
      <c r="BZ109" s="503">
        <f t="shared" si="22"/>
        <v>361.54006455479106</v>
      </c>
      <c r="CA109" s="502" t="s">
        <v>628</v>
      </c>
      <c r="CB109" s="511" t="s">
        <v>596</v>
      </c>
      <c r="CC109" s="511" t="s">
        <v>636</v>
      </c>
      <c r="CD109" s="511"/>
      <c r="CE109" s="511" t="s">
        <v>516</v>
      </c>
      <c r="CF109" s="511">
        <f t="shared" si="38"/>
        <v>3.4269200431733747E-4</v>
      </c>
      <c r="CG109" s="511" t="s">
        <v>654</v>
      </c>
      <c r="CH109" s="511" t="s">
        <v>519</v>
      </c>
      <c r="CI109" s="511" t="s">
        <v>649</v>
      </c>
      <c r="CJ109" s="511" t="s">
        <v>728</v>
      </c>
    </row>
    <row r="110" spans="1:88" s="350" customFormat="1" x14ac:dyDescent="0.35">
      <c r="A110" s="548">
        <f>B66</f>
        <v>2.4567104691279011</v>
      </c>
      <c r="B110" s="502" t="s">
        <v>628</v>
      </c>
      <c r="C110" s="511" t="s">
        <v>695</v>
      </c>
      <c r="D110" s="511" t="s">
        <v>636</v>
      </c>
      <c r="E110" s="511"/>
      <c r="F110" s="511" t="s">
        <v>507</v>
      </c>
      <c r="G110" s="511">
        <f t="shared" si="25"/>
        <v>2.3286355157610437E-6</v>
      </c>
      <c r="H110" s="511" t="s">
        <v>654</v>
      </c>
      <c r="I110" s="511" t="s">
        <v>519</v>
      </c>
      <c r="J110" s="511" t="s">
        <v>649</v>
      </c>
      <c r="K110" s="511" t="s">
        <v>653</v>
      </c>
      <c r="L110" s="548">
        <f>F66+G66+H66+I66+J66</f>
        <v>1.1026880338988008</v>
      </c>
      <c r="M110" s="502" t="s">
        <v>628</v>
      </c>
      <c r="N110" s="511" t="s">
        <v>695</v>
      </c>
      <c r="O110" s="511" t="s">
        <v>636</v>
      </c>
      <c r="P110" s="511"/>
      <c r="Q110" s="511" t="s">
        <v>507</v>
      </c>
      <c r="R110" s="511">
        <f t="shared" si="27"/>
        <v>1.045201927866162E-6</v>
      </c>
      <c r="S110" s="511" t="s">
        <v>654</v>
      </c>
      <c r="T110" s="511" t="s">
        <v>519</v>
      </c>
      <c r="U110" s="511" t="s">
        <v>649</v>
      </c>
      <c r="V110" s="511" t="s">
        <v>653</v>
      </c>
      <c r="W110" s="548">
        <f>SUM(M66:Q66)</f>
        <v>2.0183546880888024</v>
      </c>
      <c r="X110" s="502" t="s">
        <v>628</v>
      </c>
      <c r="Y110" s="511" t="s">
        <v>695</v>
      </c>
      <c r="Z110" s="511" t="s">
        <v>636</v>
      </c>
      <c r="AA110" s="511"/>
      <c r="AB110" s="511" t="s">
        <v>507</v>
      </c>
      <c r="AC110" s="511">
        <f t="shared" si="29"/>
        <v>1.9131324057713769E-6</v>
      </c>
      <c r="AD110" s="511" t="s">
        <v>654</v>
      </c>
      <c r="AE110" s="511" t="s">
        <v>519</v>
      </c>
      <c r="AF110" s="511" t="s">
        <v>649</v>
      </c>
      <c r="AG110" s="511" t="s">
        <v>653</v>
      </c>
      <c r="AH110" s="548">
        <f>SUM(T66:X66)</f>
        <v>1.8058719701893244</v>
      </c>
      <c r="AI110" s="502" t="s">
        <v>628</v>
      </c>
      <c r="AJ110" s="511" t="s">
        <v>695</v>
      </c>
      <c r="AK110" s="511" t="s">
        <v>636</v>
      </c>
      <c r="AL110" s="511"/>
      <c r="AM110" s="511" t="s">
        <v>507</v>
      </c>
      <c r="AN110" s="511">
        <f t="shared" si="31"/>
        <v>1.7117269859614451E-6</v>
      </c>
      <c r="AO110" s="511" t="s">
        <v>654</v>
      </c>
      <c r="AP110" s="511" t="s">
        <v>519</v>
      </c>
      <c r="AQ110" s="511" t="s">
        <v>649</v>
      </c>
      <c r="AR110" s="511" t="s">
        <v>653</v>
      </c>
      <c r="AS110" s="548">
        <f>SUM(AA66:AE66)</f>
        <v>3.0146653652964375</v>
      </c>
      <c r="AT110" s="502" t="s">
        <v>628</v>
      </c>
      <c r="AU110" s="511" t="s">
        <v>695</v>
      </c>
      <c r="AV110" s="511" t="s">
        <v>636</v>
      </c>
      <c r="AW110" s="511"/>
      <c r="AX110" s="511" t="s">
        <v>507</v>
      </c>
      <c r="AY110" s="511">
        <f t="shared" si="33"/>
        <v>2.8575027159207938E-6</v>
      </c>
      <c r="AZ110" s="511" t="s">
        <v>654</v>
      </c>
      <c r="BA110" s="511" t="s">
        <v>519</v>
      </c>
      <c r="BB110" s="511" t="s">
        <v>649</v>
      </c>
      <c r="BC110" s="511" t="s">
        <v>653</v>
      </c>
      <c r="BD110" s="548">
        <f>AH66</f>
        <v>1.8701998375523476</v>
      </c>
      <c r="BE110" s="502" t="s">
        <v>628</v>
      </c>
      <c r="BF110" s="511" t="s">
        <v>695</v>
      </c>
      <c r="BG110" s="511" t="s">
        <v>636</v>
      </c>
      <c r="BH110" s="511"/>
      <c r="BI110" s="511" t="s">
        <v>507</v>
      </c>
      <c r="BJ110" s="511">
        <f t="shared" si="35"/>
        <v>1.7727012678221308E-6</v>
      </c>
      <c r="BK110" s="511" t="s">
        <v>654</v>
      </c>
      <c r="BL110" s="511" t="s">
        <v>519</v>
      </c>
      <c r="BM110" s="511" t="s">
        <v>649</v>
      </c>
      <c r="BN110" s="511" t="s">
        <v>653</v>
      </c>
      <c r="BO110" s="548">
        <f>AK66</f>
        <v>2.0960275130232802</v>
      </c>
      <c r="BP110" s="502" t="s">
        <v>628</v>
      </c>
      <c r="BQ110" s="511" t="s">
        <v>695</v>
      </c>
      <c r="BR110" s="511" t="s">
        <v>636</v>
      </c>
      <c r="BS110" s="511"/>
      <c r="BT110" s="511" t="s">
        <v>507</v>
      </c>
      <c r="BU110" s="511">
        <f t="shared" si="37"/>
        <v>1.9867559365149575E-6</v>
      </c>
      <c r="BV110" s="511" t="s">
        <v>654</v>
      </c>
      <c r="BW110" s="511" t="s">
        <v>519</v>
      </c>
      <c r="BX110" s="511" t="s">
        <v>649</v>
      </c>
      <c r="BY110" s="511" t="s">
        <v>653</v>
      </c>
      <c r="BZ110" s="503">
        <f t="shared" si="22"/>
        <v>2.3432628496730006</v>
      </c>
      <c r="CA110" s="502" t="s">
        <v>628</v>
      </c>
      <c r="CB110" s="511" t="s">
        <v>695</v>
      </c>
      <c r="CC110" s="511" t="s">
        <v>636</v>
      </c>
      <c r="CD110" s="511"/>
      <c r="CE110" s="511" t="s">
        <v>507</v>
      </c>
      <c r="CF110" s="511">
        <f t="shared" si="38"/>
        <v>2.2211022271781996E-6</v>
      </c>
      <c r="CG110" s="511" t="s">
        <v>654</v>
      </c>
      <c r="CH110" s="511" t="s">
        <v>519</v>
      </c>
      <c r="CI110" s="511" t="s">
        <v>649</v>
      </c>
      <c r="CJ110" s="511" t="s">
        <v>653</v>
      </c>
    </row>
    <row r="111" spans="1:88" s="350" customFormat="1" x14ac:dyDescent="0.35">
      <c r="A111" s="548">
        <f t="shared" ref="A111:A121" si="39">B67</f>
        <v>14.002539678967825</v>
      </c>
      <c r="B111" s="502" t="s">
        <v>628</v>
      </c>
      <c r="C111" s="511" t="s">
        <v>695</v>
      </c>
      <c r="D111" s="511" t="s">
        <v>636</v>
      </c>
      <c r="E111" s="511"/>
      <c r="F111" s="549" t="s">
        <v>517</v>
      </c>
      <c r="G111" s="511">
        <f t="shared" si="25"/>
        <v>1.3272549458737275E-5</v>
      </c>
      <c r="H111" s="511" t="s">
        <v>654</v>
      </c>
      <c r="I111" s="511" t="s">
        <v>519</v>
      </c>
      <c r="J111" s="511" t="s">
        <v>649</v>
      </c>
      <c r="K111" s="511" t="s">
        <v>653</v>
      </c>
      <c r="L111" s="548">
        <f t="shared" ref="L111:L120" si="40">F67+G67+H67+I67+J67</f>
        <v>5.767877763946732</v>
      </c>
      <c r="M111" s="502" t="s">
        <v>628</v>
      </c>
      <c r="N111" s="511" t="s">
        <v>695</v>
      </c>
      <c r="O111" s="511" t="s">
        <v>636</v>
      </c>
      <c r="P111" s="511"/>
      <c r="Q111" s="549" t="s">
        <v>517</v>
      </c>
      <c r="R111" s="511">
        <f t="shared" si="27"/>
        <v>5.4671827146414518E-6</v>
      </c>
      <c r="S111" s="511" t="s">
        <v>654</v>
      </c>
      <c r="T111" s="511" t="s">
        <v>519</v>
      </c>
      <c r="U111" s="511" t="s">
        <v>649</v>
      </c>
      <c r="V111" s="511" t="s">
        <v>653</v>
      </c>
      <c r="W111" s="548">
        <f t="shared" ref="W111:W121" si="41">SUM(M67:Q67)</f>
        <v>12.345900019102414</v>
      </c>
      <c r="X111" s="502" t="s">
        <v>628</v>
      </c>
      <c r="Y111" s="511" t="s">
        <v>695</v>
      </c>
      <c r="Z111" s="511" t="s">
        <v>636</v>
      </c>
      <c r="AA111" s="511"/>
      <c r="AB111" s="549" t="s">
        <v>517</v>
      </c>
      <c r="AC111" s="511">
        <f t="shared" si="29"/>
        <v>1.1702274899623141E-5</v>
      </c>
      <c r="AD111" s="511" t="s">
        <v>654</v>
      </c>
      <c r="AE111" s="511" t="s">
        <v>519</v>
      </c>
      <c r="AF111" s="511" t="s">
        <v>649</v>
      </c>
      <c r="AG111" s="511" t="s">
        <v>653</v>
      </c>
      <c r="AH111" s="548">
        <f t="shared" ref="AH111:AH121" si="42">SUM(T67:X67)</f>
        <v>11.723617918257178</v>
      </c>
      <c r="AI111" s="502" t="s">
        <v>628</v>
      </c>
      <c r="AJ111" s="511" t="s">
        <v>695</v>
      </c>
      <c r="AK111" s="511" t="s">
        <v>636</v>
      </c>
      <c r="AL111" s="511"/>
      <c r="AM111" s="549" t="s">
        <v>517</v>
      </c>
      <c r="AN111" s="511">
        <f t="shared" si="31"/>
        <v>1.1112434045741401E-5</v>
      </c>
      <c r="AO111" s="511" t="s">
        <v>654</v>
      </c>
      <c r="AP111" s="511" t="s">
        <v>519</v>
      </c>
      <c r="AQ111" s="511" t="s">
        <v>649</v>
      </c>
      <c r="AR111" s="511" t="s">
        <v>653</v>
      </c>
      <c r="AS111" s="548">
        <f t="shared" ref="AS111:AS121" si="43">SUM(AA67:AE67)</f>
        <v>20.187478220584804</v>
      </c>
      <c r="AT111" s="502" t="s">
        <v>628</v>
      </c>
      <c r="AU111" s="511" t="s">
        <v>695</v>
      </c>
      <c r="AV111" s="511" t="s">
        <v>636</v>
      </c>
      <c r="AW111" s="511"/>
      <c r="AX111" s="549" t="s">
        <v>517</v>
      </c>
      <c r="AY111" s="511">
        <f t="shared" si="33"/>
        <v>1.9135050446051947E-5</v>
      </c>
      <c r="AZ111" s="511" t="s">
        <v>654</v>
      </c>
      <c r="BA111" s="511" t="s">
        <v>519</v>
      </c>
      <c r="BB111" s="511" t="s">
        <v>649</v>
      </c>
      <c r="BC111" s="511" t="s">
        <v>653</v>
      </c>
      <c r="BD111" s="548">
        <f t="shared" ref="BD111:BD121" si="44">AH67</f>
        <v>11.469424804024271</v>
      </c>
      <c r="BE111" s="502" t="s">
        <v>628</v>
      </c>
      <c r="BF111" s="511" t="s">
        <v>695</v>
      </c>
      <c r="BG111" s="511" t="s">
        <v>636</v>
      </c>
      <c r="BH111" s="511"/>
      <c r="BI111" s="549" t="s">
        <v>517</v>
      </c>
      <c r="BJ111" s="511">
        <f t="shared" si="35"/>
        <v>1.0871492705236277E-5</v>
      </c>
      <c r="BK111" s="511" t="s">
        <v>654</v>
      </c>
      <c r="BL111" s="511" t="s">
        <v>519</v>
      </c>
      <c r="BM111" s="511" t="s">
        <v>649</v>
      </c>
      <c r="BN111" s="511" t="s">
        <v>653</v>
      </c>
      <c r="BO111" s="548">
        <f t="shared" ref="BO111:BO121" si="45">AK67</f>
        <v>12.57239840750429</v>
      </c>
      <c r="BP111" s="502" t="s">
        <v>628</v>
      </c>
      <c r="BQ111" s="511" t="s">
        <v>695</v>
      </c>
      <c r="BR111" s="511" t="s">
        <v>636</v>
      </c>
      <c r="BS111" s="511"/>
      <c r="BT111" s="549" t="s">
        <v>517</v>
      </c>
      <c r="BU111" s="511">
        <f t="shared" si="37"/>
        <v>1.1916965315169944E-5</v>
      </c>
      <c r="BV111" s="511" t="s">
        <v>654</v>
      </c>
      <c r="BW111" s="511" t="s">
        <v>519</v>
      </c>
      <c r="BX111" s="511" t="s">
        <v>649</v>
      </c>
      <c r="BY111" s="511" t="s">
        <v>653</v>
      </c>
      <c r="BZ111" s="503">
        <f t="shared" si="22"/>
        <v>13.563621423079603</v>
      </c>
      <c r="CA111" s="502" t="s">
        <v>628</v>
      </c>
      <c r="CB111" s="511" t="s">
        <v>695</v>
      </c>
      <c r="CC111" s="511" t="s">
        <v>636</v>
      </c>
      <c r="CD111" s="511"/>
      <c r="CE111" s="549" t="s">
        <v>517</v>
      </c>
      <c r="CF111" s="511">
        <f t="shared" si="38"/>
        <v>1.2856513197231852E-5</v>
      </c>
      <c r="CG111" s="511" t="s">
        <v>654</v>
      </c>
      <c r="CH111" s="511" t="s">
        <v>519</v>
      </c>
      <c r="CI111" s="511" t="s">
        <v>649</v>
      </c>
      <c r="CJ111" s="511" t="s">
        <v>653</v>
      </c>
    </row>
    <row r="112" spans="1:88" s="350" customFormat="1" x14ac:dyDescent="0.35">
      <c r="A112" s="548">
        <f t="shared" si="39"/>
        <v>12.154138100987335</v>
      </c>
      <c r="B112" s="502" t="s">
        <v>628</v>
      </c>
      <c r="C112" s="511" t="s">
        <v>695</v>
      </c>
      <c r="D112" s="511" t="s">
        <v>636</v>
      </c>
      <c r="E112" s="511"/>
      <c r="F112" s="549" t="s">
        <v>508</v>
      </c>
      <c r="G112" s="511">
        <f t="shared" si="25"/>
        <v>1.1520510048329228E-5</v>
      </c>
      <c r="H112" s="511" t="s">
        <v>654</v>
      </c>
      <c r="I112" s="511" t="s">
        <v>519</v>
      </c>
      <c r="J112" s="511" t="s">
        <v>649</v>
      </c>
      <c r="K112" s="511" t="s">
        <v>653</v>
      </c>
      <c r="L112" s="548">
        <f t="shared" si="40"/>
        <v>9.4598395574939733</v>
      </c>
      <c r="M112" s="502" t="s">
        <v>628</v>
      </c>
      <c r="N112" s="511" t="s">
        <v>695</v>
      </c>
      <c r="O112" s="511" t="s">
        <v>636</v>
      </c>
      <c r="P112" s="511"/>
      <c r="Q112" s="549" t="s">
        <v>508</v>
      </c>
      <c r="R112" s="511">
        <f t="shared" si="27"/>
        <v>8.9666725663450006E-6</v>
      </c>
      <c r="S112" s="511" t="s">
        <v>654</v>
      </c>
      <c r="T112" s="511" t="s">
        <v>519</v>
      </c>
      <c r="U112" s="511" t="s">
        <v>649</v>
      </c>
      <c r="V112" s="511" t="s">
        <v>653</v>
      </c>
      <c r="W112" s="548">
        <f t="shared" si="41"/>
        <v>21.100101622446594</v>
      </c>
      <c r="X112" s="502" t="s">
        <v>628</v>
      </c>
      <c r="Y112" s="511" t="s">
        <v>695</v>
      </c>
      <c r="Z112" s="511" t="s">
        <v>636</v>
      </c>
      <c r="AA112" s="511"/>
      <c r="AB112" s="549" t="s">
        <v>508</v>
      </c>
      <c r="AC112" s="511">
        <f t="shared" si="29"/>
        <v>2.0000096324593929E-5</v>
      </c>
      <c r="AD112" s="511" t="s">
        <v>654</v>
      </c>
      <c r="AE112" s="511" t="s">
        <v>519</v>
      </c>
      <c r="AF112" s="511" t="s">
        <v>649</v>
      </c>
      <c r="AG112" s="511" t="s">
        <v>653</v>
      </c>
      <c r="AH112" s="548">
        <f t="shared" si="42"/>
        <v>15.904945637640909</v>
      </c>
      <c r="AI112" s="502" t="s">
        <v>628</v>
      </c>
      <c r="AJ112" s="511" t="s">
        <v>695</v>
      </c>
      <c r="AK112" s="511" t="s">
        <v>636</v>
      </c>
      <c r="AL112" s="511"/>
      <c r="AM112" s="549" t="s">
        <v>508</v>
      </c>
      <c r="AN112" s="511">
        <f t="shared" si="31"/>
        <v>1.50757778555838E-5</v>
      </c>
      <c r="AO112" s="511" t="s">
        <v>654</v>
      </c>
      <c r="AP112" s="511" t="s">
        <v>519</v>
      </c>
      <c r="AQ112" s="511" t="s">
        <v>649</v>
      </c>
      <c r="AR112" s="511" t="s">
        <v>653</v>
      </c>
      <c r="AS112" s="548">
        <f t="shared" si="43"/>
        <v>31.19859675831448</v>
      </c>
      <c r="AT112" s="502" t="s">
        <v>628</v>
      </c>
      <c r="AU112" s="511" t="s">
        <v>695</v>
      </c>
      <c r="AV112" s="511" t="s">
        <v>636</v>
      </c>
      <c r="AW112" s="511"/>
      <c r="AX112" s="549" t="s">
        <v>508</v>
      </c>
      <c r="AY112" s="511">
        <f t="shared" si="33"/>
        <v>2.9572129628734109E-5</v>
      </c>
      <c r="AZ112" s="511" t="s">
        <v>654</v>
      </c>
      <c r="BA112" s="511" t="s">
        <v>519</v>
      </c>
      <c r="BB112" s="511" t="s">
        <v>649</v>
      </c>
      <c r="BC112" s="511" t="s">
        <v>653</v>
      </c>
      <c r="BD112" s="548">
        <f t="shared" si="44"/>
        <v>8.2767017973328336</v>
      </c>
      <c r="BE112" s="502" t="s">
        <v>628</v>
      </c>
      <c r="BF112" s="511" t="s">
        <v>695</v>
      </c>
      <c r="BG112" s="511" t="s">
        <v>636</v>
      </c>
      <c r="BH112" s="511"/>
      <c r="BI112" s="549" t="s">
        <v>508</v>
      </c>
      <c r="BJ112" s="511">
        <f t="shared" si="35"/>
        <v>7.8452149737751993E-6</v>
      </c>
      <c r="BK112" s="511" t="s">
        <v>654</v>
      </c>
      <c r="BL112" s="511" t="s">
        <v>519</v>
      </c>
      <c r="BM112" s="511" t="s">
        <v>649</v>
      </c>
      <c r="BN112" s="511" t="s">
        <v>653</v>
      </c>
      <c r="BO112" s="548">
        <f t="shared" si="45"/>
        <v>9.3380060196265049</v>
      </c>
      <c r="BP112" s="502" t="s">
        <v>628</v>
      </c>
      <c r="BQ112" s="511" t="s">
        <v>695</v>
      </c>
      <c r="BR112" s="511" t="s">
        <v>636</v>
      </c>
      <c r="BS112" s="511"/>
      <c r="BT112" s="549" t="s">
        <v>508</v>
      </c>
      <c r="BU112" s="511">
        <f t="shared" si="37"/>
        <v>8.8511905399303375E-6</v>
      </c>
      <c r="BV112" s="511" t="s">
        <v>654</v>
      </c>
      <c r="BW112" s="511" t="s">
        <v>519</v>
      </c>
      <c r="BX112" s="511" t="s">
        <v>649</v>
      </c>
      <c r="BY112" s="511" t="s">
        <v>653</v>
      </c>
      <c r="BZ112" s="503">
        <f t="shared" si="22"/>
        <v>12.239027127190084</v>
      </c>
      <c r="CA112" s="502" t="s">
        <v>628</v>
      </c>
      <c r="CB112" s="511" t="s">
        <v>695</v>
      </c>
      <c r="CC112" s="511" t="s">
        <v>636</v>
      </c>
      <c r="CD112" s="511"/>
      <c r="CE112" s="549" t="s">
        <v>508</v>
      </c>
      <c r="CF112" s="511">
        <f t="shared" si="38"/>
        <v>1.1600973580274963E-5</v>
      </c>
      <c r="CG112" s="511" t="s">
        <v>654</v>
      </c>
      <c r="CH112" s="511" t="s">
        <v>519</v>
      </c>
      <c r="CI112" s="511" t="s">
        <v>649</v>
      </c>
      <c r="CJ112" s="511" t="s">
        <v>653</v>
      </c>
    </row>
    <row r="113" spans="1:88" s="350" customFormat="1" x14ac:dyDescent="0.35">
      <c r="A113" s="548">
        <f t="shared" si="39"/>
        <v>0.88909604947222931</v>
      </c>
      <c r="B113" s="502" t="s">
        <v>628</v>
      </c>
      <c r="C113" s="511" t="s">
        <v>695</v>
      </c>
      <c r="D113" s="511" t="s">
        <v>636</v>
      </c>
      <c r="E113" s="511"/>
      <c r="F113" s="549" t="s">
        <v>509</v>
      </c>
      <c r="G113" s="511">
        <f t="shared" si="25"/>
        <v>8.4274507058979074E-7</v>
      </c>
      <c r="H113" s="511" t="s">
        <v>654</v>
      </c>
      <c r="I113" s="511" t="s">
        <v>519</v>
      </c>
      <c r="J113" s="511" t="s">
        <v>649</v>
      </c>
      <c r="K113" s="511" t="s">
        <v>653</v>
      </c>
      <c r="L113" s="548">
        <f t="shared" si="40"/>
        <v>0.29072583996722151</v>
      </c>
      <c r="M113" s="502" t="s">
        <v>628</v>
      </c>
      <c r="N113" s="511" t="s">
        <v>695</v>
      </c>
      <c r="O113" s="511" t="s">
        <v>636</v>
      </c>
      <c r="P113" s="511"/>
      <c r="Q113" s="549" t="s">
        <v>509</v>
      </c>
      <c r="R113" s="511">
        <f t="shared" si="27"/>
        <v>2.7556951655660813E-7</v>
      </c>
      <c r="S113" s="511" t="s">
        <v>654</v>
      </c>
      <c r="T113" s="511" t="s">
        <v>519</v>
      </c>
      <c r="U113" s="511" t="s">
        <v>649</v>
      </c>
      <c r="V113" s="511" t="s">
        <v>653</v>
      </c>
      <c r="W113" s="548">
        <f t="shared" si="41"/>
        <v>0.99050215962832433</v>
      </c>
      <c r="X113" s="502" t="s">
        <v>628</v>
      </c>
      <c r="Y113" s="511" t="s">
        <v>695</v>
      </c>
      <c r="Z113" s="511" t="s">
        <v>636</v>
      </c>
      <c r="AA113" s="511"/>
      <c r="AB113" s="549" t="s">
        <v>509</v>
      </c>
      <c r="AC113" s="511">
        <f t="shared" si="29"/>
        <v>9.3886460628277195E-7</v>
      </c>
      <c r="AD113" s="511" t="s">
        <v>654</v>
      </c>
      <c r="AE113" s="511" t="s">
        <v>519</v>
      </c>
      <c r="AF113" s="511" t="s">
        <v>649</v>
      </c>
      <c r="AG113" s="511" t="s">
        <v>653</v>
      </c>
      <c r="AH113" s="548">
        <f t="shared" si="42"/>
        <v>0.76733335854108053</v>
      </c>
      <c r="AI113" s="502" t="s">
        <v>628</v>
      </c>
      <c r="AJ113" s="511" t="s">
        <v>695</v>
      </c>
      <c r="AK113" s="511" t="s">
        <v>636</v>
      </c>
      <c r="AL113" s="511"/>
      <c r="AM113" s="549" t="s">
        <v>509</v>
      </c>
      <c r="AN113" s="511">
        <f t="shared" si="31"/>
        <v>7.2733019766927066E-7</v>
      </c>
      <c r="AO113" s="511" t="s">
        <v>654</v>
      </c>
      <c r="AP113" s="511" t="s">
        <v>519</v>
      </c>
      <c r="AQ113" s="511" t="s">
        <v>649</v>
      </c>
      <c r="AR113" s="511" t="s">
        <v>653</v>
      </c>
      <c r="AS113" s="548">
        <f t="shared" si="43"/>
        <v>1.4979076292034486</v>
      </c>
      <c r="AT113" s="502" t="s">
        <v>628</v>
      </c>
      <c r="AU113" s="511" t="s">
        <v>695</v>
      </c>
      <c r="AV113" s="511" t="s">
        <v>636</v>
      </c>
      <c r="AW113" s="511"/>
      <c r="AX113" s="549" t="s">
        <v>509</v>
      </c>
      <c r="AY113" s="511">
        <f t="shared" si="33"/>
        <v>1.4198176580127477E-6</v>
      </c>
      <c r="AZ113" s="511" t="s">
        <v>654</v>
      </c>
      <c r="BA113" s="511" t="s">
        <v>519</v>
      </c>
      <c r="BB113" s="511" t="s">
        <v>649</v>
      </c>
      <c r="BC113" s="511" t="s">
        <v>653</v>
      </c>
      <c r="BD113" s="548">
        <f t="shared" si="44"/>
        <v>0.71099638229895801</v>
      </c>
      <c r="BE113" s="502" t="s">
        <v>628</v>
      </c>
      <c r="BF113" s="511" t="s">
        <v>695</v>
      </c>
      <c r="BG113" s="511" t="s">
        <v>636</v>
      </c>
      <c r="BH113" s="511"/>
      <c r="BI113" s="549" t="s">
        <v>509</v>
      </c>
      <c r="BJ113" s="511">
        <f t="shared" si="35"/>
        <v>6.739302201885858E-7</v>
      </c>
      <c r="BK113" s="511" t="s">
        <v>654</v>
      </c>
      <c r="BL113" s="511" t="s">
        <v>519</v>
      </c>
      <c r="BM113" s="511" t="s">
        <v>649</v>
      </c>
      <c r="BN113" s="511" t="s">
        <v>653</v>
      </c>
      <c r="BO113" s="548">
        <f t="shared" si="45"/>
        <v>0.71938989341796367</v>
      </c>
      <c r="BP113" s="502" t="s">
        <v>628</v>
      </c>
      <c r="BQ113" s="511" t="s">
        <v>695</v>
      </c>
      <c r="BR113" s="511" t="s">
        <v>636</v>
      </c>
      <c r="BS113" s="511"/>
      <c r="BT113" s="549" t="s">
        <v>509</v>
      </c>
      <c r="BU113" s="511">
        <f t="shared" si="37"/>
        <v>6.8188615489854382E-7</v>
      </c>
      <c r="BV113" s="511" t="s">
        <v>654</v>
      </c>
      <c r="BW113" s="511" t="s">
        <v>519</v>
      </c>
      <c r="BX113" s="511" t="s">
        <v>649</v>
      </c>
      <c r="BY113" s="511" t="s">
        <v>653</v>
      </c>
      <c r="BZ113" s="503">
        <f t="shared" si="22"/>
        <v>0.86287737026798605</v>
      </c>
      <c r="CA113" s="502" t="s">
        <v>628</v>
      </c>
      <c r="CB113" s="511" t="s">
        <v>695</v>
      </c>
      <c r="CC113" s="511" t="s">
        <v>636</v>
      </c>
      <c r="CD113" s="511"/>
      <c r="CE113" s="549" t="s">
        <v>509</v>
      </c>
      <c r="CF113" s="511">
        <f t="shared" si="38"/>
        <v>8.1789324196017641E-7</v>
      </c>
      <c r="CG113" s="511" t="s">
        <v>654</v>
      </c>
      <c r="CH113" s="511" t="s">
        <v>519</v>
      </c>
      <c r="CI113" s="511" t="s">
        <v>649</v>
      </c>
      <c r="CJ113" s="511" t="s">
        <v>653</v>
      </c>
    </row>
    <row r="114" spans="1:88" s="350" customFormat="1" x14ac:dyDescent="0.35">
      <c r="A114" s="548">
        <f t="shared" si="39"/>
        <v>0.54104384355505508</v>
      </c>
      <c r="B114" s="502" t="s">
        <v>628</v>
      </c>
      <c r="C114" s="511" t="s">
        <v>695</v>
      </c>
      <c r="D114" s="511" t="s">
        <v>636</v>
      </c>
      <c r="E114" s="511"/>
      <c r="F114" s="549" t="s">
        <v>510</v>
      </c>
      <c r="G114" s="511">
        <f t="shared" si="25"/>
        <v>5.1283776640289585E-7</v>
      </c>
      <c r="H114" s="511" t="s">
        <v>654</v>
      </c>
      <c r="I114" s="511" t="s">
        <v>519</v>
      </c>
      <c r="J114" s="511" t="s">
        <v>649</v>
      </c>
      <c r="K114" s="511" t="s">
        <v>653</v>
      </c>
      <c r="L114" s="548">
        <f t="shared" si="40"/>
        <v>0.28212657254437362</v>
      </c>
      <c r="M114" s="502" t="s">
        <v>628</v>
      </c>
      <c r="N114" s="511" t="s">
        <v>695</v>
      </c>
      <c r="O114" s="511" t="s">
        <v>636</v>
      </c>
      <c r="P114" s="511"/>
      <c r="Q114" s="549" t="s">
        <v>510</v>
      </c>
      <c r="R114" s="511">
        <f t="shared" si="27"/>
        <v>2.6741855217476173E-7</v>
      </c>
      <c r="S114" s="511" t="s">
        <v>654</v>
      </c>
      <c r="T114" s="511" t="s">
        <v>519</v>
      </c>
      <c r="U114" s="511" t="s">
        <v>649</v>
      </c>
      <c r="V114" s="511" t="s">
        <v>653</v>
      </c>
      <c r="W114" s="548">
        <f t="shared" si="41"/>
        <v>0.9534656138391655</v>
      </c>
      <c r="X114" s="502" t="s">
        <v>628</v>
      </c>
      <c r="Y114" s="511" t="s">
        <v>695</v>
      </c>
      <c r="Z114" s="511" t="s">
        <v>636</v>
      </c>
      <c r="AA114" s="511"/>
      <c r="AB114" s="549" t="s">
        <v>510</v>
      </c>
      <c r="AC114" s="511">
        <f t="shared" si="29"/>
        <v>9.0375887567693426E-7</v>
      </c>
      <c r="AD114" s="511" t="s">
        <v>654</v>
      </c>
      <c r="AE114" s="511" t="s">
        <v>519</v>
      </c>
      <c r="AF114" s="511" t="s">
        <v>649</v>
      </c>
      <c r="AG114" s="511" t="s">
        <v>653</v>
      </c>
      <c r="AH114" s="548">
        <f t="shared" si="42"/>
        <v>0.78399020907811545</v>
      </c>
      <c r="AI114" s="502" t="s">
        <v>628</v>
      </c>
      <c r="AJ114" s="511" t="s">
        <v>695</v>
      </c>
      <c r="AK114" s="511" t="s">
        <v>636</v>
      </c>
      <c r="AL114" s="511"/>
      <c r="AM114" s="549" t="s">
        <v>510</v>
      </c>
      <c r="AN114" s="511">
        <f t="shared" si="31"/>
        <v>7.4311868159063071E-7</v>
      </c>
      <c r="AO114" s="511" t="s">
        <v>654</v>
      </c>
      <c r="AP114" s="511" t="s">
        <v>519</v>
      </c>
      <c r="AQ114" s="511" t="s">
        <v>649</v>
      </c>
      <c r="AR114" s="511" t="s">
        <v>653</v>
      </c>
      <c r="AS114" s="548">
        <f t="shared" si="43"/>
        <v>1.4856321412954956</v>
      </c>
      <c r="AT114" s="502" t="s">
        <v>628</v>
      </c>
      <c r="AU114" s="511" t="s">
        <v>695</v>
      </c>
      <c r="AV114" s="511" t="s">
        <v>636</v>
      </c>
      <c r="AW114" s="511"/>
      <c r="AX114" s="549" t="s">
        <v>510</v>
      </c>
      <c r="AY114" s="511">
        <f t="shared" si="33"/>
        <v>1.4081821244507069E-6</v>
      </c>
      <c r="AZ114" s="511" t="s">
        <v>654</v>
      </c>
      <c r="BA114" s="511" t="s">
        <v>519</v>
      </c>
      <c r="BB114" s="511" t="s">
        <v>649</v>
      </c>
      <c r="BC114" s="511" t="s">
        <v>653</v>
      </c>
      <c r="BD114" s="548">
        <f t="shared" si="44"/>
        <v>0.41374963210461435</v>
      </c>
      <c r="BE114" s="502" t="s">
        <v>628</v>
      </c>
      <c r="BF114" s="511" t="s">
        <v>695</v>
      </c>
      <c r="BG114" s="511" t="s">
        <v>636</v>
      </c>
      <c r="BH114" s="511"/>
      <c r="BI114" s="549" t="s">
        <v>510</v>
      </c>
      <c r="BJ114" s="511">
        <f t="shared" si="35"/>
        <v>3.9217974607072454E-7</v>
      </c>
      <c r="BK114" s="511" t="s">
        <v>654</v>
      </c>
      <c r="BL114" s="511" t="s">
        <v>519</v>
      </c>
      <c r="BM114" s="511" t="s">
        <v>649</v>
      </c>
      <c r="BN114" s="511" t="s">
        <v>653</v>
      </c>
      <c r="BO114" s="548">
        <f t="shared" si="45"/>
        <v>0.42221624484056719</v>
      </c>
      <c r="BP114" s="502" t="s">
        <v>628</v>
      </c>
      <c r="BQ114" s="511" t="s">
        <v>695</v>
      </c>
      <c r="BR114" s="511" t="s">
        <v>636</v>
      </c>
      <c r="BS114" s="511"/>
      <c r="BT114" s="549" t="s">
        <v>510</v>
      </c>
      <c r="BU114" s="511">
        <f t="shared" si="37"/>
        <v>4.0020497141285993E-7</v>
      </c>
      <c r="BV114" s="511" t="s">
        <v>654</v>
      </c>
      <c r="BW114" s="511" t="s">
        <v>519</v>
      </c>
      <c r="BX114" s="511" t="s">
        <v>649</v>
      </c>
      <c r="BY114" s="511" t="s">
        <v>653</v>
      </c>
      <c r="BZ114" s="503">
        <f t="shared" si="22"/>
        <v>0.55231428875205368</v>
      </c>
      <c r="CA114" s="502" t="s">
        <v>628</v>
      </c>
      <c r="CB114" s="511" t="s">
        <v>695</v>
      </c>
      <c r="CC114" s="511" t="s">
        <v>636</v>
      </c>
      <c r="CD114" s="511"/>
      <c r="CE114" s="549" t="s">
        <v>510</v>
      </c>
      <c r="CF114" s="511">
        <f t="shared" si="38"/>
        <v>5.2352065284554852E-7</v>
      </c>
      <c r="CG114" s="511" t="s">
        <v>654</v>
      </c>
      <c r="CH114" s="511" t="s">
        <v>519</v>
      </c>
      <c r="CI114" s="511" t="s">
        <v>649</v>
      </c>
      <c r="CJ114" s="511" t="s">
        <v>653</v>
      </c>
    </row>
    <row r="115" spans="1:88" s="350" customFormat="1" x14ac:dyDescent="0.35">
      <c r="A115" s="548">
        <f t="shared" si="39"/>
        <v>6.3819589154546605</v>
      </c>
      <c r="B115" s="502" t="s">
        <v>628</v>
      </c>
      <c r="C115" s="511" t="s">
        <v>695</v>
      </c>
      <c r="D115" s="511" t="s">
        <v>636</v>
      </c>
      <c r="E115" s="511"/>
      <c r="F115" s="549" t="s">
        <v>511</v>
      </c>
      <c r="G115" s="511">
        <f t="shared" si="25"/>
        <v>6.049250156829063E-6</v>
      </c>
      <c r="H115" s="511" t="s">
        <v>654</v>
      </c>
      <c r="I115" s="511" t="s">
        <v>519</v>
      </c>
      <c r="J115" s="511" t="s">
        <v>649</v>
      </c>
      <c r="K115" s="511" t="s">
        <v>653</v>
      </c>
      <c r="L115" s="548">
        <f t="shared" si="40"/>
        <v>0.19584934979236523</v>
      </c>
      <c r="M115" s="502" t="s">
        <v>628</v>
      </c>
      <c r="N115" s="511" t="s">
        <v>695</v>
      </c>
      <c r="O115" s="511" t="s">
        <v>636</v>
      </c>
      <c r="P115" s="511"/>
      <c r="Q115" s="549" t="s">
        <v>511</v>
      </c>
      <c r="R115" s="511">
        <f t="shared" si="27"/>
        <v>1.8563919411598602E-7</v>
      </c>
      <c r="S115" s="511" t="s">
        <v>654</v>
      </c>
      <c r="T115" s="511" t="s">
        <v>519</v>
      </c>
      <c r="U115" s="511" t="s">
        <v>649</v>
      </c>
      <c r="V115" s="511" t="s">
        <v>653</v>
      </c>
      <c r="W115" s="548">
        <f t="shared" si="41"/>
        <v>15.516062018930352</v>
      </c>
      <c r="X115" s="502" t="s">
        <v>628</v>
      </c>
      <c r="Y115" s="511" t="s">
        <v>695</v>
      </c>
      <c r="Z115" s="511" t="s">
        <v>636</v>
      </c>
      <c r="AA115" s="511"/>
      <c r="AB115" s="549" t="s">
        <v>511</v>
      </c>
      <c r="AC115" s="511">
        <f t="shared" si="29"/>
        <v>1.4707167790455312E-5</v>
      </c>
      <c r="AD115" s="511" t="s">
        <v>654</v>
      </c>
      <c r="AE115" s="511" t="s">
        <v>519</v>
      </c>
      <c r="AF115" s="511" t="s">
        <v>649</v>
      </c>
      <c r="AG115" s="511" t="s">
        <v>653</v>
      </c>
      <c r="AH115" s="548">
        <f t="shared" si="42"/>
        <v>-0.57025259749813317</v>
      </c>
      <c r="AI115" s="502" t="s">
        <v>628</v>
      </c>
      <c r="AJ115" s="511" t="s">
        <v>695</v>
      </c>
      <c r="AK115" s="511" t="s">
        <v>636</v>
      </c>
      <c r="AL115" s="511"/>
      <c r="AM115" s="549" t="s">
        <v>511</v>
      </c>
      <c r="AN115" s="511">
        <f t="shared" si="31"/>
        <v>-5.4052378909775655E-7</v>
      </c>
      <c r="AO115" s="511" t="s">
        <v>654</v>
      </c>
      <c r="AP115" s="511" t="s">
        <v>519</v>
      </c>
      <c r="AQ115" s="511" t="s">
        <v>649</v>
      </c>
      <c r="AR115" s="511" t="s">
        <v>653</v>
      </c>
      <c r="AS115" s="548">
        <f t="shared" si="43"/>
        <v>19.676752236354478</v>
      </c>
      <c r="AT115" s="502" t="s">
        <v>628</v>
      </c>
      <c r="AU115" s="511" t="s">
        <v>695</v>
      </c>
      <c r="AV115" s="511" t="s">
        <v>636</v>
      </c>
      <c r="AW115" s="511"/>
      <c r="AX115" s="549" t="s">
        <v>511</v>
      </c>
      <c r="AY115" s="511">
        <f t="shared" si="33"/>
        <v>1.8650949987065856E-5</v>
      </c>
      <c r="AZ115" s="511" t="s">
        <v>654</v>
      </c>
      <c r="BA115" s="511" t="s">
        <v>519</v>
      </c>
      <c r="BB115" s="511" t="s">
        <v>649</v>
      </c>
      <c r="BC115" s="511" t="s">
        <v>653</v>
      </c>
      <c r="BD115" s="548">
        <f t="shared" si="44"/>
        <v>5.1536585586478081</v>
      </c>
      <c r="BE115" s="502" t="s">
        <v>628</v>
      </c>
      <c r="BF115" s="511" t="s">
        <v>695</v>
      </c>
      <c r="BG115" s="511" t="s">
        <v>636</v>
      </c>
      <c r="BH115" s="511"/>
      <c r="BI115" s="549" t="s">
        <v>511</v>
      </c>
      <c r="BJ115" s="511">
        <f t="shared" si="35"/>
        <v>4.8849844157799129E-6</v>
      </c>
      <c r="BK115" s="511" t="s">
        <v>654</v>
      </c>
      <c r="BL115" s="511" t="s">
        <v>519</v>
      </c>
      <c r="BM115" s="511" t="s">
        <v>649</v>
      </c>
      <c r="BN115" s="511" t="s">
        <v>653</v>
      </c>
      <c r="BO115" s="548">
        <f t="shared" si="45"/>
        <v>5.1890608193059213</v>
      </c>
      <c r="BP115" s="502" t="s">
        <v>628</v>
      </c>
      <c r="BQ115" s="511" t="s">
        <v>695</v>
      </c>
      <c r="BR115" s="511" t="s">
        <v>636</v>
      </c>
      <c r="BS115" s="511"/>
      <c r="BT115" s="549" t="s">
        <v>511</v>
      </c>
      <c r="BU115" s="511">
        <f t="shared" si="37"/>
        <v>4.9185410609534803E-6</v>
      </c>
      <c r="BV115" s="511" t="s">
        <v>654</v>
      </c>
      <c r="BW115" s="511" t="s">
        <v>519</v>
      </c>
      <c r="BX115" s="511" t="s">
        <v>649</v>
      </c>
      <c r="BY115" s="511" t="s">
        <v>653</v>
      </c>
      <c r="BZ115" s="503">
        <f t="shared" si="22"/>
        <v>6.2160138850689703</v>
      </c>
      <c r="CA115" s="502" t="s">
        <v>628</v>
      </c>
      <c r="CB115" s="511" t="s">
        <v>695</v>
      </c>
      <c r="CC115" s="511" t="s">
        <v>636</v>
      </c>
      <c r="CD115" s="511"/>
      <c r="CE115" s="549" t="s">
        <v>511</v>
      </c>
      <c r="CF115" s="511">
        <f t="shared" si="38"/>
        <v>5.8919562891649019E-6</v>
      </c>
      <c r="CG115" s="511" t="s">
        <v>654</v>
      </c>
      <c r="CH115" s="511" t="s">
        <v>519</v>
      </c>
      <c r="CI115" s="511" t="s">
        <v>649</v>
      </c>
      <c r="CJ115" s="511" t="s">
        <v>653</v>
      </c>
    </row>
    <row r="116" spans="1:88" s="350" customFormat="1" x14ac:dyDescent="0.35">
      <c r="A116" s="548">
        <f t="shared" si="39"/>
        <v>9.8027297309886713E-2</v>
      </c>
      <c r="B116" s="502" t="s">
        <v>628</v>
      </c>
      <c r="C116" s="511" t="s">
        <v>695</v>
      </c>
      <c r="D116" s="511" t="s">
        <v>636</v>
      </c>
      <c r="E116" s="511"/>
      <c r="F116" s="549" t="s">
        <v>512</v>
      </c>
      <c r="G116" s="511">
        <f t="shared" si="25"/>
        <v>9.2916869488044289E-8</v>
      </c>
      <c r="H116" s="511" t="s">
        <v>654</v>
      </c>
      <c r="I116" s="511" t="s">
        <v>519</v>
      </c>
      <c r="J116" s="511" t="s">
        <v>649</v>
      </c>
      <c r="K116" s="511" t="s">
        <v>653</v>
      </c>
      <c r="L116" s="548">
        <f t="shared" si="40"/>
        <v>5.3065305367042431E-2</v>
      </c>
      <c r="M116" s="502" t="s">
        <v>628</v>
      </c>
      <c r="N116" s="511" t="s">
        <v>695</v>
      </c>
      <c r="O116" s="511" t="s">
        <v>636</v>
      </c>
      <c r="P116" s="511"/>
      <c r="Q116" s="549" t="s">
        <v>512</v>
      </c>
      <c r="R116" s="511">
        <f t="shared" si="27"/>
        <v>5.0298867646485721E-8</v>
      </c>
      <c r="S116" s="511" t="s">
        <v>654</v>
      </c>
      <c r="T116" s="511" t="s">
        <v>519</v>
      </c>
      <c r="U116" s="511" t="s">
        <v>649</v>
      </c>
      <c r="V116" s="511" t="s">
        <v>653</v>
      </c>
      <c r="W116" s="548">
        <f t="shared" si="41"/>
        <v>0.16080498834086421</v>
      </c>
      <c r="X116" s="502" t="s">
        <v>628</v>
      </c>
      <c r="Y116" s="511" t="s">
        <v>695</v>
      </c>
      <c r="Z116" s="511" t="s">
        <v>636</v>
      </c>
      <c r="AA116" s="511"/>
      <c r="AB116" s="549" t="s">
        <v>512</v>
      </c>
      <c r="AC116" s="511">
        <f t="shared" si="29"/>
        <v>1.5242178989655376E-7</v>
      </c>
      <c r="AD116" s="511" t="s">
        <v>654</v>
      </c>
      <c r="AE116" s="511" t="s">
        <v>519</v>
      </c>
      <c r="AF116" s="511" t="s">
        <v>649</v>
      </c>
      <c r="AG116" s="511" t="s">
        <v>653</v>
      </c>
      <c r="AH116" s="548">
        <f t="shared" si="42"/>
        <v>0.13697233512369622</v>
      </c>
      <c r="AI116" s="502" t="s">
        <v>628</v>
      </c>
      <c r="AJ116" s="511" t="s">
        <v>695</v>
      </c>
      <c r="AK116" s="511" t="s">
        <v>636</v>
      </c>
      <c r="AL116" s="511"/>
      <c r="AM116" s="549" t="s">
        <v>512</v>
      </c>
      <c r="AN116" s="511">
        <f t="shared" si="31"/>
        <v>1.2983159727364573E-7</v>
      </c>
      <c r="AO116" s="511" t="s">
        <v>654</v>
      </c>
      <c r="AP116" s="511" t="s">
        <v>519</v>
      </c>
      <c r="AQ116" s="511" t="s">
        <v>649</v>
      </c>
      <c r="AR116" s="511" t="s">
        <v>653</v>
      </c>
      <c r="AS116" s="548">
        <f t="shared" si="43"/>
        <v>0.32628508739721374</v>
      </c>
      <c r="AT116" s="502" t="s">
        <v>628</v>
      </c>
      <c r="AU116" s="511" t="s">
        <v>695</v>
      </c>
      <c r="AV116" s="511" t="s">
        <v>636</v>
      </c>
      <c r="AW116" s="511"/>
      <c r="AX116" s="549" t="s">
        <v>512</v>
      </c>
      <c r="AY116" s="511">
        <f t="shared" si="33"/>
        <v>3.0927496435754862E-7</v>
      </c>
      <c r="AZ116" s="511" t="s">
        <v>654</v>
      </c>
      <c r="BA116" s="511" t="s">
        <v>519</v>
      </c>
      <c r="BB116" s="511" t="s">
        <v>649</v>
      </c>
      <c r="BC116" s="511" t="s">
        <v>653</v>
      </c>
      <c r="BD116" s="548">
        <f t="shared" si="44"/>
        <v>5.0201557074903501E-2</v>
      </c>
      <c r="BE116" s="502" t="s">
        <v>628</v>
      </c>
      <c r="BF116" s="511" t="s">
        <v>695</v>
      </c>
      <c r="BG116" s="511" t="s">
        <v>636</v>
      </c>
      <c r="BH116" s="511"/>
      <c r="BI116" s="549" t="s">
        <v>512</v>
      </c>
      <c r="BJ116" s="511">
        <f t="shared" si="35"/>
        <v>4.7584414289008063E-8</v>
      </c>
      <c r="BK116" s="511" t="s">
        <v>654</v>
      </c>
      <c r="BL116" s="511" t="s">
        <v>519</v>
      </c>
      <c r="BM116" s="511" t="s">
        <v>649</v>
      </c>
      <c r="BN116" s="511" t="s">
        <v>653</v>
      </c>
      <c r="BO116" s="548">
        <f t="shared" si="45"/>
        <v>4.6079010429009241E-2</v>
      </c>
      <c r="BP116" s="502" t="s">
        <v>628</v>
      </c>
      <c r="BQ116" s="511" t="s">
        <v>695</v>
      </c>
      <c r="BR116" s="511" t="s">
        <v>636</v>
      </c>
      <c r="BS116" s="511"/>
      <c r="BT116" s="549" t="s">
        <v>512</v>
      </c>
      <c r="BU116" s="511">
        <f t="shared" si="37"/>
        <v>4.3676787136501659E-8</v>
      </c>
      <c r="BV116" s="511" t="s">
        <v>654</v>
      </c>
      <c r="BW116" s="511" t="s">
        <v>519</v>
      </c>
      <c r="BX116" s="511" t="s">
        <v>649</v>
      </c>
      <c r="BY116" s="511" t="s">
        <v>653</v>
      </c>
      <c r="BZ116" s="503">
        <f t="shared" si="22"/>
        <v>9.5917104816988355E-2</v>
      </c>
      <c r="CA116" s="502" t="s">
        <v>628</v>
      </c>
      <c r="CB116" s="511" t="s">
        <v>695</v>
      </c>
      <c r="CC116" s="511" t="s">
        <v>636</v>
      </c>
      <c r="CD116" s="511"/>
      <c r="CE116" s="549" t="s">
        <v>512</v>
      </c>
      <c r="CF116" s="511">
        <f t="shared" si="38"/>
        <v>9.0916687030320718E-8</v>
      </c>
      <c r="CG116" s="511" t="s">
        <v>654</v>
      </c>
      <c r="CH116" s="511" t="s">
        <v>519</v>
      </c>
      <c r="CI116" s="511" t="s">
        <v>649</v>
      </c>
      <c r="CJ116" s="511" t="s">
        <v>653</v>
      </c>
    </row>
    <row r="117" spans="1:88" s="350" customFormat="1" x14ac:dyDescent="0.35">
      <c r="A117" s="548">
        <f t="shared" si="39"/>
        <v>8.2054554852733955E-2</v>
      </c>
      <c r="B117" s="502" t="s">
        <v>628</v>
      </c>
      <c r="C117" s="511" t="s">
        <v>695</v>
      </c>
      <c r="D117" s="511" t="s">
        <v>636</v>
      </c>
      <c r="E117" s="511"/>
      <c r="F117" s="549" t="s">
        <v>513</v>
      </c>
      <c r="G117" s="511">
        <f t="shared" si="25"/>
        <v>7.77768292442976E-8</v>
      </c>
      <c r="H117" s="511" t="s">
        <v>654</v>
      </c>
      <c r="I117" s="511" t="s">
        <v>519</v>
      </c>
      <c r="J117" s="511" t="s">
        <v>649</v>
      </c>
      <c r="K117" s="511" t="s">
        <v>653</v>
      </c>
      <c r="L117" s="548">
        <f t="shared" si="40"/>
        <v>0.15017500971119019</v>
      </c>
      <c r="M117" s="502" t="s">
        <v>628</v>
      </c>
      <c r="N117" s="511" t="s">
        <v>695</v>
      </c>
      <c r="O117" s="511" t="s">
        <v>636</v>
      </c>
      <c r="P117" s="511"/>
      <c r="Q117" s="549" t="s">
        <v>513</v>
      </c>
      <c r="R117" s="511">
        <f t="shared" si="27"/>
        <v>1.4234598076890067E-7</v>
      </c>
      <c r="S117" s="511" t="s">
        <v>654</v>
      </c>
      <c r="T117" s="511" t="s">
        <v>519</v>
      </c>
      <c r="U117" s="511" t="s">
        <v>649</v>
      </c>
      <c r="V117" s="511" t="s">
        <v>653</v>
      </c>
      <c r="W117" s="548">
        <f t="shared" si="41"/>
        <v>0.37229623794877814</v>
      </c>
      <c r="X117" s="502" t="s">
        <v>628</v>
      </c>
      <c r="Y117" s="511" t="s">
        <v>695</v>
      </c>
      <c r="Z117" s="511" t="s">
        <v>636</v>
      </c>
      <c r="AA117" s="511"/>
      <c r="AB117" s="549" t="s">
        <v>513</v>
      </c>
      <c r="AC117" s="511">
        <f t="shared" si="29"/>
        <v>3.5288742933533476E-7</v>
      </c>
      <c r="AD117" s="511" t="s">
        <v>654</v>
      </c>
      <c r="AE117" s="511" t="s">
        <v>519</v>
      </c>
      <c r="AF117" s="511" t="s">
        <v>649</v>
      </c>
      <c r="AG117" s="511" t="s">
        <v>653</v>
      </c>
      <c r="AH117" s="548">
        <f t="shared" si="42"/>
        <v>0.33794407219675293</v>
      </c>
      <c r="AI117" s="502" t="s">
        <v>628</v>
      </c>
      <c r="AJ117" s="511" t="s">
        <v>695</v>
      </c>
      <c r="AK117" s="511" t="s">
        <v>636</v>
      </c>
      <c r="AL117" s="511"/>
      <c r="AM117" s="549" t="s">
        <v>513</v>
      </c>
      <c r="AN117" s="511">
        <f t="shared" si="31"/>
        <v>3.2032613478365208E-7</v>
      </c>
      <c r="AO117" s="511" t="s">
        <v>654</v>
      </c>
      <c r="AP117" s="511" t="s">
        <v>519</v>
      </c>
      <c r="AQ117" s="511" t="s">
        <v>649</v>
      </c>
      <c r="AR117" s="511" t="s">
        <v>653</v>
      </c>
      <c r="AS117" s="548">
        <f t="shared" si="43"/>
        <v>0.53734106813237215</v>
      </c>
      <c r="AT117" s="502" t="s">
        <v>628</v>
      </c>
      <c r="AU117" s="511" t="s">
        <v>695</v>
      </c>
      <c r="AV117" s="511" t="s">
        <v>636</v>
      </c>
      <c r="AW117" s="511"/>
      <c r="AX117" s="549" t="s">
        <v>513</v>
      </c>
      <c r="AY117" s="511">
        <f t="shared" si="33"/>
        <v>5.0932802666575557E-7</v>
      </c>
      <c r="AZ117" s="511" t="s">
        <v>654</v>
      </c>
      <c r="BA117" s="511" t="s">
        <v>519</v>
      </c>
      <c r="BB117" s="511" t="s">
        <v>649</v>
      </c>
      <c r="BC117" s="511" t="s">
        <v>653</v>
      </c>
      <c r="BD117" s="548">
        <f t="shared" si="44"/>
        <v>5.193475791096893E-2</v>
      </c>
      <c r="BE117" s="502" t="s">
        <v>628</v>
      </c>
      <c r="BF117" s="511" t="s">
        <v>695</v>
      </c>
      <c r="BG117" s="511" t="s">
        <v>636</v>
      </c>
      <c r="BH117" s="511"/>
      <c r="BI117" s="549" t="s">
        <v>513</v>
      </c>
      <c r="BJ117" s="511">
        <f t="shared" si="35"/>
        <v>4.9227258683382877E-8</v>
      </c>
      <c r="BK117" s="511" t="s">
        <v>654</v>
      </c>
      <c r="BL117" s="511" t="s">
        <v>519</v>
      </c>
      <c r="BM117" s="511" t="s">
        <v>649</v>
      </c>
      <c r="BN117" s="511" t="s">
        <v>653</v>
      </c>
      <c r="BO117" s="548">
        <f t="shared" si="45"/>
        <v>5.7543940519060109E-2</v>
      </c>
      <c r="BP117" s="502" t="s">
        <v>628</v>
      </c>
      <c r="BQ117" s="511" t="s">
        <v>695</v>
      </c>
      <c r="BR117" s="511" t="s">
        <v>636</v>
      </c>
      <c r="BS117" s="511"/>
      <c r="BT117" s="549" t="s">
        <v>513</v>
      </c>
      <c r="BU117" s="511">
        <f t="shared" si="37"/>
        <v>5.454401944934608E-8</v>
      </c>
      <c r="BV117" s="511" t="s">
        <v>654</v>
      </c>
      <c r="BW117" s="511" t="s">
        <v>519</v>
      </c>
      <c r="BX117" s="511" t="s">
        <v>649</v>
      </c>
      <c r="BY117" s="511" t="s">
        <v>653</v>
      </c>
      <c r="BZ117" s="503">
        <f t="shared" si="22"/>
        <v>0.10227312016363049</v>
      </c>
      <c r="CA117" s="502" t="s">
        <v>628</v>
      </c>
      <c r="CB117" s="511" t="s">
        <v>695</v>
      </c>
      <c r="CC117" s="511" t="s">
        <v>636</v>
      </c>
      <c r="CD117" s="511"/>
      <c r="CE117" s="549" t="s">
        <v>513</v>
      </c>
      <c r="CF117" s="511">
        <f t="shared" si="38"/>
        <v>9.6941346126663976E-8</v>
      </c>
      <c r="CG117" s="511" t="s">
        <v>654</v>
      </c>
      <c r="CH117" s="511" t="s">
        <v>519</v>
      </c>
      <c r="CI117" s="511" t="s">
        <v>649</v>
      </c>
      <c r="CJ117" s="511" t="s">
        <v>653</v>
      </c>
    </row>
    <row r="118" spans="1:88" s="350" customFormat="1" x14ac:dyDescent="0.35">
      <c r="A118" s="548">
        <f t="shared" si="39"/>
        <v>8.6597007813710931</v>
      </c>
      <c r="B118" s="502" t="s">
        <v>628</v>
      </c>
      <c r="C118" s="511" t="s">
        <v>695</v>
      </c>
      <c r="D118" s="511" t="s">
        <v>636</v>
      </c>
      <c r="E118" s="511"/>
      <c r="F118" s="549" t="s">
        <v>696</v>
      </c>
      <c r="G118" s="511">
        <f t="shared" si="25"/>
        <v>8.2082471861337392E-6</v>
      </c>
      <c r="H118" s="511" t="s">
        <v>654</v>
      </c>
      <c r="I118" s="511" t="s">
        <v>519</v>
      </c>
      <c r="J118" s="511" t="s">
        <v>649</v>
      </c>
      <c r="K118" s="511" t="s">
        <v>653</v>
      </c>
      <c r="L118" s="548">
        <f t="shared" si="40"/>
        <v>8.8515374488120298</v>
      </c>
      <c r="M118" s="502" t="s">
        <v>628</v>
      </c>
      <c r="N118" s="511" t="s">
        <v>695</v>
      </c>
      <c r="O118" s="511" t="s">
        <v>636</v>
      </c>
      <c r="P118" s="511"/>
      <c r="Q118" s="549" t="s">
        <v>696</v>
      </c>
      <c r="R118" s="511">
        <f t="shared" si="27"/>
        <v>8.3900828898692231E-6</v>
      </c>
      <c r="S118" s="511" t="s">
        <v>654</v>
      </c>
      <c r="T118" s="511" t="s">
        <v>519</v>
      </c>
      <c r="U118" s="511" t="s">
        <v>649</v>
      </c>
      <c r="V118" s="511" t="s">
        <v>653</v>
      </c>
      <c r="W118" s="548">
        <f t="shared" si="41"/>
        <v>18.083405959229257</v>
      </c>
      <c r="X118" s="502" t="s">
        <v>628</v>
      </c>
      <c r="Y118" s="511" t="s">
        <v>695</v>
      </c>
      <c r="Z118" s="511" t="s">
        <v>636</v>
      </c>
      <c r="AA118" s="511"/>
      <c r="AB118" s="549" t="s">
        <v>696</v>
      </c>
      <c r="AC118" s="511">
        <f t="shared" si="29"/>
        <v>1.7140669155667541E-5</v>
      </c>
      <c r="AD118" s="511" t="s">
        <v>654</v>
      </c>
      <c r="AE118" s="511" t="s">
        <v>519</v>
      </c>
      <c r="AF118" s="511" t="s">
        <v>649</v>
      </c>
      <c r="AG118" s="511" t="s">
        <v>653</v>
      </c>
      <c r="AH118" s="548">
        <f t="shared" si="42"/>
        <v>19.644402886755053</v>
      </c>
      <c r="AI118" s="502" t="s">
        <v>628</v>
      </c>
      <c r="AJ118" s="511" t="s">
        <v>695</v>
      </c>
      <c r="AK118" s="511" t="s">
        <v>636</v>
      </c>
      <c r="AL118" s="511"/>
      <c r="AM118" s="549" t="s">
        <v>696</v>
      </c>
      <c r="AN118" s="511">
        <f t="shared" si="31"/>
        <v>1.862028709645029E-5</v>
      </c>
      <c r="AO118" s="511" t="s">
        <v>654</v>
      </c>
      <c r="AP118" s="511" t="s">
        <v>519</v>
      </c>
      <c r="AQ118" s="511" t="s">
        <v>649</v>
      </c>
      <c r="AR118" s="511" t="s">
        <v>653</v>
      </c>
      <c r="AS118" s="548">
        <f t="shared" si="43"/>
        <v>33.525981594196075</v>
      </c>
      <c r="AT118" s="502" t="s">
        <v>628</v>
      </c>
      <c r="AU118" s="511" t="s">
        <v>695</v>
      </c>
      <c r="AV118" s="511" t="s">
        <v>636</v>
      </c>
      <c r="AW118" s="511"/>
      <c r="AX118" s="549" t="s">
        <v>696</v>
      </c>
      <c r="AY118" s="511">
        <f t="shared" si="33"/>
        <v>3.177818160587306E-5</v>
      </c>
      <c r="AZ118" s="511" t="s">
        <v>654</v>
      </c>
      <c r="BA118" s="511" t="s">
        <v>519</v>
      </c>
      <c r="BB118" s="511" t="s">
        <v>649</v>
      </c>
      <c r="BC118" s="511" t="s">
        <v>653</v>
      </c>
      <c r="BD118" s="548">
        <f t="shared" si="44"/>
        <v>4.8829877930938927</v>
      </c>
      <c r="BE118" s="502" t="s">
        <v>628</v>
      </c>
      <c r="BF118" s="511" t="s">
        <v>695</v>
      </c>
      <c r="BG118" s="511" t="s">
        <v>636</v>
      </c>
      <c r="BH118" s="511"/>
      <c r="BI118" s="549" t="s">
        <v>696</v>
      </c>
      <c r="BJ118" s="511">
        <f t="shared" si="35"/>
        <v>4.6284244484302302E-6</v>
      </c>
      <c r="BK118" s="511" t="s">
        <v>654</v>
      </c>
      <c r="BL118" s="511" t="s">
        <v>519</v>
      </c>
      <c r="BM118" s="511" t="s">
        <v>649</v>
      </c>
      <c r="BN118" s="511" t="s">
        <v>653</v>
      </c>
      <c r="BO118" s="548">
        <f t="shared" si="45"/>
        <v>5.7175243427779749</v>
      </c>
      <c r="BP118" s="502" t="s">
        <v>628</v>
      </c>
      <c r="BQ118" s="511" t="s">
        <v>695</v>
      </c>
      <c r="BR118" s="511" t="s">
        <v>636</v>
      </c>
      <c r="BS118" s="511"/>
      <c r="BT118" s="549" t="s">
        <v>696</v>
      </c>
      <c r="BU118" s="511">
        <f t="shared" si="37"/>
        <v>5.4194543533440532E-6</v>
      </c>
      <c r="BV118" s="511" t="s">
        <v>654</v>
      </c>
      <c r="BW118" s="511" t="s">
        <v>519</v>
      </c>
      <c r="BX118" s="511" t="s">
        <v>649</v>
      </c>
      <c r="BY118" s="511" t="s">
        <v>653</v>
      </c>
      <c r="BZ118" s="503">
        <f t="shared" si="22"/>
        <v>9.1440670149713359</v>
      </c>
      <c r="CA118" s="502" t="s">
        <v>628</v>
      </c>
      <c r="CB118" s="511" t="s">
        <v>695</v>
      </c>
      <c r="CC118" s="511" t="s">
        <v>636</v>
      </c>
      <c r="CD118" s="511"/>
      <c r="CE118" s="549" t="s">
        <v>696</v>
      </c>
      <c r="CF118" s="511">
        <f t="shared" si="38"/>
        <v>8.6673620994988974E-6</v>
      </c>
      <c r="CG118" s="511" t="s">
        <v>654</v>
      </c>
      <c r="CH118" s="511" t="s">
        <v>519</v>
      </c>
      <c r="CI118" s="511" t="s">
        <v>649</v>
      </c>
      <c r="CJ118" s="511" t="s">
        <v>653</v>
      </c>
    </row>
    <row r="119" spans="1:88" s="350" customFormat="1" x14ac:dyDescent="0.35">
      <c r="A119" s="548">
        <f t="shared" si="39"/>
        <v>4.5314286736523421E-2</v>
      </c>
      <c r="B119" s="502" t="s">
        <v>628</v>
      </c>
      <c r="C119" s="511" t="s">
        <v>695</v>
      </c>
      <c r="D119" s="511" t="s">
        <v>636</v>
      </c>
      <c r="E119" s="511"/>
      <c r="F119" s="549" t="s">
        <v>515</v>
      </c>
      <c r="G119" s="511">
        <f t="shared" si="25"/>
        <v>4.2951930555946373E-8</v>
      </c>
      <c r="H119" s="511" t="s">
        <v>654</v>
      </c>
      <c r="I119" s="511" t="s">
        <v>519</v>
      </c>
      <c r="J119" s="511" t="s">
        <v>649</v>
      </c>
      <c r="K119" s="511" t="s">
        <v>653</v>
      </c>
      <c r="L119" s="548">
        <f t="shared" si="40"/>
        <v>0.13920900510808662</v>
      </c>
      <c r="M119" s="502" t="s">
        <v>628</v>
      </c>
      <c r="N119" s="511" t="s">
        <v>695</v>
      </c>
      <c r="O119" s="511" t="s">
        <v>636</v>
      </c>
      <c r="P119" s="511"/>
      <c r="Q119" s="549" t="s">
        <v>515</v>
      </c>
      <c r="R119" s="511">
        <f t="shared" si="27"/>
        <v>1.3195166360956079E-7</v>
      </c>
      <c r="S119" s="511" t="s">
        <v>654</v>
      </c>
      <c r="T119" s="511" t="s">
        <v>519</v>
      </c>
      <c r="U119" s="511" t="s">
        <v>649</v>
      </c>
      <c r="V119" s="511" t="s">
        <v>653</v>
      </c>
      <c r="W119" s="548">
        <f t="shared" si="41"/>
        <v>0.39866868829710039</v>
      </c>
      <c r="X119" s="502" t="s">
        <v>628</v>
      </c>
      <c r="Y119" s="511" t="s">
        <v>695</v>
      </c>
      <c r="Z119" s="511" t="s">
        <v>636</v>
      </c>
      <c r="AA119" s="511"/>
      <c r="AB119" s="549" t="s">
        <v>515</v>
      </c>
      <c r="AC119" s="511">
        <f t="shared" si="29"/>
        <v>3.7788501260388665E-7</v>
      </c>
      <c r="AD119" s="511" t="s">
        <v>654</v>
      </c>
      <c r="AE119" s="511" t="s">
        <v>519</v>
      </c>
      <c r="AF119" s="511" t="s">
        <v>649</v>
      </c>
      <c r="AG119" s="511" t="s">
        <v>653</v>
      </c>
      <c r="AH119" s="548">
        <f t="shared" si="42"/>
        <v>0.44567418097542577</v>
      </c>
      <c r="AI119" s="502" t="s">
        <v>628</v>
      </c>
      <c r="AJ119" s="511" t="s">
        <v>695</v>
      </c>
      <c r="AK119" s="511" t="s">
        <v>636</v>
      </c>
      <c r="AL119" s="511"/>
      <c r="AM119" s="549" t="s">
        <v>515</v>
      </c>
      <c r="AN119" s="511">
        <f t="shared" si="31"/>
        <v>4.2243998196722825E-7</v>
      </c>
      <c r="AO119" s="511" t="s">
        <v>654</v>
      </c>
      <c r="AP119" s="511" t="s">
        <v>519</v>
      </c>
      <c r="AQ119" s="511" t="s">
        <v>649</v>
      </c>
      <c r="AR119" s="511" t="s">
        <v>653</v>
      </c>
      <c r="AS119" s="548">
        <f t="shared" si="43"/>
        <v>0.77639627836260439</v>
      </c>
      <c r="AT119" s="502" t="s">
        <v>628</v>
      </c>
      <c r="AU119" s="511" t="s">
        <v>695</v>
      </c>
      <c r="AV119" s="511" t="s">
        <v>636</v>
      </c>
      <c r="AW119" s="511"/>
      <c r="AX119" s="549" t="s">
        <v>515</v>
      </c>
      <c r="AY119" s="511">
        <f t="shared" si="33"/>
        <v>7.3592064299772925E-7</v>
      </c>
      <c r="AZ119" s="511" t="s">
        <v>654</v>
      </c>
      <c r="BA119" s="511" t="s">
        <v>519</v>
      </c>
      <c r="BB119" s="511" t="s">
        <v>649</v>
      </c>
      <c r="BC119" s="511" t="s">
        <v>653</v>
      </c>
      <c r="BD119" s="548">
        <f t="shared" si="44"/>
        <v>1.6306027383059269E-2</v>
      </c>
      <c r="BE119" s="502" t="s">
        <v>628</v>
      </c>
      <c r="BF119" s="511" t="s">
        <v>695</v>
      </c>
      <c r="BG119" s="511" t="s">
        <v>636</v>
      </c>
      <c r="BH119" s="511"/>
      <c r="BI119" s="549" t="s">
        <v>515</v>
      </c>
      <c r="BJ119" s="511">
        <f t="shared" si="35"/>
        <v>1.5455950126122531E-8</v>
      </c>
      <c r="BK119" s="511" t="s">
        <v>654</v>
      </c>
      <c r="BL119" s="511" t="s">
        <v>519</v>
      </c>
      <c r="BM119" s="511" t="s">
        <v>649</v>
      </c>
      <c r="BN119" s="511" t="s">
        <v>653</v>
      </c>
      <c r="BO119" s="548">
        <f t="shared" si="45"/>
        <v>1.7002240976222247E-2</v>
      </c>
      <c r="BP119" s="502" t="s">
        <v>628</v>
      </c>
      <c r="BQ119" s="511" t="s">
        <v>695</v>
      </c>
      <c r="BR119" s="511" t="s">
        <v>636</v>
      </c>
      <c r="BS119" s="511"/>
      <c r="BT119" s="549" t="s">
        <v>515</v>
      </c>
      <c r="BU119" s="511">
        <f t="shared" si="37"/>
        <v>1.6115868223907344E-8</v>
      </c>
      <c r="BV119" s="511" t="s">
        <v>654</v>
      </c>
      <c r="BW119" s="511" t="s">
        <v>519</v>
      </c>
      <c r="BX119" s="511" t="s">
        <v>649</v>
      </c>
      <c r="BY119" s="511" t="s">
        <v>653</v>
      </c>
      <c r="BZ119" s="503">
        <f t="shared" si="22"/>
        <v>7.575846660497125E-2</v>
      </c>
      <c r="CA119" s="502" t="s">
        <v>628</v>
      </c>
      <c r="CB119" s="511" t="s">
        <v>695</v>
      </c>
      <c r="CC119" s="511" t="s">
        <v>636</v>
      </c>
      <c r="CD119" s="511"/>
      <c r="CE119" s="549" t="s">
        <v>515</v>
      </c>
      <c r="CF119" s="511">
        <f t="shared" si="38"/>
        <v>7.1808973085280812E-8</v>
      </c>
      <c r="CG119" s="511" t="s">
        <v>654</v>
      </c>
      <c r="CH119" s="511" t="s">
        <v>519</v>
      </c>
      <c r="CI119" s="511" t="s">
        <v>649</v>
      </c>
      <c r="CJ119" s="511" t="s">
        <v>653</v>
      </c>
    </row>
    <row r="120" spans="1:88" s="350" customFormat="1" x14ac:dyDescent="0.35">
      <c r="A120" s="548">
        <f t="shared" si="39"/>
        <v>4010.6107099289097</v>
      </c>
      <c r="B120" s="502" t="s">
        <v>628</v>
      </c>
      <c r="C120" s="511" t="s">
        <v>695</v>
      </c>
      <c r="D120" s="511" t="s">
        <v>636</v>
      </c>
      <c r="E120" s="511"/>
      <c r="F120" s="549" t="s">
        <v>516</v>
      </c>
      <c r="G120" s="511">
        <f t="shared" si="25"/>
        <v>3.8015267392691099E-3</v>
      </c>
      <c r="H120" s="511" t="s">
        <v>654</v>
      </c>
      <c r="I120" s="511" t="s">
        <v>519</v>
      </c>
      <c r="J120" s="511" t="s">
        <v>649</v>
      </c>
      <c r="K120" s="511" t="s">
        <v>708</v>
      </c>
      <c r="L120" s="548">
        <f t="shared" si="40"/>
        <v>7126.628440842027</v>
      </c>
      <c r="M120" s="502" t="s">
        <v>628</v>
      </c>
      <c r="N120" s="511" t="s">
        <v>695</v>
      </c>
      <c r="O120" s="511" t="s">
        <v>636</v>
      </c>
      <c r="P120" s="511"/>
      <c r="Q120" s="549" t="s">
        <v>516</v>
      </c>
      <c r="R120" s="511">
        <f t="shared" si="27"/>
        <v>6.7550980481914952E-3</v>
      </c>
      <c r="S120" s="511" t="s">
        <v>654</v>
      </c>
      <c r="T120" s="511" t="s">
        <v>519</v>
      </c>
      <c r="U120" s="511" t="s">
        <v>649</v>
      </c>
      <c r="V120" s="511" t="s">
        <v>709</v>
      </c>
      <c r="W120" s="548">
        <f t="shared" si="41"/>
        <v>23347.886790283377</v>
      </c>
      <c r="X120" s="502" t="s">
        <v>628</v>
      </c>
      <c r="Y120" s="511" t="s">
        <v>695</v>
      </c>
      <c r="Z120" s="511" t="s">
        <v>636</v>
      </c>
      <c r="AA120" s="511"/>
      <c r="AB120" s="549" t="s">
        <v>516</v>
      </c>
      <c r="AC120" s="511">
        <f t="shared" si="29"/>
        <v>2.2130698379415524E-2</v>
      </c>
      <c r="AD120" s="511" t="s">
        <v>654</v>
      </c>
      <c r="AE120" s="511" t="s">
        <v>519</v>
      </c>
      <c r="AF120" s="511" t="s">
        <v>649</v>
      </c>
      <c r="AG120" s="511" t="s">
        <v>709</v>
      </c>
      <c r="AH120" s="548">
        <f t="shared" si="42"/>
        <v>13941.430039971412</v>
      </c>
      <c r="AI120" s="502" t="s">
        <v>628</v>
      </c>
      <c r="AJ120" s="511" t="s">
        <v>695</v>
      </c>
      <c r="AK120" s="511" t="s">
        <v>636</v>
      </c>
      <c r="AL120" s="511"/>
      <c r="AM120" s="549" t="s">
        <v>516</v>
      </c>
      <c r="AN120" s="511">
        <f t="shared" si="31"/>
        <v>1.3214625630304655E-2</v>
      </c>
      <c r="AO120" s="511" t="s">
        <v>654</v>
      </c>
      <c r="AP120" s="511" t="s">
        <v>519</v>
      </c>
      <c r="AQ120" s="511" t="s">
        <v>649</v>
      </c>
      <c r="AR120" s="511" t="s">
        <v>709</v>
      </c>
      <c r="AS120" s="548">
        <f t="shared" si="43"/>
        <v>30777.339051734907</v>
      </c>
      <c r="AT120" s="502" t="s">
        <v>628</v>
      </c>
      <c r="AU120" s="511" t="s">
        <v>695</v>
      </c>
      <c r="AV120" s="511" t="s">
        <v>636</v>
      </c>
      <c r="AW120" s="511"/>
      <c r="AX120" s="549" t="s">
        <v>516</v>
      </c>
      <c r="AY120" s="511">
        <f t="shared" si="33"/>
        <v>2.9172833224393274E-2</v>
      </c>
      <c r="AZ120" s="511" t="s">
        <v>654</v>
      </c>
      <c r="BA120" s="511" t="s">
        <v>519</v>
      </c>
      <c r="BB120" s="511" t="s">
        <v>649</v>
      </c>
      <c r="BC120" s="511" t="s">
        <v>709</v>
      </c>
      <c r="BD120" s="548">
        <f t="shared" si="44"/>
        <v>7710.8037376283019</v>
      </c>
      <c r="BE120" s="502" t="s">
        <v>628</v>
      </c>
      <c r="BF120" s="511" t="s">
        <v>695</v>
      </c>
      <c r="BG120" s="511" t="s">
        <v>636</v>
      </c>
      <c r="BH120" s="511"/>
      <c r="BI120" s="549" t="s">
        <v>516</v>
      </c>
      <c r="BJ120" s="511">
        <f t="shared" si="35"/>
        <v>7.3088187086524196E-3</v>
      </c>
      <c r="BK120" s="511" t="s">
        <v>654</v>
      </c>
      <c r="BL120" s="511" t="s">
        <v>519</v>
      </c>
      <c r="BM120" s="511" t="s">
        <v>649</v>
      </c>
      <c r="BN120" s="511" t="s">
        <v>705</v>
      </c>
      <c r="BO120" s="548">
        <f t="shared" si="45"/>
        <v>3634.38223783181</v>
      </c>
      <c r="BP120" s="502" t="s">
        <v>628</v>
      </c>
      <c r="BQ120" s="511" t="s">
        <v>695</v>
      </c>
      <c r="BR120" s="511" t="s">
        <v>636</v>
      </c>
      <c r="BS120" s="511"/>
      <c r="BT120" s="549" t="s">
        <v>516</v>
      </c>
      <c r="BU120" s="511">
        <f t="shared" si="37"/>
        <v>3.4449120737742272E-3</v>
      </c>
      <c r="BV120" s="511" t="s">
        <v>654</v>
      </c>
      <c r="BW120" s="511" t="s">
        <v>519</v>
      </c>
      <c r="BX120" s="511" t="s">
        <v>649</v>
      </c>
      <c r="BY120" s="511" t="s">
        <v>705</v>
      </c>
      <c r="BZ120" s="503">
        <f t="shared" si="22"/>
        <v>5474.6129665398057</v>
      </c>
      <c r="CA120" s="502" t="s">
        <v>628</v>
      </c>
      <c r="CB120" s="511" t="s">
        <v>695</v>
      </c>
      <c r="CC120" s="511" t="s">
        <v>636</v>
      </c>
      <c r="CD120" s="511"/>
      <c r="CE120" s="549" t="s">
        <v>516</v>
      </c>
      <c r="CF120" s="511">
        <f t="shared" si="38"/>
        <v>5.1892066033552668E-3</v>
      </c>
      <c r="CG120" s="511" t="s">
        <v>654</v>
      </c>
      <c r="CH120" s="511" t="s">
        <v>519</v>
      </c>
      <c r="CI120" s="511" t="s">
        <v>649</v>
      </c>
      <c r="CJ120" s="511" t="s">
        <v>705</v>
      </c>
    </row>
    <row r="121" spans="1:88" s="350" customFormat="1" x14ac:dyDescent="0.35">
      <c r="A121" s="548">
        <f t="shared" si="39"/>
        <v>80</v>
      </c>
      <c r="B121" s="502" t="s">
        <v>628</v>
      </c>
      <c r="C121" s="511" t="s">
        <v>695</v>
      </c>
      <c r="D121" s="511" t="s">
        <v>636</v>
      </c>
      <c r="E121" s="511"/>
      <c r="F121" s="511" t="s">
        <v>697</v>
      </c>
      <c r="G121" s="511">
        <f t="shared" si="25"/>
        <v>7.5829383886255936E-5</v>
      </c>
      <c r="H121" s="511" t="s">
        <v>654</v>
      </c>
      <c r="I121" s="511" t="s">
        <v>519</v>
      </c>
      <c r="J121" s="511" t="s">
        <v>649</v>
      </c>
      <c r="K121" s="511" t="s">
        <v>653</v>
      </c>
      <c r="L121" s="548">
        <f>F77+G77+H77+I77+J77</f>
        <v>111.90233977619533</v>
      </c>
      <c r="M121" s="502" t="s">
        <v>628</v>
      </c>
      <c r="N121" s="511" t="s">
        <v>695</v>
      </c>
      <c r="O121" s="511" t="s">
        <v>636</v>
      </c>
      <c r="P121" s="511"/>
      <c r="Q121" s="511" t="s">
        <v>697</v>
      </c>
      <c r="R121" s="511">
        <f t="shared" si="27"/>
        <v>1.0606856850824203E-4</v>
      </c>
      <c r="S121" s="511" t="s">
        <v>654</v>
      </c>
      <c r="T121" s="511" t="s">
        <v>519</v>
      </c>
      <c r="U121" s="511" t="s">
        <v>649</v>
      </c>
      <c r="V121" s="511" t="s">
        <v>653</v>
      </c>
      <c r="W121" s="548">
        <f t="shared" si="41"/>
        <v>138.75890132248219</v>
      </c>
      <c r="X121" s="502" t="s">
        <v>628</v>
      </c>
      <c r="Y121" s="511" t="s">
        <v>695</v>
      </c>
      <c r="Z121" s="511" t="s">
        <v>636</v>
      </c>
      <c r="AA121" s="511"/>
      <c r="AB121" s="511" t="s">
        <v>697</v>
      </c>
      <c r="AC121" s="511">
        <f t="shared" si="29"/>
        <v>1.315250249502201E-4</v>
      </c>
      <c r="AD121" s="511" t="s">
        <v>654</v>
      </c>
      <c r="AE121" s="511" t="s">
        <v>519</v>
      </c>
      <c r="AF121" s="511" t="s">
        <v>649</v>
      </c>
      <c r="AG121" s="511" t="s">
        <v>653</v>
      </c>
      <c r="AH121" s="548">
        <f t="shared" si="42"/>
        <v>156.66327568667344</v>
      </c>
      <c r="AI121" s="502" t="s">
        <v>628</v>
      </c>
      <c r="AJ121" s="511" t="s">
        <v>695</v>
      </c>
      <c r="AK121" s="511" t="s">
        <v>636</v>
      </c>
      <c r="AL121" s="511"/>
      <c r="AM121" s="511" t="s">
        <v>697</v>
      </c>
      <c r="AN121" s="511">
        <f t="shared" si="31"/>
        <v>1.4849599591153882E-4</v>
      </c>
      <c r="AO121" s="511" t="s">
        <v>654</v>
      </c>
      <c r="AP121" s="511" t="s">
        <v>519</v>
      </c>
      <c r="AQ121" s="511" t="s">
        <v>649</v>
      </c>
      <c r="AR121" s="511" t="s">
        <v>653</v>
      </c>
      <c r="AS121" s="548">
        <f t="shared" si="43"/>
        <v>0</v>
      </c>
      <c r="AT121" s="502" t="s">
        <v>628</v>
      </c>
      <c r="AU121" s="511" t="s">
        <v>695</v>
      </c>
      <c r="AV121" s="511" t="s">
        <v>636</v>
      </c>
      <c r="AW121" s="511"/>
      <c r="AX121" s="511" t="s">
        <v>697</v>
      </c>
      <c r="AY121" s="511">
        <f t="shared" si="33"/>
        <v>0</v>
      </c>
      <c r="AZ121" s="511" t="s">
        <v>654</v>
      </c>
      <c r="BA121" s="511" t="s">
        <v>519</v>
      </c>
      <c r="BB121" s="511" t="s">
        <v>649</v>
      </c>
      <c r="BC121" s="511" t="s">
        <v>653</v>
      </c>
      <c r="BD121" s="548">
        <f t="shared" si="44"/>
        <v>65</v>
      </c>
      <c r="BE121" s="502" t="s">
        <v>628</v>
      </c>
      <c r="BF121" s="511" t="s">
        <v>695</v>
      </c>
      <c r="BG121" s="511" t="s">
        <v>636</v>
      </c>
      <c r="BH121" s="511"/>
      <c r="BI121" s="511" t="s">
        <v>697</v>
      </c>
      <c r="BJ121" s="511">
        <f t="shared" si="35"/>
        <v>6.1611374407582944E-5</v>
      </c>
      <c r="BK121" s="511" t="s">
        <v>654</v>
      </c>
      <c r="BL121" s="511" t="s">
        <v>519</v>
      </c>
      <c r="BM121" s="511" t="s">
        <v>649</v>
      </c>
      <c r="BN121" s="511" t="s">
        <v>653</v>
      </c>
      <c r="BO121" s="548">
        <f t="shared" si="45"/>
        <v>64</v>
      </c>
      <c r="BP121" s="502" t="s">
        <v>628</v>
      </c>
      <c r="BQ121" s="511" t="s">
        <v>695</v>
      </c>
      <c r="BR121" s="511" t="s">
        <v>636</v>
      </c>
      <c r="BS121" s="511"/>
      <c r="BT121" s="511" t="s">
        <v>697</v>
      </c>
      <c r="BU121" s="511">
        <f t="shared" si="37"/>
        <v>6.0663507109004743E-5</v>
      </c>
      <c r="BV121" s="511" t="s">
        <v>654</v>
      </c>
      <c r="BW121" s="511" t="s">
        <v>519</v>
      </c>
      <c r="BX121" s="511" t="s">
        <v>649</v>
      </c>
      <c r="BY121" s="511" t="s">
        <v>653</v>
      </c>
      <c r="BZ121" s="503">
        <f t="shared" si="22"/>
        <v>83.040430476701488</v>
      </c>
      <c r="CA121" s="502" t="s">
        <v>628</v>
      </c>
      <c r="CB121" s="511" t="s">
        <v>695</v>
      </c>
      <c r="CC121" s="511" t="s">
        <v>636</v>
      </c>
      <c r="CD121" s="511"/>
      <c r="CE121" s="511" t="s">
        <v>697</v>
      </c>
      <c r="CF121" s="511">
        <f t="shared" si="38"/>
        <v>7.8711308508721783E-5</v>
      </c>
      <c r="CG121" s="511" t="s">
        <v>654</v>
      </c>
      <c r="CH121" s="511" t="s">
        <v>519</v>
      </c>
      <c r="CI121" s="511" t="s">
        <v>649</v>
      </c>
      <c r="CJ121" s="511" t="s">
        <v>653</v>
      </c>
    </row>
    <row r="122" spans="1:88" x14ac:dyDescent="0.35">
      <c r="A122" s="550"/>
      <c r="B122" s="551"/>
      <c r="C122" s="552"/>
      <c r="D122" s="551"/>
      <c r="E122" s="551"/>
      <c r="F122" s="551"/>
      <c r="G122" s="551"/>
      <c r="H122" s="551"/>
      <c r="I122" s="551"/>
      <c r="J122" s="551"/>
      <c r="K122" s="552"/>
      <c r="L122" s="551"/>
      <c r="M122" s="551"/>
      <c r="N122" s="551"/>
      <c r="O122" s="551"/>
      <c r="P122" s="551"/>
      <c r="Q122" s="551"/>
      <c r="R122" s="552"/>
      <c r="S122" s="551"/>
      <c r="T122" s="551"/>
      <c r="U122" s="551"/>
      <c r="V122" s="551"/>
      <c r="W122" s="551"/>
      <c r="X122" s="551"/>
      <c r="Y122" s="552"/>
      <c r="Z122" s="551"/>
      <c r="AA122" s="551"/>
      <c r="AB122" s="551"/>
      <c r="AC122" s="551"/>
      <c r="AD122" s="551"/>
      <c r="AE122" s="551"/>
      <c r="AF122" s="552"/>
      <c r="AG122" s="551"/>
      <c r="AH122" s="551"/>
      <c r="AI122" s="552"/>
    </row>
    <row r="123" spans="1:88" x14ac:dyDescent="0.35">
      <c r="A123" s="550"/>
      <c r="B123" s="551"/>
      <c r="C123" s="552"/>
      <c r="D123" s="551"/>
      <c r="E123" s="551"/>
      <c r="F123" s="551"/>
      <c r="G123" s="551"/>
      <c r="H123" s="551"/>
      <c r="I123" s="551"/>
      <c r="J123" s="551"/>
      <c r="K123" s="552"/>
      <c r="L123" s="551"/>
      <c r="M123" s="551"/>
      <c r="N123" s="551"/>
      <c r="O123" s="551"/>
      <c r="P123" s="551"/>
      <c r="Q123" s="551"/>
      <c r="R123" s="552"/>
      <c r="S123" s="551"/>
      <c r="T123" s="551"/>
      <c r="U123" s="551"/>
      <c r="V123" s="551"/>
      <c r="W123" s="551"/>
      <c r="X123" s="551"/>
      <c r="Y123" s="552"/>
      <c r="Z123" s="551"/>
      <c r="AA123" s="551"/>
      <c r="AB123" s="551"/>
      <c r="AC123" s="551"/>
      <c r="AD123" s="551"/>
      <c r="AE123" s="551"/>
      <c r="AF123" s="552"/>
      <c r="AG123" s="551"/>
      <c r="AH123" s="551"/>
      <c r="AI123" s="552"/>
    </row>
    <row r="124" spans="1:88" x14ac:dyDescent="0.35">
      <c r="A124" s="550"/>
      <c r="B124" s="551"/>
      <c r="C124" s="552"/>
      <c r="D124" s="551"/>
      <c r="E124" s="551"/>
      <c r="F124" s="551"/>
      <c r="G124" s="551"/>
      <c r="H124" s="551"/>
      <c r="I124" s="551"/>
      <c r="J124" s="551"/>
      <c r="K124" s="552"/>
      <c r="L124" s="551"/>
      <c r="M124" s="551"/>
      <c r="N124" s="551"/>
      <c r="O124" s="551"/>
      <c r="P124" s="551"/>
      <c r="Q124" s="551"/>
      <c r="R124" s="552"/>
      <c r="S124" s="551"/>
      <c r="T124" s="551"/>
      <c r="U124" s="551"/>
      <c r="V124" s="551"/>
      <c r="W124" s="551"/>
      <c r="X124" s="551"/>
      <c r="Y124" s="552"/>
      <c r="Z124" s="551"/>
      <c r="AA124" s="551"/>
      <c r="AB124" s="551"/>
      <c r="AC124" s="551"/>
      <c r="AD124" s="551"/>
      <c r="AE124" s="551"/>
      <c r="AF124" s="552"/>
      <c r="AG124" s="551"/>
      <c r="AH124" s="551"/>
      <c r="AI124" s="552"/>
    </row>
    <row r="125" spans="1:88" x14ac:dyDescent="0.35">
      <c r="A125" s="550"/>
      <c r="B125" s="551"/>
      <c r="C125" s="552"/>
      <c r="D125" s="551"/>
      <c r="E125" s="551"/>
      <c r="F125" s="551"/>
      <c r="G125" s="551"/>
      <c r="H125" s="551"/>
      <c r="I125" s="551"/>
      <c r="J125" s="551"/>
      <c r="K125" s="552"/>
      <c r="L125" s="551"/>
      <c r="M125" s="551"/>
      <c r="N125" s="551"/>
      <c r="O125" s="551"/>
      <c r="P125" s="551"/>
      <c r="Q125" s="551"/>
      <c r="R125" s="552"/>
      <c r="S125" s="551"/>
      <c r="T125" s="551"/>
      <c r="U125" s="551"/>
      <c r="V125" s="551"/>
      <c r="W125" s="551"/>
      <c r="X125" s="551"/>
      <c r="Y125" s="552"/>
      <c r="Z125" s="551"/>
      <c r="AA125" s="551"/>
      <c r="AB125" s="551"/>
      <c r="AC125" s="551"/>
      <c r="AD125" s="551"/>
      <c r="AE125" s="551"/>
      <c r="AF125" s="552"/>
      <c r="AG125" s="551"/>
      <c r="AH125" s="551"/>
      <c r="AI125" s="552"/>
    </row>
    <row r="126" spans="1:88" x14ac:dyDescent="0.35">
      <c r="A126" s="550"/>
      <c r="B126" s="551"/>
      <c r="C126" s="552"/>
      <c r="D126" s="551"/>
      <c r="E126" s="551"/>
      <c r="F126" s="551"/>
      <c r="G126" s="551"/>
      <c r="H126" s="551"/>
      <c r="I126" s="551"/>
      <c r="J126" s="551"/>
      <c r="K126" s="552"/>
      <c r="L126" s="551"/>
      <c r="M126" s="551"/>
      <c r="N126" s="551"/>
      <c r="O126" s="551"/>
      <c r="P126" s="551"/>
      <c r="Q126" s="551"/>
      <c r="R126" s="552"/>
      <c r="S126" s="551"/>
      <c r="T126" s="551"/>
      <c r="U126" s="551"/>
      <c r="V126" s="551"/>
      <c r="W126" s="551"/>
      <c r="X126" s="551"/>
      <c r="Y126" s="552"/>
      <c r="Z126" s="551"/>
      <c r="AA126" s="551"/>
      <c r="AB126" s="551"/>
      <c r="AC126" s="551"/>
      <c r="AD126" s="551"/>
      <c r="AE126" s="551"/>
      <c r="AF126" s="552"/>
      <c r="AG126" s="551"/>
      <c r="AH126" s="551"/>
      <c r="AI126" s="552"/>
    </row>
    <row r="127" spans="1:88" x14ac:dyDescent="0.35">
      <c r="A127" s="550"/>
      <c r="B127" s="551"/>
      <c r="C127" s="552"/>
      <c r="D127" s="551"/>
      <c r="E127" s="551"/>
      <c r="F127" s="551"/>
      <c r="G127" s="551"/>
      <c r="H127" s="551"/>
      <c r="I127" s="551"/>
      <c r="J127" s="551"/>
      <c r="K127" s="552"/>
      <c r="L127" s="551"/>
      <c r="M127" s="551"/>
      <c r="N127" s="551"/>
      <c r="O127" s="551"/>
      <c r="P127" s="551"/>
      <c r="Q127" s="551"/>
      <c r="R127" s="552"/>
      <c r="S127" s="551"/>
      <c r="T127" s="551"/>
      <c r="U127" s="551"/>
      <c r="V127" s="551"/>
      <c r="W127" s="551"/>
      <c r="X127" s="551"/>
      <c r="Y127" s="552"/>
      <c r="Z127" s="551"/>
      <c r="AA127" s="551"/>
      <c r="AB127" s="551"/>
      <c r="AC127" s="551"/>
      <c r="AD127" s="551"/>
      <c r="AE127" s="551"/>
      <c r="AF127" s="552"/>
      <c r="AG127" s="551"/>
      <c r="AH127" s="551"/>
      <c r="AI127" s="552"/>
    </row>
    <row r="128" spans="1:88" x14ac:dyDescent="0.35">
      <c r="A128" s="550"/>
      <c r="B128" s="551"/>
      <c r="C128" s="552"/>
      <c r="D128" s="551"/>
      <c r="E128" s="551"/>
      <c r="F128" s="551"/>
      <c r="G128" s="551"/>
      <c r="H128" s="551"/>
      <c r="I128" s="551"/>
      <c r="J128" s="551"/>
      <c r="K128" s="552"/>
      <c r="L128" s="551"/>
      <c r="M128" s="551"/>
      <c r="N128" s="551"/>
      <c r="O128" s="551"/>
      <c r="P128" s="551"/>
      <c r="Q128" s="551"/>
      <c r="R128" s="552"/>
      <c r="S128" s="551"/>
      <c r="T128" s="551"/>
      <c r="U128" s="551"/>
      <c r="V128" s="551"/>
      <c r="W128" s="551"/>
      <c r="X128" s="551"/>
      <c r="Y128" s="552"/>
      <c r="Z128" s="551"/>
      <c r="AA128" s="551"/>
      <c r="AB128" s="551"/>
      <c r="AC128" s="551"/>
      <c r="AD128" s="551"/>
      <c r="AE128" s="551"/>
      <c r="AF128" s="552"/>
      <c r="AG128" s="551"/>
      <c r="AH128" s="551"/>
      <c r="AI128" s="552"/>
    </row>
    <row r="129" spans="1:35" x14ac:dyDescent="0.35">
      <c r="A129" s="550"/>
      <c r="B129" s="551"/>
      <c r="C129" s="552"/>
      <c r="D129" s="551"/>
      <c r="E129" s="551"/>
      <c r="F129" s="551"/>
      <c r="G129" s="551"/>
      <c r="H129" s="551"/>
      <c r="I129" s="551"/>
      <c r="J129" s="551"/>
      <c r="K129" s="552"/>
      <c r="L129" s="551"/>
      <c r="M129" s="551"/>
      <c r="N129" s="551"/>
      <c r="O129" s="551"/>
      <c r="P129" s="551"/>
      <c r="Q129" s="551"/>
      <c r="R129" s="552"/>
      <c r="S129" s="551"/>
      <c r="T129" s="551"/>
      <c r="U129" s="551"/>
      <c r="V129" s="551"/>
      <c r="W129" s="551"/>
      <c r="X129" s="551"/>
      <c r="Y129" s="552"/>
      <c r="Z129" s="551"/>
      <c r="AA129" s="551"/>
      <c r="AB129" s="551"/>
      <c r="AC129" s="551"/>
      <c r="AD129" s="551"/>
      <c r="AE129" s="551"/>
      <c r="AF129" s="552"/>
      <c r="AG129" s="551"/>
      <c r="AH129" s="551"/>
      <c r="AI129" s="552"/>
    </row>
    <row r="130" spans="1:35" x14ac:dyDescent="0.35">
      <c r="A130" s="550"/>
      <c r="B130" s="551"/>
      <c r="C130" s="552"/>
      <c r="D130" s="551"/>
      <c r="E130" s="551"/>
      <c r="F130" s="551"/>
      <c r="G130" s="551"/>
      <c r="H130" s="551"/>
      <c r="I130" s="551"/>
      <c r="J130" s="551"/>
      <c r="K130" s="552"/>
      <c r="L130" s="551"/>
      <c r="M130" s="551"/>
      <c r="N130" s="551"/>
      <c r="O130" s="551"/>
      <c r="P130" s="551"/>
      <c r="Q130" s="551"/>
      <c r="R130" s="552"/>
      <c r="S130" s="551"/>
      <c r="T130" s="551"/>
      <c r="U130" s="551"/>
      <c r="V130" s="551"/>
      <c r="W130" s="551"/>
      <c r="X130" s="551"/>
      <c r="Y130" s="552"/>
      <c r="Z130" s="551"/>
      <c r="AA130" s="551"/>
      <c r="AB130" s="551"/>
      <c r="AC130" s="551"/>
      <c r="AD130" s="551"/>
      <c r="AE130" s="551"/>
      <c r="AF130" s="552"/>
      <c r="AG130" s="551"/>
      <c r="AH130" s="551"/>
      <c r="AI130" s="552"/>
    </row>
    <row r="131" spans="1:35" x14ac:dyDescent="0.35">
      <c r="A131" s="550"/>
      <c r="B131" s="551"/>
      <c r="C131" s="552"/>
      <c r="D131" s="551"/>
      <c r="E131" s="551"/>
      <c r="F131" s="551"/>
      <c r="G131" s="551"/>
      <c r="H131" s="551"/>
      <c r="I131" s="551"/>
      <c r="J131" s="551"/>
      <c r="K131" s="552"/>
      <c r="L131" s="551"/>
      <c r="M131" s="551"/>
      <c r="N131" s="551"/>
      <c r="O131" s="551"/>
      <c r="P131" s="551"/>
      <c r="Q131" s="551"/>
      <c r="R131" s="552"/>
      <c r="S131" s="551"/>
      <c r="T131" s="551"/>
      <c r="U131" s="551"/>
      <c r="V131" s="551"/>
      <c r="W131" s="551"/>
      <c r="X131" s="551"/>
      <c r="Y131" s="552"/>
      <c r="Z131" s="551"/>
      <c r="AA131" s="551"/>
      <c r="AB131" s="551"/>
      <c r="AC131" s="551"/>
      <c r="AD131" s="551"/>
      <c r="AE131" s="551"/>
      <c r="AF131" s="552"/>
      <c r="AG131" s="551"/>
      <c r="AH131" s="551"/>
      <c r="AI131" s="552"/>
    </row>
    <row r="132" spans="1:35" x14ac:dyDescent="0.35">
      <c r="A132" s="550"/>
      <c r="B132" s="551"/>
      <c r="C132" s="552"/>
      <c r="D132" s="551"/>
      <c r="E132" s="551"/>
      <c r="F132" s="551"/>
      <c r="G132" s="551"/>
      <c r="H132" s="551"/>
      <c r="I132" s="551"/>
      <c r="J132" s="551"/>
      <c r="K132" s="552"/>
      <c r="L132" s="551"/>
      <c r="M132" s="551"/>
      <c r="N132" s="551"/>
      <c r="O132" s="551"/>
      <c r="P132" s="551"/>
      <c r="Q132" s="551"/>
      <c r="R132" s="552"/>
      <c r="S132" s="551"/>
      <c r="T132" s="551"/>
      <c r="U132" s="551"/>
      <c r="V132" s="551"/>
      <c r="W132" s="551"/>
      <c r="X132" s="551"/>
      <c r="Y132" s="552"/>
      <c r="Z132" s="551"/>
      <c r="AA132" s="551"/>
      <c r="AB132" s="551"/>
      <c r="AC132" s="551"/>
      <c r="AD132" s="551"/>
      <c r="AE132" s="551"/>
      <c r="AF132" s="552"/>
      <c r="AG132" s="551"/>
      <c r="AH132" s="551"/>
      <c r="AI132" s="552"/>
    </row>
    <row r="133" spans="1:35" x14ac:dyDescent="0.35">
      <c r="A133" s="550"/>
      <c r="B133" s="551"/>
      <c r="C133" s="552"/>
      <c r="D133" s="551"/>
      <c r="E133" s="551"/>
      <c r="F133" s="551"/>
      <c r="G133" s="551"/>
      <c r="H133" s="551"/>
      <c r="I133" s="551"/>
      <c r="J133" s="551"/>
      <c r="K133" s="552"/>
      <c r="L133" s="551"/>
      <c r="M133" s="551"/>
      <c r="N133" s="551"/>
      <c r="O133" s="551"/>
      <c r="P133" s="551"/>
      <c r="Q133" s="551"/>
      <c r="R133" s="552"/>
      <c r="S133" s="551"/>
      <c r="T133" s="551"/>
      <c r="U133" s="551"/>
      <c r="V133" s="551"/>
      <c r="W133" s="551"/>
      <c r="X133" s="551"/>
      <c r="Y133" s="552"/>
      <c r="Z133" s="551"/>
      <c r="AA133" s="551"/>
      <c r="AB133" s="551"/>
      <c r="AC133" s="551"/>
      <c r="AD133" s="551"/>
      <c r="AE133" s="551"/>
      <c r="AF133" s="552"/>
      <c r="AG133" s="551"/>
      <c r="AH133" s="551"/>
      <c r="AI133" s="552"/>
    </row>
    <row r="134" spans="1:35" x14ac:dyDescent="0.35">
      <c r="A134" s="550"/>
      <c r="B134" s="551"/>
      <c r="C134" s="552"/>
      <c r="D134" s="551"/>
      <c r="E134" s="551"/>
      <c r="F134" s="551"/>
      <c r="G134" s="551"/>
      <c r="H134" s="551"/>
      <c r="I134" s="551"/>
      <c r="J134" s="551"/>
      <c r="K134" s="552"/>
      <c r="L134" s="551"/>
      <c r="M134" s="551"/>
      <c r="N134" s="551"/>
      <c r="O134" s="551"/>
      <c r="P134" s="551"/>
      <c r="Q134" s="551"/>
      <c r="R134" s="552"/>
      <c r="S134" s="551"/>
      <c r="T134" s="551"/>
      <c r="U134" s="551"/>
      <c r="V134" s="551"/>
      <c r="W134" s="551"/>
      <c r="X134" s="551"/>
      <c r="Y134" s="552"/>
      <c r="Z134" s="551"/>
      <c r="AA134" s="551"/>
      <c r="AB134" s="551"/>
      <c r="AC134" s="551"/>
      <c r="AD134" s="551"/>
      <c r="AE134" s="551"/>
      <c r="AF134" s="552"/>
      <c r="AG134" s="551"/>
      <c r="AH134" s="551"/>
      <c r="AI134" s="552"/>
    </row>
    <row r="135" spans="1:35" x14ac:dyDescent="0.35">
      <c r="A135" s="550"/>
      <c r="B135" s="551"/>
      <c r="C135" s="552"/>
      <c r="D135" s="551"/>
      <c r="E135" s="551"/>
      <c r="F135" s="551"/>
      <c r="G135" s="551"/>
      <c r="H135" s="551"/>
      <c r="I135" s="551"/>
      <c r="J135" s="551"/>
      <c r="K135" s="552"/>
      <c r="L135" s="551"/>
      <c r="M135" s="551"/>
      <c r="N135" s="551"/>
      <c r="O135" s="551"/>
      <c r="P135" s="551"/>
      <c r="Q135" s="551"/>
      <c r="R135" s="552"/>
      <c r="S135" s="551"/>
      <c r="T135" s="551"/>
      <c r="U135" s="551"/>
      <c r="V135" s="551"/>
      <c r="W135" s="551"/>
      <c r="X135" s="551"/>
      <c r="Y135" s="552"/>
      <c r="Z135" s="551"/>
      <c r="AA135" s="551"/>
      <c r="AB135" s="551"/>
      <c r="AC135" s="551"/>
      <c r="AD135" s="551"/>
      <c r="AE135" s="551"/>
      <c r="AF135" s="552"/>
      <c r="AG135" s="551"/>
      <c r="AH135" s="551"/>
      <c r="AI135" s="552"/>
    </row>
    <row r="136" spans="1:35" x14ac:dyDescent="0.35">
      <c r="A136" s="550"/>
      <c r="B136" s="551"/>
      <c r="C136" s="552"/>
      <c r="D136" s="551"/>
      <c r="E136" s="551"/>
      <c r="F136" s="551"/>
      <c r="G136" s="551"/>
      <c r="H136" s="551"/>
      <c r="I136" s="551"/>
      <c r="J136" s="551"/>
      <c r="K136" s="552"/>
      <c r="L136" s="551"/>
      <c r="M136" s="551"/>
      <c r="N136" s="551"/>
      <c r="O136" s="551"/>
      <c r="P136" s="551"/>
      <c r="Q136" s="551"/>
      <c r="R136" s="552"/>
      <c r="S136" s="551"/>
      <c r="T136" s="551"/>
      <c r="U136" s="551"/>
      <c r="V136" s="551"/>
      <c r="W136" s="551"/>
      <c r="X136" s="551"/>
      <c r="Y136" s="552"/>
      <c r="Z136" s="551"/>
      <c r="AA136" s="551"/>
      <c r="AB136" s="551"/>
      <c r="AC136" s="551"/>
      <c r="AD136" s="551"/>
      <c r="AE136" s="551"/>
      <c r="AF136" s="552"/>
      <c r="AG136" s="551"/>
      <c r="AH136" s="551"/>
      <c r="AI136" s="552"/>
    </row>
    <row r="137" spans="1:35" x14ac:dyDescent="0.35">
      <c r="A137" s="550"/>
      <c r="B137" s="551"/>
      <c r="C137" s="552"/>
      <c r="D137" s="551"/>
      <c r="E137" s="551"/>
      <c r="F137" s="551"/>
      <c r="G137" s="551"/>
      <c r="H137" s="551"/>
      <c r="I137" s="551"/>
      <c r="J137" s="551"/>
      <c r="K137" s="552"/>
      <c r="L137" s="551"/>
      <c r="M137" s="551"/>
      <c r="N137" s="551"/>
      <c r="O137" s="551"/>
      <c r="P137" s="551"/>
      <c r="Q137" s="551"/>
      <c r="R137" s="552"/>
      <c r="S137" s="551"/>
      <c r="T137" s="551"/>
      <c r="U137" s="551"/>
      <c r="V137" s="551"/>
      <c r="W137" s="551"/>
      <c r="X137" s="551"/>
      <c r="Y137" s="552"/>
      <c r="Z137" s="551"/>
      <c r="AA137" s="551"/>
      <c r="AB137" s="551"/>
      <c r="AC137" s="551"/>
      <c r="AD137" s="551"/>
      <c r="AE137" s="551"/>
      <c r="AF137" s="552"/>
      <c r="AG137" s="551"/>
      <c r="AH137" s="551"/>
      <c r="AI137" s="552"/>
    </row>
    <row r="138" spans="1:35" x14ac:dyDescent="0.35">
      <c r="A138" s="550"/>
      <c r="B138" s="551"/>
      <c r="C138" s="552"/>
      <c r="D138" s="551"/>
      <c r="E138" s="551"/>
      <c r="F138" s="551"/>
      <c r="G138" s="551"/>
      <c r="H138" s="551"/>
      <c r="I138" s="551"/>
      <c r="J138" s="551"/>
      <c r="K138" s="552"/>
      <c r="L138" s="551"/>
      <c r="M138" s="551"/>
      <c r="N138" s="551"/>
      <c r="O138" s="551"/>
      <c r="P138" s="551"/>
      <c r="Q138" s="551"/>
      <c r="R138" s="552"/>
      <c r="S138" s="551"/>
      <c r="T138" s="551"/>
      <c r="U138" s="551"/>
      <c r="V138" s="551"/>
      <c r="W138" s="551"/>
      <c r="X138" s="551"/>
      <c r="Y138" s="552"/>
      <c r="Z138" s="551"/>
      <c r="AA138" s="551"/>
      <c r="AB138" s="551"/>
      <c r="AC138" s="551"/>
      <c r="AD138" s="551"/>
      <c r="AE138" s="551"/>
      <c r="AF138" s="552"/>
      <c r="AG138" s="551"/>
      <c r="AH138" s="551"/>
      <c r="AI138" s="552"/>
    </row>
    <row r="139" spans="1:35" x14ac:dyDescent="0.35">
      <c r="A139" s="550"/>
      <c r="B139" s="551"/>
      <c r="C139" s="552"/>
      <c r="D139" s="551"/>
      <c r="E139" s="551"/>
      <c r="F139" s="551"/>
      <c r="G139" s="551"/>
      <c r="H139" s="551"/>
      <c r="I139" s="551"/>
      <c r="J139" s="551"/>
      <c r="K139" s="552"/>
      <c r="L139" s="551"/>
      <c r="M139" s="551"/>
      <c r="N139" s="551"/>
      <c r="O139" s="551"/>
      <c r="P139" s="551"/>
      <c r="Q139" s="551"/>
      <c r="R139" s="552"/>
      <c r="S139" s="551"/>
      <c r="T139" s="551"/>
      <c r="U139" s="551"/>
      <c r="V139" s="551"/>
      <c r="W139" s="551"/>
      <c r="X139" s="551"/>
      <c r="Y139" s="552"/>
      <c r="Z139" s="551"/>
      <c r="AA139" s="551"/>
      <c r="AB139" s="551"/>
      <c r="AC139" s="551"/>
      <c r="AD139" s="551"/>
      <c r="AE139" s="551"/>
      <c r="AF139" s="552"/>
      <c r="AG139" s="551"/>
      <c r="AH139" s="551"/>
      <c r="AI139" s="552"/>
    </row>
    <row r="140" spans="1:35" x14ac:dyDescent="0.35">
      <c r="A140" s="550"/>
      <c r="B140" s="551"/>
      <c r="C140" s="552"/>
      <c r="D140" s="551"/>
      <c r="E140" s="551"/>
      <c r="F140" s="551"/>
      <c r="G140" s="551"/>
      <c r="H140" s="551"/>
      <c r="I140" s="551"/>
      <c r="J140" s="551"/>
      <c r="K140" s="552"/>
      <c r="L140" s="551"/>
      <c r="M140" s="551"/>
      <c r="N140" s="551"/>
      <c r="O140" s="551"/>
      <c r="P140" s="551"/>
      <c r="Q140" s="551"/>
      <c r="R140" s="552"/>
      <c r="S140" s="551"/>
      <c r="T140" s="551"/>
      <c r="U140" s="551"/>
      <c r="V140" s="551"/>
      <c r="W140" s="551"/>
      <c r="X140" s="551"/>
      <c r="Y140" s="552"/>
      <c r="Z140" s="551"/>
      <c r="AA140" s="551"/>
      <c r="AB140" s="551"/>
      <c r="AC140" s="551"/>
      <c r="AD140" s="551"/>
      <c r="AE140" s="551"/>
      <c r="AF140" s="552"/>
      <c r="AG140" s="551"/>
      <c r="AH140" s="551"/>
      <c r="AI140" s="552"/>
    </row>
    <row r="141" spans="1:35" x14ac:dyDescent="0.35">
      <c r="A141" s="550"/>
      <c r="B141" s="551"/>
      <c r="C141" s="552"/>
      <c r="D141" s="551"/>
      <c r="E141" s="551"/>
      <c r="F141" s="551"/>
      <c r="G141" s="551"/>
      <c r="H141" s="551"/>
      <c r="I141" s="551"/>
      <c r="J141" s="551"/>
      <c r="K141" s="552"/>
      <c r="L141" s="551"/>
      <c r="M141" s="551"/>
      <c r="N141" s="551"/>
      <c r="O141" s="551"/>
      <c r="P141" s="551"/>
      <c r="Q141" s="551"/>
      <c r="R141" s="552"/>
      <c r="S141" s="551"/>
      <c r="T141" s="551"/>
      <c r="U141" s="551"/>
      <c r="V141" s="551"/>
      <c r="W141" s="551"/>
      <c r="X141" s="551"/>
      <c r="Y141" s="552"/>
      <c r="Z141" s="551"/>
      <c r="AA141" s="551"/>
      <c r="AB141" s="551"/>
      <c r="AC141" s="551"/>
      <c r="AD141" s="551"/>
      <c r="AE141" s="551"/>
      <c r="AF141" s="552"/>
      <c r="AG141" s="551"/>
      <c r="AH141" s="551"/>
      <c r="AI141" s="552"/>
    </row>
    <row r="142" spans="1:35" x14ac:dyDescent="0.35">
      <c r="A142" s="550"/>
      <c r="B142" s="551"/>
      <c r="C142" s="552"/>
      <c r="D142" s="551"/>
      <c r="E142" s="551"/>
      <c r="F142" s="551"/>
      <c r="G142" s="551"/>
      <c r="H142" s="551"/>
      <c r="I142" s="551"/>
      <c r="J142" s="551"/>
      <c r="K142" s="552"/>
      <c r="L142" s="551"/>
      <c r="M142" s="551"/>
      <c r="N142" s="551"/>
      <c r="O142" s="551"/>
      <c r="P142" s="551"/>
      <c r="Q142" s="551"/>
      <c r="R142" s="552"/>
      <c r="S142" s="551"/>
      <c r="T142" s="551"/>
      <c r="U142" s="551"/>
      <c r="V142" s="551"/>
      <c r="W142" s="551"/>
      <c r="X142" s="551"/>
      <c r="Y142" s="552"/>
      <c r="Z142" s="551"/>
      <c r="AA142" s="551"/>
      <c r="AB142" s="551"/>
      <c r="AC142" s="551"/>
      <c r="AD142" s="551"/>
      <c r="AE142" s="551"/>
      <c r="AF142" s="552"/>
      <c r="AG142" s="551"/>
      <c r="AH142" s="551"/>
      <c r="AI142" s="552"/>
    </row>
    <row r="143" spans="1:35" x14ac:dyDescent="0.35">
      <c r="A143" s="550"/>
      <c r="B143" s="551"/>
      <c r="C143" s="552"/>
      <c r="D143" s="551"/>
      <c r="E143" s="551"/>
      <c r="F143" s="551"/>
      <c r="G143" s="551"/>
      <c r="H143" s="551"/>
      <c r="I143" s="551"/>
      <c r="J143" s="551"/>
      <c r="K143" s="552"/>
      <c r="L143" s="551"/>
      <c r="M143" s="551"/>
      <c r="N143" s="551"/>
      <c r="O143" s="551"/>
      <c r="P143" s="551"/>
      <c r="Q143" s="551"/>
      <c r="R143" s="552"/>
      <c r="S143" s="551"/>
      <c r="T143" s="551"/>
      <c r="U143" s="551"/>
      <c r="V143" s="551"/>
      <c r="W143" s="551"/>
      <c r="X143" s="551"/>
      <c r="Y143" s="552"/>
      <c r="Z143" s="551"/>
      <c r="AA143" s="551"/>
      <c r="AB143" s="551"/>
      <c r="AC143" s="551"/>
      <c r="AD143" s="551"/>
      <c r="AE143" s="551"/>
      <c r="AF143" s="552"/>
      <c r="AG143" s="551"/>
      <c r="AH143" s="551"/>
      <c r="AI143" s="552"/>
    </row>
    <row r="144" spans="1:35" x14ac:dyDescent="0.35">
      <c r="A144" s="550"/>
      <c r="B144" s="551"/>
      <c r="C144" s="552"/>
      <c r="D144" s="551"/>
      <c r="E144" s="551"/>
      <c r="F144" s="551"/>
      <c r="G144" s="551"/>
      <c r="H144" s="551"/>
      <c r="I144" s="551"/>
      <c r="J144" s="551"/>
      <c r="K144" s="552"/>
      <c r="L144" s="551"/>
      <c r="M144" s="551"/>
      <c r="N144" s="551"/>
      <c r="O144" s="551"/>
      <c r="P144" s="551"/>
      <c r="Q144" s="551"/>
      <c r="R144" s="552"/>
      <c r="S144" s="551"/>
      <c r="T144" s="551"/>
      <c r="U144" s="551"/>
      <c r="V144" s="551"/>
      <c r="W144" s="551"/>
      <c r="X144" s="551"/>
      <c r="Y144" s="552"/>
      <c r="Z144" s="551"/>
      <c r="AA144" s="551"/>
      <c r="AB144" s="551"/>
      <c r="AC144" s="551"/>
      <c r="AD144" s="551"/>
      <c r="AE144" s="551"/>
      <c r="AF144" s="552"/>
      <c r="AG144" s="551"/>
      <c r="AH144" s="551"/>
      <c r="AI144" s="552"/>
    </row>
    <row r="145" spans="1:35" x14ac:dyDescent="0.35">
      <c r="A145" s="550"/>
      <c r="B145" s="551"/>
      <c r="C145" s="552"/>
      <c r="D145" s="551"/>
      <c r="E145" s="551"/>
      <c r="F145" s="551"/>
      <c r="G145" s="551"/>
      <c r="H145" s="551"/>
      <c r="I145" s="551"/>
      <c r="J145" s="551"/>
      <c r="K145" s="552"/>
      <c r="L145" s="551"/>
      <c r="M145" s="551"/>
      <c r="N145" s="551"/>
      <c r="O145" s="551"/>
      <c r="P145" s="551"/>
      <c r="Q145" s="551"/>
      <c r="R145" s="552"/>
      <c r="S145" s="551"/>
      <c r="T145" s="551"/>
      <c r="U145" s="551"/>
      <c r="V145" s="551"/>
      <c r="W145" s="551"/>
      <c r="X145" s="551"/>
      <c r="Y145" s="552"/>
      <c r="Z145" s="551"/>
      <c r="AA145" s="551"/>
      <c r="AB145" s="551"/>
      <c r="AC145" s="551"/>
      <c r="AD145" s="551"/>
      <c r="AE145" s="551"/>
      <c r="AF145" s="552"/>
      <c r="AG145" s="551"/>
      <c r="AH145" s="551"/>
      <c r="AI145" s="552"/>
    </row>
    <row r="146" spans="1:35" x14ac:dyDescent="0.35">
      <c r="A146" s="550"/>
      <c r="B146" s="551"/>
      <c r="C146" s="552"/>
      <c r="D146" s="551"/>
      <c r="E146" s="551"/>
      <c r="F146" s="551"/>
      <c r="G146" s="551"/>
      <c r="H146" s="551"/>
      <c r="I146" s="551"/>
      <c r="J146" s="551"/>
      <c r="K146" s="552"/>
      <c r="L146" s="551"/>
      <c r="M146" s="551"/>
      <c r="N146" s="551"/>
      <c r="O146" s="551"/>
      <c r="P146" s="551"/>
      <c r="Q146" s="551"/>
      <c r="R146" s="552"/>
      <c r="S146" s="551"/>
      <c r="T146" s="551"/>
      <c r="U146" s="551"/>
      <c r="V146" s="551"/>
      <c r="W146" s="551"/>
      <c r="X146" s="551"/>
      <c r="Y146" s="552"/>
      <c r="Z146" s="551"/>
      <c r="AA146" s="551"/>
      <c r="AB146" s="551"/>
      <c r="AC146" s="551"/>
      <c r="AD146" s="551"/>
      <c r="AE146" s="551"/>
      <c r="AF146" s="552"/>
      <c r="AG146" s="551"/>
      <c r="AH146" s="551"/>
      <c r="AI146" s="552"/>
    </row>
    <row r="147" spans="1:35" x14ac:dyDescent="0.35">
      <c r="A147" s="550"/>
      <c r="B147" s="551"/>
      <c r="C147" s="552"/>
      <c r="D147" s="551"/>
      <c r="E147" s="551"/>
      <c r="F147" s="551"/>
      <c r="G147" s="551"/>
      <c r="H147" s="551"/>
      <c r="I147" s="551"/>
      <c r="J147" s="551"/>
      <c r="K147" s="552"/>
      <c r="L147" s="551"/>
      <c r="M147" s="551"/>
      <c r="N147" s="551"/>
      <c r="O147" s="551"/>
      <c r="P147" s="551"/>
      <c r="Q147" s="551"/>
      <c r="R147" s="552"/>
      <c r="S147" s="551"/>
      <c r="T147" s="551"/>
      <c r="U147" s="551"/>
      <c r="V147" s="551"/>
      <c r="W147" s="551"/>
      <c r="X147" s="551"/>
      <c r="Y147" s="552"/>
      <c r="Z147" s="551"/>
      <c r="AA147" s="551"/>
      <c r="AB147" s="551"/>
      <c r="AC147" s="551"/>
      <c r="AD147" s="551"/>
      <c r="AE147" s="551"/>
      <c r="AF147" s="552"/>
      <c r="AG147" s="551"/>
      <c r="AH147" s="551"/>
      <c r="AI147" s="552"/>
    </row>
    <row r="148" spans="1:35" x14ac:dyDescent="0.35">
      <c r="A148" s="550"/>
      <c r="B148" s="551"/>
      <c r="C148" s="552"/>
      <c r="D148" s="551"/>
      <c r="E148" s="551"/>
      <c r="F148" s="551"/>
      <c r="G148" s="551"/>
      <c r="H148" s="551"/>
      <c r="I148" s="551"/>
      <c r="J148" s="551"/>
      <c r="K148" s="552"/>
      <c r="L148" s="551"/>
      <c r="M148" s="551"/>
      <c r="N148" s="551"/>
      <c r="O148" s="551"/>
      <c r="P148" s="551"/>
      <c r="Q148" s="551"/>
      <c r="R148" s="552"/>
      <c r="S148" s="551"/>
      <c r="T148" s="551"/>
      <c r="U148" s="551"/>
      <c r="V148" s="551"/>
      <c r="W148" s="551"/>
      <c r="X148" s="551"/>
      <c r="Y148" s="552"/>
      <c r="Z148" s="551"/>
      <c r="AA148" s="551"/>
      <c r="AB148" s="551"/>
      <c r="AC148" s="551"/>
      <c r="AD148" s="551"/>
      <c r="AE148" s="551"/>
      <c r="AF148" s="552"/>
      <c r="AG148" s="551"/>
      <c r="AH148" s="551"/>
      <c r="AI148" s="552"/>
    </row>
    <row r="149" spans="1:35" x14ac:dyDescent="0.35">
      <c r="A149" s="550"/>
      <c r="B149" s="551"/>
      <c r="C149" s="552"/>
      <c r="D149" s="551"/>
      <c r="E149" s="551"/>
      <c r="F149" s="551"/>
      <c r="G149" s="551"/>
      <c r="H149" s="551"/>
      <c r="I149" s="551"/>
      <c r="J149" s="551"/>
      <c r="K149" s="552"/>
      <c r="L149" s="551"/>
      <c r="M149" s="551"/>
      <c r="N149" s="551"/>
      <c r="O149" s="551"/>
      <c r="P149" s="551"/>
      <c r="Q149" s="551"/>
      <c r="R149" s="552"/>
      <c r="S149" s="551"/>
      <c r="T149" s="551"/>
      <c r="U149" s="551"/>
      <c r="V149" s="551"/>
      <c r="W149" s="551"/>
      <c r="X149" s="551"/>
      <c r="Y149" s="552"/>
      <c r="Z149" s="551"/>
      <c r="AA149" s="551"/>
      <c r="AB149" s="551"/>
      <c r="AC149" s="551"/>
      <c r="AD149" s="551"/>
      <c r="AE149" s="551"/>
      <c r="AF149" s="552"/>
      <c r="AG149" s="551"/>
      <c r="AH149" s="551"/>
      <c r="AI149" s="552"/>
    </row>
    <row r="150" spans="1:35" x14ac:dyDescent="0.35">
      <c r="A150" s="550"/>
      <c r="B150" s="551"/>
      <c r="C150" s="552"/>
      <c r="D150" s="551"/>
      <c r="E150" s="551"/>
      <c r="F150" s="551"/>
      <c r="G150" s="551"/>
      <c r="H150" s="551"/>
      <c r="I150" s="551"/>
      <c r="J150" s="551"/>
      <c r="K150" s="552"/>
      <c r="L150" s="551"/>
      <c r="M150" s="551"/>
      <c r="N150" s="551"/>
      <c r="O150" s="551"/>
      <c r="P150" s="551"/>
      <c r="Q150" s="551"/>
      <c r="R150" s="552"/>
      <c r="S150" s="551"/>
      <c r="T150" s="551"/>
      <c r="U150" s="551"/>
      <c r="V150" s="551"/>
      <c r="W150" s="551"/>
      <c r="X150" s="551"/>
      <c r="Y150" s="552"/>
      <c r="Z150" s="551"/>
      <c r="AA150" s="551"/>
      <c r="AB150" s="551"/>
      <c r="AC150" s="551"/>
      <c r="AD150" s="551"/>
      <c r="AE150" s="551"/>
      <c r="AF150" s="552"/>
      <c r="AG150" s="551"/>
      <c r="AH150" s="551"/>
      <c r="AI150" s="552"/>
    </row>
    <row r="151" spans="1:35" x14ac:dyDescent="0.35">
      <c r="A151" s="550"/>
      <c r="B151" s="551"/>
      <c r="C151" s="552"/>
      <c r="D151" s="551"/>
      <c r="E151" s="551"/>
      <c r="F151" s="551"/>
      <c r="G151" s="551"/>
      <c r="H151" s="551"/>
      <c r="I151" s="551"/>
      <c r="J151" s="551"/>
      <c r="K151" s="552"/>
      <c r="L151" s="551"/>
      <c r="M151" s="551"/>
      <c r="N151" s="551"/>
      <c r="O151" s="551"/>
      <c r="P151" s="551"/>
      <c r="Q151" s="551"/>
      <c r="R151" s="552"/>
      <c r="S151" s="551"/>
      <c r="T151" s="551"/>
      <c r="U151" s="551"/>
      <c r="V151" s="551"/>
      <c r="W151" s="551"/>
      <c r="X151" s="551"/>
      <c r="Y151" s="552"/>
      <c r="Z151" s="551"/>
      <c r="AA151" s="551"/>
      <c r="AB151" s="551"/>
      <c r="AC151" s="551"/>
      <c r="AD151" s="551"/>
      <c r="AE151" s="551"/>
      <c r="AF151" s="552"/>
      <c r="AG151" s="551"/>
      <c r="AH151" s="551"/>
      <c r="AI151" s="552"/>
    </row>
    <row r="152" spans="1:35" x14ac:dyDescent="0.35">
      <c r="A152" s="550"/>
      <c r="B152" s="551"/>
      <c r="C152" s="552"/>
      <c r="D152" s="551"/>
      <c r="E152" s="551"/>
      <c r="F152" s="551"/>
      <c r="G152" s="551"/>
      <c r="H152" s="551"/>
      <c r="I152" s="551"/>
      <c r="J152" s="551"/>
      <c r="K152" s="552"/>
      <c r="L152" s="551"/>
      <c r="M152" s="551"/>
      <c r="N152" s="551"/>
      <c r="O152" s="551"/>
      <c r="P152" s="551"/>
      <c r="Q152" s="551"/>
      <c r="R152" s="552"/>
      <c r="S152" s="551"/>
      <c r="T152" s="551"/>
      <c r="U152" s="551"/>
      <c r="V152" s="551"/>
      <c r="W152" s="551"/>
      <c r="X152" s="551"/>
      <c r="Y152" s="552"/>
      <c r="Z152" s="551"/>
      <c r="AA152" s="551"/>
      <c r="AB152" s="551"/>
      <c r="AC152" s="551"/>
      <c r="AD152" s="551"/>
      <c r="AE152" s="551"/>
      <c r="AF152" s="552"/>
      <c r="AG152" s="551"/>
      <c r="AH152" s="551"/>
      <c r="AI152" s="552"/>
    </row>
    <row r="153" spans="1:35" x14ac:dyDescent="0.35">
      <c r="A153" s="550"/>
      <c r="B153" s="551"/>
      <c r="C153" s="552"/>
      <c r="D153" s="551"/>
      <c r="E153" s="551"/>
      <c r="F153" s="551"/>
      <c r="G153" s="551"/>
      <c r="H153" s="551"/>
      <c r="I153" s="551"/>
      <c r="J153" s="551"/>
      <c r="K153" s="552"/>
      <c r="L153" s="551"/>
      <c r="M153" s="551"/>
      <c r="N153" s="551"/>
      <c r="O153" s="551"/>
      <c r="P153" s="551"/>
      <c r="Q153" s="551"/>
      <c r="R153" s="552"/>
      <c r="S153" s="551"/>
      <c r="T153" s="551"/>
      <c r="U153" s="551"/>
      <c r="V153" s="551"/>
      <c r="W153" s="551"/>
      <c r="X153" s="551"/>
      <c r="Y153" s="552"/>
      <c r="Z153" s="551"/>
      <c r="AA153" s="551"/>
      <c r="AB153" s="551"/>
      <c r="AC153" s="551"/>
      <c r="AD153" s="551"/>
      <c r="AE153" s="551"/>
      <c r="AF153" s="552"/>
      <c r="AG153" s="551"/>
      <c r="AH153" s="551"/>
      <c r="AI153" s="552"/>
    </row>
    <row r="154" spans="1:35" x14ac:dyDescent="0.35">
      <c r="A154" s="550"/>
      <c r="B154" s="551"/>
      <c r="C154" s="552"/>
      <c r="D154" s="551"/>
      <c r="E154" s="551"/>
      <c r="F154" s="551"/>
      <c r="G154" s="551"/>
      <c r="H154" s="551"/>
      <c r="I154" s="551"/>
      <c r="J154" s="551"/>
      <c r="K154" s="552"/>
      <c r="L154" s="551"/>
      <c r="M154" s="551"/>
      <c r="N154" s="551"/>
      <c r="O154" s="551"/>
      <c r="P154" s="551"/>
      <c r="Q154" s="551"/>
      <c r="R154" s="552"/>
      <c r="S154" s="551"/>
      <c r="T154" s="551"/>
      <c r="U154" s="551"/>
      <c r="V154" s="551"/>
      <c r="W154" s="551"/>
      <c r="X154" s="551"/>
      <c r="Y154" s="552"/>
      <c r="Z154" s="551"/>
      <c r="AA154" s="551"/>
      <c r="AB154" s="551"/>
      <c r="AC154" s="551"/>
      <c r="AD154" s="551"/>
      <c r="AE154" s="551"/>
      <c r="AF154" s="552"/>
      <c r="AG154" s="551"/>
      <c r="AH154" s="551"/>
      <c r="AI154" s="552"/>
    </row>
    <row r="155" spans="1:35" x14ac:dyDescent="0.35">
      <c r="A155" s="550"/>
      <c r="B155" s="551"/>
      <c r="C155" s="552"/>
      <c r="D155" s="551"/>
      <c r="E155" s="551"/>
      <c r="F155" s="551"/>
      <c r="G155" s="551"/>
      <c r="H155" s="551"/>
      <c r="I155" s="551"/>
      <c r="J155" s="551"/>
      <c r="K155" s="552"/>
      <c r="L155" s="551"/>
      <c r="M155" s="551"/>
      <c r="N155" s="551"/>
      <c r="O155" s="551"/>
      <c r="P155" s="551"/>
      <c r="Q155" s="551"/>
      <c r="R155" s="552"/>
      <c r="S155" s="551"/>
      <c r="T155" s="551"/>
      <c r="U155" s="551"/>
      <c r="V155" s="551"/>
      <c r="W155" s="551"/>
      <c r="X155" s="551"/>
      <c r="Y155" s="552"/>
      <c r="Z155" s="551"/>
      <c r="AA155" s="551"/>
      <c r="AB155" s="551"/>
      <c r="AC155" s="551"/>
      <c r="AD155" s="551"/>
      <c r="AE155" s="551"/>
      <c r="AF155" s="552"/>
      <c r="AG155" s="551"/>
      <c r="AH155" s="551"/>
      <c r="AI155" s="552"/>
    </row>
    <row r="156" spans="1:35" x14ac:dyDescent="0.35">
      <c r="A156" s="550"/>
      <c r="B156" s="551"/>
      <c r="C156" s="552"/>
      <c r="D156" s="551"/>
      <c r="E156" s="551"/>
      <c r="F156" s="551"/>
      <c r="G156" s="551"/>
      <c r="H156" s="551"/>
      <c r="I156" s="551"/>
      <c r="J156" s="551"/>
      <c r="K156" s="552"/>
      <c r="L156" s="551"/>
      <c r="M156" s="551"/>
      <c r="N156" s="551"/>
      <c r="O156" s="551"/>
      <c r="P156" s="551"/>
      <c r="Q156" s="551"/>
      <c r="R156" s="552"/>
      <c r="S156" s="551"/>
      <c r="T156" s="551"/>
      <c r="U156" s="551"/>
      <c r="V156" s="551"/>
      <c r="W156" s="551"/>
      <c r="X156" s="551"/>
      <c r="Y156" s="552"/>
      <c r="Z156" s="551"/>
      <c r="AA156" s="551"/>
      <c r="AB156" s="551"/>
      <c r="AC156" s="551"/>
      <c r="AD156" s="551"/>
      <c r="AE156" s="551"/>
      <c r="AF156" s="552"/>
      <c r="AG156" s="551"/>
      <c r="AH156" s="551"/>
      <c r="AI156" s="552"/>
    </row>
    <row r="157" spans="1:35" x14ac:dyDescent="0.35">
      <c r="A157" s="550"/>
      <c r="B157" s="551"/>
      <c r="C157" s="552"/>
      <c r="D157" s="551"/>
      <c r="E157" s="551"/>
      <c r="F157" s="551"/>
      <c r="G157" s="551"/>
      <c r="H157" s="551"/>
      <c r="I157" s="551"/>
      <c r="J157" s="551"/>
      <c r="K157" s="552"/>
      <c r="L157" s="551"/>
      <c r="M157" s="551"/>
      <c r="N157" s="551"/>
      <c r="O157" s="551"/>
      <c r="P157" s="551"/>
      <c r="Q157" s="551"/>
      <c r="R157" s="552"/>
      <c r="S157" s="551"/>
      <c r="T157" s="551"/>
      <c r="U157" s="551"/>
      <c r="V157" s="551"/>
      <c r="W157" s="551"/>
      <c r="X157" s="551"/>
      <c r="Y157" s="552"/>
      <c r="Z157" s="551"/>
      <c r="AA157" s="551"/>
      <c r="AB157" s="551"/>
      <c r="AC157" s="551"/>
      <c r="AD157" s="551"/>
      <c r="AE157" s="551"/>
      <c r="AF157" s="552"/>
      <c r="AG157" s="551"/>
      <c r="AH157" s="551"/>
      <c r="AI157" s="552"/>
    </row>
    <row r="158" spans="1:35" x14ac:dyDescent="0.35">
      <c r="A158" s="550"/>
      <c r="B158" s="551"/>
      <c r="C158" s="552"/>
      <c r="D158" s="551"/>
      <c r="E158" s="551"/>
      <c r="F158" s="551"/>
      <c r="G158" s="551"/>
      <c r="H158" s="551"/>
      <c r="I158" s="551"/>
      <c r="J158" s="551"/>
      <c r="K158" s="552"/>
      <c r="L158" s="551"/>
      <c r="M158" s="551"/>
      <c r="N158" s="551"/>
      <c r="O158" s="551"/>
      <c r="P158" s="551"/>
      <c r="Q158" s="551"/>
      <c r="R158" s="552"/>
      <c r="S158" s="551"/>
      <c r="T158" s="551"/>
      <c r="U158" s="551"/>
      <c r="V158" s="551"/>
      <c r="W158" s="551"/>
      <c r="X158" s="551"/>
      <c r="Y158" s="552"/>
      <c r="Z158" s="551"/>
      <c r="AA158" s="551"/>
      <c r="AB158" s="551"/>
      <c r="AC158" s="551"/>
      <c r="AD158" s="551"/>
      <c r="AE158" s="551"/>
      <c r="AF158" s="552"/>
      <c r="AG158" s="551"/>
      <c r="AH158" s="551"/>
      <c r="AI158" s="552"/>
    </row>
    <row r="159" spans="1:35" x14ac:dyDescent="0.35">
      <c r="A159" s="550"/>
      <c r="B159" s="551"/>
      <c r="C159" s="552"/>
      <c r="D159" s="551"/>
      <c r="E159" s="551"/>
      <c r="F159" s="551"/>
      <c r="G159" s="551"/>
      <c r="H159" s="551"/>
      <c r="I159" s="551"/>
      <c r="J159" s="551"/>
      <c r="K159" s="552"/>
      <c r="L159" s="551"/>
      <c r="M159" s="551"/>
      <c r="N159" s="551"/>
      <c r="O159" s="551"/>
      <c r="P159" s="551"/>
      <c r="Q159" s="551"/>
      <c r="R159" s="552"/>
      <c r="S159" s="551"/>
      <c r="T159" s="551"/>
      <c r="U159" s="551"/>
      <c r="V159" s="551"/>
      <c r="W159" s="551"/>
      <c r="X159" s="551"/>
      <c r="Y159" s="552"/>
      <c r="Z159" s="551"/>
      <c r="AA159" s="551"/>
      <c r="AB159" s="551"/>
      <c r="AC159" s="551"/>
      <c r="AD159" s="551"/>
      <c r="AE159" s="551"/>
      <c r="AF159" s="552"/>
      <c r="AG159" s="551"/>
      <c r="AH159" s="551"/>
      <c r="AI159" s="552"/>
    </row>
    <row r="160" spans="1:35" x14ac:dyDescent="0.35">
      <c r="A160" s="550"/>
      <c r="B160" s="551"/>
      <c r="C160" s="552"/>
      <c r="D160" s="551"/>
      <c r="E160" s="551"/>
      <c r="F160" s="551"/>
      <c r="G160" s="551"/>
      <c r="H160" s="551"/>
      <c r="I160" s="551"/>
      <c r="J160" s="551"/>
      <c r="K160" s="552"/>
      <c r="L160" s="551"/>
      <c r="M160" s="551"/>
      <c r="N160" s="551"/>
      <c r="O160" s="551"/>
      <c r="P160" s="551"/>
      <c r="Q160" s="551"/>
      <c r="R160" s="552"/>
      <c r="S160" s="551"/>
      <c r="T160" s="551"/>
      <c r="U160" s="551"/>
      <c r="V160" s="551"/>
      <c r="W160" s="551"/>
      <c r="X160" s="551"/>
      <c r="Y160" s="552"/>
      <c r="Z160" s="551"/>
      <c r="AA160" s="551"/>
      <c r="AB160" s="551"/>
      <c r="AC160" s="551"/>
      <c r="AD160" s="551"/>
      <c r="AE160" s="551"/>
      <c r="AF160" s="552"/>
      <c r="AG160" s="551"/>
      <c r="AH160" s="551"/>
      <c r="AI160" s="552"/>
    </row>
    <row r="161" spans="1:35" x14ac:dyDescent="0.35">
      <c r="A161" s="550"/>
      <c r="B161" s="551"/>
      <c r="C161" s="552"/>
      <c r="D161" s="551"/>
      <c r="E161" s="551"/>
      <c r="F161" s="551"/>
      <c r="G161" s="551"/>
      <c r="H161" s="551"/>
      <c r="I161" s="551"/>
      <c r="J161" s="551"/>
      <c r="K161" s="552"/>
      <c r="L161" s="551"/>
      <c r="M161" s="551"/>
      <c r="N161" s="551"/>
      <c r="O161" s="551"/>
      <c r="P161" s="551"/>
      <c r="Q161" s="551"/>
      <c r="R161" s="552"/>
      <c r="S161" s="551"/>
      <c r="T161" s="551"/>
      <c r="U161" s="551"/>
      <c r="V161" s="551"/>
      <c r="W161" s="551"/>
      <c r="X161" s="551"/>
      <c r="Y161" s="552"/>
      <c r="Z161" s="551"/>
      <c r="AA161" s="551"/>
      <c r="AB161" s="551"/>
      <c r="AC161" s="551"/>
      <c r="AD161" s="551"/>
      <c r="AE161" s="551"/>
      <c r="AF161" s="552"/>
      <c r="AG161" s="551"/>
      <c r="AH161" s="551"/>
      <c r="AI161" s="552"/>
    </row>
    <row r="162" spans="1:35" x14ac:dyDescent="0.35">
      <c r="A162" s="550"/>
      <c r="B162" s="551"/>
      <c r="C162" s="552"/>
      <c r="D162" s="551"/>
      <c r="E162" s="551"/>
      <c r="F162" s="551"/>
      <c r="G162" s="551"/>
      <c r="H162" s="551"/>
      <c r="I162" s="551"/>
      <c r="J162" s="551"/>
      <c r="K162" s="552"/>
      <c r="L162" s="551"/>
      <c r="M162" s="551"/>
      <c r="N162" s="551"/>
      <c r="O162" s="551"/>
      <c r="P162" s="551"/>
      <c r="Q162" s="551"/>
      <c r="R162" s="552"/>
      <c r="S162" s="551"/>
      <c r="T162" s="551"/>
      <c r="U162" s="551"/>
      <c r="V162" s="551"/>
      <c r="W162" s="551"/>
      <c r="X162" s="551"/>
      <c r="Y162" s="552"/>
      <c r="Z162" s="551"/>
      <c r="AA162" s="551"/>
      <c r="AB162" s="551"/>
      <c r="AC162" s="551"/>
      <c r="AD162" s="551"/>
      <c r="AE162" s="551"/>
      <c r="AF162" s="552"/>
      <c r="AG162" s="551"/>
      <c r="AH162" s="551"/>
      <c r="AI162" s="552"/>
    </row>
    <row r="163" spans="1:35" x14ac:dyDescent="0.35">
      <c r="A163" s="550"/>
      <c r="B163" s="551"/>
      <c r="C163" s="552"/>
      <c r="D163" s="551"/>
      <c r="E163" s="551"/>
      <c r="F163" s="551"/>
      <c r="G163" s="551"/>
      <c r="H163" s="551"/>
      <c r="I163" s="551"/>
      <c r="J163" s="551"/>
      <c r="K163" s="552"/>
      <c r="L163" s="551"/>
      <c r="M163" s="551"/>
      <c r="N163" s="551"/>
      <c r="O163" s="551"/>
      <c r="P163" s="551"/>
      <c r="Q163" s="551"/>
      <c r="R163" s="552"/>
      <c r="S163" s="551"/>
      <c r="T163" s="551"/>
      <c r="U163" s="551"/>
      <c r="V163" s="551"/>
      <c r="W163" s="551"/>
      <c r="X163" s="551"/>
      <c r="Y163" s="552"/>
      <c r="Z163" s="551"/>
      <c r="AA163" s="551"/>
      <c r="AB163" s="551"/>
      <c r="AC163" s="551"/>
      <c r="AD163" s="551"/>
      <c r="AE163" s="551"/>
      <c r="AF163" s="552"/>
      <c r="AG163" s="551"/>
      <c r="AH163" s="551"/>
      <c r="AI163" s="552"/>
    </row>
    <row r="164" spans="1:35" x14ac:dyDescent="0.35">
      <c r="A164" s="550"/>
      <c r="B164" s="551"/>
      <c r="C164" s="552"/>
      <c r="D164" s="551"/>
      <c r="E164" s="551"/>
      <c r="F164" s="551"/>
      <c r="G164" s="551"/>
      <c r="H164" s="551"/>
      <c r="I164" s="551"/>
      <c r="J164" s="551"/>
      <c r="K164" s="552"/>
      <c r="L164" s="551"/>
      <c r="M164" s="551"/>
      <c r="N164" s="551"/>
      <c r="O164" s="551"/>
      <c r="P164" s="551"/>
      <c r="Q164" s="551"/>
      <c r="R164" s="552"/>
      <c r="S164" s="551"/>
      <c r="T164" s="551"/>
      <c r="U164" s="551"/>
      <c r="V164" s="551"/>
      <c r="W164" s="551"/>
      <c r="X164" s="551"/>
      <c r="Y164" s="552"/>
      <c r="Z164" s="551"/>
      <c r="AA164" s="551"/>
      <c r="AB164" s="551"/>
      <c r="AC164" s="551"/>
      <c r="AD164" s="551"/>
      <c r="AE164" s="551"/>
      <c r="AF164" s="552"/>
      <c r="AG164" s="551"/>
      <c r="AH164" s="551"/>
      <c r="AI164" s="552"/>
    </row>
    <row r="165" spans="1:35" x14ac:dyDescent="0.35">
      <c r="A165" s="550"/>
      <c r="B165" s="551"/>
      <c r="C165" s="552"/>
      <c r="D165" s="551"/>
      <c r="E165" s="551"/>
      <c r="F165" s="551"/>
      <c r="G165" s="551"/>
      <c r="H165" s="551"/>
      <c r="I165" s="551"/>
      <c r="J165" s="551"/>
      <c r="K165" s="552"/>
      <c r="L165" s="551"/>
      <c r="M165" s="551"/>
      <c r="N165" s="551"/>
      <c r="O165" s="551"/>
      <c r="P165" s="551"/>
      <c r="Q165" s="551"/>
      <c r="R165" s="552"/>
      <c r="S165" s="551"/>
      <c r="T165" s="551"/>
      <c r="U165" s="551"/>
      <c r="V165" s="551"/>
      <c r="W165" s="551"/>
      <c r="X165" s="551"/>
      <c r="Y165" s="552"/>
      <c r="Z165" s="551"/>
      <c r="AA165" s="551"/>
      <c r="AB165" s="551"/>
      <c r="AC165" s="551"/>
      <c r="AD165" s="551"/>
      <c r="AE165" s="551"/>
      <c r="AF165" s="552"/>
      <c r="AG165" s="551"/>
      <c r="AH165" s="551"/>
      <c r="AI165" s="552"/>
    </row>
    <row r="166" spans="1:35" x14ac:dyDescent="0.35">
      <c r="A166" s="550"/>
      <c r="B166" s="551"/>
      <c r="C166" s="552"/>
      <c r="D166" s="551"/>
      <c r="E166" s="551"/>
      <c r="F166" s="551"/>
      <c r="G166" s="551"/>
      <c r="H166" s="551"/>
      <c r="I166" s="551"/>
      <c r="J166" s="551"/>
      <c r="K166" s="552"/>
      <c r="L166" s="551"/>
      <c r="M166" s="551"/>
      <c r="N166" s="551"/>
      <c r="O166" s="551"/>
      <c r="P166" s="551"/>
      <c r="Q166" s="551"/>
      <c r="R166" s="552"/>
      <c r="S166" s="551"/>
      <c r="T166" s="551"/>
      <c r="U166" s="551"/>
      <c r="V166" s="551"/>
      <c r="W166" s="551"/>
      <c r="X166" s="551"/>
      <c r="Y166" s="552"/>
      <c r="Z166" s="551"/>
      <c r="AA166" s="551"/>
      <c r="AB166" s="551"/>
      <c r="AC166" s="551"/>
      <c r="AD166" s="551"/>
      <c r="AE166" s="551"/>
      <c r="AF166" s="552"/>
      <c r="AG166" s="551"/>
      <c r="AH166" s="551"/>
      <c r="AI166" s="552"/>
    </row>
    <row r="167" spans="1:35" x14ac:dyDescent="0.35">
      <c r="A167" s="550"/>
      <c r="B167" s="551"/>
      <c r="C167" s="552"/>
      <c r="D167" s="551"/>
      <c r="E167" s="551"/>
      <c r="F167" s="551"/>
      <c r="G167" s="551"/>
      <c r="H167" s="551"/>
      <c r="I167" s="551"/>
      <c r="J167" s="551"/>
      <c r="K167" s="552"/>
      <c r="L167" s="551"/>
      <c r="M167" s="551"/>
      <c r="N167" s="551"/>
      <c r="O167" s="551"/>
      <c r="P167" s="551"/>
      <c r="Q167" s="551"/>
      <c r="R167" s="552"/>
      <c r="S167" s="551"/>
      <c r="T167" s="551"/>
      <c r="U167" s="551"/>
      <c r="V167" s="551"/>
      <c r="W167" s="551"/>
      <c r="X167" s="551"/>
      <c r="Y167" s="552"/>
      <c r="Z167" s="551"/>
      <c r="AA167" s="551"/>
      <c r="AB167" s="551"/>
      <c r="AC167" s="551"/>
      <c r="AD167" s="551"/>
      <c r="AE167" s="551"/>
      <c r="AF167" s="552"/>
      <c r="AG167" s="551"/>
      <c r="AH167" s="551"/>
      <c r="AI167" s="552"/>
    </row>
    <row r="168" spans="1:35" x14ac:dyDescent="0.35">
      <c r="A168" s="550"/>
      <c r="B168" s="551"/>
      <c r="C168" s="552"/>
      <c r="D168" s="551"/>
      <c r="E168" s="551"/>
      <c r="F168" s="551"/>
      <c r="G168" s="551"/>
      <c r="H168" s="551"/>
      <c r="I168" s="551"/>
      <c r="J168" s="551"/>
      <c r="K168" s="552"/>
      <c r="L168" s="551"/>
      <c r="M168" s="551"/>
      <c r="N168" s="551"/>
      <c r="O168" s="551"/>
      <c r="P168" s="551"/>
      <c r="Q168" s="551"/>
      <c r="R168" s="552"/>
      <c r="S168" s="551"/>
      <c r="T168" s="551"/>
      <c r="U168" s="551"/>
      <c r="V168" s="551"/>
      <c r="W168" s="551"/>
      <c r="X168" s="551"/>
      <c r="Y168" s="552"/>
      <c r="Z168" s="551"/>
      <c r="AA168" s="551"/>
      <c r="AB168" s="551"/>
      <c r="AC168" s="551"/>
      <c r="AD168" s="551"/>
      <c r="AE168" s="551"/>
      <c r="AF168" s="552"/>
      <c r="AG168" s="551"/>
      <c r="AH168" s="551"/>
      <c r="AI168" s="552"/>
    </row>
    <row r="169" spans="1:35" x14ac:dyDescent="0.35">
      <c r="A169" s="550"/>
      <c r="B169" s="551"/>
      <c r="C169" s="552"/>
      <c r="D169" s="551"/>
      <c r="E169" s="551"/>
      <c r="F169" s="551"/>
      <c r="G169" s="551"/>
      <c r="H169" s="551"/>
      <c r="I169" s="551"/>
      <c r="J169" s="551"/>
      <c r="K169" s="552"/>
      <c r="L169" s="551"/>
      <c r="M169" s="551"/>
      <c r="N169" s="551"/>
      <c r="O169" s="551"/>
      <c r="P169" s="551"/>
      <c r="Q169" s="551"/>
      <c r="R169" s="552"/>
      <c r="S169" s="551"/>
      <c r="T169" s="551"/>
      <c r="U169" s="551"/>
      <c r="V169" s="551"/>
      <c r="W169" s="551"/>
      <c r="X169" s="551"/>
      <c r="Y169" s="552"/>
      <c r="Z169" s="551"/>
      <c r="AA169" s="551"/>
      <c r="AB169" s="551"/>
      <c r="AC169" s="551"/>
      <c r="AD169" s="551"/>
      <c r="AE169" s="551"/>
      <c r="AF169" s="552"/>
      <c r="AG169" s="551"/>
      <c r="AH169" s="551"/>
      <c r="AI169" s="552"/>
    </row>
    <row r="170" spans="1:35" x14ac:dyDescent="0.35">
      <c r="A170" s="550"/>
      <c r="B170" s="551"/>
      <c r="C170" s="552"/>
      <c r="D170" s="551"/>
      <c r="E170" s="551"/>
      <c r="F170" s="551"/>
      <c r="G170" s="551"/>
      <c r="H170" s="551"/>
      <c r="I170" s="551"/>
      <c r="J170" s="551"/>
      <c r="K170" s="552"/>
      <c r="L170" s="551"/>
      <c r="M170" s="551"/>
      <c r="N170" s="551"/>
      <c r="O170" s="551"/>
      <c r="P170" s="551"/>
      <c r="Q170" s="551"/>
      <c r="R170" s="552"/>
      <c r="S170" s="551"/>
      <c r="T170" s="551"/>
      <c r="U170" s="551"/>
      <c r="V170" s="551"/>
      <c r="W170" s="551"/>
      <c r="X170" s="551"/>
      <c r="Y170" s="552"/>
      <c r="Z170" s="551"/>
      <c r="AA170" s="551"/>
      <c r="AB170" s="551"/>
      <c r="AC170" s="551"/>
      <c r="AD170" s="551"/>
      <c r="AE170" s="551"/>
      <c r="AF170" s="552"/>
      <c r="AG170" s="551"/>
      <c r="AH170" s="551"/>
      <c r="AI170" s="552"/>
    </row>
    <row r="171" spans="1:35" x14ac:dyDescent="0.35">
      <c r="A171" s="550"/>
      <c r="B171" s="551"/>
      <c r="C171" s="552"/>
      <c r="D171" s="551"/>
      <c r="E171" s="551"/>
      <c r="F171" s="551"/>
      <c r="G171" s="551"/>
      <c r="H171" s="551"/>
      <c r="I171" s="551"/>
      <c r="J171" s="551"/>
      <c r="K171" s="552"/>
      <c r="L171" s="551"/>
      <c r="M171" s="551"/>
      <c r="N171" s="551"/>
      <c r="O171" s="551"/>
      <c r="P171" s="551"/>
      <c r="Q171" s="551"/>
      <c r="R171" s="552"/>
      <c r="S171" s="551"/>
      <c r="T171" s="551"/>
      <c r="U171" s="551"/>
      <c r="V171" s="551"/>
      <c r="W171" s="551"/>
      <c r="X171" s="551"/>
      <c r="Y171" s="552"/>
      <c r="Z171" s="551"/>
      <c r="AA171" s="551"/>
      <c r="AB171" s="551"/>
      <c r="AC171" s="551"/>
      <c r="AD171" s="551"/>
      <c r="AE171" s="551"/>
      <c r="AF171" s="552"/>
      <c r="AG171" s="551"/>
      <c r="AH171" s="551"/>
      <c r="AI171" s="552"/>
    </row>
    <row r="172" spans="1:35" x14ac:dyDescent="0.35">
      <c r="A172" s="550"/>
      <c r="B172" s="551"/>
      <c r="C172" s="552"/>
      <c r="D172" s="551"/>
      <c r="E172" s="551"/>
      <c r="F172" s="551"/>
      <c r="G172" s="551"/>
      <c r="H172" s="551"/>
      <c r="I172" s="551"/>
      <c r="J172" s="551"/>
      <c r="K172" s="552"/>
      <c r="L172" s="551"/>
      <c r="M172" s="551"/>
      <c r="N172" s="551"/>
      <c r="O172" s="551"/>
      <c r="P172" s="551"/>
      <c r="Q172" s="551"/>
      <c r="R172" s="552"/>
      <c r="S172" s="551"/>
      <c r="T172" s="551"/>
      <c r="U172" s="551"/>
      <c r="V172" s="551"/>
      <c r="W172" s="551"/>
      <c r="X172" s="551"/>
      <c r="Y172" s="552"/>
      <c r="Z172" s="551"/>
      <c r="AA172" s="551"/>
      <c r="AB172" s="551"/>
      <c r="AC172" s="551"/>
      <c r="AD172" s="551"/>
      <c r="AE172" s="551"/>
      <c r="AF172" s="552"/>
      <c r="AG172" s="551"/>
      <c r="AH172" s="551"/>
      <c r="AI172" s="552"/>
    </row>
    <row r="173" spans="1:35" x14ac:dyDescent="0.35">
      <c r="A173" s="550"/>
      <c r="B173" s="551"/>
      <c r="C173" s="552"/>
      <c r="D173" s="551"/>
      <c r="E173" s="551"/>
      <c r="F173" s="551"/>
      <c r="G173" s="551"/>
      <c r="H173" s="551"/>
      <c r="I173" s="551"/>
      <c r="J173" s="551"/>
      <c r="K173" s="552"/>
      <c r="L173" s="551"/>
      <c r="M173" s="551"/>
      <c r="N173" s="551"/>
      <c r="O173" s="551"/>
      <c r="P173" s="551"/>
      <c r="Q173" s="551"/>
      <c r="R173" s="552"/>
      <c r="S173" s="551"/>
      <c r="T173" s="551"/>
      <c r="U173" s="551"/>
      <c r="V173" s="551"/>
      <c r="W173" s="551"/>
      <c r="X173" s="551"/>
      <c r="Y173" s="552"/>
      <c r="Z173" s="551"/>
      <c r="AA173" s="551"/>
      <c r="AB173" s="551"/>
      <c r="AC173" s="551"/>
      <c r="AD173" s="551"/>
      <c r="AE173" s="551"/>
      <c r="AF173" s="552"/>
      <c r="AG173" s="551"/>
      <c r="AH173" s="551"/>
      <c r="AI173" s="552"/>
    </row>
    <row r="174" spans="1:35" x14ac:dyDescent="0.35">
      <c r="A174" s="550"/>
      <c r="B174" s="551"/>
      <c r="C174" s="552"/>
      <c r="D174" s="551"/>
      <c r="E174" s="551"/>
      <c r="F174" s="551"/>
      <c r="G174" s="551"/>
      <c r="H174" s="551"/>
      <c r="I174" s="551"/>
      <c r="J174" s="551"/>
      <c r="K174" s="552"/>
      <c r="L174" s="551"/>
      <c r="M174" s="551"/>
      <c r="N174" s="551"/>
      <c r="O174" s="551"/>
      <c r="P174" s="551"/>
      <c r="Q174" s="551"/>
      <c r="R174" s="552"/>
      <c r="S174" s="551"/>
      <c r="T174" s="551"/>
      <c r="U174" s="551"/>
      <c r="V174" s="551"/>
      <c r="W174" s="551"/>
      <c r="X174" s="551"/>
      <c r="Y174" s="552"/>
      <c r="Z174" s="551"/>
      <c r="AA174" s="551"/>
      <c r="AB174" s="551"/>
      <c r="AC174" s="551"/>
      <c r="AD174" s="551"/>
      <c r="AE174" s="551"/>
      <c r="AF174" s="552"/>
      <c r="AG174" s="551"/>
      <c r="AH174" s="551"/>
      <c r="AI174" s="552"/>
    </row>
    <row r="175" spans="1:35" x14ac:dyDescent="0.35">
      <c r="A175" s="550"/>
      <c r="B175" s="551"/>
      <c r="C175" s="552"/>
      <c r="D175" s="551"/>
      <c r="E175" s="551"/>
      <c r="F175" s="551"/>
      <c r="G175" s="551"/>
      <c r="H175" s="551"/>
      <c r="I175" s="551"/>
      <c r="J175" s="551"/>
      <c r="K175" s="552"/>
      <c r="L175" s="551"/>
      <c r="M175" s="551"/>
      <c r="N175" s="551"/>
      <c r="O175" s="551"/>
      <c r="P175" s="551"/>
      <c r="Q175" s="551"/>
      <c r="R175" s="552"/>
      <c r="S175" s="551"/>
      <c r="T175" s="551"/>
      <c r="U175" s="551"/>
      <c r="V175" s="551"/>
      <c r="W175" s="551"/>
      <c r="X175" s="551"/>
      <c r="Y175" s="552"/>
      <c r="Z175" s="551"/>
      <c r="AA175" s="551"/>
      <c r="AB175" s="551"/>
      <c r="AC175" s="551"/>
      <c r="AD175" s="551"/>
      <c r="AE175" s="551"/>
      <c r="AF175" s="552"/>
      <c r="AG175" s="551"/>
      <c r="AH175" s="551"/>
      <c r="AI175" s="552"/>
    </row>
    <row r="176" spans="1:35" x14ac:dyDescent="0.35">
      <c r="A176" s="550"/>
      <c r="B176" s="551"/>
      <c r="C176" s="552"/>
      <c r="D176" s="551"/>
      <c r="E176" s="551"/>
      <c r="F176" s="551"/>
      <c r="G176" s="551"/>
      <c r="H176" s="551"/>
      <c r="I176" s="551"/>
      <c r="J176" s="551"/>
      <c r="K176" s="552"/>
      <c r="L176" s="551"/>
      <c r="M176" s="551"/>
      <c r="N176" s="551"/>
      <c r="O176" s="551"/>
      <c r="P176" s="551"/>
      <c r="Q176" s="551"/>
      <c r="R176" s="552"/>
      <c r="S176" s="551"/>
      <c r="T176" s="551"/>
      <c r="U176" s="551"/>
      <c r="V176" s="551"/>
      <c r="W176" s="551"/>
      <c r="X176" s="551"/>
      <c r="Y176" s="552"/>
      <c r="Z176" s="551"/>
      <c r="AA176" s="551"/>
      <c r="AB176" s="551"/>
      <c r="AC176" s="551"/>
      <c r="AD176" s="551"/>
      <c r="AE176" s="551"/>
      <c r="AF176" s="552"/>
      <c r="AG176" s="551"/>
      <c r="AH176" s="551"/>
      <c r="AI176" s="552"/>
    </row>
    <row r="177" spans="1:35" x14ac:dyDescent="0.35">
      <c r="A177" s="550"/>
      <c r="B177" s="551"/>
      <c r="C177" s="552"/>
      <c r="D177" s="551"/>
      <c r="E177" s="551"/>
      <c r="F177" s="551"/>
      <c r="G177" s="551"/>
      <c r="H177" s="551"/>
      <c r="I177" s="551"/>
      <c r="J177" s="551"/>
      <c r="K177" s="552"/>
      <c r="L177" s="551"/>
      <c r="M177" s="551"/>
      <c r="N177" s="551"/>
      <c r="O177" s="551"/>
      <c r="P177" s="551"/>
      <c r="Q177" s="551"/>
      <c r="R177" s="552"/>
      <c r="S177" s="551"/>
      <c r="T177" s="551"/>
      <c r="U177" s="551"/>
      <c r="V177" s="551"/>
      <c r="W177" s="551"/>
      <c r="X177" s="551"/>
      <c r="Y177" s="552"/>
      <c r="Z177" s="551"/>
      <c r="AA177" s="551"/>
      <c r="AB177" s="551"/>
      <c r="AC177" s="551"/>
      <c r="AD177" s="551"/>
      <c r="AE177" s="551"/>
      <c r="AF177" s="552"/>
      <c r="AG177" s="551"/>
      <c r="AH177" s="551"/>
      <c r="AI177" s="552"/>
    </row>
    <row r="178" spans="1:35" x14ac:dyDescent="0.35">
      <c r="A178" s="550"/>
      <c r="B178" s="551"/>
      <c r="C178" s="552"/>
      <c r="D178" s="551"/>
      <c r="E178" s="551"/>
      <c r="F178" s="551"/>
      <c r="G178" s="551"/>
      <c r="H178" s="551"/>
      <c r="I178" s="551"/>
      <c r="J178" s="551"/>
      <c r="K178" s="552"/>
      <c r="L178" s="551"/>
      <c r="M178" s="551"/>
      <c r="N178" s="551"/>
      <c r="O178" s="551"/>
      <c r="P178" s="551"/>
      <c r="Q178" s="551"/>
      <c r="R178" s="552"/>
      <c r="S178" s="551"/>
      <c r="T178" s="551"/>
      <c r="U178" s="551"/>
      <c r="V178" s="551"/>
      <c r="W178" s="551"/>
      <c r="X178" s="551"/>
      <c r="Y178" s="552"/>
      <c r="Z178" s="551"/>
      <c r="AA178" s="551"/>
      <c r="AB178" s="551"/>
      <c r="AC178" s="551"/>
      <c r="AD178" s="551"/>
      <c r="AE178" s="551"/>
      <c r="AF178" s="552"/>
      <c r="AG178" s="551"/>
      <c r="AH178" s="551"/>
      <c r="AI178" s="552"/>
    </row>
    <row r="179" spans="1:35" x14ac:dyDescent="0.35">
      <c r="A179" s="550"/>
      <c r="B179" s="551"/>
      <c r="C179" s="552"/>
      <c r="D179" s="551"/>
      <c r="E179" s="551"/>
      <c r="F179" s="551"/>
      <c r="G179" s="551"/>
      <c r="H179" s="551"/>
      <c r="I179" s="551"/>
      <c r="J179" s="551"/>
      <c r="K179" s="552"/>
      <c r="L179" s="551"/>
      <c r="M179" s="551"/>
      <c r="N179" s="551"/>
      <c r="O179" s="551"/>
      <c r="P179" s="551"/>
      <c r="Q179" s="551"/>
      <c r="R179" s="552"/>
      <c r="S179" s="551"/>
      <c r="T179" s="551"/>
      <c r="U179" s="551"/>
      <c r="V179" s="551"/>
      <c r="W179" s="551"/>
      <c r="X179" s="551"/>
      <c r="Y179" s="552"/>
      <c r="Z179" s="551"/>
      <c r="AA179" s="551"/>
      <c r="AB179" s="551"/>
      <c r="AC179" s="551"/>
      <c r="AD179" s="551"/>
      <c r="AE179" s="551"/>
      <c r="AF179" s="552"/>
      <c r="AG179" s="551"/>
      <c r="AH179" s="551"/>
      <c r="AI179" s="552"/>
    </row>
    <row r="180" spans="1:35" x14ac:dyDescent="0.35">
      <c r="A180" s="550"/>
      <c r="B180" s="551"/>
      <c r="C180" s="552"/>
      <c r="D180" s="551"/>
      <c r="E180" s="551"/>
      <c r="F180" s="551"/>
      <c r="G180" s="551"/>
      <c r="H180" s="551"/>
      <c r="I180" s="551"/>
      <c r="J180" s="551"/>
      <c r="K180" s="552"/>
      <c r="L180" s="551"/>
      <c r="M180" s="551"/>
      <c r="N180" s="551"/>
      <c r="O180" s="551"/>
      <c r="P180" s="551"/>
      <c r="Q180" s="551"/>
      <c r="R180" s="552"/>
      <c r="S180" s="551"/>
      <c r="T180" s="551"/>
      <c r="U180" s="551"/>
      <c r="V180" s="551"/>
      <c r="W180" s="551"/>
      <c r="X180" s="551"/>
      <c r="Y180" s="552"/>
      <c r="Z180" s="551"/>
      <c r="AA180" s="551"/>
      <c r="AB180" s="551"/>
      <c r="AC180" s="551"/>
      <c r="AD180" s="551"/>
      <c r="AE180" s="551"/>
      <c r="AF180" s="552"/>
      <c r="AG180" s="551"/>
      <c r="AH180" s="551"/>
      <c r="AI180" s="552"/>
    </row>
    <row r="181" spans="1:35" x14ac:dyDescent="0.35">
      <c r="A181" s="550"/>
      <c r="B181" s="551"/>
      <c r="C181" s="552"/>
      <c r="D181" s="551"/>
      <c r="E181" s="551"/>
      <c r="F181" s="551"/>
      <c r="G181" s="551"/>
      <c r="H181" s="551"/>
      <c r="I181" s="551"/>
      <c r="J181" s="551"/>
      <c r="K181" s="552"/>
      <c r="L181" s="551"/>
      <c r="M181" s="551"/>
      <c r="N181" s="551"/>
      <c r="O181" s="551"/>
      <c r="P181" s="551"/>
      <c r="Q181" s="551"/>
      <c r="R181" s="552"/>
      <c r="S181" s="551"/>
      <c r="T181" s="551"/>
      <c r="U181" s="551"/>
      <c r="V181" s="551"/>
      <c r="W181" s="551"/>
      <c r="X181" s="551"/>
      <c r="Y181" s="552"/>
      <c r="Z181" s="551"/>
      <c r="AA181" s="551"/>
      <c r="AB181" s="551"/>
      <c r="AC181" s="551"/>
      <c r="AD181" s="551"/>
      <c r="AE181" s="551"/>
      <c r="AF181" s="552"/>
      <c r="AG181" s="551"/>
      <c r="AH181" s="551"/>
      <c r="AI181" s="552"/>
    </row>
    <row r="182" spans="1:35" x14ac:dyDescent="0.35">
      <c r="A182" s="550"/>
      <c r="B182" s="551"/>
      <c r="C182" s="552"/>
      <c r="D182" s="551"/>
      <c r="E182" s="551"/>
      <c r="F182" s="551"/>
      <c r="G182" s="551"/>
      <c r="H182" s="551"/>
      <c r="I182" s="551"/>
      <c r="J182" s="551"/>
      <c r="K182" s="552"/>
      <c r="L182" s="551"/>
      <c r="M182" s="551"/>
      <c r="N182" s="551"/>
      <c r="O182" s="551"/>
      <c r="P182" s="551"/>
      <c r="Q182" s="551"/>
      <c r="R182" s="552"/>
      <c r="S182" s="551"/>
      <c r="T182" s="551"/>
      <c r="U182" s="551"/>
      <c r="V182" s="551"/>
      <c r="W182" s="551"/>
      <c r="X182" s="551"/>
      <c r="Y182" s="552"/>
      <c r="Z182" s="551"/>
      <c r="AA182" s="551"/>
      <c r="AB182" s="551"/>
      <c r="AC182" s="551"/>
      <c r="AD182" s="551"/>
      <c r="AE182" s="551"/>
      <c r="AF182" s="552"/>
      <c r="AG182" s="551"/>
      <c r="AH182" s="551"/>
      <c r="AI182" s="552"/>
    </row>
    <row r="183" spans="1:35" x14ac:dyDescent="0.35">
      <c r="A183" s="550"/>
      <c r="B183" s="551"/>
      <c r="C183" s="552"/>
      <c r="D183" s="551"/>
      <c r="E183" s="551"/>
      <c r="F183" s="551"/>
      <c r="G183" s="551"/>
      <c r="H183" s="551"/>
      <c r="I183" s="551"/>
      <c r="J183" s="551"/>
      <c r="K183" s="552"/>
      <c r="L183" s="551"/>
      <c r="M183" s="551"/>
      <c r="N183" s="551"/>
      <c r="O183" s="551"/>
      <c r="P183" s="551"/>
      <c r="Q183" s="551"/>
      <c r="R183" s="552"/>
      <c r="S183" s="551"/>
      <c r="T183" s="551"/>
      <c r="U183" s="551"/>
      <c r="V183" s="551"/>
      <c r="W183" s="551"/>
      <c r="X183" s="551"/>
      <c r="Y183" s="552"/>
      <c r="Z183" s="551"/>
      <c r="AA183" s="551"/>
      <c r="AB183" s="551"/>
      <c r="AC183" s="551"/>
      <c r="AD183" s="551"/>
      <c r="AE183" s="551"/>
      <c r="AF183" s="552"/>
      <c r="AG183" s="551"/>
      <c r="AH183" s="551"/>
      <c r="AI183" s="552"/>
    </row>
    <row r="184" spans="1:35" x14ac:dyDescent="0.35">
      <c r="A184" s="550"/>
      <c r="B184" s="551"/>
      <c r="C184" s="552"/>
      <c r="D184" s="551"/>
      <c r="E184" s="551"/>
      <c r="F184" s="551"/>
      <c r="G184" s="551"/>
      <c r="H184" s="551"/>
      <c r="I184" s="551"/>
      <c r="J184" s="551"/>
      <c r="K184" s="552"/>
      <c r="L184" s="551"/>
      <c r="M184" s="551"/>
      <c r="N184" s="551"/>
      <c r="O184" s="551"/>
      <c r="P184" s="551"/>
      <c r="Q184" s="551"/>
      <c r="R184" s="552"/>
      <c r="S184" s="551"/>
      <c r="T184" s="551"/>
      <c r="U184" s="551"/>
      <c r="V184" s="551"/>
      <c r="W184" s="551"/>
      <c r="X184" s="551"/>
      <c r="Y184" s="552"/>
      <c r="Z184" s="551"/>
      <c r="AA184" s="551"/>
      <c r="AB184" s="551"/>
      <c r="AC184" s="551"/>
      <c r="AD184" s="551"/>
      <c r="AE184" s="551"/>
      <c r="AF184" s="552"/>
      <c r="AG184" s="551"/>
      <c r="AH184" s="551"/>
      <c r="AI184" s="552"/>
    </row>
    <row r="185" spans="1:35" x14ac:dyDescent="0.35">
      <c r="A185" s="550"/>
      <c r="B185" s="551"/>
      <c r="C185" s="552"/>
      <c r="D185" s="551"/>
      <c r="E185" s="551"/>
      <c r="F185" s="551"/>
      <c r="G185" s="551"/>
      <c r="H185" s="551"/>
      <c r="I185" s="551"/>
      <c r="J185" s="551"/>
      <c r="K185" s="552"/>
      <c r="L185" s="551"/>
      <c r="M185" s="551"/>
      <c r="N185" s="551"/>
      <c r="O185" s="551"/>
      <c r="P185" s="551"/>
      <c r="Q185" s="551"/>
      <c r="R185" s="552"/>
      <c r="S185" s="551"/>
      <c r="T185" s="551"/>
      <c r="U185" s="551"/>
      <c r="V185" s="551"/>
      <c r="W185" s="551"/>
      <c r="X185" s="551"/>
      <c r="Y185" s="552"/>
      <c r="Z185" s="551"/>
      <c r="AA185" s="551"/>
      <c r="AB185" s="551"/>
      <c r="AC185" s="551"/>
      <c r="AD185" s="551"/>
      <c r="AE185" s="551"/>
      <c r="AF185" s="552"/>
      <c r="AG185" s="551"/>
      <c r="AH185" s="551"/>
      <c r="AI185" s="552"/>
    </row>
    <row r="186" spans="1:35" x14ac:dyDescent="0.35">
      <c r="A186" s="550"/>
      <c r="B186" s="551"/>
      <c r="C186" s="552"/>
      <c r="D186" s="551"/>
      <c r="E186" s="551"/>
      <c r="F186" s="551"/>
      <c r="G186" s="551"/>
      <c r="H186" s="551"/>
      <c r="I186" s="551"/>
      <c r="J186" s="551"/>
      <c r="K186" s="552"/>
      <c r="L186" s="551"/>
      <c r="M186" s="551"/>
      <c r="N186" s="551"/>
      <c r="O186" s="551"/>
      <c r="P186" s="551"/>
      <c r="Q186" s="551"/>
      <c r="R186" s="552"/>
      <c r="S186" s="551"/>
      <c r="T186" s="551"/>
      <c r="U186" s="551"/>
      <c r="V186" s="551"/>
      <c r="W186" s="551"/>
      <c r="X186" s="551"/>
      <c r="Y186" s="552"/>
      <c r="Z186" s="551"/>
      <c r="AA186" s="551"/>
      <c r="AB186" s="551"/>
      <c r="AC186" s="551"/>
      <c r="AD186" s="551"/>
      <c r="AE186" s="551"/>
      <c r="AF186" s="552"/>
      <c r="AG186" s="551"/>
      <c r="AH186" s="551"/>
      <c r="AI186" s="552"/>
    </row>
    <row r="187" spans="1:35" x14ac:dyDescent="0.35">
      <c r="A187" s="550"/>
      <c r="B187" s="551"/>
      <c r="C187" s="552"/>
      <c r="D187" s="551"/>
      <c r="E187" s="551"/>
      <c r="F187" s="551"/>
      <c r="G187" s="551"/>
      <c r="H187" s="551"/>
      <c r="I187" s="551"/>
      <c r="J187" s="551"/>
      <c r="K187" s="552"/>
      <c r="L187" s="551"/>
      <c r="M187" s="551"/>
      <c r="N187" s="551"/>
      <c r="O187" s="551"/>
      <c r="P187" s="551"/>
      <c r="Q187" s="551"/>
      <c r="R187" s="552"/>
      <c r="S187" s="551"/>
      <c r="T187" s="551"/>
      <c r="U187" s="551"/>
      <c r="V187" s="551"/>
      <c r="W187" s="551"/>
      <c r="X187" s="551"/>
      <c r="Y187" s="552"/>
      <c r="Z187" s="551"/>
      <c r="AA187" s="551"/>
      <c r="AB187" s="551"/>
      <c r="AC187" s="551"/>
      <c r="AD187" s="551"/>
      <c r="AE187" s="551"/>
      <c r="AF187" s="552"/>
      <c r="AG187" s="551"/>
      <c r="AH187" s="551"/>
      <c r="AI187" s="552"/>
    </row>
    <row r="188" spans="1:35" x14ac:dyDescent="0.35">
      <c r="A188" s="550"/>
      <c r="B188" s="551"/>
      <c r="C188" s="552"/>
      <c r="D188" s="551"/>
      <c r="E188" s="551"/>
      <c r="F188" s="551"/>
      <c r="G188" s="551"/>
      <c r="H188" s="551"/>
      <c r="I188" s="551"/>
      <c r="J188" s="551"/>
      <c r="K188" s="552"/>
      <c r="L188" s="551"/>
      <c r="M188" s="551"/>
      <c r="N188" s="551"/>
      <c r="O188" s="551"/>
      <c r="P188" s="551"/>
      <c r="Q188" s="551"/>
      <c r="R188" s="552"/>
      <c r="S188" s="551"/>
      <c r="T188" s="551"/>
      <c r="U188" s="551"/>
      <c r="V188" s="551"/>
      <c r="W188" s="551"/>
      <c r="X188" s="551"/>
      <c r="Y188" s="552"/>
      <c r="Z188" s="551"/>
      <c r="AA188" s="551"/>
      <c r="AB188" s="551"/>
      <c r="AC188" s="551"/>
      <c r="AD188" s="551"/>
      <c r="AE188" s="551"/>
      <c r="AF188" s="552"/>
      <c r="AG188" s="551"/>
      <c r="AH188" s="551"/>
      <c r="AI188" s="552"/>
    </row>
    <row r="189" spans="1:35" x14ac:dyDescent="0.35">
      <c r="A189" s="550"/>
      <c r="B189" s="551"/>
      <c r="C189" s="552"/>
      <c r="D189" s="551"/>
      <c r="E189" s="551"/>
      <c r="F189" s="551"/>
      <c r="G189" s="551"/>
      <c r="H189" s="551"/>
      <c r="I189" s="551"/>
      <c r="J189" s="551"/>
      <c r="K189" s="552"/>
      <c r="L189" s="551"/>
      <c r="M189" s="551"/>
      <c r="N189" s="551"/>
      <c r="O189" s="551"/>
      <c r="P189" s="551"/>
      <c r="Q189" s="551"/>
      <c r="R189" s="552"/>
      <c r="S189" s="551"/>
      <c r="T189" s="551"/>
      <c r="U189" s="551"/>
      <c r="V189" s="551"/>
      <c r="W189" s="551"/>
      <c r="X189" s="551"/>
      <c r="Y189" s="552"/>
      <c r="Z189" s="551"/>
      <c r="AA189" s="551"/>
      <c r="AB189" s="551"/>
      <c r="AC189" s="551"/>
      <c r="AD189" s="551"/>
      <c r="AE189" s="551"/>
      <c r="AF189" s="552"/>
      <c r="AG189" s="551"/>
      <c r="AH189" s="551"/>
      <c r="AI189" s="552"/>
    </row>
    <row r="190" spans="1:35" x14ac:dyDescent="0.35">
      <c r="A190" s="550"/>
      <c r="B190" s="551"/>
      <c r="C190" s="552"/>
      <c r="D190" s="551"/>
      <c r="E190" s="551"/>
      <c r="F190" s="551"/>
      <c r="G190" s="551"/>
      <c r="H190" s="551"/>
      <c r="I190" s="551"/>
      <c r="J190" s="551"/>
      <c r="K190" s="552"/>
      <c r="L190" s="551"/>
      <c r="M190" s="551"/>
      <c r="N190" s="551"/>
      <c r="O190" s="551"/>
      <c r="P190" s="551"/>
      <c r="Q190" s="551"/>
      <c r="R190" s="552"/>
      <c r="S190" s="551"/>
      <c r="T190" s="551"/>
      <c r="U190" s="551"/>
      <c r="V190" s="551"/>
      <c r="W190" s="551"/>
      <c r="X190" s="551"/>
      <c r="Y190" s="552"/>
      <c r="Z190" s="551"/>
      <c r="AA190" s="551"/>
      <c r="AB190" s="551"/>
      <c r="AC190" s="551"/>
      <c r="AD190" s="551"/>
      <c r="AE190" s="551"/>
      <c r="AF190" s="552"/>
      <c r="AG190" s="551"/>
      <c r="AH190" s="551"/>
      <c r="AI190" s="552"/>
    </row>
    <row r="191" spans="1:35" x14ac:dyDescent="0.35">
      <c r="A191" s="550"/>
      <c r="B191" s="551"/>
      <c r="C191" s="552"/>
      <c r="D191" s="551"/>
      <c r="E191" s="551"/>
      <c r="F191" s="551"/>
      <c r="G191" s="551"/>
      <c r="H191" s="551"/>
      <c r="I191" s="551"/>
      <c r="J191" s="551"/>
      <c r="K191" s="552"/>
      <c r="L191" s="551"/>
      <c r="M191" s="551"/>
      <c r="N191" s="551"/>
      <c r="O191" s="551"/>
      <c r="P191" s="551"/>
      <c r="Q191" s="551"/>
      <c r="R191" s="552"/>
      <c r="S191" s="551"/>
      <c r="T191" s="551"/>
      <c r="U191" s="551"/>
      <c r="V191" s="551"/>
      <c r="W191" s="551"/>
      <c r="X191" s="551"/>
      <c r="Y191" s="552"/>
      <c r="Z191" s="551"/>
      <c r="AA191" s="551"/>
      <c r="AB191" s="551"/>
      <c r="AC191" s="551"/>
      <c r="AD191" s="551"/>
      <c r="AE191" s="551"/>
      <c r="AF191" s="552"/>
      <c r="AG191" s="551"/>
      <c r="AH191" s="551"/>
      <c r="AI191" s="552"/>
    </row>
    <row r="192" spans="1:35" x14ac:dyDescent="0.35">
      <c r="A192" s="550"/>
      <c r="B192" s="551"/>
      <c r="C192" s="552"/>
      <c r="D192" s="551"/>
      <c r="E192" s="551"/>
      <c r="F192" s="551"/>
      <c r="G192" s="551"/>
      <c r="H192" s="551"/>
      <c r="I192" s="551"/>
      <c r="J192" s="551"/>
      <c r="K192" s="552"/>
      <c r="L192" s="551"/>
      <c r="M192" s="551"/>
      <c r="N192" s="551"/>
      <c r="O192" s="551"/>
      <c r="P192" s="551"/>
      <c r="Q192" s="551"/>
      <c r="R192" s="552"/>
      <c r="S192" s="551"/>
      <c r="T192" s="551"/>
      <c r="U192" s="551"/>
      <c r="V192" s="551"/>
      <c r="W192" s="551"/>
      <c r="X192" s="551"/>
      <c r="Y192" s="552"/>
      <c r="Z192" s="551"/>
      <c r="AA192" s="551"/>
      <c r="AB192" s="551"/>
      <c r="AC192" s="551"/>
      <c r="AD192" s="551"/>
      <c r="AE192" s="551"/>
      <c r="AF192" s="552"/>
      <c r="AG192" s="551"/>
      <c r="AH192" s="551"/>
      <c r="AI192" s="552"/>
    </row>
    <row r="193" spans="1:35" x14ac:dyDescent="0.35">
      <c r="A193" s="550"/>
      <c r="B193" s="551"/>
      <c r="C193" s="552"/>
      <c r="D193" s="551"/>
      <c r="E193" s="551"/>
      <c r="F193" s="551"/>
      <c r="G193" s="551"/>
      <c r="H193" s="551"/>
      <c r="I193" s="551"/>
      <c r="J193" s="551"/>
      <c r="K193" s="552"/>
      <c r="L193" s="551"/>
      <c r="M193" s="551"/>
      <c r="N193" s="551"/>
      <c r="O193" s="551"/>
      <c r="P193" s="551"/>
      <c r="Q193" s="551"/>
      <c r="R193" s="552"/>
      <c r="S193" s="551"/>
      <c r="T193" s="551"/>
      <c r="U193" s="551"/>
      <c r="V193" s="551"/>
      <c r="W193" s="551"/>
      <c r="X193" s="551"/>
      <c r="Y193" s="552"/>
      <c r="Z193" s="551"/>
      <c r="AA193" s="551"/>
      <c r="AB193" s="551"/>
      <c r="AC193" s="551"/>
      <c r="AD193" s="551"/>
      <c r="AE193" s="551"/>
      <c r="AF193" s="552"/>
      <c r="AG193" s="551"/>
      <c r="AH193" s="551"/>
      <c r="AI193" s="552"/>
    </row>
  </sheetData>
  <mergeCells count="15">
    <mergeCell ref="BD80:BN80"/>
    <mergeCell ref="BO80:BY80"/>
    <mergeCell ref="BZ80:CJ80"/>
    <mergeCell ref="AK41:AM41"/>
    <mergeCell ref="A80:K80"/>
    <mergeCell ref="L80:V80"/>
    <mergeCell ref="W80:AG80"/>
    <mergeCell ref="AH80:AR80"/>
    <mergeCell ref="AS80:BC80"/>
    <mergeCell ref="B41:E41"/>
    <mergeCell ref="F41:L41"/>
    <mergeCell ref="M41:S41"/>
    <mergeCell ref="T41:Z41"/>
    <mergeCell ref="AA41:AG41"/>
    <mergeCell ref="AH41:AJ41"/>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49"/>
  <sheetViews>
    <sheetView topLeftCell="J113" zoomScale="70" zoomScaleNormal="70" workbookViewId="0">
      <selection activeCell="I82" sqref="I82:I98"/>
    </sheetView>
  </sheetViews>
  <sheetFormatPr defaultRowHeight="14.5" x14ac:dyDescent="0.35"/>
  <cols>
    <col min="1" max="1" width="21.6328125" style="350" customWidth="1"/>
    <col min="2" max="2" width="9.6328125" style="350" customWidth="1"/>
    <col min="3" max="3" width="11.81640625" style="350" bestFit="1" customWidth="1"/>
    <col min="4" max="4" width="16" style="350" customWidth="1"/>
    <col min="5" max="5" width="18.26953125" style="417" customWidth="1"/>
    <col min="6" max="6" width="11.81640625" style="350" bestFit="1" customWidth="1"/>
    <col min="7" max="7" width="8.7265625" style="350"/>
    <col min="8" max="8" width="11.36328125" style="350" customWidth="1"/>
    <col min="9" max="9" width="16.26953125" style="350" customWidth="1"/>
    <col min="10" max="10" width="8.7265625" style="350"/>
    <col min="11" max="11" width="11.36328125" style="350" customWidth="1"/>
    <col min="12" max="12" width="8.7265625" style="407"/>
    <col min="13" max="13" width="11.1796875" style="350" customWidth="1"/>
    <col min="14" max="20" width="8.7265625" style="350"/>
    <col min="21" max="21" width="11.81640625" style="407" customWidth="1"/>
    <col min="22" max="27" width="8.7265625" style="350"/>
    <col min="28" max="28" width="8.7265625" style="407"/>
    <col min="29" max="30" width="8.7265625" style="350"/>
    <col min="31" max="31" width="8.7265625" style="407"/>
    <col min="32" max="33" width="8.7265625" style="350"/>
    <col min="34" max="34" width="8.7265625" style="407"/>
    <col min="35" max="40" width="8.7265625" style="350"/>
    <col min="41" max="41" width="8.7265625" style="407"/>
    <col min="42" max="16384" width="8.7265625" style="350"/>
  </cols>
  <sheetData>
    <row r="1" spans="1:42" ht="29" customHeight="1" x14ac:dyDescent="0.35">
      <c r="A1" s="404" t="s">
        <v>664</v>
      </c>
      <c r="B1" s="405"/>
      <c r="C1" s="405"/>
      <c r="D1" s="405"/>
      <c r="E1" s="406"/>
    </row>
    <row r="2" spans="1:42" ht="15.5" x14ac:dyDescent="0.35">
      <c r="A2" s="519" t="s">
        <v>665</v>
      </c>
    </row>
    <row r="3" spans="1:42" ht="15.5" x14ac:dyDescent="0.35">
      <c r="A3" s="408" t="s">
        <v>631</v>
      </c>
      <c r="B3" s="409"/>
      <c r="C3" s="409"/>
      <c r="D3" s="409"/>
      <c r="E3" s="410"/>
      <c r="F3" s="409"/>
      <c r="G3" s="409"/>
      <c r="I3" s="408" t="s">
        <v>629</v>
      </c>
      <c r="J3" s="409"/>
      <c r="K3" s="409"/>
      <c r="L3" s="411"/>
      <c r="M3" s="409"/>
      <c r="N3" s="409"/>
    </row>
    <row r="4" spans="1:42" s="412" customFormat="1" x14ac:dyDescent="0.35">
      <c r="A4" s="412" t="s">
        <v>595</v>
      </c>
      <c r="B4" s="412" t="s">
        <v>594</v>
      </c>
      <c r="C4" s="412" t="s">
        <v>500</v>
      </c>
      <c r="D4" s="412" t="s">
        <v>501</v>
      </c>
      <c r="E4" s="412" t="s">
        <v>593</v>
      </c>
      <c r="F4" s="413"/>
      <c r="I4" s="414" t="s">
        <v>594</v>
      </c>
      <c r="J4" s="414" t="s">
        <v>501</v>
      </c>
      <c r="K4" s="414" t="s">
        <v>545</v>
      </c>
      <c r="L4" s="414" t="s">
        <v>90</v>
      </c>
      <c r="M4" s="415" t="s">
        <v>630</v>
      </c>
      <c r="V4" s="416"/>
      <c r="AC4" s="416"/>
      <c r="AF4" s="416"/>
      <c r="AI4" s="416"/>
      <c r="AP4" s="416"/>
    </row>
    <row r="5" spans="1:42" x14ac:dyDescent="0.35">
      <c r="A5" s="350" t="s">
        <v>596</v>
      </c>
      <c r="B5" s="350" t="s">
        <v>507</v>
      </c>
      <c r="C5" s="350">
        <v>1.5044138393848361E-5</v>
      </c>
      <c r="D5" s="350" t="s">
        <v>603</v>
      </c>
      <c r="E5" s="417" t="s">
        <v>600</v>
      </c>
      <c r="F5" s="417"/>
      <c r="I5" s="418" t="str">
        <f>CONCATENATE(B5," from", " ", A5)</f>
        <v>voc from electricity</v>
      </c>
      <c r="J5" s="418" t="s">
        <v>628</v>
      </c>
      <c r="K5" s="419">
        <f t="shared" ref="K5:K15" si="0">$B$55*C5</f>
        <v>6.0297857099620142E-2</v>
      </c>
      <c r="L5" s="418">
        <f>$I$55*C5</f>
        <v>4.450134564640764E-2</v>
      </c>
      <c r="M5" s="420">
        <f t="shared" ref="M5:M15" si="1">$N$55*C5</f>
        <v>4.833475091457122E-2</v>
      </c>
      <c r="U5" s="350"/>
      <c r="V5" s="407"/>
      <c r="AB5" s="350"/>
      <c r="AC5" s="407"/>
      <c r="AE5" s="350"/>
      <c r="AF5" s="407"/>
      <c r="AH5" s="350"/>
      <c r="AI5" s="407"/>
      <c r="AO5" s="350"/>
      <c r="AP5" s="407"/>
    </row>
    <row r="6" spans="1:42" x14ac:dyDescent="0.35">
      <c r="A6" s="350" t="s">
        <v>596</v>
      </c>
      <c r="B6" s="421" t="s">
        <v>517</v>
      </c>
      <c r="C6" s="350">
        <v>4.7669977480988689E-5</v>
      </c>
      <c r="D6" s="350" t="s">
        <v>603</v>
      </c>
      <c r="E6" s="417" t="s">
        <v>600</v>
      </c>
      <c r="I6" s="418" t="str">
        <f t="shared" ref="I6:I26" si="2">CONCATENATE(B6," from", " ", A6)</f>
        <v>co from electricity</v>
      </c>
      <c r="J6" s="418" t="s">
        <v>628</v>
      </c>
      <c r="K6" s="419">
        <f t="shared" si="0"/>
        <v>0.19106428130614142</v>
      </c>
      <c r="L6" s="418">
        <f t="shared" ref="L6:L15" si="3">$I$55*C6</f>
        <v>0.14101027850856454</v>
      </c>
      <c r="M6" s="420">
        <f t="shared" si="1"/>
        <v>0.15315709197337449</v>
      </c>
    </row>
    <row r="7" spans="1:42" x14ac:dyDescent="0.35">
      <c r="A7" s="350" t="s">
        <v>596</v>
      </c>
      <c r="B7" s="421" t="s">
        <v>508</v>
      </c>
      <c r="C7" s="350">
        <v>9.3378949910595115E-5</v>
      </c>
      <c r="D7" s="350" t="s">
        <v>603</v>
      </c>
      <c r="E7" s="417" t="s">
        <v>600</v>
      </c>
      <c r="I7" s="418" t="str">
        <f t="shared" si="2"/>
        <v>nox from electricity</v>
      </c>
      <c r="J7" s="418" t="s">
        <v>628</v>
      </c>
      <c r="K7" s="419">
        <f t="shared" si="0"/>
        <v>0.37426873047937509</v>
      </c>
      <c r="L7" s="418">
        <f t="shared" si="3"/>
        <v>0.27621980184449668</v>
      </c>
      <c r="M7" s="420">
        <f t="shared" si="1"/>
        <v>0.30001374398672204</v>
      </c>
    </row>
    <row r="8" spans="1:42" x14ac:dyDescent="0.35">
      <c r="A8" s="350" t="s">
        <v>596</v>
      </c>
      <c r="B8" s="421" t="s">
        <v>509</v>
      </c>
      <c r="C8" s="350">
        <v>1.6772415558122596E-5</v>
      </c>
      <c r="D8" s="350" t="s">
        <v>603</v>
      </c>
      <c r="E8" s="417" t="s">
        <v>600</v>
      </c>
      <c r="I8" s="418" t="str">
        <f t="shared" si="2"/>
        <v>pm10 from electricity</v>
      </c>
      <c r="J8" s="418" t="s">
        <v>628</v>
      </c>
      <c r="K8" s="419">
        <f t="shared" si="0"/>
        <v>6.7224901158358469E-2</v>
      </c>
      <c r="L8" s="418">
        <f t="shared" si="3"/>
        <v>4.961367959646025E-2</v>
      </c>
      <c r="M8" s="420">
        <f t="shared" si="1"/>
        <v>5.3887468129715621E-2</v>
      </c>
    </row>
    <row r="9" spans="1:42" x14ac:dyDescent="0.35">
      <c r="A9" s="350" t="s">
        <v>596</v>
      </c>
      <c r="B9" s="421" t="s">
        <v>510</v>
      </c>
      <c r="C9" s="350">
        <v>7.2671743408093681E-6</v>
      </c>
      <c r="D9" s="350" t="s">
        <v>603</v>
      </c>
      <c r="E9" s="417" t="s">
        <v>600</v>
      </c>
      <c r="I9" s="418" t="str">
        <f t="shared" si="2"/>
        <v>pm2.5 from electricity</v>
      </c>
      <c r="J9" s="418" t="s">
        <v>628</v>
      </c>
      <c r="K9" s="419">
        <f t="shared" si="0"/>
        <v>2.9127293863457814E-2</v>
      </c>
      <c r="L9" s="418">
        <f t="shared" si="3"/>
        <v>2.1496680550698876E-2</v>
      </c>
      <c r="M9" s="420">
        <f t="shared" si="1"/>
        <v>2.3348433284781218E-2</v>
      </c>
    </row>
    <row r="10" spans="1:42" x14ac:dyDescent="0.35">
      <c r="A10" s="350" t="s">
        <v>596</v>
      </c>
      <c r="B10" s="421" t="s">
        <v>511</v>
      </c>
      <c r="C10" s="350">
        <v>2.2965892947908565E-4</v>
      </c>
      <c r="D10" s="350" t="s">
        <v>603</v>
      </c>
      <c r="E10" s="417" t="s">
        <v>600</v>
      </c>
      <c r="I10" s="418" t="str">
        <f t="shared" si="2"/>
        <v>sox from electricity</v>
      </c>
      <c r="J10" s="418" t="s">
        <v>628</v>
      </c>
      <c r="K10" s="419">
        <f t="shared" si="0"/>
        <v>0.92048749811050345</v>
      </c>
      <c r="L10" s="418">
        <f t="shared" si="3"/>
        <v>0.67934308592320714</v>
      </c>
      <c r="M10" s="420">
        <f t="shared" si="1"/>
        <v>0.73786260542629323</v>
      </c>
    </row>
    <row r="11" spans="1:42" x14ac:dyDescent="0.35">
      <c r="A11" s="350" t="s">
        <v>596</v>
      </c>
      <c r="B11" s="421" t="s">
        <v>512</v>
      </c>
      <c r="C11" s="350">
        <v>5.968394161730701E-7</v>
      </c>
      <c r="D11" s="350" t="s">
        <v>603</v>
      </c>
      <c r="E11" s="417" t="s">
        <v>600</v>
      </c>
      <c r="I11" s="418" t="str">
        <f t="shared" si="2"/>
        <v>bc from electricity</v>
      </c>
      <c r="J11" s="418" t="s">
        <v>628</v>
      </c>
      <c r="K11" s="419">
        <f t="shared" si="0"/>
        <v>2.3921700854959071E-3</v>
      </c>
      <c r="L11" s="418">
        <f t="shared" si="3"/>
        <v>1.7654821073288278E-3</v>
      </c>
      <c r="M11" s="420">
        <f t="shared" si="1"/>
        <v>1.9175630907862168E-3</v>
      </c>
    </row>
    <row r="12" spans="1:42" x14ac:dyDescent="0.35">
      <c r="A12" s="350" t="s">
        <v>596</v>
      </c>
      <c r="B12" s="421" t="s">
        <v>513</v>
      </c>
      <c r="C12" s="350">
        <v>1.4088484061006906E-6</v>
      </c>
      <c r="D12" s="350" t="s">
        <v>603</v>
      </c>
      <c r="E12" s="417" t="s">
        <v>600</v>
      </c>
      <c r="I12" s="418" t="str">
        <f t="shared" si="2"/>
        <v>oc from electricity</v>
      </c>
      <c r="J12" s="418" t="s">
        <v>628</v>
      </c>
      <c r="K12" s="419">
        <f t="shared" si="0"/>
        <v>5.6467534159898337E-3</v>
      </c>
      <c r="L12" s="418">
        <f t="shared" si="3"/>
        <v>4.1674470309920799E-3</v>
      </c>
      <c r="M12" s="420">
        <f t="shared" si="1"/>
        <v>4.5264364766221888E-3</v>
      </c>
    </row>
    <row r="13" spans="1:42" x14ac:dyDescent="0.35">
      <c r="A13" s="350" t="s">
        <v>596</v>
      </c>
      <c r="B13" s="421" t="s">
        <v>514</v>
      </c>
      <c r="C13" s="350">
        <v>2.6395530426583986E-4</v>
      </c>
      <c r="D13" s="350" t="s">
        <v>603</v>
      </c>
      <c r="E13" s="417" t="s">
        <v>600</v>
      </c>
      <c r="I13" s="418" t="str">
        <f t="shared" si="2"/>
        <v>ch4 from electricity</v>
      </c>
      <c r="J13" s="418" t="s">
        <v>628</v>
      </c>
      <c r="K13" s="419">
        <f t="shared" si="0"/>
        <v>1.0579495349375734</v>
      </c>
      <c r="L13" s="418">
        <f t="shared" si="3"/>
        <v>0.7807935504727872</v>
      </c>
      <c r="M13" s="420">
        <f t="shared" si="1"/>
        <v>0.8480521483028991</v>
      </c>
    </row>
    <row r="14" spans="1:42" x14ac:dyDescent="0.35">
      <c r="A14" s="350" t="s">
        <v>596</v>
      </c>
      <c r="B14" s="421" t="s">
        <v>515</v>
      </c>
      <c r="C14" s="350">
        <v>2.085469914819236E-6</v>
      </c>
      <c r="D14" s="350" t="s">
        <v>603</v>
      </c>
      <c r="E14" s="417" t="s">
        <v>600</v>
      </c>
      <c r="I14" s="418" t="str">
        <f t="shared" si="2"/>
        <v>n2o from electricity</v>
      </c>
      <c r="J14" s="418" t="s">
        <v>628</v>
      </c>
      <c r="K14" s="419">
        <f t="shared" si="0"/>
        <v>8.3586951686609682E-3</v>
      </c>
      <c r="L14" s="418">
        <f t="shared" si="3"/>
        <v>6.1689287272512815E-3</v>
      </c>
      <c r="M14" s="420">
        <f t="shared" si="1"/>
        <v>6.7003284756964104E-3</v>
      </c>
    </row>
    <row r="15" spans="1:42" x14ac:dyDescent="0.35">
      <c r="A15" s="350" t="s">
        <v>596</v>
      </c>
      <c r="B15" s="421" t="s">
        <v>516</v>
      </c>
      <c r="C15" s="350">
        <v>0.13308017250777757</v>
      </c>
      <c r="D15" s="350" t="s">
        <v>603</v>
      </c>
      <c r="E15" s="350" t="s">
        <v>601</v>
      </c>
      <c r="I15" s="418" t="str">
        <f t="shared" si="2"/>
        <v>co2 from electricity</v>
      </c>
      <c r="J15" s="418" t="s">
        <v>628</v>
      </c>
      <c r="K15" s="419">
        <f t="shared" si="0"/>
        <v>533.39373878320703</v>
      </c>
      <c r="L15" s="418">
        <f t="shared" si="3"/>
        <v>393.6580879815495</v>
      </c>
      <c r="M15" s="420">
        <f t="shared" si="1"/>
        <v>427.56832072628657</v>
      </c>
    </row>
    <row r="16" spans="1:42" x14ac:dyDescent="0.35">
      <c r="A16" s="350" t="s">
        <v>597</v>
      </c>
      <c r="B16" s="350" t="s">
        <v>507</v>
      </c>
      <c r="C16" s="350">
        <v>1.0333167819328801E-5</v>
      </c>
      <c r="D16" s="350" t="s">
        <v>604</v>
      </c>
      <c r="E16" s="417" t="s">
        <v>600</v>
      </c>
      <c r="I16" s="418" t="str">
        <f t="shared" si="2"/>
        <v>voc from h2</v>
      </c>
      <c r="J16" s="418" t="s">
        <v>628</v>
      </c>
      <c r="K16" s="419">
        <f>$B$56*C16</f>
        <v>6.5278182000116675E-2</v>
      </c>
      <c r="L16" s="418">
        <f>$I$56*C16</f>
        <v>7.322165492350631E-2</v>
      </c>
      <c r="M16" s="420">
        <f>$N$56*C16</f>
        <v>0.1334109945407671</v>
      </c>
    </row>
    <row r="17" spans="1:13" x14ac:dyDescent="0.35">
      <c r="A17" s="350" t="s">
        <v>597</v>
      </c>
      <c r="B17" s="421" t="s">
        <v>517</v>
      </c>
      <c r="C17" s="350">
        <v>1.6946156527293992E-5</v>
      </c>
      <c r="D17" s="350" t="s">
        <v>604</v>
      </c>
      <c r="E17" s="417" t="s">
        <v>600</v>
      </c>
      <c r="I17" s="418" t="str">
        <f t="shared" si="2"/>
        <v>co from h2</v>
      </c>
      <c r="J17" s="418" t="s">
        <v>628</v>
      </c>
      <c r="K17" s="419">
        <f t="shared" ref="K17:K26" si="4">$B$56*C17</f>
        <v>0.10705471055274289</v>
      </c>
      <c r="L17" s="418">
        <f t="shared" ref="L17:L26" si="5">$I$56*C17</f>
        <v>0.12008182265270162</v>
      </c>
      <c r="M17" s="420">
        <f t="shared" ref="M17:M26" si="6">$N$56*C17</f>
        <v>0.2187909492499325</v>
      </c>
    </row>
    <row r="18" spans="1:13" x14ac:dyDescent="0.35">
      <c r="A18" s="350" t="s">
        <v>597</v>
      </c>
      <c r="B18" s="421" t="s">
        <v>508</v>
      </c>
      <c r="C18" s="350">
        <v>2.5486303833811076E-5</v>
      </c>
      <c r="D18" s="350" t="s">
        <v>604</v>
      </c>
      <c r="E18" s="417" t="s">
        <v>600</v>
      </c>
      <c r="I18" s="418" t="str">
        <f t="shared" si="2"/>
        <v>nox from h2</v>
      </c>
      <c r="J18" s="418" t="s">
        <v>628</v>
      </c>
      <c r="K18" s="419">
        <f t="shared" si="4"/>
        <v>0.16100576408540876</v>
      </c>
      <c r="L18" s="418">
        <f t="shared" si="5"/>
        <v>0.18059799058950807</v>
      </c>
      <c r="M18" s="420">
        <f t="shared" si="6"/>
        <v>0.32905234881376005</v>
      </c>
    </row>
    <row r="19" spans="1:13" x14ac:dyDescent="0.35">
      <c r="A19" s="350" t="s">
        <v>597</v>
      </c>
      <c r="B19" s="421" t="s">
        <v>509</v>
      </c>
      <c r="C19" s="350">
        <v>2.93416485124248E-6</v>
      </c>
      <c r="D19" s="350" t="s">
        <v>604</v>
      </c>
      <c r="E19" s="417" t="s">
        <v>600</v>
      </c>
      <c r="I19" s="418" t="str">
        <f t="shared" si="2"/>
        <v>pm10 from h2</v>
      </c>
      <c r="J19" s="418" t="s">
        <v>628</v>
      </c>
      <c r="K19" s="419">
        <f t="shared" si="4"/>
        <v>1.85361305000264E-2</v>
      </c>
      <c r="L19" s="418">
        <f t="shared" si="5"/>
        <v>2.0791727182101788E-2</v>
      </c>
      <c r="M19" s="420">
        <f t="shared" si="6"/>
        <v>3.7882850428364388E-2</v>
      </c>
    </row>
    <row r="20" spans="1:13" x14ac:dyDescent="0.35">
      <c r="A20" s="350" t="s">
        <v>597</v>
      </c>
      <c r="B20" s="421" t="s">
        <v>510</v>
      </c>
      <c r="C20" s="350">
        <v>2.7648616863662144E-6</v>
      </c>
      <c r="D20" s="350" t="s">
        <v>604</v>
      </c>
      <c r="E20" s="417" t="s">
        <v>600</v>
      </c>
      <c r="I20" s="418" t="str">
        <f t="shared" si="2"/>
        <v>pm2.5 from h2</v>
      </c>
      <c r="J20" s="418" t="s">
        <v>628</v>
      </c>
      <c r="K20" s="419">
        <f t="shared" si="4"/>
        <v>1.7466584064390701E-2</v>
      </c>
      <c r="L20" s="418">
        <f t="shared" si="5"/>
        <v>1.9592031393474537E-2</v>
      </c>
      <c r="M20" s="420">
        <f t="shared" si="6"/>
        <v>3.5696986035182669E-2</v>
      </c>
    </row>
    <row r="21" spans="1:13" x14ac:dyDescent="0.35">
      <c r="A21" s="350" t="s">
        <v>597</v>
      </c>
      <c r="B21" s="421" t="s">
        <v>511</v>
      </c>
      <c r="C21" s="350">
        <v>1.5224234585689231E-5</v>
      </c>
      <c r="D21" s="350" t="s">
        <v>604</v>
      </c>
      <c r="E21" s="417" t="s">
        <v>600</v>
      </c>
      <c r="I21" s="418" t="str">
        <f t="shared" si="2"/>
        <v>sox from h2</v>
      </c>
      <c r="J21" s="418" t="s">
        <v>628</v>
      </c>
      <c r="K21" s="419">
        <f t="shared" si="4"/>
        <v>9.6176736260695533E-2</v>
      </c>
      <c r="L21" s="418">
        <f t="shared" si="5"/>
        <v>0.10788014583704457</v>
      </c>
      <c r="M21" s="420">
        <f t="shared" si="6"/>
        <v>0.19655930424351456</v>
      </c>
    </row>
    <row r="22" spans="1:13" x14ac:dyDescent="0.35">
      <c r="A22" s="350" t="s">
        <v>597</v>
      </c>
      <c r="B22" s="421" t="s">
        <v>512</v>
      </c>
      <c r="C22" s="350">
        <v>3.7494638348416479E-7</v>
      </c>
      <c r="D22" s="350" t="s">
        <v>604</v>
      </c>
      <c r="E22" s="417" t="s">
        <v>600</v>
      </c>
      <c r="I22" s="418" t="str">
        <f t="shared" si="2"/>
        <v>bc from h2</v>
      </c>
      <c r="J22" s="418" t="s">
        <v>628</v>
      </c>
      <c r="K22" s="419">
        <f t="shared" si="4"/>
        <v>2.3686655137431702E-3</v>
      </c>
      <c r="L22" s="418">
        <f t="shared" si="5"/>
        <v>2.6569001090778264E-3</v>
      </c>
      <c r="M22" s="420">
        <f t="shared" si="6"/>
        <v>4.8409133379714612E-3</v>
      </c>
    </row>
    <row r="23" spans="1:13" x14ac:dyDescent="0.35">
      <c r="A23" s="350" t="s">
        <v>597</v>
      </c>
      <c r="B23" s="421" t="s">
        <v>513</v>
      </c>
      <c r="C23" s="350">
        <v>7.497579556321201E-7</v>
      </c>
      <c r="D23" s="350" t="s">
        <v>604</v>
      </c>
      <c r="E23" s="417" t="s">
        <v>600</v>
      </c>
      <c r="I23" s="418" t="str">
        <f t="shared" si="2"/>
        <v>oc from h2</v>
      </c>
      <c r="J23" s="418" t="s">
        <v>628</v>
      </c>
      <c r="K23" s="419">
        <f t="shared" si="4"/>
        <v>4.73647937781853E-3</v>
      </c>
      <c r="L23" s="418">
        <f t="shared" si="5"/>
        <v>5.3128449342279846E-3</v>
      </c>
      <c r="M23" s="420">
        <f t="shared" si="6"/>
        <v>9.6800861337632601E-3</v>
      </c>
    </row>
    <row r="24" spans="1:13" x14ac:dyDescent="0.35">
      <c r="A24" s="350" t="s">
        <v>597</v>
      </c>
      <c r="B24" s="421" t="s">
        <v>514</v>
      </c>
      <c r="C24" s="350">
        <v>2.0355243007445781E-4</v>
      </c>
      <c r="D24" s="350" t="s">
        <v>604</v>
      </c>
      <c r="E24" s="417" t="s">
        <v>600</v>
      </c>
      <c r="I24" s="418" t="str">
        <f t="shared" si="2"/>
        <v>ch4 from h2</v>
      </c>
      <c r="J24" s="418" t="s">
        <v>628</v>
      </c>
      <c r="K24" s="419">
        <f t="shared" si="4"/>
        <v>1.2859108464406592</v>
      </c>
      <c r="L24" s="418">
        <f t="shared" si="5"/>
        <v>1.4423888254164856</v>
      </c>
      <c r="M24" s="420">
        <f t="shared" si="6"/>
        <v>2.6280548823204262</v>
      </c>
    </row>
    <row r="25" spans="1:13" x14ac:dyDescent="0.35">
      <c r="A25" s="350" t="s">
        <v>597</v>
      </c>
      <c r="B25" s="421" t="s">
        <v>515</v>
      </c>
      <c r="C25" s="350">
        <v>5.8436914656886474E-7</v>
      </c>
      <c r="D25" s="350" t="s">
        <v>604</v>
      </c>
      <c r="E25" s="417" t="s">
        <v>600</v>
      </c>
      <c r="I25" s="418" t="str">
        <f t="shared" si="2"/>
        <v>n2o from h2</v>
      </c>
      <c r="J25" s="418" t="s">
        <v>628</v>
      </c>
      <c r="K25" s="419">
        <f t="shared" si="4"/>
        <v>3.6916612767693389E-3</v>
      </c>
      <c r="L25" s="418">
        <f t="shared" si="5"/>
        <v>4.1408865844577616E-3</v>
      </c>
      <c r="M25" s="420">
        <f t="shared" si="6"/>
        <v>7.5447597857513145E-3</v>
      </c>
    </row>
    <row r="26" spans="1:13" x14ac:dyDescent="0.35">
      <c r="A26" s="350" t="s">
        <v>597</v>
      </c>
      <c r="B26" s="421" t="s">
        <v>516</v>
      </c>
      <c r="C26" s="350">
        <v>7.8399733293996687E-2</v>
      </c>
      <c r="D26" s="350" t="s">
        <v>604</v>
      </c>
      <c r="E26" s="417" t="s">
        <v>599</v>
      </c>
      <c r="I26" s="418" t="str">
        <f t="shared" si="2"/>
        <v>co2 from h2</v>
      </c>
      <c r="J26" s="418" t="s">
        <v>628</v>
      </c>
      <c r="K26" s="419">
        <f t="shared" si="4"/>
        <v>495.27813234127387</v>
      </c>
      <c r="L26" s="418">
        <f t="shared" si="5"/>
        <v>555.54679046341437</v>
      </c>
      <c r="M26" s="420">
        <f t="shared" si="6"/>
        <v>1012.2148960861826</v>
      </c>
    </row>
    <row r="27" spans="1:13" x14ac:dyDescent="0.35">
      <c r="A27" s="350" t="s">
        <v>598</v>
      </c>
      <c r="B27" s="350" t="s">
        <v>507</v>
      </c>
      <c r="C27" s="350">
        <v>1.1921136289292997E-5</v>
      </c>
      <c r="D27" s="350" t="s">
        <v>605</v>
      </c>
      <c r="E27" s="417" t="s">
        <v>600</v>
      </c>
      <c r="G27" s="422"/>
      <c r="K27" s="423"/>
      <c r="L27" s="350"/>
      <c r="M27" s="407"/>
    </row>
    <row r="28" spans="1:13" x14ac:dyDescent="0.35">
      <c r="A28" s="350" t="s">
        <v>598</v>
      </c>
      <c r="B28" s="421" t="s">
        <v>517</v>
      </c>
      <c r="C28" s="350">
        <v>4.6476039810074237E-5</v>
      </c>
      <c r="D28" s="350" t="s">
        <v>605</v>
      </c>
      <c r="E28" s="417" t="s">
        <v>600</v>
      </c>
      <c r="K28" s="423"/>
      <c r="L28" s="350"/>
      <c r="M28" s="407"/>
    </row>
    <row r="29" spans="1:13" x14ac:dyDescent="0.35">
      <c r="A29" s="350" t="s">
        <v>598</v>
      </c>
      <c r="B29" s="421" t="s">
        <v>508</v>
      </c>
      <c r="C29" s="350">
        <v>7.0306145163397999E-5</v>
      </c>
      <c r="D29" s="350" t="s">
        <v>605</v>
      </c>
      <c r="E29" s="417" t="s">
        <v>600</v>
      </c>
      <c r="K29" s="423"/>
      <c r="L29" s="350"/>
      <c r="M29" s="407"/>
    </row>
    <row r="30" spans="1:13" x14ac:dyDescent="0.35">
      <c r="A30" s="350" t="s">
        <v>598</v>
      </c>
      <c r="B30" s="421" t="s">
        <v>509</v>
      </c>
      <c r="C30" s="350">
        <v>4.9155539731015921E-6</v>
      </c>
      <c r="D30" s="350" t="s">
        <v>605</v>
      </c>
      <c r="E30" s="417" t="s">
        <v>600</v>
      </c>
      <c r="K30" s="423"/>
      <c r="L30" s="350"/>
      <c r="M30" s="407"/>
    </row>
    <row r="31" spans="1:13" x14ac:dyDescent="0.35">
      <c r="A31" s="350" t="s">
        <v>598</v>
      </c>
      <c r="B31" s="421" t="s">
        <v>510</v>
      </c>
      <c r="C31" s="350">
        <v>4.8584823588904043E-6</v>
      </c>
      <c r="D31" s="350" t="s">
        <v>605</v>
      </c>
      <c r="E31" s="417" t="s">
        <v>600</v>
      </c>
      <c r="K31" s="423"/>
      <c r="L31" s="350"/>
      <c r="M31" s="407"/>
    </row>
    <row r="32" spans="1:13" x14ac:dyDescent="0.35">
      <c r="A32" s="350" t="s">
        <v>598</v>
      </c>
      <c r="B32" s="421" t="s">
        <v>511</v>
      </c>
      <c r="C32" s="350">
        <v>1.4276061357245116E-5</v>
      </c>
      <c r="D32" s="350" t="s">
        <v>605</v>
      </c>
      <c r="E32" s="417" t="s">
        <v>600</v>
      </c>
      <c r="K32" s="423"/>
      <c r="L32" s="350"/>
      <c r="M32" s="407"/>
    </row>
    <row r="33" spans="1:41" x14ac:dyDescent="0.35">
      <c r="A33" s="350" t="s">
        <v>598</v>
      </c>
      <c r="B33" s="421" t="s">
        <v>512</v>
      </c>
      <c r="C33" s="350">
        <v>8.76689003693608E-7</v>
      </c>
      <c r="D33" s="350" t="s">
        <v>605</v>
      </c>
      <c r="E33" s="417" t="s">
        <v>600</v>
      </c>
      <c r="K33" s="423"/>
      <c r="L33" s="350"/>
      <c r="M33" s="407"/>
    </row>
    <row r="34" spans="1:41" x14ac:dyDescent="0.35">
      <c r="A34" s="350" t="s">
        <v>598</v>
      </c>
      <c r="B34" s="421" t="s">
        <v>513</v>
      </c>
      <c r="C34" s="350">
        <v>2.0450016369521954E-6</v>
      </c>
      <c r="D34" s="350" t="s">
        <v>605</v>
      </c>
      <c r="E34" s="417" t="s">
        <v>600</v>
      </c>
      <c r="K34" s="423"/>
      <c r="L34" s="350"/>
      <c r="M34" s="407"/>
    </row>
    <row r="35" spans="1:41" x14ac:dyDescent="0.35">
      <c r="A35" s="350" t="s">
        <v>598</v>
      </c>
      <c r="B35" s="421" t="s">
        <v>514</v>
      </c>
      <c r="C35" s="350">
        <v>2.0912163724249474E-4</v>
      </c>
      <c r="D35" s="350" t="s">
        <v>605</v>
      </c>
      <c r="E35" s="417" t="s">
        <v>600</v>
      </c>
      <c r="K35" s="423"/>
      <c r="L35" s="350"/>
      <c r="M35" s="407"/>
    </row>
    <row r="36" spans="1:41" x14ac:dyDescent="0.35">
      <c r="A36" s="350" t="s">
        <v>598</v>
      </c>
      <c r="B36" s="421" t="s">
        <v>515</v>
      </c>
      <c r="C36" s="350">
        <v>1.2279126302754932E-6</v>
      </c>
      <c r="D36" s="350" t="s">
        <v>605</v>
      </c>
      <c r="E36" s="417" t="s">
        <v>600</v>
      </c>
      <c r="K36" s="423"/>
      <c r="L36" s="350"/>
      <c r="M36" s="407"/>
    </row>
    <row r="37" spans="1:41" x14ac:dyDescent="0.35">
      <c r="A37" s="350" t="s">
        <v>598</v>
      </c>
      <c r="B37" s="421" t="s">
        <v>516</v>
      </c>
      <c r="C37" s="350">
        <v>7.9903990852171314E-2</v>
      </c>
      <c r="D37" s="350" t="s">
        <v>605</v>
      </c>
      <c r="E37" s="417" t="s">
        <v>602</v>
      </c>
      <c r="K37" s="423"/>
      <c r="L37" s="350"/>
      <c r="M37" s="407"/>
    </row>
    <row r="38" spans="1:41" x14ac:dyDescent="0.35">
      <c r="B38" s="424"/>
    </row>
    <row r="39" spans="1:41" ht="15.5" x14ac:dyDescent="0.35">
      <c r="A39" s="408" t="s">
        <v>115</v>
      </c>
      <c r="C39" s="351" t="s">
        <v>591</v>
      </c>
    </row>
    <row r="40" spans="1:41" ht="15.5" x14ac:dyDescent="0.35">
      <c r="A40" s="425" t="s">
        <v>592</v>
      </c>
      <c r="B40" s="418"/>
      <c r="C40" s="418"/>
      <c r="D40" s="418"/>
      <c r="E40" s="420"/>
    </row>
    <row r="41" spans="1:41" s="424" customFormat="1" x14ac:dyDescent="0.35">
      <c r="A41" s="426" t="s">
        <v>0</v>
      </c>
      <c r="E41" s="427"/>
      <c r="L41" s="428"/>
      <c r="U41" s="428"/>
      <c r="AB41" s="428"/>
      <c r="AE41" s="428"/>
      <c r="AH41" s="428"/>
      <c r="AO41" s="428"/>
    </row>
    <row r="42" spans="1:41" s="424" customFormat="1" ht="12.75" customHeight="1" x14ac:dyDescent="0.35">
      <c r="A42" s="429"/>
      <c r="B42" s="580" t="s">
        <v>8</v>
      </c>
      <c r="C42" s="581"/>
      <c r="D42" s="581"/>
      <c r="E42" s="581"/>
      <c r="F42" s="581"/>
      <c r="G42" s="581"/>
      <c r="H42" s="582"/>
      <c r="I42" s="580" t="s">
        <v>10</v>
      </c>
      <c r="J42" s="581"/>
      <c r="K42" s="581"/>
      <c r="L42" s="581"/>
      <c r="M42" s="582"/>
      <c r="N42" s="580" t="s">
        <v>590</v>
      </c>
      <c r="O42" s="581"/>
      <c r="P42" s="581"/>
      <c r="Q42" s="581"/>
      <c r="R42" s="582"/>
    </row>
    <row r="43" spans="1:41" s="424" customFormat="1" ht="156" customHeight="1" x14ac:dyDescent="0.35">
      <c r="A43" s="421"/>
      <c r="B43" s="430" t="s">
        <v>29</v>
      </c>
      <c r="C43" s="431" t="s">
        <v>30</v>
      </c>
      <c r="D43" s="431" t="s">
        <v>31</v>
      </c>
      <c r="E43" s="431" t="s">
        <v>32</v>
      </c>
      <c r="F43" s="432" t="s">
        <v>33</v>
      </c>
      <c r="G43" s="431" t="s">
        <v>34</v>
      </c>
      <c r="H43" s="433" t="s">
        <v>35</v>
      </c>
      <c r="I43" s="430" t="s">
        <v>38</v>
      </c>
      <c r="J43" s="431" t="s">
        <v>39</v>
      </c>
      <c r="K43" s="431" t="s">
        <v>40</v>
      </c>
      <c r="L43" s="432" t="s">
        <v>41</v>
      </c>
      <c r="M43" s="433" t="s">
        <v>42</v>
      </c>
      <c r="N43" s="430" t="s">
        <v>43</v>
      </c>
      <c r="O43" s="431" t="s">
        <v>44</v>
      </c>
      <c r="P43" s="431" t="s">
        <v>45</v>
      </c>
      <c r="Q43" s="432" t="s">
        <v>46</v>
      </c>
      <c r="R43" s="433" t="s">
        <v>47</v>
      </c>
    </row>
    <row r="44" spans="1:41" s="424" customFormat="1" x14ac:dyDescent="0.35">
      <c r="A44" s="434" t="s">
        <v>48</v>
      </c>
      <c r="B44" s="435">
        <v>0.88641901242369792</v>
      </c>
      <c r="C44" s="436"/>
      <c r="D44" s="437"/>
      <c r="E44" s="438"/>
      <c r="F44" s="439"/>
      <c r="G44" s="438"/>
      <c r="H44" s="440"/>
      <c r="I44" s="435">
        <v>0.90822383680470775</v>
      </c>
      <c r="J44" s="436"/>
      <c r="K44" s="437"/>
      <c r="L44" s="439"/>
      <c r="M44" s="440"/>
      <c r="N44" s="435">
        <v>0.90912196086762498</v>
      </c>
      <c r="O44" s="436"/>
      <c r="P44" s="437"/>
      <c r="Q44" s="439"/>
      <c r="R44" s="440"/>
    </row>
    <row r="45" spans="1:41" s="428" customFormat="1" x14ac:dyDescent="0.35">
      <c r="A45" s="441" t="s">
        <v>49</v>
      </c>
      <c r="B45" s="442">
        <v>0.76359999999999995</v>
      </c>
      <c r="C45" s="443"/>
      <c r="D45" s="444"/>
      <c r="E45" s="445">
        <v>0.67</v>
      </c>
      <c r="F45" s="443">
        <v>0.67</v>
      </c>
      <c r="G45" s="445">
        <v>0.67</v>
      </c>
      <c r="H45" s="446">
        <v>0.7</v>
      </c>
      <c r="I45" s="442">
        <v>0.76359999999999995</v>
      </c>
      <c r="J45" s="443"/>
      <c r="K45" s="444"/>
      <c r="L45" s="443">
        <v>7.0000000000000007E-2</v>
      </c>
      <c r="M45" s="446">
        <v>0.7</v>
      </c>
      <c r="N45" s="442">
        <v>0.76359999999999995</v>
      </c>
      <c r="O45" s="443"/>
      <c r="P45" s="444"/>
      <c r="Q45" s="443">
        <v>0.67</v>
      </c>
      <c r="R45" s="446">
        <v>0.7</v>
      </c>
    </row>
    <row r="46" spans="1:41" s="424" customFormat="1" x14ac:dyDescent="0.35">
      <c r="A46" s="447" t="s">
        <v>50</v>
      </c>
      <c r="B46" s="448">
        <v>0.86270000000000002</v>
      </c>
      <c r="C46" s="449"/>
      <c r="D46" s="449"/>
      <c r="E46" s="450">
        <v>1.0008132889003192</v>
      </c>
      <c r="F46" s="451">
        <v>1</v>
      </c>
      <c r="G46" s="450">
        <v>1</v>
      </c>
      <c r="H46" s="452">
        <v>1</v>
      </c>
      <c r="I46" s="448">
        <v>0.88029999999999997</v>
      </c>
      <c r="J46" s="449"/>
      <c r="K46" s="449"/>
      <c r="L46" s="451">
        <v>1.0000577907384296</v>
      </c>
      <c r="M46" s="452">
        <v>1</v>
      </c>
      <c r="N46" s="448">
        <v>1.0007999999999999</v>
      </c>
      <c r="O46" s="449"/>
      <c r="P46" s="449"/>
      <c r="Q46" s="451">
        <v>1.0000440875118408</v>
      </c>
      <c r="R46" s="452">
        <v>1</v>
      </c>
    </row>
    <row r="47" spans="1:41" s="424" customFormat="1" x14ac:dyDescent="0.35">
      <c r="A47" s="453" t="s">
        <v>68</v>
      </c>
      <c r="B47" s="429"/>
      <c r="C47" s="454"/>
      <c r="D47" s="454"/>
      <c r="E47" s="455"/>
      <c r="F47" s="456"/>
      <c r="G47" s="455"/>
      <c r="H47" s="457"/>
      <c r="I47" s="429"/>
      <c r="J47" s="454"/>
      <c r="K47" s="454"/>
      <c r="L47" s="456"/>
      <c r="M47" s="457"/>
      <c r="N47" s="429"/>
      <c r="O47" s="454"/>
      <c r="P47" s="454"/>
      <c r="Q47" s="456"/>
      <c r="R47" s="457"/>
    </row>
    <row r="48" spans="1:41" s="424" customFormat="1" x14ac:dyDescent="0.35">
      <c r="A48" s="458" t="s">
        <v>51</v>
      </c>
      <c r="B48" s="463">
        <v>0</v>
      </c>
      <c r="C48" s="493"/>
      <c r="D48" s="422"/>
      <c r="E48" s="460"/>
      <c r="F48" s="461"/>
      <c r="G48" s="460"/>
      <c r="H48" s="462"/>
      <c r="I48" s="463">
        <v>0</v>
      </c>
      <c r="J48" s="493"/>
      <c r="K48" s="459"/>
      <c r="L48" s="461"/>
      <c r="M48" s="462"/>
      <c r="N48" s="463">
        <v>0</v>
      </c>
      <c r="O48" s="493"/>
      <c r="P48" s="422"/>
      <c r="Q48" s="461"/>
      <c r="R48" s="462"/>
    </row>
    <row r="49" spans="1:18" s="424" customFormat="1" x14ac:dyDescent="0.35">
      <c r="A49" s="458" t="s">
        <v>52</v>
      </c>
      <c r="B49" s="463">
        <v>92769.409254761442</v>
      </c>
      <c r="C49" s="493"/>
      <c r="D49" s="459"/>
      <c r="E49" s="460"/>
      <c r="F49" s="461"/>
      <c r="G49" s="460"/>
      <c r="H49" s="462"/>
      <c r="I49" s="463">
        <v>105628.95112290347</v>
      </c>
      <c r="J49" s="493"/>
      <c r="K49" s="459"/>
      <c r="L49" s="461"/>
      <c r="M49" s="462"/>
      <c r="N49" s="463">
        <v>31057.672648011368</v>
      </c>
      <c r="O49" s="493"/>
      <c r="P49" s="422"/>
      <c r="Q49" s="461"/>
      <c r="R49" s="462"/>
    </row>
    <row r="50" spans="1:18" s="424" customFormat="1" x14ac:dyDescent="0.35">
      <c r="A50" s="458" t="s">
        <v>53</v>
      </c>
      <c r="B50" s="463">
        <v>0</v>
      </c>
      <c r="C50" s="493"/>
      <c r="D50" s="459"/>
      <c r="E50" s="460"/>
      <c r="F50" s="461"/>
      <c r="G50" s="460"/>
      <c r="H50" s="462"/>
      <c r="I50" s="463">
        <v>0</v>
      </c>
      <c r="J50" s="493"/>
      <c r="K50" s="459"/>
      <c r="L50" s="461"/>
      <c r="M50" s="462"/>
      <c r="N50" s="463">
        <v>0</v>
      </c>
      <c r="O50" s="493"/>
      <c r="P50" s="422"/>
      <c r="Q50" s="461"/>
      <c r="R50" s="462"/>
    </row>
    <row r="51" spans="1:18" s="424" customFormat="1" x14ac:dyDescent="0.35">
      <c r="A51" s="458" t="s">
        <v>54</v>
      </c>
      <c r="B51" s="463">
        <v>0</v>
      </c>
      <c r="C51" s="493"/>
      <c r="D51" s="459"/>
      <c r="E51" s="460"/>
      <c r="F51" s="461"/>
      <c r="G51" s="460"/>
      <c r="H51" s="462"/>
      <c r="I51" s="463">
        <v>0</v>
      </c>
      <c r="J51" s="493"/>
      <c r="K51" s="459"/>
      <c r="L51" s="461"/>
      <c r="M51" s="462"/>
      <c r="N51" s="463">
        <v>0</v>
      </c>
      <c r="O51" s="493"/>
      <c r="P51" s="422"/>
      <c r="Q51" s="461"/>
      <c r="R51" s="462"/>
    </row>
    <row r="52" spans="1:18" s="424" customFormat="1" x14ac:dyDescent="0.35">
      <c r="A52" s="458" t="s">
        <v>55</v>
      </c>
      <c r="B52" s="463">
        <v>62669.120243345278</v>
      </c>
      <c r="C52" s="493"/>
      <c r="D52" s="459"/>
      <c r="E52" s="460"/>
      <c r="F52" s="461"/>
      <c r="G52" s="460"/>
      <c r="H52" s="462"/>
      <c r="I52" s="463">
        <v>44392.856992300702</v>
      </c>
      <c r="J52" s="493"/>
      <c r="K52" s="459"/>
      <c r="L52" s="461"/>
      <c r="M52" s="462"/>
      <c r="N52" s="463">
        <v>51881.7826610458</v>
      </c>
      <c r="O52" s="493"/>
      <c r="P52" s="422"/>
      <c r="Q52" s="461"/>
      <c r="R52" s="462"/>
    </row>
    <row r="53" spans="1:18" s="424" customFormat="1" x14ac:dyDescent="0.35">
      <c r="A53" s="458" t="s">
        <v>56</v>
      </c>
      <c r="B53" s="463">
        <v>0</v>
      </c>
      <c r="C53" s="493"/>
      <c r="D53" s="459"/>
      <c r="E53" s="460"/>
      <c r="F53" s="461"/>
      <c r="G53" s="460"/>
      <c r="H53" s="462"/>
      <c r="I53" s="463">
        <v>0</v>
      </c>
      <c r="J53" s="493"/>
      <c r="K53" s="459"/>
      <c r="L53" s="461"/>
      <c r="M53" s="462"/>
      <c r="N53" s="463">
        <v>0</v>
      </c>
      <c r="O53" s="493"/>
      <c r="P53" s="422"/>
      <c r="Q53" s="461"/>
      <c r="R53" s="462"/>
    </row>
    <row r="54" spans="1:18" s="424" customFormat="1" x14ac:dyDescent="0.35">
      <c r="A54" s="458" t="s">
        <v>57</v>
      </c>
      <c r="B54" s="463">
        <v>0</v>
      </c>
      <c r="C54" s="493"/>
      <c r="D54" s="459"/>
      <c r="E54" s="460"/>
      <c r="F54" s="461"/>
      <c r="G54" s="460"/>
      <c r="H54" s="462"/>
      <c r="I54" s="463">
        <v>0</v>
      </c>
      <c r="J54" s="493"/>
      <c r="K54" s="459"/>
      <c r="L54" s="461"/>
      <c r="M54" s="462"/>
      <c r="N54" s="463">
        <v>0</v>
      </c>
      <c r="O54" s="493"/>
      <c r="P54" s="422"/>
      <c r="Q54" s="461"/>
      <c r="R54" s="462"/>
    </row>
    <row r="55" spans="1:18" s="424" customFormat="1" x14ac:dyDescent="0.35">
      <c r="A55" s="458" t="s">
        <v>58</v>
      </c>
      <c r="B55" s="463">
        <v>4008.0631752414811</v>
      </c>
      <c r="C55" s="493"/>
      <c r="D55" s="459"/>
      <c r="E55" s="460"/>
      <c r="F55" s="461"/>
      <c r="G55" s="460"/>
      <c r="H55" s="462"/>
      <c r="I55" s="463">
        <v>2958.0521317594703</v>
      </c>
      <c r="J55" s="493"/>
      <c r="K55" s="459"/>
      <c r="L55" s="461"/>
      <c r="M55" s="462"/>
      <c r="N55" s="463">
        <v>3212.8626877253132</v>
      </c>
      <c r="O55" s="493"/>
      <c r="P55" s="422"/>
      <c r="Q55" s="461"/>
      <c r="R55" s="462"/>
    </row>
    <row r="56" spans="1:18" s="424" customFormat="1" x14ac:dyDescent="0.35">
      <c r="A56" s="458" t="s">
        <v>59</v>
      </c>
      <c r="B56" s="463">
        <v>6317.3446073342557</v>
      </c>
      <c r="C56" s="493"/>
      <c r="D56" s="459"/>
      <c r="E56" s="460"/>
      <c r="F56" s="461"/>
      <c r="G56" s="460"/>
      <c r="H56" s="462"/>
      <c r="I56" s="463">
        <v>7086.0801066775357</v>
      </c>
      <c r="J56" s="493"/>
      <c r="K56" s="459"/>
      <c r="L56" s="461"/>
      <c r="M56" s="462"/>
      <c r="N56" s="463">
        <v>12910.948208081354</v>
      </c>
      <c r="O56" s="493"/>
      <c r="P56" s="422"/>
      <c r="Q56" s="461"/>
      <c r="R56" s="462"/>
    </row>
    <row r="57" spans="1:18" s="424" customFormat="1" x14ac:dyDescent="0.35">
      <c r="A57" s="458" t="s">
        <v>69</v>
      </c>
      <c r="B57" s="463">
        <v>0</v>
      </c>
      <c r="C57" s="493">
        <v>23769.992441212238</v>
      </c>
      <c r="D57" s="459"/>
      <c r="E57" s="460"/>
      <c r="F57" s="461"/>
      <c r="G57" s="460"/>
      <c r="H57" s="462"/>
      <c r="I57" s="463">
        <v>0</v>
      </c>
      <c r="J57" s="493">
        <v>29803.837635055479</v>
      </c>
      <c r="K57" s="459"/>
      <c r="L57" s="461"/>
      <c r="M57" s="462"/>
      <c r="N57" s="463">
        <v>0</v>
      </c>
      <c r="O57" s="493">
        <v>9233.4619578452184</v>
      </c>
      <c r="P57" s="422"/>
      <c r="Q57" s="461"/>
      <c r="R57" s="462"/>
    </row>
    <row r="58" spans="1:18" s="424" customFormat="1" x14ac:dyDescent="0.35">
      <c r="A58" s="458" t="s">
        <v>60</v>
      </c>
      <c r="B58" s="463">
        <v>64420.988915967384</v>
      </c>
      <c r="C58" s="492"/>
      <c r="D58" s="422"/>
      <c r="E58" s="464"/>
      <c r="F58" s="465"/>
      <c r="G58" s="464"/>
      <c r="H58" s="466"/>
      <c r="I58" s="463">
        <v>60684.218732886438</v>
      </c>
      <c r="J58" s="492"/>
      <c r="K58" s="422"/>
      <c r="L58" s="465"/>
      <c r="M58" s="465"/>
      <c r="N58" s="463">
        <v>99.162428633497328</v>
      </c>
      <c r="O58" s="492"/>
      <c r="P58" s="422"/>
      <c r="Q58" s="465"/>
      <c r="R58" s="465"/>
    </row>
    <row r="59" spans="1:18" s="424" customFormat="1" x14ac:dyDescent="0.35">
      <c r="A59" s="458" t="s">
        <v>61</v>
      </c>
      <c r="B59" s="463">
        <v>34002.178327710841</v>
      </c>
      <c r="C59" s="492"/>
      <c r="D59" s="422"/>
      <c r="E59" s="464"/>
      <c r="F59" s="465"/>
      <c r="G59" s="464"/>
      <c r="H59" s="466"/>
      <c r="I59" s="463">
        <v>0</v>
      </c>
      <c r="J59" s="492"/>
      <c r="K59" s="422"/>
      <c r="L59" s="465"/>
      <c r="M59" s="465"/>
      <c r="N59" s="463">
        <v>0</v>
      </c>
      <c r="O59" s="492"/>
      <c r="P59" s="422"/>
      <c r="Q59" s="465"/>
      <c r="R59" s="465"/>
    </row>
    <row r="60" spans="1:18" s="424" customFormat="1" x14ac:dyDescent="0.35">
      <c r="A60" s="458" t="s">
        <v>62</v>
      </c>
      <c r="B60" s="463">
        <v>1247.542842624832</v>
      </c>
      <c r="C60" s="493"/>
      <c r="D60" s="459"/>
      <c r="E60" s="460"/>
      <c r="F60" s="461"/>
      <c r="G60" s="460"/>
      <c r="H60" s="462"/>
      <c r="I60" s="463">
        <v>0</v>
      </c>
      <c r="J60" s="493"/>
      <c r="K60" s="459"/>
      <c r="L60" s="461"/>
      <c r="M60" s="462"/>
      <c r="N60" s="463">
        <v>0</v>
      </c>
      <c r="O60" s="493"/>
      <c r="P60" s="422"/>
      <c r="Q60" s="461"/>
      <c r="R60" s="462"/>
    </row>
    <row r="61" spans="1:18" s="424" customFormat="1" x14ac:dyDescent="0.35">
      <c r="A61" s="458" t="s">
        <v>63</v>
      </c>
      <c r="B61" s="463"/>
      <c r="C61" s="493"/>
      <c r="D61" s="422"/>
      <c r="E61" s="460"/>
      <c r="F61" s="461"/>
      <c r="G61" s="460"/>
      <c r="H61" s="462"/>
      <c r="I61" s="463"/>
      <c r="J61" s="493"/>
      <c r="K61" s="459"/>
      <c r="L61" s="461"/>
      <c r="M61" s="462"/>
      <c r="N61" s="463"/>
      <c r="O61" s="493"/>
      <c r="P61" s="422"/>
      <c r="Q61" s="461"/>
      <c r="R61" s="462"/>
    </row>
    <row r="62" spans="1:18" s="424" customFormat="1" x14ac:dyDescent="0.35">
      <c r="A62" s="458" t="s">
        <v>64</v>
      </c>
      <c r="B62" s="463"/>
      <c r="C62" s="493">
        <v>92593.600000000006</v>
      </c>
      <c r="D62" s="422"/>
      <c r="E62" s="460"/>
      <c r="F62" s="461"/>
      <c r="G62" s="460"/>
      <c r="H62" s="462"/>
      <c r="I62" s="463"/>
      <c r="J62" s="493">
        <v>61175.6</v>
      </c>
      <c r="K62" s="459"/>
      <c r="L62" s="461"/>
      <c r="M62" s="462"/>
      <c r="N62" s="463"/>
      <c r="O62" s="493">
        <v>58068.5</v>
      </c>
      <c r="P62" s="422"/>
      <c r="Q62" s="461"/>
      <c r="R62" s="462"/>
    </row>
    <row r="63" spans="1:18" s="424" customFormat="1" x14ac:dyDescent="0.35">
      <c r="A63" s="458" t="s">
        <v>65</v>
      </c>
      <c r="B63" s="463"/>
      <c r="C63" s="493"/>
      <c r="D63" s="422"/>
      <c r="E63" s="460"/>
      <c r="F63" s="461"/>
      <c r="G63" s="460"/>
      <c r="H63" s="462"/>
      <c r="I63" s="463"/>
      <c r="J63" s="493"/>
      <c r="K63" s="459"/>
      <c r="L63" s="461"/>
      <c r="M63" s="462"/>
      <c r="N63" s="463"/>
      <c r="O63" s="493"/>
      <c r="P63" s="422"/>
      <c r="Q63" s="461"/>
      <c r="R63" s="462"/>
    </row>
    <row r="64" spans="1:18" s="424" customFormat="1" x14ac:dyDescent="0.35">
      <c r="A64" s="458" t="s">
        <v>66</v>
      </c>
      <c r="B64" s="463"/>
      <c r="C64" s="493"/>
      <c r="D64" s="422"/>
      <c r="E64" s="460"/>
      <c r="F64" s="461"/>
      <c r="G64" s="460"/>
      <c r="H64" s="462"/>
      <c r="I64" s="463"/>
      <c r="J64" s="493"/>
      <c r="K64" s="459"/>
      <c r="L64" s="461"/>
      <c r="M64" s="462"/>
      <c r="N64" s="463"/>
      <c r="O64" s="493"/>
      <c r="P64" s="422"/>
      <c r="Q64" s="461"/>
      <c r="R64" s="462"/>
    </row>
    <row r="65" spans="1:41" s="424" customFormat="1" x14ac:dyDescent="0.35">
      <c r="A65" s="467" t="s">
        <v>67</v>
      </c>
      <c r="B65" s="468">
        <v>0</v>
      </c>
      <c r="C65" s="469"/>
      <c r="D65" s="470"/>
      <c r="E65" s="471">
        <v>813.2889003191757</v>
      </c>
      <c r="F65" s="472">
        <v>0</v>
      </c>
      <c r="G65" s="471">
        <v>0</v>
      </c>
      <c r="H65" s="473">
        <v>0</v>
      </c>
      <c r="I65" s="468">
        <v>0</v>
      </c>
      <c r="J65" s="469"/>
      <c r="K65" s="469"/>
      <c r="L65" s="472">
        <v>57.790738429597255</v>
      </c>
      <c r="M65" s="473">
        <v>0</v>
      </c>
      <c r="N65" s="468">
        <v>0</v>
      </c>
      <c r="O65" s="469"/>
      <c r="P65" s="470"/>
      <c r="Q65" s="472">
        <v>44.087511840817939</v>
      </c>
      <c r="R65" s="473">
        <v>0</v>
      </c>
    </row>
    <row r="66" spans="1:41" s="424" customFormat="1" x14ac:dyDescent="0.35">
      <c r="A66" s="474" t="s">
        <v>70</v>
      </c>
      <c r="B66" s="475"/>
      <c r="C66" s="476"/>
      <c r="D66" s="476"/>
      <c r="E66" s="477"/>
      <c r="F66" s="478"/>
      <c r="G66" s="477"/>
      <c r="H66" s="479"/>
      <c r="I66" s="475"/>
      <c r="J66" s="476"/>
      <c r="K66" s="476"/>
      <c r="L66" s="480"/>
      <c r="M66" s="479"/>
      <c r="N66" s="475"/>
      <c r="O66" s="476"/>
      <c r="P66" s="476"/>
      <c r="Q66" s="480"/>
      <c r="R66" s="479"/>
    </row>
    <row r="67" spans="1:41" s="424" customFormat="1" x14ac:dyDescent="0.35">
      <c r="A67" s="421" t="s">
        <v>71</v>
      </c>
      <c r="B67" s="481">
        <v>2.0397934982671639</v>
      </c>
      <c r="C67" s="482">
        <v>0.27454399570409854</v>
      </c>
      <c r="D67" s="482">
        <v>1.936075648492201</v>
      </c>
      <c r="E67" s="483">
        <v>6.67675552082405E-2</v>
      </c>
      <c r="F67" s="484">
        <v>3.519656110726907E-2</v>
      </c>
      <c r="G67" s="483">
        <v>3.6632903478372121E-2</v>
      </c>
      <c r="H67" s="485"/>
      <c r="I67" s="486">
        <v>1.6430202469426813</v>
      </c>
      <c r="J67" s="487">
        <v>0.21323642658885614</v>
      </c>
      <c r="K67" s="487">
        <v>1.5956028053805604</v>
      </c>
      <c r="L67" s="488">
        <v>0.19522372095453841</v>
      </c>
      <c r="M67" s="485"/>
      <c r="N67" s="486">
        <v>0.90487472594795237</v>
      </c>
      <c r="O67" s="487">
        <v>0.15936002780957917</v>
      </c>
      <c r="P67" s="487">
        <v>1.4869107757124096</v>
      </c>
      <c r="Q67" s="488">
        <v>9.6555947605924439E-2</v>
      </c>
      <c r="R67" s="485"/>
    </row>
    <row r="68" spans="1:41" s="424" customFormat="1" x14ac:dyDescent="0.35">
      <c r="A68" s="421" t="s">
        <v>72</v>
      </c>
      <c r="B68" s="481">
        <v>4.6451845258758437</v>
      </c>
      <c r="C68" s="482">
        <v>1.9005660854583273</v>
      </c>
      <c r="D68" s="482">
        <v>0.48139264082446132</v>
      </c>
      <c r="E68" s="483">
        <v>0.3546112384040121</v>
      </c>
      <c r="F68" s="484">
        <v>0.10581347238189188</v>
      </c>
      <c r="G68" s="483">
        <v>0.11013163214052425</v>
      </c>
      <c r="H68" s="485"/>
      <c r="I68" s="486">
        <v>3.6737088916161906</v>
      </c>
      <c r="J68" s="487">
        <v>1.4369126579140994</v>
      </c>
      <c r="K68" s="487">
        <v>1.290591746017997</v>
      </c>
      <c r="L68" s="488">
        <v>0.63135222186388518</v>
      </c>
      <c r="M68" s="485"/>
      <c r="N68" s="486">
        <v>2.3675473718685378</v>
      </c>
      <c r="O68" s="487">
        <v>1.1189818551908743</v>
      </c>
      <c r="P68" s="487">
        <v>0.40490936385461207</v>
      </c>
      <c r="Q68" s="488">
        <v>0.4363415263831335</v>
      </c>
      <c r="R68" s="485"/>
    </row>
    <row r="69" spans="1:41" s="424" customFormat="1" x14ac:dyDescent="0.35">
      <c r="A69" s="421" t="s">
        <v>73</v>
      </c>
      <c r="B69" s="481">
        <v>7.6537082304039359</v>
      </c>
      <c r="C69" s="482">
        <v>3.2384585313660845</v>
      </c>
      <c r="D69" s="482">
        <v>0.39707327111225321</v>
      </c>
      <c r="E69" s="483">
        <v>1.6537182180846683</v>
      </c>
      <c r="F69" s="484">
        <v>0.25383713182472678</v>
      </c>
      <c r="G69" s="483">
        <v>0.26419601395210107</v>
      </c>
      <c r="H69" s="485"/>
      <c r="I69" s="486">
        <v>6.1821901246245892</v>
      </c>
      <c r="J69" s="487">
        <v>2.3151913304070142</v>
      </c>
      <c r="K69" s="487">
        <v>0.69974601361332267</v>
      </c>
      <c r="L69" s="488">
        <v>3.1574706225856417</v>
      </c>
      <c r="M69" s="485"/>
      <c r="N69" s="486">
        <v>3.4016210737462562</v>
      </c>
      <c r="O69" s="487">
        <v>1.9602928865217903</v>
      </c>
      <c r="P69" s="487">
        <v>0.28498906752292963</v>
      </c>
      <c r="Q69" s="488">
        <v>1.8227356905680383</v>
      </c>
      <c r="R69" s="485"/>
    </row>
    <row r="70" spans="1:41" s="424" customFormat="1" x14ac:dyDescent="0.35">
      <c r="A70" s="421" t="s">
        <v>74</v>
      </c>
      <c r="B70" s="481">
        <v>0.45869248946509694</v>
      </c>
      <c r="C70" s="482">
        <v>0.70307232317982493</v>
      </c>
      <c r="D70" s="482">
        <v>0.25909897982835844</v>
      </c>
      <c r="E70" s="483">
        <v>8.8325996815025051E-2</v>
      </c>
      <c r="F70" s="484">
        <v>9.5348584199855552E-3</v>
      </c>
      <c r="G70" s="483">
        <v>9.9239680579798623E-3</v>
      </c>
      <c r="H70" s="485"/>
      <c r="I70" s="486">
        <v>0.3827237049193225</v>
      </c>
      <c r="J70" s="487">
        <v>0.63339900940178939</v>
      </c>
      <c r="K70" s="487">
        <v>0.37278122704346028</v>
      </c>
      <c r="L70" s="488">
        <v>0.1575443757771989</v>
      </c>
      <c r="M70" s="485"/>
      <c r="N70" s="486">
        <v>0.16335463504536543</v>
      </c>
      <c r="O70" s="487">
        <v>0.3729605359613028</v>
      </c>
      <c r="P70" s="487">
        <v>0.1697381044279713</v>
      </c>
      <c r="Q70" s="488">
        <v>8.2207141749184337E-2</v>
      </c>
      <c r="R70" s="485"/>
    </row>
    <row r="71" spans="1:41" s="424" customFormat="1" x14ac:dyDescent="0.35">
      <c r="A71" s="421" t="s">
        <v>75</v>
      </c>
      <c r="B71" s="481">
        <v>0.36463495178240612</v>
      </c>
      <c r="C71" s="482">
        <v>0.65409520776187935</v>
      </c>
      <c r="D71" s="482">
        <v>0.18735969036007524</v>
      </c>
      <c r="E71" s="483">
        <v>7.5246895321000359E-2</v>
      </c>
      <c r="F71" s="484">
        <v>5.3497118449561919E-3</v>
      </c>
      <c r="G71" s="483">
        <v>5.5680291337584639E-3</v>
      </c>
      <c r="H71" s="485"/>
      <c r="I71" s="486">
        <v>0.30673606504133655</v>
      </c>
      <c r="J71" s="487">
        <v>0.58282764506440865</v>
      </c>
      <c r="K71" s="487">
        <v>0.2965736482099911</v>
      </c>
      <c r="L71" s="488">
        <v>0.12405954329062849</v>
      </c>
      <c r="M71" s="485"/>
      <c r="N71" s="486">
        <v>0.12080101391185276</v>
      </c>
      <c r="O71" s="487">
        <v>0.34957409168191672</v>
      </c>
      <c r="P71" s="487">
        <v>0.11916674001582671</v>
      </c>
      <c r="Q71" s="488">
        <v>6.9379096800166296E-2</v>
      </c>
      <c r="R71" s="485"/>
    </row>
    <row r="72" spans="1:41" s="424" customFormat="1" x14ac:dyDescent="0.35">
      <c r="A72" s="421" t="s">
        <v>76</v>
      </c>
      <c r="B72" s="481">
        <v>3.6139042722237624</v>
      </c>
      <c r="C72" s="482">
        <v>0.91092892372459533</v>
      </c>
      <c r="D72" s="482">
        <v>0.31434940557875063</v>
      </c>
      <c r="E72" s="483">
        <v>0.48571018232160773</v>
      </c>
      <c r="F72" s="484">
        <v>1.1709233612152668E-2</v>
      </c>
      <c r="G72" s="483">
        <v>1.2187077692403039E-2</v>
      </c>
      <c r="H72" s="485"/>
      <c r="I72" s="486">
        <v>2.9140148372224832</v>
      </c>
      <c r="J72" s="487">
        <v>0.7916165299171587</v>
      </c>
      <c r="K72" s="487">
        <v>1.7150165498905217</v>
      </c>
      <c r="L72" s="488">
        <v>0.89546081757608231</v>
      </c>
      <c r="M72" s="485"/>
      <c r="N72" s="486">
        <v>1.8002391881359896</v>
      </c>
      <c r="O72" s="487">
        <v>0.49490866007105661</v>
      </c>
      <c r="P72" s="487">
        <v>0.28433640498541485</v>
      </c>
      <c r="Q72" s="488">
        <v>0.31891231952280413</v>
      </c>
      <c r="R72" s="485"/>
    </row>
    <row r="73" spans="1:41" s="424" customFormat="1" x14ac:dyDescent="0.35">
      <c r="A73" s="421" t="s">
        <v>77</v>
      </c>
      <c r="B73" s="481">
        <v>5.9657492713325121E-2</v>
      </c>
      <c r="C73" s="482">
        <v>9.8859080181581752E-2</v>
      </c>
      <c r="D73" s="482">
        <v>0</v>
      </c>
      <c r="E73" s="483">
        <v>1.0826571429837579E-2</v>
      </c>
      <c r="F73" s="484">
        <v>5.8195952084718271E-4</v>
      </c>
      <c r="G73" s="483">
        <v>6.0570880463408662E-4</v>
      </c>
      <c r="H73" s="485"/>
      <c r="I73" s="486">
        <v>4.9936599843528509E-2</v>
      </c>
      <c r="J73" s="487">
        <v>6.5427001031334892E-2</v>
      </c>
      <c r="K73" s="487">
        <v>0</v>
      </c>
      <c r="L73" s="488">
        <v>1.3814516221760454E-2</v>
      </c>
      <c r="M73" s="485"/>
      <c r="N73" s="486">
        <v>2.0423901895948476E-2</v>
      </c>
      <c r="O73" s="487">
        <v>6.195277506805881E-2</v>
      </c>
      <c r="P73" s="487">
        <v>0</v>
      </c>
      <c r="Q73" s="488">
        <v>9.6148359135406845E-3</v>
      </c>
      <c r="R73" s="485"/>
    </row>
    <row r="74" spans="1:41" s="424" customFormat="1" x14ac:dyDescent="0.35">
      <c r="A74" s="421" t="s">
        <v>78</v>
      </c>
      <c r="B74" s="481">
        <v>9.7200646100018565E-2</v>
      </c>
      <c r="C74" s="482">
        <v>0.11874549355828025</v>
      </c>
      <c r="D74" s="482">
        <v>0</v>
      </c>
      <c r="E74" s="483">
        <v>2.8131080607264432E-2</v>
      </c>
      <c r="F74" s="484">
        <v>1.0259326075513005E-3</v>
      </c>
      <c r="G74" s="483">
        <v>1.0678000635686966E-3</v>
      </c>
      <c r="H74" s="485"/>
      <c r="I74" s="486">
        <v>8.2504598295023546E-2</v>
      </c>
      <c r="J74" s="487">
        <v>7.8475676246565262E-2</v>
      </c>
      <c r="K74" s="487">
        <v>0</v>
      </c>
      <c r="L74" s="488">
        <v>6.9122882607430228E-2</v>
      </c>
      <c r="M74" s="485"/>
      <c r="N74" s="486">
        <v>3.3708779720448841E-2</v>
      </c>
      <c r="O74" s="487">
        <v>7.4460442538137064E-2</v>
      </c>
      <c r="P74" s="487">
        <v>0</v>
      </c>
      <c r="Q74" s="488">
        <v>2.7554767967144896E-2</v>
      </c>
      <c r="R74" s="485"/>
    </row>
    <row r="75" spans="1:41" s="424" customFormat="1" x14ac:dyDescent="0.35">
      <c r="A75" s="421" t="s">
        <v>79</v>
      </c>
      <c r="B75" s="481">
        <v>36.629262044889096</v>
      </c>
      <c r="C75" s="482">
        <v>0.36746484731323875</v>
      </c>
      <c r="D75" s="482"/>
      <c r="E75" s="483">
        <v>0.41384328169243295</v>
      </c>
      <c r="F75" s="484">
        <v>0.14641756896367084</v>
      </c>
      <c r="G75" s="483">
        <v>0.15239274811641457</v>
      </c>
      <c r="H75" s="485"/>
      <c r="I75" s="486">
        <v>29.498689427821237</v>
      </c>
      <c r="J75" s="487">
        <v>0.28479741121278412</v>
      </c>
      <c r="K75" s="487"/>
      <c r="L75" s="488">
        <v>1.0893799042626016</v>
      </c>
      <c r="M75" s="485"/>
      <c r="N75" s="486">
        <v>18.029469246144053</v>
      </c>
      <c r="O75" s="487">
        <v>0.21354172422057779</v>
      </c>
      <c r="P75" s="487"/>
      <c r="Q75" s="488">
        <v>0.4630265010137502</v>
      </c>
      <c r="R75" s="485"/>
    </row>
    <row r="76" spans="1:41" s="424" customFormat="1" x14ac:dyDescent="0.35">
      <c r="A76" s="421" t="s">
        <v>80</v>
      </c>
      <c r="B76" s="481">
        <v>0.13928886793190154</v>
      </c>
      <c r="C76" s="482">
        <v>7.142595780932022E-2</v>
      </c>
      <c r="D76" s="482"/>
      <c r="E76" s="483">
        <v>5.232657699609713E-3</v>
      </c>
      <c r="F76" s="484">
        <v>3.8788116017974807E-4</v>
      </c>
      <c r="G76" s="483">
        <v>4.0371026756387031E-4</v>
      </c>
      <c r="H76" s="485"/>
      <c r="I76" s="486">
        <v>0.10526126250784786</v>
      </c>
      <c r="J76" s="487">
        <v>5.548000126660476E-2</v>
      </c>
      <c r="K76" s="487"/>
      <c r="L76" s="488">
        <v>1.1084566460708803E-2</v>
      </c>
      <c r="M76" s="485"/>
      <c r="N76" s="486">
        <v>9.2803093621008498E-2</v>
      </c>
      <c r="O76" s="487">
        <v>4.1457857802824752E-2</v>
      </c>
      <c r="P76" s="487"/>
      <c r="Q76" s="488">
        <v>4.8653809555987771E-3</v>
      </c>
      <c r="R76" s="485"/>
    </row>
    <row r="77" spans="1:41" s="422" customFormat="1" x14ac:dyDescent="0.35">
      <c r="A77" s="489" t="s">
        <v>81</v>
      </c>
      <c r="B77" s="489">
        <v>3746.4820880107281</v>
      </c>
      <c r="C77" s="422">
        <v>8042.897545986837</v>
      </c>
      <c r="D77" s="422">
        <v>461</v>
      </c>
      <c r="E77" s="490">
        <v>260.31357065302848</v>
      </c>
      <c r="F77" s="465">
        <v>101.73559112048082</v>
      </c>
      <c r="G77" s="490">
        <v>105.88733593811254</v>
      </c>
      <c r="H77" s="462"/>
      <c r="I77" s="491">
        <v>3145.1075132133942</v>
      </c>
      <c r="J77" s="492">
        <v>6741.0775616336005</v>
      </c>
      <c r="K77" s="493">
        <v>445</v>
      </c>
      <c r="L77" s="461">
        <v>660.68067756546225</v>
      </c>
      <c r="M77" s="462"/>
      <c r="N77" s="491">
        <v>2066.1359139755718</v>
      </c>
      <c r="O77" s="492">
        <v>4469.658240364116</v>
      </c>
      <c r="P77" s="493">
        <v>902</v>
      </c>
      <c r="Q77" s="461">
        <v>312.84929210900179</v>
      </c>
      <c r="R77" s="462"/>
    </row>
    <row r="78" spans="1:41" s="424" customFormat="1" x14ac:dyDescent="0.35">
      <c r="B78" s="482"/>
      <c r="C78" s="482"/>
      <c r="D78" s="482"/>
      <c r="E78" s="494"/>
      <c r="F78" s="482"/>
      <c r="G78" s="482"/>
      <c r="H78" s="484"/>
      <c r="I78" s="482"/>
      <c r="J78" s="482"/>
      <c r="K78" s="482"/>
      <c r="L78" s="482"/>
      <c r="M78" s="482"/>
      <c r="N78" s="482"/>
      <c r="O78" s="482"/>
      <c r="P78" s="482"/>
      <c r="Q78" s="482"/>
      <c r="R78" s="482"/>
    </row>
    <row r="79" spans="1:41" s="424" customFormat="1" ht="15.5" x14ac:dyDescent="0.35">
      <c r="A79" s="408" t="s">
        <v>114</v>
      </c>
      <c r="B79" s="482"/>
      <c r="C79" s="482"/>
      <c r="D79" s="482"/>
      <c r="E79" s="494"/>
      <c r="G79" s="424" t="s">
        <v>110</v>
      </c>
      <c r="L79" s="428"/>
      <c r="O79" s="422"/>
      <c r="U79" s="428"/>
      <c r="AB79" s="428"/>
      <c r="AE79" s="428"/>
      <c r="AH79" s="428"/>
      <c r="AO79" s="428"/>
    </row>
    <row r="80" spans="1:41" s="424" customFormat="1" x14ac:dyDescent="0.35">
      <c r="A80" s="426" t="s">
        <v>83</v>
      </c>
      <c r="E80" s="427"/>
      <c r="L80" s="428"/>
      <c r="O80" s="422"/>
      <c r="U80" s="428"/>
      <c r="AB80" s="428"/>
      <c r="AE80" s="428"/>
      <c r="AH80" s="428"/>
      <c r="AO80" s="428"/>
    </row>
    <row r="81" spans="1:41" s="424" customFormat="1" x14ac:dyDescent="0.35">
      <c r="A81" s="495" t="s">
        <v>84</v>
      </c>
      <c r="E81" s="427"/>
      <c r="L81" s="428"/>
      <c r="U81" s="428"/>
      <c r="AB81" s="428"/>
      <c r="AE81" s="428"/>
      <c r="AH81" s="428"/>
      <c r="AO81" s="428"/>
    </row>
    <row r="82" spans="1:41" s="424" customFormat="1" ht="13.5" customHeight="1" x14ac:dyDescent="0.35">
      <c r="A82" s="496"/>
      <c r="B82" s="474" t="s">
        <v>85</v>
      </c>
      <c r="C82" s="497" t="s">
        <v>86</v>
      </c>
      <c r="I82" s="428"/>
      <c r="R82" s="428"/>
      <c r="Y82" s="428"/>
      <c r="AB82" s="428"/>
      <c r="AE82" s="428"/>
      <c r="AL82" s="428"/>
    </row>
    <row r="83" spans="1:41" s="424" customFormat="1" ht="38.25" customHeight="1" x14ac:dyDescent="0.35">
      <c r="A83" s="458"/>
      <c r="B83" s="498" t="s">
        <v>87</v>
      </c>
      <c r="C83" s="498" t="s">
        <v>8</v>
      </c>
      <c r="I83" s="428"/>
      <c r="R83" s="428"/>
      <c r="Y83" s="428"/>
      <c r="AB83" s="428"/>
      <c r="AE83" s="428"/>
      <c r="AL83" s="428"/>
    </row>
    <row r="84" spans="1:41" s="424" customFormat="1" x14ac:dyDescent="0.35">
      <c r="A84" s="458" t="s">
        <v>96</v>
      </c>
      <c r="B84" s="481">
        <v>3.9189115225482665</v>
      </c>
      <c r="C84" s="486">
        <v>26.406293465440623</v>
      </c>
      <c r="I84" s="428"/>
      <c r="R84" s="428"/>
      <c r="Y84" s="428"/>
      <c r="AB84" s="428"/>
      <c r="AE84" s="428"/>
      <c r="AL84" s="428"/>
    </row>
    <row r="85" spans="1:41" s="424" customFormat="1" x14ac:dyDescent="0.35">
      <c r="A85" s="458" t="s">
        <v>97</v>
      </c>
      <c r="B85" s="481">
        <v>8.4379374062153634</v>
      </c>
      <c r="C85" s="486">
        <v>9.7670958067941758</v>
      </c>
      <c r="I85" s="428"/>
      <c r="R85" s="428"/>
      <c r="Y85" s="428"/>
      <c r="AB85" s="428"/>
      <c r="AE85" s="428"/>
      <c r="AL85" s="428"/>
    </row>
    <row r="86" spans="1:41" s="424" customFormat="1" x14ac:dyDescent="0.35">
      <c r="A86" s="458" t="s">
        <v>98</v>
      </c>
      <c r="B86" s="481">
        <v>19.036630703156021</v>
      </c>
      <c r="C86" s="486">
        <v>18.753923607440072</v>
      </c>
      <c r="I86" s="428"/>
      <c r="R86" s="428"/>
      <c r="Y86" s="428"/>
      <c r="AB86" s="428"/>
      <c r="AE86" s="428"/>
      <c r="AL86" s="428"/>
    </row>
    <row r="87" spans="1:41" s="424" customFormat="1" x14ac:dyDescent="0.35">
      <c r="A87" s="458" t="s">
        <v>99</v>
      </c>
      <c r="B87" s="481">
        <v>1.0004952823259694</v>
      </c>
      <c r="C87" s="486">
        <v>2.5190112162896292</v>
      </c>
      <c r="I87" s="428"/>
      <c r="R87" s="428"/>
      <c r="Y87" s="428"/>
      <c r="AB87" s="428"/>
      <c r="AE87" s="428"/>
      <c r="AL87" s="428"/>
    </row>
    <row r="88" spans="1:41" s="424" customFormat="1" x14ac:dyDescent="0.35">
      <c r="A88" s="458" t="s">
        <v>100</v>
      </c>
      <c r="B88" s="481">
        <v>0.84280287167028023</v>
      </c>
      <c r="C88" s="486">
        <v>1.6038557915735765</v>
      </c>
      <c r="I88" s="428"/>
      <c r="R88" s="428"/>
      <c r="Y88" s="428"/>
      <c r="AB88" s="428"/>
      <c r="AE88" s="428"/>
      <c r="AL88" s="428"/>
    </row>
    <row r="89" spans="1:41" s="424" customFormat="1" x14ac:dyDescent="0.35">
      <c r="A89" s="458" t="s">
        <v>101</v>
      </c>
      <c r="B89" s="481">
        <v>7.0781804643051052</v>
      </c>
      <c r="C89" s="486">
        <v>10.541183868187442</v>
      </c>
      <c r="I89" s="428"/>
      <c r="R89" s="428"/>
      <c r="Y89" s="428"/>
      <c r="AB89" s="428"/>
      <c r="AE89" s="428"/>
      <c r="AL89" s="428"/>
    </row>
    <row r="90" spans="1:41" s="424" customFormat="1" x14ac:dyDescent="0.35">
      <c r="A90" s="458" t="s">
        <v>102</v>
      </c>
      <c r="B90" s="481">
        <v>0.16869312551943041</v>
      </c>
      <c r="C90" s="486">
        <v>0.20172241060572096</v>
      </c>
      <c r="I90" s="428"/>
      <c r="R90" s="428"/>
      <c r="Y90" s="428"/>
      <c r="AB90" s="428"/>
      <c r="AE90" s="428"/>
      <c r="AL90" s="428"/>
    </row>
    <row r="91" spans="1:41" s="424" customFormat="1" x14ac:dyDescent="0.35">
      <c r="A91" s="458" t="s">
        <v>103</v>
      </c>
      <c r="B91" s="481">
        <v>0.30943832850410796</v>
      </c>
      <c r="C91" s="486">
        <v>0.30354144588679394</v>
      </c>
      <c r="I91" s="428"/>
      <c r="R91" s="428"/>
      <c r="Y91" s="428"/>
      <c r="AB91" s="428"/>
      <c r="AE91" s="428"/>
      <c r="AL91" s="428"/>
    </row>
    <row r="92" spans="1:41" s="424" customFormat="1" x14ac:dyDescent="0.35">
      <c r="A92" s="458" t="s">
        <v>104</v>
      </c>
      <c r="B92" s="481">
        <v>92.85895633450879</v>
      </c>
      <c r="C92" s="486">
        <v>41.88019483022503</v>
      </c>
      <c r="I92" s="428"/>
      <c r="R92" s="428"/>
      <c r="Y92" s="428"/>
      <c r="AB92" s="428"/>
      <c r="AE92" s="428"/>
      <c r="AL92" s="428"/>
    </row>
    <row r="93" spans="1:41" s="424" customFormat="1" x14ac:dyDescent="0.35">
      <c r="A93" s="458" t="s">
        <v>105</v>
      </c>
      <c r="B93" s="481">
        <v>9.0591785163359057E-2</v>
      </c>
      <c r="C93" s="486">
        <v>2.4444627585613237</v>
      </c>
      <c r="I93" s="428"/>
      <c r="R93" s="428"/>
      <c r="Y93" s="428"/>
      <c r="AB93" s="428"/>
      <c r="AE93" s="428"/>
      <c r="AL93" s="428"/>
    </row>
    <row r="94" spans="1:41" s="424" customFormat="1" x14ac:dyDescent="0.35">
      <c r="A94" s="458" t="s">
        <v>106</v>
      </c>
      <c r="B94" s="489">
        <v>5771.209972196435</v>
      </c>
      <c r="C94" s="491">
        <v>14756.56810639861</v>
      </c>
      <c r="I94" s="428"/>
      <c r="R94" s="428"/>
      <c r="Y94" s="428"/>
      <c r="AB94" s="428"/>
      <c r="AE94" s="428"/>
      <c r="AL94" s="428"/>
    </row>
    <row r="96" spans="1:41" ht="15.5" x14ac:dyDescent="0.35">
      <c r="A96" s="408" t="s">
        <v>640</v>
      </c>
      <c r="B96" s="409"/>
      <c r="C96" s="409"/>
      <c r="D96" s="409"/>
      <c r="E96" s="410"/>
      <c r="F96" s="409"/>
      <c r="G96" s="409"/>
      <c r="H96" s="409"/>
    </row>
    <row r="97" spans="1:43" s="412" customFormat="1" x14ac:dyDescent="0.35">
      <c r="A97" s="568" t="s">
        <v>8</v>
      </c>
      <c r="B97" s="569"/>
      <c r="C97" s="569"/>
      <c r="D97" s="569"/>
      <c r="E97" s="569"/>
      <c r="F97" s="569"/>
      <c r="G97" s="569"/>
      <c r="H97" s="569"/>
      <c r="I97" s="569"/>
      <c r="J97" s="570"/>
      <c r="K97" s="568" t="s">
        <v>90</v>
      </c>
      <c r="L97" s="569"/>
      <c r="M97" s="569"/>
      <c r="N97" s="569"/>
      <c r="O97" s="569"/>
      <c r="P97" s="569"/>
      <c r="Q97" s="569"/>
      <c r="R97" s="569"/>
      <c r="S97" s="569"/>
      <c r="T97" s="570"/>
      <c r="U97" s="568" t="s">
        <v>659</v>
      </c>
      <c r="V97" s="569"/>
      <c r="W97" s="569"/>
      <c r="X97" s="569"/>
      <c r="Y97" s="569"/>
      <c r="Z97" s="569"/>
      <c r="AA97" s="569"/>
      <c r="AB97" s="569"/>
      <c r="AC97" s="569"/>
      <c r="AD97" s="570"/>
      <c r="AE97" s="416"/>
      <c r="AH97" s="416"/>
      <c r="AO97" s="416"/>
    </row>
    <row r="98" spans="1:43" s="412" customFormat="1" x14ac:dyDescent="0.35">
      <c r="A98" s="499" t="s">
        <v>634</v>
      </c>
      <c r="B98" s="500" t="s">
        <v>635</v>
      </c>
      <c r="C98" s="508" t="s">
        <v>726</v>
      </c>
      <c r="D98" s="508" t="s">
        <v>633</v>
      </c>
      <c r="E98" s="508" t="s">
        <v>499</v>
      </c>
      <c r="F98" s="508" t="s">
        <v>500</v>
      </c>
      <c r="G98" s="509" t="s">
        <v>501</v>
      </c>
      <c r="H98" s="508" t="s">
        <v>502</v>
      </c>
      <c r="I98" s="508" t="s">
        <v>503</v>
      </c>
      <c r="J98" s="510" t="s">
        <v>521</v>
      </c>
      <c r="K98" s="499" t="s">
        <v>634</v>
      </c>
      <c r="L98" s="500" t="s">
        <v>635</v>
      </c>
      <c r="M98" s="508" t="s">
        <v>726</v>
      </c>
      <c r="N98" s="508" t="s">
        <v>633</v>
      </c>
      <c r="O98" s="508" t="s">
        <v>499</v>
      </c>
      <c r="P98" s="508" t="s">
        <v>500</v>
      </c>
      <c r="Q98" s="509" t="s">
        <v>501</v>
      </c>
      <c r="R98" s="508" t="s">
        <v>502</v>
      </c>
      <c r="S98" s="508" t="s">
        <v>503</v>
      </c>
      <c r="T98" s="510" t="s">
        <v>521</v>
      </c>
      <c r="U98" s="499" t="s">
        <v>634</v>
      </c>
      <c r="V98" s="500" t="s">
        <v>635</v>
      </c>
      <c r="W98" s="508" t="s">
        <v>726</v>
      </c>
      <c r="X98" s="508" t="s">
        <v>633</v>
      </c>
      <c r="Y98" s="508" t="s">
        <v>499</v>
      </c>
      <c r="Z98" s="508" t="s">
        <v>500</v>
      </c>
      <c r="AA98" s="509" t="s">
        <v>501</v>
      </c>
      <c r="AB98" s="508" t="s">
        <v>502</v>
      </c>
      <c r="AC98" s="508" t="s">
        <v>503</v>
      </c>
      <c r="AD98" s="510" t="s">
        <v>521</v>
      </c>
      <c r="AG98" s="416"/>
      <c r="AJ98" s="416"/>
      <c r="AQ98" s="416"/>
    </row>
    <row r="99" spans="1:43" x14ac:dyDescent="0.35">
      <c r="A99" s="501">
        <f>B46</f>
        <v>0.86270000000000002</v>
      </c>
      <c r="B99" s="502" t="s">
        <v>642</v>
      </c>
      <c r="C99" s="511" t="s">
        <v>636</v>
      </c>
      <c r="D99" s="511" t="s">
        <v>638</v>
      </c>
      <c r="E99" s="512" t="s">
        <v>639</v>
      </c>
      <c r="F99" s="513">
        <f>A99</f>
        <v>0.86270000000000002</v>
      </c>
      <c r="G99" s="511" t="s">
        <v>641</v>
      </c>
      <c r="H99" s="511" t="s">
        <v>637</v>
      </c>
      <c r="I99" s="511" t="s">
        <v>648</v>
      </c>
      <c r="J99" s="514" t="s">
        <v>644</v>
      </c>
      <c r="K99" s="501">
        <f>I46</f>
        <v>0.88029999999999997</v>
      </c>
      <c r="L99" s="502" t="s">
        <v>642</v>
      </c>
      <c r="M99" s="511" t="s">
        <v>636</v>
      </c>
      <c r="N99" s="511" t="s">
        <v>638</v>
      </c>
      <c r="O99" s="512" t="s">
        <v>639</v>
      </c>
      <c r="P99" s="513">
        <f>K99</f>
        <v>0.88029999999999997</v>
      </c>
      <c r="Q99" s="511" t="s">
        <v>641</v>
      </c>
      <c r="R99" s="511" t="s">
        <v>637</v>
      </c>
      <c r="S99" s="511" t="s">
        <v>648</v>
      </c>
      <c r="T99" s="514" t="s">
        <v>655</v>
      </c>
      <c r="U99" s="501">
        <f>N46</f>
        <v>1.0007999999999999</v>
      </c>
      <c r="V99" s="502" t="s">
        <v>642</v>
      </c>
      <c r="W99" s="511" t="s">
        <v>636</v>
      </c>
      <c r="X99" s="511" t="s">
        <v>638</v>
      </c>
      <c r="Y99" s="512" t="s">
        <v>639</v>
      </c>
      <c r="Z99" s="513">
        <f>U99</f>
        <v>1.0007999999999999</v>
      </c>
      <c r="AA99" s="511" t="s">
        <v>641</v>
      </c>
      <c r="AB99" s="511" t="s">
        <v>637</v>
      </c>
      <c r="AC99" s="511" t="s">
        <v>648</v>
      </c>
      <c r="AD99" s="514" t="s">
        <v>660</v>
      </c>
    </row>
    <row r="100" spans="1:43" x14ac:dyDescent="0.35">
      <c r="A100" s="503">
        <f>B48+C48</f>
        <v>0</v>
      </c>
      <c r="B100" s="502" t="s">
        <v>643</v>
      </c>
      <c r="C100" s="511" t="s">
        <v>636</v>
      </c>
      <c r="D100" s="511"/>
      <c r="E100" s="512" t="s">
        <v>729</v>
      </c>
      <c r="F100" s="511">
        <f t="shared" ref="F100:F116" si="7">A100/10^6</f>
        <v>0</v>
      </c>
      <c r="G100" s="511" t="s">
        <v>641</v>
      </c>
      <c r="H100" s="511" t="s">
        <v>637</v>
      </c>
      <c r="I100" s="511" t="s">
        <v>648</v>
      </c>
      <c r="J100" s="514" t="s">
        <v>747</v>
      </c>
      <c r="K100" s="501">
        <f>I48+J48</f>
        <v>0</v>
      </c>
      <c r="L100" s="502" t="s">
        <v>643</v>
      </c>
      <c r="M100" s="511" t="s">
        <v>636</v>
      </c>
      <c r="N100" s="511"/>
      <c r="O100" s="512" t="s">
        <v>729</v>
      </c>
      <c r="P100" s="511">
        <f t="shared" ref="P100:P116" si="8">K100/10^6</f>
        <v>0</v>
      </c>
      <c r="Q100" s="511" t="s">
        <v>641</v>
      </c>
      <c r="R100" s="511" t="s">
        <v>637</v>
      </c>
      <c r="S100" s="511" t="s">
        <v>648</v>
      </c>
      <c r="T100" s="514" t="s">
        <v>748</v>
      </c>
      <c r="U100" s="501">
        <f>N48+O48</f>
        <v>0</v>
      </c>
      <c r="V100" s="502" t="s">
        <v>643</v>
      </c>
      <c r="W100" s="511" t="s">
        <v>636</v>
      </c>
      <c r="X100" s="511"/>
      <c r="Y100" s="512" t="s">
        <v>729</v>
      </c>
      <c r="Z100" s="511">
        <f t="shared" ref="Z100:Z116" si="9">U100/10^6</f>
        <v>0</v>
      </c>
      <c r="AA100" s="511" t="s">
        <v>641</v>
      </c>
      <c r="AB100" s="511" t="s">
        <v>637</v>
      </c>
      <c r="AC100" s="511" t="s">
        <v>648</v>
      </c>
      <c r="AD100" s="514" t="s">
        <v>749</v>
      </c>
    </row>
    <row r="101" spans="1:43" x14ac:dyDescent="0.35">
      <c r="A101" s="503">
        <f t="shared" ref="A101:A116" si="10">B49+C49</f>
        <v>92769.409254761442</v>
      </c>
      <c r="B101" s="502" t="s">
        <v>643</v>
      </c>
      <c r="C101" s="511" t="s">
        <v>636</v>
      </c>
      <c r="D101" s="511"/>
      <c r="E101" s="512" t="s">
        <v>730</v>
      </c>
      <c r="F101" s="511">
        <f t="shared" si="7"/>
        <v>9.2769409254761445E-2</v>
      </c>
      <c r="G101" s="511" t="s">
        <v>641</v>
      </c>
      <c r="H101" s="511" t="s">
        <v>637</v>
      </c>
      <c r="I101" s="511" t="s">
        <v>648</v>
      </c>
      <c r="J101" s="514" t="s">
        <v>747</v>
      </c>
      <c r="K101" s="501">
        <f t="shared" ref="K101:K116" si="11">I49+J49</f>
        <v>105628.95112290347</v>
      </c>
      <c r="L101" s="502" t="s">
        <v>643</v>
      </c>
      <c r="M101" s="511" t="s">
        <v>636</v>
      </c>
      <c r="N101" s="511"/>
      <c r="O101" s="512" t="s">
        <v>730</v>
      </c>
      <c r="P101" s="511">
        <f t="shared" si="8"/>
        <v>0.10562895112290346</v>
      </c>
      <c r="Q101" s="511" t="s">
        <v>641</v>
      </c>
      <c r="R101" s="511" t="s">
        <v>637</v>
      </c>
      <c r="S101" s="511" t="s">
        <v>648</v>
      </c>
      <c r="T101" s="514" t="s">
        <v>748</v>
      </c>
      <c r="U101" s="501">
        <f t="shared" ref="U101:U116" si="12">N49+O49</f>
        <v>31057.672648011368</v>
      </c>
      <c r="V101" s="502" t="s">
        <v>643</v>
      </c>
      <c r="W101" s="511" t="s">
        <v>636</v>
      </c>
      <c r="X101" s="511"/>
      <c r="Y101" s="512" t="s">
        <v>730</v>
      </c>
      <c r="Z101" s="511">
        <f t="shared" si="9"/>
        <v>3.1057672648011368E-2</v>
      </c>
      <c r="AA101" s="511" t="s">
        <v>641</v>
      </c>
      <c r="AB101" s="511" t="s">
        <v>637</v>
      </c>
      <c r="AC101" s="511" t="s">
        <v>648</v>
      </c>
      <c r="AD101" s="514" t="s">
        <v>749</v>
      </c>
    </row>
    <row r="102" spans="1:43" x14ac:dyDescent="0.35">
      <c r="A102" s="503">
        <f t="shared" si="10"/>
        <v>0</v>
      </c>
      <c r="B102" s="502" t="s">
        <v>643</v>
      </c>
      <c r="C102" s="511" t="s">
        <v>636</v>
      </c>
      <c r="D102" s="511"/>
      <c r="E102" s="512" t="s">
        <v>731</v>
      </c>
      <c r="F102" s="511">
        <f t="shared" si="7"/>
        <v>0</v>
      </c>
      <c r="G102" s="511" t="s">
        <v>641</v>
      </c>
      <c r="H102" s="511" t="s">
        <v>637</v>
      </c>
      <c r="I102" s="511" t="s">
        <v>648</v>
      </c>
      <c r="J102" s="514" t="s">
        <v>747</v>
      </c>
      <c r="K102" s="501">
        <f t="shared" si="11"/>
        <v>0</v>
      </c>
      <c r="L102" s="502" t="s">
        <v>643</v>
      </c>
      <c r="M102" s="511" t="s">
        <v>636</v>
      </c>
      <c r="N102" s="511"/>
      <c r="O102" s="512" t="s">
        <v>731</v>
      </c>
      <c r="P102" s="511">
        <f t="shared" si="8"/>
        <v>0</v>
      </c>
      <c r="Q102" s="511" t="s">
        <v>641</v>
      </c>
      <c r="R102" s="511" t="s">
        <v>637</v>
      </c>
      <c r="S102" s="511" t="s">
        <v>648</v>
      </c>
      <c r="T102" s="514" t="s">
        <v>748</v>
      </c>
      <c r="U102" s="501">
        <f t="shared" si="12"/>
        <v>0</v>
      </c>
      <c r="V102" s="502" t="s">
        <v>643</v>
      </c>
      <c r="W102" s="511" t="s">
        <v>636</v>
      </c>
      <c r="X102" s="511"/>
      <c r="Y102" s="512" t="s">
        <v>731</v>
      </c>
      <c r="Z102" s="511">
        <f t="shared" si="9"/>
        <v>0</v>
      </c>
      <c r="AA102" s="511" t="s">
        <v>641</v>
      </c>
      <c r="AB102" s="511" t="s">
        <v>637</v>
      </c>
      <c r="AC102" s="511" t="s">
        <v>648</v>
      </c>
      <c r="AD102" s="514" t="s">
        <v>749</v>
      </c>
    </row>
    <row r="103" spans="1:43" x14ac:dyDescent="0.35">
      <c r="A103" s="503">
        <f t="shared" si="10"/>
        <v>0</v>
      </c>
      <c r="B103" s="502" t="s">
        <v>643</v>
      </c>
      <c r="C103" s="511" t="s">
        <v>636</v>
      </c>
      <c r="D103" s="511"/>
      <c r="E103" s="512" t="s">
        <v>545</v>
      </c>
      <c r="F103" s="511">
        <f t="shared" si="7"/>
        <v>0</v>
      </c>
      <c r="G103" s="511" t="s">
        <v>641</v>
      </c>
      <c r="H103" s="511" t="s">
        <v>637</v>
      </c>
      <c r="I103" s="511" t="s">
        <v>648</v>
      </c>
      <c r="J103" s="514" t="s">
        <v>747</v>
      </c>
      <c r="K103" s="501">
        <f t="shared" si="11"/>
        <v>0</v>
      </c>
      <c r="L103" s="502" t="s">
        <v>643</v>
      </c>
      <c r="M103" s="511" t="s">
        <v>636</v>
      </c>
      <c r="N103" s="511"/>
      <c r="O103" s="512" t="s">
        <v>545</v>
      </c>
      <c r="P103" s="511">
        <f t="shared" si="8"/>
        <v>0</v>
      </c>
      <c r="Q103" s="511" t="s">
        <v>641</v>
      </c>
      <c r="R103" s="511" t="s">
        <v>637</v>
      </c>
      <c r="S103" s="511" t="s">
        <v>648</v>
      </c>
      <c r="T103" s="514" t="s">
        <v>748</v>
      </c>
      <c r="U103" s="501">
        <f t="shared" si="12"/>
        <v>0</v>
      </c>
      <c r="V103" s="502" t="s">
        <v>643</v>
      </c>
      <c r="W103" s="511" t="s">
        <v>636</v>
      </c>
      <c r="X103" s="511"/>
      <c r="Y103" s="512" t="s">
        <v>545</v>
      </c>
      <c r="Z103" s="511">
        <f t="shared" si="9"/>
        <v>0</v>
      </c>
      <c r="AA103" s="511" t="s">
        <v>641</v>
      </c>
      <c r="AB103" s="511" t="s">
        <v>637</v>
      </c>
      <c r="AC103" s="511" t="s">
        <v>648</v>
      </c>
      <c r="AD103" s="514" t="s">
        <v>749</v>
      </c>
    </row>
    <row r="104" spans="1:43" x14ac:dyDescent="0.35">
      <c r="A104" s="503">
        <f t="shared" si="10"/>
        <v>62669.120243345278</v>
      </c>
      <c r="B104" s="502" t="s">
        <v>643</v>
      </c>
      <c r="C104" s="511" t="s">
        <v>636</v>
      </c>
      <c r="D104" s="511"/>
      <c r="E104" s="512" t="s">
        <v>732</v>
      </c>
      <c r="F104" s="511">
        <f t="shared" si="7"/>
        <v>6.2669120243345283E-2</v>
      </c>
      <c r="G104" s="511" t="s">
        <v>641</v>
      </c>
      <c r="H104" s="511" t="s">
        <v>637</v>
      </c>
      <c r="I104" s="511" t="s">
        <v>648</v>
      </c>
      <c r="J104" s="514" t="s">
        <v>747</v>
      </c>
      <c r="K104" s="501">
        <f t="shared" si="11"/>
        <v>44392.856992300702</v>
      </c>
      <c r="L104" s="502" t="s">
        <v>643</v>
      </c>
      <c r="M104" s="511" t="s">
        <v>636</v>
      </c>
      <c r="N104" s="511"/>
      <c r="O104" s="512" t="s">
        <v>732</v>
      </c>
      <c r="P104" s="511">
        <f t="shared" si="8"/>
        <v>4.4392856992300701E-2</v>
      </c>
      <c r="Q104" s="511" t="s">
        <v>641</v>
      </c>
      <c r="R104" s="511" t="s">
        <v>637</v>
      </c>
      <c r="S104" s="511" t="s">
        <v>648</v>
      </c>
      <c r="T104" s="514" t="s">
        <v>748</v>
      </c>
      <c r="U104" s="501">
        <f t="shared" si="12"/>
        <v>51881.7826610458</v>
      </c>
      <c r="V104" s="502" t="s">
        <v>643</v>
      </c>
      <c r="W104" s="511" t="s">
        <v>636</v>
      </c>
      <c r="X104" s="511"/>
      <c r="Y104" s="512" t="s">
        <v>732</v>
      </c>
      <c r="Z104" s="511">
        <f t="shared" si="9"/>
        <v>5.1881782661045803E-2</v>
      </c>
      <c r="AA104" s="511" t="s">
        <v>641</v>
      </c>
      <c r="AB104" s="511" t="s">
        <v>637</v>
      </c>
      <c r="AC104" s="511" t="s">
        <v>648</v>
      </c>
      <c r="AD104" s="514" t="s">
        <v>749</v>
      </c>
    </row>
    <row r="105" spans="1:43" x14ac:dyDescent="0.35">
      <c r="A105" s="503">
        <f t="shared" si="10"/>
        <v>0</v>
      </c>
      <c r="B105" s="502" t="s">
        <v>643</v>
      </c>
      <c r="C105" s="511" t="s">
        <v>636</v>
      </c>
      <c r="D105" s="511"/>
      <c r="E105" s="512" t="s">
        <v>542</v>
      </c>
      <c r="F105" s="511">
        <f t="shared" si="7"/>
        <v>0</v>
      </c>
      <c r="G105" s="511" t="s">
        <v>641</v>
      </c>
      <c r="H105" s="511" t="s">
        <v>637</v>
      </c>
      <c r="I105" s="511" t="s">
        <v>648</v>
      </c>
      <c r="J105" s="514" t="s">
        <v>747</v>
      </c>
      <c r="K105" s="501">
        <f t="shared" si="11"/>
        <v>0</v>
      </c>
      <c r="L105" s="502" t="s">
        <v>643</v>
      </c>
      <c r="M105" s="511" t="s">
        <v>636</v>
      </c>
      <c r="N105" s="511"/>
      <c r="O105" s="512" t="s">
        <v>542</v>
      </c>
      <c r="P105" s="511">
        <f t="shared" si="8"/>
        <v>0</v>
      </c>
      <c r="Q105" s="511" t="s">
        <v>641</v>
      </c>
      <c r="R105" s="511" t="s">
        <v>637</v>
      </c>
      <c r="S105" s="511" t="s">
        <v>648</v>
      </c>
      <c r="T105" s="514" t="s">
        <v>748</v>
      </c>
      <c r="U105" s="501">
        <f t="shared" si="12"/>
        <v>0</v>
      </c>
      <c r="V105" s="502" t="s">
        <v>643</v>
      </c>
      <c r="W105" s="511" t="s">
        <v>636</v>
      </c>
      <c r="X105" s="511"/>
      <c r="Y105" s="512" t="s">
        <v>542</v>
      </c>
      <c r="Z105" s="511">
        <f t="shared" si="9"/>
        <v>0</v>
      </c>
      <c r="AA105" s="511" t="s">
        <v>641</v>
      </c>
      <c r="AB105" s="511" t="s">
        <v>637</v>
      </c>
      <c r="AC105" s="511" t="s">
        <v>648</v>
      </c>
      <c r="AD105" s="514" t="s">
        <v>749</v>
      </c>
    </row>
    <row r="106" spans="1:43" x14ac:dyDescent="0.35">
      <c r="A106" s="503">
        <f t="shared" si="10"/>
        <v>0</v>
      </c>
      <c r="B106" s="502" t="s">
        <v>643</v>
      </c>
      <c r="C106" s="511" t="s">
        <v>636</v>
      </c>
      <c r="D106" s="511"/>
      <c r="E106" s="512" t="s">
        <v>733</v>
      </c>
      <c r="F106" s="511">
        <f t="shared" si="7"/>
        <v>0</v>
      </c>
      <c r="G106" s="511" t="s">
        <v>641</v>
      </c>
      <c r="H106" s="511" t="s">
        <v>637</v>
      </c>
      <c r="I106" s="511" t="s">
        <v>648</v>
      </c>
      <c r="J106" s="514" t="s">
        <v>747</v>
      </c>
      <c r="K106" s="501">
        <f t="shared" si="11"/>
        <v>0</v>
      </c>
      <c r="L106" s="502" t="s">
        <v>643</v>
      </c>
      <c r="M106" s="511" t="s">
        <v>636</v>
      </c>
      <c r="N106" s="511"/>
      <c r="O106" s="512" t="s">
        <v>733</v>
      </c>
      <c r="P106" s="511">
        <f t="shared" si="8"/>
        <v>0</v>
      </c>
      <c r="Q106" s="511" t="s">
        <v>641</v>
      </c>
      <c r="R106" s="511" t="s">
        <v>637</v>
      </c>
      <c r="S106" s="511" t="s">
        <v>648</v>
      </c>
      <c r="T106" s="514" t="s">
        <v>748</v>
      </c>
      <c r="U106" s="501">
        <f t="shared" si="12"/>
        <v>0</v>
      </c>
      <c r="V106" s="502" t="s">
        <v>643</v>
      </c>
      <c r="W106" s="511" t="s">
        <v>636</v>
      </c>
      <c r="X106" s="511"/>
      <c r="Y106" s="512" t="s">
        <v>733</v>
      </c>
      <c r="Z106" s="511">
        <f t="shared" si="9"/>
        <v>0</v>
      </c>
      <c r="AA106" s="511" t="s">
        <v>641</v>
      </c>
      <c r="AB106" s="511" t="s">
        <v>637</v>
      </c>
      <c r="AC106" s="511" t="s">
        <v>648</v>
      </c>
      <c r="AD106" s="514" t="s">
        <v>749</v>
      </c>
    </row>
    <row r="107" spans="1:43" x14ac:dyDescent="0.35">
      <c r="A107" s="503">
        <f t="shared" si="10"/>
        <v>4008.0631752414811</v>
      </c>
      <c r="B107" s="502" t="s">
        <v>643</v>
      </c>
      <c r="C107" s="511" t="s">
        <v>636</v>
      </c>
      <c r="D107" s="511"/>
      <c r="E107" s="512" t="s">
        <v>596</v>
      </c>
      <c r="F107" s="511">
        <f>A107/10^6</f>
        <v>4.0080631752414811E-3</v>
      </c>
      <c r="G107" s="511" t="s">
        <v>641</v>
      </c>
      <c r="H107" s="511" t="s">
        <v>637</v>
      </c>
      <c r="I107" s="511" t="s">
        <v>648</v>
      </c>
      <c r="J107" s="514" t="s">
        <v>747</v>
      </c>
      <c r="K107" s="501">
        <f t="shared" si="11"/>
        <v>2958.0521317594703</v>
      </c>
      <c r="L107" s="502" t="s">
        <v>643</v>
      </c>
      <c r="M107" s="511" t="s">
        <v>636</v>
      </c>
      <c r="N107" s="511"/>
      <c r="O107" s="512" t="s">
        <v>596</v>
      </c>
      <c r="P107" s="511">
        <f>K107/10^6</f>
        <v>2.9580521317594702E-3</v>
      </c>
      <c r="Q107" s="511" t="s">
        <v>641</v>
      </c>
      <c r="R107" s="511" t="s">
        <v>637</v>
      </c>
      <c r="S107" s="511" t="s">
        <v>648</v>
      </c>
      <c r="T107" s="514" t="s">
        <v>748</v>
      </c>
      <c r="U107" s="501">
        <f t="shared" si="12"/>
        <v>3212.8626877253132</v>
      </c>
      <c r="V107" s="502" t="s">
        <v>643</v>
      </c>
      <c r="W107" s="511" t="s">
        <v>636</v>
      </c>
      <c r="X107" s="511"/>
      <c r="Y107" s="512" t="s">
        <v>596</v>
      </c>
      <c r="Z107" s="511">
        <f>U107/10^6</f>
        <v>3.2128626877253133E-3</v>
      </c>
      <c r="AA107" s="511" t="s">
        <v>641</v>
      </c>
      <c r="AB107" s="511" t="s">
        <v>637</v>
      </c>
      <c r="AC107" s="511" t="s">
        <v>648</v>
      </c>
      <c r="AD107" s="514" t="s">
        <v>749</v>
      </c>
    </row>
    <row r="108" spans="1:43" x14ac:dyDescent="0.35">
      <c r="A108" s="503">
        <f t="shared" si="10"/>
        <v>6317.3446073342557</v>
      </c>
      <c r="B108" s="502" t="s">
        <v>643</v>
      </c>
      <c r="C108" s="511" t="s">
        <v>636</v>
      </c>
      <c r="D108" s="511"/>
      <c r="E108" s="512" t="s">
        <v>734</v>
      </c>
      <c r="F108" s="511">
        <f t="shared" si="7"/>
        <v>6.3173446073342557E-3</v>
      </c>
      <c r="G108" s="511" t="s">
        <v>641</v>
      </c>
      <c r="H108" s="511" t="s">
        <v>637</v>
      </c>
      <c r="I108" s="511" t="s">
        <v>648</v>
      </c>
      <c r="J108" s="514" t="s">
        <v>747</v>
      </c>
      <c r="K108" s="501">
        <f t="shared" si="11"/>
        <v>7086.0801066775357</v>
      </c>
      <c r="L108" s="502" t="s">
        <v>643</v>
      </c>
      <c r="M108" s="511" t="s">
        <v>636</v>
      </c>
      <c r="N108" s="511"/>
      <c r="O108" s="512" t="s">
        <v>734</v>
      </c>
      <c r="P108" s="511">
        <f t="shared" si="8"/>
        <v>7.0860801066775355E-3</v>
      </c>
      <c r="Q108" s="511" t="s">
        <v>641</v>
      </c>
      <c r="R108" s="511" t="s">
        <v>637</v>
      </c>
      <c r="S108" s="511" t="s">
        <v>648</v>
      </c>
      <c r="T108" s="514" t="s">
        <v>748</v>
      </c>
      <c r="U108" s="501">
        <f t="shared" si="12"/>
        <v>12910.948208081354</v>
      </c>
      <c r="V108" s="502" t="s">
        <v>643</v>
      </c>
      <c r="W108" s="511" t="s">
        <v>636</v>
      </c>
      <c r="X108" s="511"/>
      <c r="Y108" s="512" t="s">
        <v>734</v>
      </c>
      <c r="Z108" s="511">
        <f t="shared" si="9"/>
        <v>1.2910948208081354E-2</v>
      </c>
      <c r="AA108" s="511" t="s">
        <v>641</v>
      </c>
      <c r="AB108" s="511" t="s">
        <v>637</v>
      </c>
      <c r="AC108" s="511" t="s">
        <v>648</v>
      </c>
      <c r="AD108" s="514" t="s">
        <v>749</v>
      </c>
    </row>
    <row r="109" spans="1:43" x14ac:dyDescent="0.35">
      <c r="A109" s="503">
        <f t="shared" si="10"/>
        <v>23769.992441212238</v>
      </c>
      <c r="B109" s="502" t="s">
        <v>643</v>
      </c>
      <c r="C109" s="511" t="s">
        <v>636</v>
      </c>
      <c r="D109" s="511"/>
      <c r="E109" s="512" t="s">
        <v>735</v>
      </c>
      <c r="F109" s="511">
        <f t="shared" si="7"/>
        <v>2.3769992441212237E-2</v>
      </c>
      <c r="G109" s="511" t="s">
        <v>641</v>
      </c>
      <c r="H109" s="511" t="s">
        <v>746</v>
      </c>
      <c r="I109" s="511" t="s">
        <v>648</v>
      </c>
      <c r="J109" s="514" t="s">
        <v>747</v>
      </c>
      <c r="K109" s="501">
        <f t="shared" si="11"/>
        <v>29803.837635055479</v>
      </c>
      <c r="L109" s="502" t="s">
        <v>643</v>
      </c>
      <c r="M109" s="511" t="s">
        <v>636</v>
      </c>
      <c r="N109" s="511"/>
      <c r="O109" s="512" t="s">
        <v>735</v>
      </c>
      <c r="P109" s="511">
        <f t="shared" si="8"/>
        <v>2.980383763505548E-2</v>
      </c>
      <c r="Q109" s="511" t="s">
        <v>641</v>
      </c>
      <c r="R109" s="511" t="s">
        <v>746</v>
      </c>
      <c r="S109" s="511" t="s">
        <v>648</v>
      </c>
      <c r="T109" s="514" t="s">
        <v>748</v>
      </c>
      <c r="U109" s="501">
        <f t="shared" si="12"/>
        <v>9233.4619578452184</v>
      </c>
      <c r="V109" s="502" t="s">
        <v>643</v>
      </c>
      <c r="W109" s="511" t="s">
        <v>636</v>
      </c>
      <c r="X109" s="511"/>
      <c r="Y109" s="512" t="s">
        <v>735</v>
      </c>
      <c r="Z109" s="511">
        <f t="shared" si="9"/>
        <v>9.2334619578452182E-3</v>
      </c>
      <c r="AA109" s="511" t="s">
        <v>641</v>
      </c>
      <c r="AB109" s="511" t="s">
        <v>746</v>
      </c>
      <c r="AC109" s="511" t="s">
        <v>648</v>
      </c>
      <c r="AD109" s="514" t="s">
        <v>749</v>
      </c>
    </row>
    <row r="110" spans="1:43" x14ac:dyDescent="0.35">
      <c r="A110" s="503">
        <f t="shared" si="10"/>
        <v>64420.988915967384</v>
      </c>
      <c r="B110" s="502" t="s">
        <v>643</v>
      </c>
      <c r="C110" s="511" t="s">
        <v>636</v>
      </c>
      <c r="D110" s="511"/>
      <c r="E110" s="512" t="s">
        <v>736</v>
      </c>
      <c r="F110" s="511">
        <f t="shared" si="7"/>
        <v>6.4420988915967384E-2</v>
      </c>
      <c r="G110" s="511" t="s">
        <v>641</v>
      </c>
      <c r="H110" s="511" t="s">
        <v>746</v>
      </c>
      <c r="I110" s="511" t="s">
        <v>648</v>
      </c>
      <c r="J110" s="514" t="s">
        <v>747</v>
      </c>
      <c r="K110" s="501">
        <f t="shared" si="11"/>
        <v>60684.218732886438</v>
      </c>
      <c r="L110" s="502" t="s">
        <v>643</v>
      </c>
      <c r="M110" s="511" t="s">
        <v>636</v>
      </c>
      <c r="N110" s="511"/>
      <c r="O110" s="512" t="s">
        <v>736</v>
      </c>
      <c r="P110" s="511">
        <f t="shared" si="8"/>
        <v>6.0684218732886437E-2</v>
      </c>
      <c r="Q110" s="511" t="s">
        <v>641</v>
      </c>
      <c r="R110" s="511" t="s">
        <v>746</v>
      </c>
      <c r="S110" s="511" t="s">
        <v>648</v>
      </c>
      <c r="T110" s="514" t="s">
        <v>748</v>
      </c>
      <c r="U110" s="501">
        <f t="shared" si="12"/>
        <v>99.162428633497328</v>
      </c>
      <c r="V110" s="502" t="s">
        <v>643</v>
      </c>
      <c r="W110" s="511" t="s">
        <v>636</v>
      </c>
      <c r="X110" s="511"/>
      <c r="Y110" s="512" t="s">
        <v>736</v>
      </c>
      <c r="Z110" s="511">
        <f t="shared" si="9"/>
        <v>9.9162428633497331E-5</v>
      </c>
      <c r="AA110" s="511" t="s">
        <v>641</v>
      </c>
      <c r="AB110" s="511" t="s">
        <v>746</v>
      </c>
      <c r="AC110" s="511" t="s">
        <v>648</v>
      </c>
      <c r="AD110" s="514" t="s">
        <v>749</v>
      </c>
    </row>
    <row r="111" spans="1:43" x14ac:dyDescent="0.35">
      <c r="A111" s="503">
        <f t="shared" si="10"/>
        <v>34002.178327710841</v>
      </c>
      <c r="B111" s="502" t="s">
        <v>643</v>
      </c>
      <c r="C111" s="511" t="s">
        <v>636</v>
      </c>
      <c r="D111" s="511"/>
      <c r="E111" s="512" t="s">
        <v>737</v>
      </c>
      <c r="F111" s="511">
        <f t="shared" si="7"/>
        <v>3.4002178327710839E-2</v>
      </c>
      <c r="G111" s="511" t="s">
        <v>641</v>
      </c>
      <c r="H111" s="511" t="s">
        <v>746</v>
      </c>
      <c r="I111" s="511" t="s">
        <v>648</v>
      </c>
      <c r="J111" s="514" t="s">
        <v>747</v>
      </c>
      <c r="K111" s="501">
        <f t="shared" si="11"/>
        <v>0</v>
      </c>
      <c r="L111" s="502" t="s">
        <v>643</v>
      </c>
      <c r="M111" s="511" t="s">
        <v>636</v>
      </c>
      <c r="N111" s="511"/>
      <c r="O111" s="512" t="s">
        <v>737</v>
      </c>
      <c r="P111" s="511">
        <f t="shared" si="8"/>
        <v>0</v>
      </c>
      <c r="Q111" s="511" t="s">
        <v>641</v>
      </c>
      <c r="R111" s="511" t="s">
        <v>746</v>
      </c>
      <c r="S111" s="511" t="s">
        <v>648</v>
      </c>
      <c r="T111" s="514" t="s">
        <v>748</v>
      </c>
      <c r="U111" s="501">
        <f t="shared" si="12"/>
        <v>0</v>
      </c>
      <c r="V111" s="502" t="s">
        <v>643</v>
      </c>
      <c r="W111" s="511" t="s">
        <v>636</v>
      </c>
      <c r="X111" s="511"/>
      <c r="Y111" s="512" t="s">
        <v>737</v>
      </c>
      <c r="Z111" s="511">
        <f t="shared" si="9"/>
        <v>0</v>
      </c>
      <c r="AA111" s="511" t="s">
        <v>641</v>
      </c>
      <c r="AB111" s="511" t="s">
        <v>746</v>
      </c>
      <c r="AC111" s="511" t="s">
        <v>648</v>
      </c>
      <c r="AD111" s="514" t="s">
        <v>749</v>
      </c>
    </row>
    <row r="112" spans="1:43" x14ac:dyDescent="0.35">
      <c r="A112" s="503">
        <f t="shared" si="10"/>
        <v>1247.542842624832</v>
      </c>
      <c r="B112" s="502" t="s">
        <v>643</v>
      </c>
      <c r="C112" s="511" t="s">
        <v>636</v>
      </c>
      <c r="D112" s="511"/>
      <c r="E112" s="512" t="s">
        <v>738</v>
      </c>
      <c r="F112" s="511">
        <f t="shared" si="7"/>
        <v>1.247542842624832E-3</v>
      </c>
      <c r="G112" s="511" t="s">
        <v>641</v>
      </c>
      <c r="H112" s="511" t="s">
        <v>746</v>
      </c>
      <c r="I112" s="511" t="s">
        <v>648</v>
      </c>
      <c r="J112" s="514" t="s">
        <v>747</v>
      </c>
      <c r="K112" s="501">
        <f t="shared" si="11"/>
        <v>0</v>
      </c>
      <c r="L112" s="502" t="s">
        <v>643</v>
      </c>
      <c r="M112" s="511" t="s">
        <v>636</v>
      </c>
      <c r="N112" s="511"/>
      <c r="O112" s="512" t="s">
        <v>738</v>
      </c>
      <c r="P112" s="511">
        <f t="shared" si="8"/>
        <v>0</v>
      </c>
      <c r="Q112" s="511" t="s">
        <v>641</v>
      </c>
      <c r="R112" s="511" t="s">
        <v>746</v>
      </c>
      <c r="S112" s="511" t="s">
        <v>648</v>
      </c>
      <c r="T112" s="514" t="s">
        <v>748</v>
      </c>
      <c r="U112" s="501">
        <f t="shared" si="12"/>
        <v>0</v>
      </c>
      <c r="V112" s="502" t="s">
        <v>643</v>
      </c>
      <c r="W112" s="511" t="s">
        <v>636</v>
      </c>
      <c r="X112" s="511"/>
      <c r="Y112" s="512" t="s">
        <v>738</v>
      </c>
      <c r="Z112" s="511">
        <f t="shared" si="9"/>
        <v>0</v>
      </c>
      <c r="AA112" s="511" t="s">
        <v>641</v>
      </c>
      <c r="AB112" s="511" t="s">
        <v>746</v>
      </c>
      <c r="AC112" s="511" t="s">
        <v>648</v>
      </c>
      <c r="AD112" s="514" t="s">
        <v>749</v>
      </c>
    </row>
    <row r="113" spans="1:30" x14ac:dyDescent="0.35">
      <c r="A113" s="503">
        <f t="shared" si="10"/>
        <v>0</v>
      </c>
      <c r="B113" s="502" t="s">
        <v>643</v>
      </c>
      <c r="C113" s="511" t="s">
        <v>636</v>
      </c>
      <c r="D113" s="511"/>
      <c r="E113" s="512" t="s">
        <v>739</v>
      </c>
      <c r="F113" s="511">
        <f t="shared" si="7"/>
        <v>0</v>
      </c>
      <c r="G113" s="511" t="s">
        <v>641</v>
      </c>
      <c r="H113" s="511" t="s">
        <v>746</v>
      </c>
      <c r="I113" s="511" t="s">
        <v>648</v>
      </c>
      <c r="J113" s="514" t="s">
        <v>747</v>
      </c>
      <c r="K113" s="501">
        <f t="shared" si="11"/>
        <v>0</v>
      </c>
      <c r="L113" s="502" t="s">
        <v>643</v>
      </c>
      <c r="M113" s="511" t="s">
        <v>636</v>
      </c>
      <c r="N113" s="511"/>
      <c r="O113" s="512" t="s">
        <v>739</v>
      </c>
      <c r="P113" s="511">
        <f t="shared" si="8"/>
        <v>0</v>
      </c>
      <c r="Q113" s="511" t="s">
        <v>641</v>
      </c>
      <c r="R113" s="511" t="s">
        <v>746</v>
      </c>
      <c r="S113" s="511" t="s">
        <v>648</v>
      </c>
      <c r="T113" s="514" t="s">
        <v>748</v>
      </c>
      <c r="U113" s="501">
        <f t="shared" si="12"/>
        <v>0</v>
      </c>
      <c r="V113" s="502" t="s">
        <v>643</v>
      </c>
      <c r="W113" s="511" t="s">
        <v>636</v>
      </c>
      <c r="X113" s="511"/>
      <c r="Y113" s="512" t="s">
        <v>739</v>
      </c>
      <c r="Z113" s="511">
        <f t="shared" si="9"/>
        <v>0</v>
      </c>
      <c r="AA113" s="511" t="s">
        <v>641</v>
      </c>
      <c r="AB113" s="511" t="s">
        <v>746</v>
      </c>
      <c r="AC113" s="511" t="s">
        <v>648</v>
      </c>
      <c r="AD113" s="514" t="s">
        <v>749</v>
      </c>
    </row>
    <row r="114" spans="1:30" x14ac:dyDescent="0.35">
      <c r="A114" s="503">
        <f t="shared" si="10"/>
        <v>92593.600000000006</v>
      </c>
      <c r="B114" s="502" t="s">
        <v>643</v>
      </c>
      <c r="C114" s="511" t="s">
        <v>636</v>
      </c>
      <c r="D114" s="511"/>
      <c r="E114" s="512" t="s">
        <v>740</v>
      </c>
      <c r="F114" s="511">
        <f t="shared" si="7"/>
        <v>9.2593600000000012E-2</v>
      </c>
      <c r="G114" s="511" t="s">
        <v>641</v>
      </c>
      <c r="H114" s="511" t="s">
        <v>746</v>
      </c>
      <c r="I114" s="511" t="s">
        <v>648</v>
      </c>
      <c r="J114" s="514" t="s">
        <v>747</v>
      </c>
      <c r="K114" s="501">
        <f t="shared" si="11"/>
        <v>61175.6</v>
      </c>
      <c r="L114" s="502" t="s">
        <v>643</v>
      </c>
      <c r="M114" s="511" t="s">
        <v>636</v>
      </c>
      <c r="N114" s="511"/>
      <c r="O114" s="512" t="s">
        <v>740</v>
      </c>
      <c r="P114" s="511">
        <f t="shared" si="8"/>
        <v>6.1175599999999997E-2</v>
      </c>
      <c r="Q114" s="511" t="s">
        <v>641</v>
      </c>
      <c r="R114" s="511" t="s">
        <v>746</v>
      </c>
      <c r="S114" s="511" t="s">
        <v>648</v>
      </c>
      <c r="T114" s="514" t="s">
        <v>748</v>
      </c>
      <c r="U114" s="501">
        <f t="shared" si="12"/>
        <v>58068.5</v>
      </c>
      <c r="V114" s="502" t="s">
        <v>643</v>
      </c>
      <c r="W114" s="511" t="s">
        <v>636</v>
      </c>
      <c r="X114" s="511"/>
      <c r="Y114" s="512" t="s">
        <v>740</v>
      </c>
      <c r="Z114" s="511">
        <f t="shared" si="9"/>
        <v>5.8068500000000002E-2</v>
      </c>
      <c r="AA114" s="511" t="s">
        <v>641</v>
      </c>
      <c r="AB114" s="511" t="s">
        <v>746</v>
      </c>
      <c r="AC114" s="511" t="s">
        <v>648</v>
      </c>
      <c r="AD114" s="514" t="s">
        <v>749</v>
      </c>
    </row>
    <row r="115" spans="1:30" x14ac:dyDescent="0.35">
      <c r="A115" s="503">
        <f t="shared" si="10"/>
        <v>0</v>
      </c>
      <c r="B115" s="502" t="s">
        <v>643</v>
      </c>
      <c r="C115" s="511" t="s">
        <v>636</v>
      </c>
      <c r="D115" s="511"/>
      <c r="E115" s="512" t="s">
        <v>741</v>
      </c>
      <c r="F115" s="511">
        <f t="shared" si="7"/>
        <v>0</v>
      </c>
      <c r="G115" s="511" t="s">
        <v>641</v>
      </c>
      <c r="H115" s="511" t="s">
        <v>746</v>
      </c>
      <c r="I115" s="511" t="s">
        <v>648</v>
      </c>
      <c r="J115" s="514" t="s">
        <v>747</v>
      </c>
      <c r="K115" s="501">
        <f t="shared" si="11"/>
        <v>0</v>
      </c>
      <c r="L115" s="502" t="s">
        <v>643</v>
      </c>
      <c r="M115" s="511" t="s">
        <v>636</v>
      </c>
      <c r="N115" s="511"/>
      <c r="O115" s="512" t="s">
        <v>741</v>
      </c>
      <c r="P115" s="511">
        <f t="shared" si="8"/>
        <v>0</v>
      </c>
      <c r="Q115" s="511" t="s">
        <v>641</v>
      </c>
      <c r="R115" s="511" t="s">
        <v>746</v>
      </c>
      <c r="S115" s="511" t="s">
        <v>648</v>
      </c>
      <c r="T115" s="514" t="s">
        <v>748</v>
      </c>
      <c r="U115" s="501">
        <f t="shared" si="12"/>
        <v>0</v>
      </c>
      <c r="V115" s="502" t="s">
        <v>643</v>
      </c>
      <c r="W115" s="511" t="s">
        <v>636</v>
      </c>
      <c r="X115" s="511"/>
      <c r="Y115" s="512" t="s">
        <v>741</v>
      </c>
      <c r="Z115" s="511">
        <f t="shared" si="9"/>
        <v>0</v>
      </c>
      <c r="AA115" s="511" t="s">
        <v>641</v>
      </c>
      <c r="AB115" s="511" t="s">
        <v>746</v>
      </c>
      <c r="AC115" s="511" t="s">
        <v>648</v>
      </c>
      <c r="AD115" s="514" t="s">
        <v>749</v>
      </c>
    </row>
    <row r="116" spans="1:30" x14ac:dyDescent="0.35">
      <c r="A116" s="503">
        <f t="shared" si="10"/>
        <v>0</v>
      </c>
      <c r="B116" s="502" t="s">
        <v>643</v>
      </c>
      <c r="C116" s="511" t="s">
        <v>636</v>
      </c>
      <c r="D116" s="511"/>
      <c r="E116" s="512" t="s">
        <v>742</v>
      </c>
      <c r="F116" s="511">
        <f t="shared" si="7"/>
        <v>0</v>
      </c>
      <c r="G116" s="511" t="s">
        <v>641</v>
      </c>
      <c r="H116" s="511" t="s">
        <v>746</v>
      </c>
      <c r="I116" s="511" t="s">
        <v>648</v>
      </c>
      <c r="J116" s="514" t="s">
        <v>747</v>
      </c>
      <c r="K116" s="501">
        <f t="shared" si="11"/>
        <v>0</v>
      </c>
      <c r="L116" s="502" t="s">
        <v>643</v>
      </c>
      <c r="M116" s="511" t="s">
        <v>636</v>
      </c>
      <c r="N116" s="511"/>
      <c r="O116" s="512" t="s">
        <v>742</v>
      </c>
      <c r="P116" s="511">
        <f t="shared" si="8"/>
        <v>0</v>
      </c>
      <c r="Q116" s="511" t="s">
        <v>641</v>
      </c>
      <c r="R116" s="511" t="s">
        <v>746</v>
      </c>
      <c r="S116" s="511" t="s">
        <v>648</v>
      </c>
      <c r="T116" s="514" t="s">
        <v>748</v>
      </c>
      <c r="U116" s="501">
        <f t="shared" si="12"/>
        <v>0</v>
      </c>
      <c r="V116" s="502" t="s">
        <v>643</v>
      </c>
      <c r="W116" s="511" t="s">
        <v>636</v>
      </c>
      <c r="X116" s="511"/>
      <c r="Y116" s="512" t="s">
        <v>742</v>
      </c>
      <c r="Z116" s="511">
        <f t="shared" si="9"/>
        <v>0</v>
      </c>
      <c r="AA116" s="511" t="s">
        <v>641</v>
      </c>
      <c r="AB116" s="511" t="s">
        <v>746</v>
      </c>
      <c r="AC116" s="511" t="s">
        <v>648</v>
      </c>
      <c r="AD116" s="514" t="s">
        <v>749</v>
      </c>
    </row>
    <row r="117" spans="1:30" x14ac:dyDescent="0.35">
      <c r="A117" s="504">
        <f t="shared" ref="A117:A138" si="13">K5</f>
        <v>6.0297857099620142E-2</v>
      </c>
      <c r="B117" s="502" t="s">
        <v>628</v>
      </c>
      <c r="C117" s="511" t="s">
        <v>636</v>
      </c>
      <c r="D117" s="511"/>
      <c r="E117" s="511" t="s">
        <v>606</v>
      </c>
      <c r="F117" s="511">
        <f>A117/1000/10^6/0.001055</f>
        <v>5.7154366919071221E-8</v>
      </c>
      <c r="G117" s="511" t="s">
        <v>654</v>
      </c>
      <c r="H117" s="511" t="s">
        <v>519</v>
      </c>
      <c r="I117" s="511" t="s">
        <v>649</v>
      </c>
      <c r="J117" s="514" t="s">
        <v>651</v>
      </c>
      <c r="K117" s="504">
        <f t="shared" ref="K117:K138" si="14">L5</f>
        <v>4.450134564640764E-2</v>
      </c>
      <c r="L117" s="502" t="s">
        <v>628</v>
      </c>
      <c r="M117" s="511" t="s">
        <v>636</v>
      </c>
      <c r="N117" s="511"/>
      <c r="O117" s="511" t="s">
        <v>606</v>
      </c>
      <c r="P117" s="511">
        <f>K117/1000/10^6/0.001055</f>
        <v>4.2181370280955109E-8</v>
      </c>
      <c r="Q117" s="511" t="s">
        <v>654</v>
      </c>
      <c r="R117" s="511" t="s">
        <v>519</v>
      </c>
      <c r="S117" s="511" t="s">
        <v>649</v>
      </c>
      <c r="T117" s="514" t="s">
        <v>651</v>
      </c>
      <c r="U117" s="504">
        <f t="shared" ref="U117:U138" si="15">M5</f>
        <v>4.833475091457122E-2</v>
      </c>
      <c r="V117" s="502" t="s">
        <v>628</v>
      </c>
      <c r="W117" s="511" t="s">
        <v>636</v>
      </c>
      <c r="X117" s="511"/>
      <c r="Y117" s="511" t="s">
        <v>606</v>
      </c>
      <c r="Z117" s="511">
        <f>U117/1000/10^6/0.001055</f>
        <v>4.5814929776844764E-8</v>
      </c>
      <c r="AA117" s="511" t="s">
        <v>654</v>
      </c>
      <c r="AB117" s="511" t="s">
        <v>519</v>
      </c>
      <c r="AC117" s="511" t="s">
        <v>649</v>
      </c>
      <c r="AD117" s="514" t="s">
        <v>651</v>
      </c>
    </row>
    <row r="118" spans="1:30" x14ac:dyDescent="0.35">
      <c r="A118" s="504">
        <f t="shared" si="13"/>
        <v>0.19106428130614142</v>
      </c>
      <c r="B118" s="502" t="s">
        <v>628</v>
      </c>
      <c r="C118" s="511" t="s">
        <v>636</v>
      </c>
      <c r="D118" s="511"/>
      <c r="E118" s="511" t="s">
        <v>607</v>
      </c>
      <c r="F118" s="511">
        <f t="shared" ref="F118:F148" si="16">A118/1000/10^6/0.001055</f>
        <v>1.8110358417643739E-7</v>
      </c>
      <c r="G118" s="511" t="s">
        <v>654</v>
      </c>
      <c r="H118" s="511" t="s">
        <v>519</v>
      </c>
      <c r="I118" s="511" t="s">
        <v>649</v>
      </c>
      <c r="J118" s="514" t="s">
        <v>651</v>
      </c>
      <c r="K118" s="504">
        <f t="shared" si="14"/>
        <v>0.14101027850856454</v>
      </c>
      <c r="L118" s="502" t="s">
        <v>628</v>
      </c>
      <c r="M118" s="511" t="s">
        <v>636</v>
      </c>
      <c r="N118" s="511"/>
      <c r="O118" s="511" t="s">
        <v>607</v>
      </c>
      <c r="P118" s="511">
        <f t="shared" ref="P118:P148" si="17">K118/1000/10^6/0.001055</f>
        <v>1.3365903176167257E-7</v>
      </c>
      <c r="Q118" s="511" t="s">
        <v>654</v>
      </c>
      <c r="R118" s="511" t="s">
        <v>519</v>
      </c>
      <c r="S118" s="511" t="s">
        <v>649</v>
      </c>
      <c r="T118" s="514" t="s">
        <v>651</v>
      </c>
      <c r="U118" s="504">
        <f t="shared" si="15"/>
        <v>0.15315709197337449</v>
      </c>
      <c r="V118" s="502" t="s">
        <v>628</v>
      </c>
      <c r="W118" s="511" t="s">
        <v>636</v>
      </c>
      <c r="X118" s="511"/>
      <c r="Y118" s="511" t="s">
        <v>607</v>
      </c>
      <c r="Z118" s="511">
        <f t="shared" ref="Z118:Z148" si="18">U118/1000/10^6/0.001055</f>
        <v>1.4517259902689526E-7</v>
      </c>
      <c r="AA118" s="511" t="s">
        <v>654</v>
      </c>
      <c r="AB118" s="511" t="s">
        <v>519</v>
      </c>
      <c r="AC118" s="511" t="s">
        <v>649</v>
      </c>
      <c r="AD118" s="514" t="s">
        <v>651</v>
      </c>
    </row>
    <row r="119" spans="1:30" x14ac:dyDescent="0.35">
      <c r="A119" s="504">
        <f t="shared" si="13"/>
        <v>0.37426873047937509</v>
      </c>
      <c r="B119" s="502" t="s">
        <v>628</v>
      </c>
      <c r="C119" s="511" t="s">
        <v>636</v>
      </c>
      <c r="D119" s="511"/>
      <c r="E119" s="511" t="s">
        <v>608</v>
      </c>
      <c r="F119" s="511">
        <f t="shared" si="16"/>
        <v>3.5475709050177741E-7</v>
      </c>
      <c r="G119" s="511" t="s">
        <v>654</v>
      </c>
      <c r="H119" s="511" t="s">
        <v>519</v>
      </c>
      <c r="I119" s="511" t="s">
        <v>649</v>
      </c>
      <c r="J119" s="514" t="s">
        <v>651</v>
      </c>
      <c r="K119" s="504">
        <f t="shared" si="14"/>
        <v>0.27621980184449668</v>
      </c>
      <c r="L119" s="502" t="s">
        <v>628</v>
      </c>
      <c r="M119" s="511" t="s">
        <v>636</v>
      </c>
      <c r="N119" s="511"/>
      <c r="O119" s="511" t="s">
        <v>608</v>
      </c>
      <c r="P119" s="511">
        <f t="shared" si="17"/>
        <v>2.6181971738814854E-7</v>
      </c>
      <c r="Q119" s="511" t="s">
        <v>654</v>
      </c>
      <c r="R119" s="511" t="s">
        <v>519</v>
      </c>
      <c r="S119" s="511" t="s">
        <v>649</v>
      </c>
      <c r="T119" s="514" t="s">
        <v>651</v>
      </c>
      <c r="U119" s="504">
        <f t="shared" si="15"/>
        <v>0.30001374398672204</v>
      </c>
      <c r="V119" s="502" t="s">
        <v>628</v>
      </c>
      <c r="W119" s="511" t="s">
        <v>636</v>
      </c>
      <c r="X119" s="511"/>
      <c r="Y119" s="511" t="s">
        <v>608</v>
      </c>
      <c r="Z119" s="511">
        <f t="shared" si="18"/>
        <v>2.843732170490256E-7</v>
      </c>
      <c r="AA119" s="511" t="s">
        <v>654</v>
      </c>
      <c r="AB119" s="511" t="s">
        <v>519</v>
      </c>
      <c r="AC119" s="511" t="s">
        <v>649</v>
      </c>
      <c r="AD119" s="514" t="s">
        <v>651</v>
      </c>
    </row>
    <row r="120" spans="1:30" x14ac:dyDescent="0.35">
      <c r="A120" s="504">
        <f t="shared" si="13"/>
        <v>6.7224901158358469E-2</v>
      </c>
      <c r="B120" s="502" t="s">
        <v>628</v>
      </c>
      <c r="C120" s="511" t="s">
        <v>636</v>
      </c>
      <c r="D120" s="511"/>
      <c r="E120" s="511" t="s">
        <v>609</v>
      </c>
      <c r="F120" s="511">
        <f t="shared" si="16"/>
        <v>6.372028545815969E-8</v>
      </c>
      <c r="G120" s="511" t="s">
        <v>654</v>
      </c>
      <c r="H120" s="511" t="s">
        <v>519</v>
      </c>
      <c r="I120" s="511" t="s">
        <v>649</v>
      </c>
      <c r="J120" s="514" t="s">
        <v>651</v>
      </c>
      <c r="K120" s="504">
        <f t="shared" si="14"/>
        <v>4.961367959646025E-2</v>
      </c>
      <c r="L120" s="502" t="s">
        <v>628</v>
      </c>
      <c r="M120" s="511" t="s">
        <v>636</v>
      </c>
      <c r="N120" s="511"/>
      <c r="O120" s="511" t="s">
        <v>609</v>
      </c>
      <c r="P120" s="511">
        <f t="shared" si="17"/>
        <v>4.7027184451621094E-8</v>
      </c>
      <c r="Q120" s="511" t="s">
        <v>654</v>
      </c>
      <c r="R120" s="511" t="s">
        <v>519</v>
      </c>
      <c r="S120" s="511" t="s">
        <v>649</v>
      </c>
      <c r="T120" s="514" t="s">
        <v>651</v>
      </c>
      <c r="U120" s="504">
        <f t="shared" si="15"/>
        <v>5.3887468129715621E-2</v>
      </c>
      <c r="V120" s="502" t="s">
        <v>628</v>
      </c>
      <c r="W120" s="511" t="s">
        <v>636</v>
      </c>
      <c r="X120" s="511"/>
      <c r="Y120" s="511" t="s">
        <v>609</v>
      </c>
      <c r="Z120" s="511">
        <f t="shared" si="18"/>
        <v>5.1078168843332343E-8</v>
      </c>
      <c r="AA120" s="511" t="s">
        <v>654</v>
      </c>
      <c r="AB120" s="511" t="s">
        <v>519</v>
      </c>
      <c r="AC120" s="511" t="s">
        <v>649</v>
      </c>
      <c r="AD120" s="514" t="s">
        <v>651</v>
      </c>
    </row>
    <row r="121" spans="1:30" x14ac:dyDescent="0.35">
      <c r="A121" s="504">
        <f t="shared" si="13"/>
        <v>2.9127293863457814E-2</v>
      </c>
      <c r="B121" s="502" t="s">
        <v>628</v>
      </c>
      <c r="C121" s="511" t="s">
        <v>636</v>
      </c>
      <c r="D121" s="511"/>
      <c r="E121" s="511" t="s">
        <v>610</v>
      </c>
      <c r="F121" s="511">
        <f t="shared" si="16"/>
        <v>2.7608809349249116E-8</v>
      </c>
      <c r="G121" s="511" t="s">
        <v>654</v>
      </c>
      <c r="H121" s="511" t="s">
        <v>519</v>
      </c>
      <c r="I121" s="511" t="s">
        <v>649</v>
      </c>
      <c r="J121" s="514" t="s">
        <v>651</v>
      </c>
      <c r="K121" s="504">
        <f t="shared" si="14"/>
        <v>2.1496680550698876E-2</v>
      </c>
      <c r="L121" s="502" t="s">
        <v>628</v>
      </c>
      <c r="M121" s="511" t="s">
        <v>636</v>
      </c>
      <c r="N121" s="511"/>
      <c r="O121" s="511" t="s">
        <v>610</v>
      </c>
      <c r="P121" s="511">
        <f t="shared" si="17"/>
        <v>2.0376000521989457E-8</v>
      </c>
      <c r="Q121" s="511" t="s">
        <v>654</v>
      </c>
      <c r="R121" s="511" t="s">
        <v>519</v>
      </c>
      <c r="S121" s="511" t="s">
        <v>649</v>
      </c>
      <c r="T121" s="514" t="s">
        <v>651</v>
      </c>
      <c r="U121" s="504">
        <f t="shared" si="15"/>
        <v>2.3348433284781218E-2</v>
      </c>
      <c r="V121" s="502" t="s">
        <v>628</v>
      </c>
      <c r="W121" s="511" t="s">
        <v>636</v>
      </c>
      <c r="X121" s="511"/>
      <c r="Y121" s="511" t="s">
        <v>610</v>
      </c>
      <c r="Z121" s="511">
        <f t="shared" si="18"/>
        <v>2.213121638367888E-8</v>
      </c>
      <c r="AA121" s="511" t="s">
        <v>654</v>
      </c>
      <c r="AB121" s="511" t="s">
        <v>519</v>
      </c>
      <c r="AC121" s="511" t="s">
        <v>649</v>
      </c>
      <c r="AD121" s="514" t="s">
        <v>651</v>
      </c>
    </row>
    <row r="122" spans="1:30" x14ac:dyDescent="0.35">
      <c r="A122" s="504">
        <f t="shared" si="13"/>
        <v>0.92048749811050345</v>
      </c>
      <c r="B122" s="502" t="s">
        <v>628</v>
      </c>
      <c r="C122" s="511" t="s">
        <v>636</v>
      </c>
      <c r="D122" s="511"/>
      <c r="E122" s="511" t="s">
        <v>611</v>
      </c>
      <c r="F122" s="511">
        <f t="shared" si="16"/>
        <v>8.7249999820900814E-7</v>
      </c>
      <c r="G122" s="511" t="s">
        <v>654</v>
      </c>
      <c r="H122" s="511" t="s">
        <v>519</v>
      </c>
      <c r="I122" s="511" t="s">
        <v>649</v>
      </c>
      <c r="J122" s="514" t="s">
        <v>651</v>
      </c>
      <c r="K122" s="504">
        <f t="shared" si="14"/>
        <v>0.67934308592320714</v>
      </c>
      <c r="L122" s="502" t="s">
        <v>628</v>
      </c>
      <c r="M122" s="511" t="s">
        <v>636</v>
      </c>
      <c r="N122" s="511"/>
      <c r="O122" s="511" t="s">
        <v>611</v>
      </c>
      <c r="P122" s="511">
        <f t="shared" si="17"/>
        <v>6.4392709566180772E-7</v>
      </c>
      <c r="Q122" s="511" t="s">
        <v>654</v>
      </c>
      <c r="R122" s="511" t="s">
        <v>519</v>
      </c>
      <c r="S122" s="511" t="s">
        <v>649</v>
      </c>
      <c r="T122" s="514" t="s">
        <v>651</v>
      </c>
      <c r="U122" s="504">
        <f t="shared" si="15"/>
        <v>0.73786260542629323</v>
      </c>
      <c r="V122" s="502" t="s">
        <v>628</v>
      </c>
      <c r="W122" s="511" t="s">
        <v>636</v>
      </c>
      <c r="X122" s="511"/>
      <c r="Y122" s="511" t="s">
        <v>611</v>
      </c>
      <c r="Z122" s="511">
        <f t="shared" si="18"/>
        <v>6.9939583452729215E-7</v>
      </c>
      <c r="AA122" s="511" t="s">
        <v>654</v>
      </c>
      <c r="AB122" s="511" t="s">
        <v>519</v>
      </c>
      <c r="AC122" s="511" t="s">
        <v>649</v>
      </c>
      <c r="AD122" s="514" t="s">
        <v>651</v>
      </c>
    </row>
    <row r="123" spans="1:30" x14ac:dyDescent="0.35">
      <c r="A123" s="504">
        <f t="shared" si="13"/>
        <v>2.3921700854959071E-3</v>
      </c>
      <c r="B123" s="502" t="s">
        <v>628</v>
      </c>
      <c r="C123" s="511" t="s">
        <v>636</v>
      </c>
      <c r="D123" s="511"/>
      <c r="E123" s="511" t="s">
        <v>612</v>
      </c>
      <c r="F123" s="511">
        <f t="shared" si="16"/>
        <v>2.2674597966785852E-9</v>
      </c>
      <c r="G123" s="511" t="s">
        <v>654</v>
      </c>
      <c r="H123" s="511" t="s">
        <v>519</v>
      </c>
      <c r="I123" s="511" t="s">
        <v>649</v>
      </c>
      <c r="J123" s="514" t="s">
        <v>651</v>
      </c>
      <c r="K123" s="504">
        <f t="shared" si="14"/>
        <v>1.7654821073288278E-3</v>
      </c>
      <c r="L123" s="502" t="s">
        <v>628</v>
      </c>
      <c r="M123" s="511" t="s">
        <v>636</v>
      </c>
      <c r="N123" s="511"/>
      <c r="O123" s="511" t="s">
        <v>612</v>
      </c>
      <c r="P123" s="511">
        <f t="shared" si="17"/>
        <v>1.6734427557619222E-9</v>
      </c>
      <c r="Q123" s="511" t="s">
        <v>654</v>
      </c>
      <c r="R123" s="511" t="s">
        <v>519</v>
      </c>
      <c r="S123" s="511" t="s">
        <v>649</v>
      </c>
      <c r="T123" s="514" t="s">
        <v>651</v>
      </c>
      <c r="U123" s="504">
        <f t="shared" si="15"/>
        <v>1.9175630907862168E-3</v>
      </c>
      <c r="V123" s="502" t="s">
        <v>628</v>
      </c>
      <c r="W123" s="511" t="s">
        <v>636</v>
      </c>
      <c r="X123" s="511"/>
      <c r="Y123" s="511" t="s">
        <v>612</v>
      </c>
      <c r="Z123" s="511">
        <f t="shared" si="18"/>
        <v>1.8175953467167929E-9</v>
      </c>
      <c r="AA123" s="511" t="s">
        <v>654</v>
      </c>
      <c r="AB123" s="511" t="s">
        <v>519</v>
      </c>
      <c r="AC123" s="511" t="s">
        <v>649</v>
      </c>
      <c r="AD123" s="514" t="s">
        <v>651</v>
      </c>
    </row>
    <row r="124" spans="1:30" x14ac:dyDescent="0.35">
      <c r="A124" s="504">
        <f t="shared" si="13"/>
        <v>5.6467534159898337E-3</v>
      </c>
      <c r="B124" s="502" t="s">
        <v>628</v>
      </c>
      <c r="C124" s="511" t="s">
        <v>636</v>
      </c>
      <c r="D124" s="511"/>
      <c r="E124" s="511" t="s">
        <v>613</v>
      </c>
      <c r="F124" s="511">
        <f t="shared" si="16"/>
        <v>5.3523729061515018E-9</v>
      </c>
      <c r="G124" s="511" t="s">
        <v>654</v>
      </c>
      <c r="H124" s="511" t="s">
        <v>519</v>
      </c>
      <c r="I124" s="511" t="s">
        <v>649</v>
      </c>
      <c r="J124" s="514" t="s">
        <v>651</v>
      </c>
      <c r="K124" s="504">
        <f t="shared" si="14"/>
        <v>4.1674470309920799E-3</v>
      </c>
      <c r="L124" s="502" t="s">
        <v>628</v>
      </c>
      <c r="M124" s="511" t="s">
        <v>636</v>
      </c>
      <c r="N124" s="511"/>
      <c r="O124" s="511" t="s">
        <v>613</v>
      </c>
      <c r="P124" s="511">
        <f t="shared" si="17"/>
        <v>3.9501867592341983E-9</v>
      </c>
      <c r="Q124" s="511" t="s">
        <v>654</v>
      </c>
      <c r="R124" s="511" t="s">
        <v>519</v>
      </c>
      <c r="S124" s="511" t="s">
        <v>649</v>
      </c>
      <c r="T124" s="514" t="s">
        <v>651</v>
      </c>
      <c r="U124" s="504">
        <f t="shared" si="15"/>
        <v>4.5264364766221888E-3</v>
      </c>
      <c r="V124" s="502" t="s">
        <v>628</v>
      </c>
      <c r="W124" s="511" t="s">
        <v>636</v>
      </c>
      <c r="X124" s="511"/>
      <c r="Y124" s="511" t="s">
        <v>613</v>
      </c>
      <c r="Z124" s="511">
        <f t="shared" si="18"/>
        <v>4.2904611152816957E-9</v>
      </c>
      <c r="AA124" s="511" t="s">
        <v>654</v>
      </c>
      <c r="AB124" s="511" t="s">
        <v>519</v>
      </c>
      <c r="AC124" s="511" t="s">
        <v>649</v>
      </c>
      <c r="AD124" s="514" t="s">
        <v>651</v>
      </c>
    </row>
    <row r="125" spans="1:30" x14ac:dyDescent="0.35">
      <c r="A125" s="504">
        <f t="shared" si="13"/>
        <v>1.0579495349375734</v>
      </c>
      <c r="B125" s="502" t="s">
        <v>628</v>
      </c>
      <c r="C125" s="511" t="s">
        <v>636</v>
      </c>
      <c r="D125" s="511"/>
      <c r="E125" s="511" t="s">
        <v>614</v>
      </c>
      <c r="F125" s="511">
        <f t="shared" si="16"/>
        <v>1.0027957677133395E-6</v>
      </c>
      <c r="G125" s="511" t="s">
        <v>654</v>
      </c>
      <c r="H125" s="511" t="s">
        <v>519</v>
      </c>
      <c r="I125" s="511" t="s">
        <v>649</v>
      </c>
      <c r="J125" s="514" t="s">
        <v>651</v>
      </c>
      <c r="K125" s="504">
        <f t="shared" si="14"/>
        <v>0.7807935504727872</v>
      </c>
      <c r="L125" s="502" t="s">
        <v>628</v>
      </c>
      <c r="M125" s="511" t="s">
        <v>636</v>
      </c>
      <c r="N125" s="511"/>
      <c r="O125" s="511" t="s">
        <v>614</v>
      </c>
      <c r="P125" s="511">
        <f t="shared" si="17"/>
        <v>7.4008867343392144E-7</v>
      </c>
      <c r="Q125" s="511" t="s">
        <v>654</v>
      </c>
      <c r="R125" s="511" t="s">
        <v>519</v>
      </c>
      <c r="S125" s="511" t="s">
        <v>649</v>
      </c>
      <c r="T125" s="514" t="s">
        <v>651</v>
      </c>
      <c r="U125" s="504">
        <f t="shared" si="15"/>
        <v>0.8480521483028991</v>
      </c>
      <c r="V125" s="502" t="s">
        <v>628</v>
      </c>
      <c r="W125" s="511" t="s">
        <v>636</v>
      </c>
      <c r="X125" s="511"/>
      <c r="Y125" s="511" t="s">
        <v>614</v>
      </c>
      <c r="Z125" s="511">
        <f t="shared" si="18"/>
        <v>8.0384089886530732E-7</v>
      </c>
      <c r="AA125" s="511" t="s">
        <v>654</v>
      </c>
      <c r="AB125" s="511" t="s">
        <v>519</v>
      </c>
      <c r="AC125" s="511" t="s">
        <v>649</v>
      </c>
      <c r="AD125" s="514" t="s">
        <v>651</v>
      </c>
    </row>
    <row r="126" spans="1:30" x14ac:dyDescent="0.35">
      <c r="A126" s="504">
        <f t="shared" si="13"/>
        <v>8.3586951686609682E-3</v>
      </c>
      <c r="B126" s="502" t="s">
        <v>628</v>
      </c>
      <c r="C126" s="511" t="s">
        <v>636</v>
      </c>
      <c r="D126" s="511"/>
      <c r="E126" s="511" t="s">
        <v>615</v>
      </c>
      <c r="F126" s="511">
        <f t="shared" si="16"/>
        <v>7.9229338091573175E-9</v>
      </c>
      <c r="G126" s="511" t="s">
        <v>654</v>
      </c>
      <c r="H126" s="511" t="s">
        <v>519</v>
      </c>
      <c r="I126" s="511" t="s">
        <v>649</v>
      </c>
      <c r="J126" s="514" t="s">
        <v>651</v>
      </c>
      <c r="K126" s="504">
        <f t="shared" si="14"/>
        <v>6.1689287272512815E-3</v>
      </c>
      <c r="L126" s="502" t="s">
        <v>628</v>
      </c>
      <c r="M126" s="511" t="s">
        <v>636</v>
      </c>
      <c r="N126" s="511"/>
      <c r="O126" s="511" t="s">
        <v>615</v>
      </c>
      <c r="P126" s="511">
        <f t="shared" si="17"/>
        <v>5.8473258078211207E-9</v>
      </c>
      <c r="Q126" s="511" t="s">
        <v>654</v>
      </c>
      <c r="R126" s="511" t="s">
        <v>519</v>
      </c>
      <c r="S126" s="511" t="s">
        <v>649</v>
      </c>
      <c r="T126" s="514" t="s">
        <v>651</v>
      </c>
      <c r="U126" s="504">
        <f t="shared" si="15"/>
        <v>6.7003284756964104E-3</v>
      </c>
      <c r="V126" s="502" t="s">
        <v>628</v>
      </c>
      <c r="W126" s="511" t="s">
        <v>636</v>
      </c>
      <c r="X126" s="511"/>
      <c r="Y126" s="511" t="s">
        <v>615</v>
      </c>
      <c r="Z126" s="511">
        <f t="shared" si="18"/>
        <v>6.3510222518449384E-9</v>
      </c>
      <c r="AA126" s="511" t="s">
        <v>654</v>
      </c>
      <c r="AB126" s="511" t="s">
        <v>519</v>
      </c>
      <c r="AC126" s="511" t="s">
        <v>649</v>
      </c>
      <c r="AD126" s="514" t="s">
        <v>651</v>
      </c>
    </row>
    <row r="127" spans="1:30" x14ac:dyDescent="0.35">
      <c r="A127" s="504">
        <f t="shared" si="13"/>
        <v>533.39373878320703</v>
      </c>
      <c r="B127" s="502" t="s">
        <v>628</v>
      </c>
      <c r="C127" s="511" t="s">
        <v>636</v>
      </c>
      <c r="D127" s="511"/>
      <c r="E127" s="511" t="s">
        <v>616</v>
      </c>
      <c r="F127" s="511">
        <f t="shared" si="16"/>
        <v>5.0558648225896413E-4</v>
      </c>
      <c r="G127" s="511" t="s">
        <v>654</v>
      </c>
      <c r="H127" s="511" t="s">
        <v>519</v>
      </c>
      <c r="I127" s="511" t="s">
        <v>649</v>
      </c>
      <c r="J127" s="514" t="s">
        <v>645</v>
      </c>
      <c r="K127" s="504">
        <f t="shared" si="14"/>
        <v>393.6580879815495</v>
      </c>
      <c r="L127" s="502" t="s">
        <v>628</v>
      </c>
      <c r="M127" s="511" t="s">
        <v>636</v>
      </c>
      <c r="N127" s="511"/>
      <c r="O127" s="511" t="s">
        <v>616</v>
      </c>
      <c r="P127" s="511">
        <f t="shared" si="17"/>
        <v>3.7313562841853035E-4</v>
      </c>
      <c r="Q127" s="511" t="s">
        <v>654</v>
      </c>
      <c r="R127" s="511" t="s">
        <v>519</v>
      </c>
      <c r="S127" s="511" t="s">
        <v>649</v>
      </c>
      <c r="T127" s="514" t="s">
        <v>656</v>
      </c>
      <c r="U127" s="504">
        <f t="shared" si="15"/>
        <v>427.56832072628657</v>
      </c>
      <c r="V127" s="502" t="s">
        <v>628</v>
      </c>
      <c r="W127" s="511" t="s">
        <v>636</v>
      </c>
      <c r="X127" s="511"/>
      <c r="Y127" s="511" t="s">
        <v>616</v>
      </c>
      <c r="Z127" s="511">
        <f t="shared" si="18"/>
        <v>4.052780291244423E-4</v>
      </c>
      <c r="AA127" s="511" t="s">
        <v>654</v>
      </c>
      <c r="AB127" s="511" t="s">
        <v>519</v>
      </c>
      <c r="AC127" s="511" t="s">
        <v>649</v>
      </c>
      <c r="AD127" s="514" t="s">
        <v>661</v>
      </c>
    </row>
    <row r="128" spans="1:30" x14ac:dyDescent="0.35">
      <c r="A128" s="504">
        <f t="shared" si="13"/>
        <v>6.5278182000116675E-2</v>
      </c>
      <c r="B128" s="502" t="s">
        <v>628</v>
      </c>
      <c r="C128" s="511" t="s">
        <v>636</v>
      </c>
      <c r="D128" s="511"/>
      <c r="E128" s="511" t="s">
        <v>617</v>
      </c>
      <c r="F128" s="511">
        <f t="shared" si="16"/>
        <v>6.1875054028546612E-8</v>
      </c>
      <c r="G128" s="511" t="s">
        <v>654</v>
      </c>
      <c r="H128" s="511" t="s">
        <v>519</v>
      </c>
      <c r="I128" s="511" t="s">
        <v>649</v>
      </c>
      <c r="J128" s="514" t="s">
        <v>652</v>
      </c>
      <c r="K128" s="504">
        <f t="shared" si="14"/>
        <v>7.322165492350631E-2</v>
      </c>
      <c r="L128" s="502" t="s">
        <v>628</v>
      </c>
      <c r="M128" s="511" t="s">
        <v>636</v>
      </c>
      <c r="N128" s="511"/>
      <c r="O128" s="511" t="s">
        <v>617</v>
      </c>
      <c r="P128" s="511">
        <f t="shared" si="17"/>
        <v>6.9404412249769015E-8</v>
      </c>
      <c r="Q128" s="511" t="s">
        <v>654</v>
      </c>
      <c r="R128" s="511" t="s">
        <v>519</v>
      </c>
      <c r="S128" s="511" t="s">
        <v>649</v>
      </c>
      <c r="T128" s="514" t="s">
        <v>652</v>
      </c>
      <c r="U128" s="504">
        <f t="shared" si="15"/>
        <v>0.1334109945407671</v>
      </c>
      <c r="V128" s="502" t="s">
        <v>628</v>
      </c>
      <c r="W128" s="511" t="s">
        <v>636</v>
      </c>
      <c r="X128" s="511"/>
      <c r="Y128" s="511" t="s">
        <v>617</v>
      </c>
      <c r="Z128" s="511">
        <f t="shared" si="18"/>
        <v>1.2645591899598779E-7</v>
      </c>
      <c r="AA128" s="511" t="s">
        <v>654</v>
      </c>
      <c r="AB128" s="511" t="s">
        <v>519</v>
      </c>
      <c r="AC128" s="511" t="s">
        <v>649</v>
      </c>
      <c r="AD128" s="514" t="s">
        <v>652</v>
      </c>
    </row>
    <row r="129" spans="1:30" x14ac:dyDescent="0.35">
      <c r="A129" s="504">
        <f t="shared" si="13"/>
        <v>0.10705471055274289</v>
      </c>
      <c r="B129" s="502" t="s">
        <v>628</v>
      </c>
      <c r="C129" s="511" t="s">
        <v>636</v>
      </c>
      <c r="D129" s="511"/>
      <c r="E129" s="511" t="s">
        <v>618</v>
      </c>
      <c r="F129" s="511">
        <f t="shared" si="16"/>
        <v>1.0147365929169941E-7</v>
      </c>
      <c r="G129" s="511" t="s">
        <v>654</v>
      </c>
      <c r="H129" s="511" t="s">
        <v>519</v>
      </c>
      <c r="I129" s="511" t="s">
        <v>649</v>
      </c>
      <c r="J129" s="514" t="s">
        <v>652</v>
      </c>
      <c r="K129" s="504">
        <f t="shared" si="14"/>
        <v>0.12008182265270162</v>
      </c>
      <c r="L129" s="502" t="s">
        <v>628</v>
      </c>
      <c r="M129" s="511" t="s">
        <v>636</v>
      </c>
      <c r="N129" s="511"/>
      <c r="O129" s="511" t="s">
        <v>618</v>
      </c>
      <c r="P129" s="511">
        <f t="shared" si="17"/>
        <v>1.1382163284616267E-7</v>
      </c>
      <c r="Q129" s="511" t="s">
        <v>654</v>
      </c>
      <c r="R129" s="511" t="s">
        <v>519</v>
      </c>
      <c r="S129" s="511" t="s">
        <v>649</v>
      </c>
      <c r="T129" s="514" t="s">
        <v>652</v>
      </c>
      <c r="U129" s="504">
        <f t="shared" si="15"/>
        <v>0.2187909492499325</v>
      </c>
      <c r="V129" s="502" t="s">
        <v>628</v>
      </c>
      <c r="W129" s="511" t="s">
        <v>636</v>
      </c>
      <c r="X129" s="511"/>
      <c r="Y129" s="511" t="s">
        <v>618</v>
      </c>
      <c r="Z129" s="511">
        <f t="shared" si="18"/>
        <v>2.0738478601889338E-7</v>
      </c>
      <c r="AA129" s="511" t="s">
        <v>654</v>
      </c>
      <c r="AB129" s="511" t="s">
        <v>519</v>
      </c>
      <c r="AC129" s="511" t="s">
        <v>649</v>
      </c>
      <c r="AD129" s="514" t="s">
        <v>652</v>
      </c>
    </row>
    <row r="130" spans="1:30" x14ac:dyDescent="0.35">
      <c r="A130" s="504">
        <f t="shared" si="13"/>
        <v>0.16100576408540876</v>
      </c>
      <c r="B130" s="502" t="s">
        <v>628</v>
      </c>
      <c r="C130" s="511" t="s">
        <v>636</v>
      </c>
      <c r="D130" s="511"/>
      <c r="E130" s="511" t="s">
        <v>619</v>
      </c>
      <c r="F130" s="511">
        <f t="shared" si="16"/>
        <v>1.5261209865915522E-7</v>
      </c>
      <c r="G130" s="511" t="s">
        <v>654</v>
      </c>
      <c r="H130" s="511" t="s">
        <v>519</v>
      </c>
      <c r="I130" s="511" t="s">
        <v>649</v>
      </c>
      <c r="J130" s="514" t="s">
        <v>652</v>
      </c>
      <c r="K130" s="504">
        <f t="shared" si="14"/>
        <v>0.18059799058950807</v>
      </c>
      <c r="L130" s="502" t="s">
        <v>628</v>
      </c>
      <c r="M130" s="511" t="s">
        <v>636</v>
      </c>
      <c r="N130" s="511"/>
      <c r="O130" s="511" t="s">
        <v>619</v>
      </c>
      <c r="P130" s="511">
        <f t="shared" si="17"/>
        <v>1.7118292946872803E-7</v>
      </c>
      <c r="Q130" s="511" t="s">
        <v>654</v>
      </c>
      <c r="R130" s="511" t="s">
        <v>519</v>
      </c>
      <c r="S130" s="511" t="s">
        <v>649</v>
      </c>
      <c r="T130" s="514" t="s">
        <v>652</v>
      </c>
      <c r="U130" s="504">
        <f t="shared" si="15"/>
        <v>0.32905234881376005</v>
      </c>
      <c r="V130" s="502" t="s">
        <v>628</v>
      </c>
      <c r="W130" s="511" t="s">
        <v>636</v>
      </c>
      <c r="X130" s="511"/>
      <c r="Y130" s="511" t="s">
        <v>619</v>
      </c>
      <c r="Z130" s="511">
        <f t="shared" si="18"/>
        <v>3.1189796096091001E-7</v>
      </c>
      <c r="AA130" s="511" t="s">
        <v>654</v>
      </c>
      <c r="AB130" s="511" t="s">
        <v>519</v>
      </c>
      <c r="AC130" s="511" t="s">
        <v>649</v>
      </c>
      <c r="AD130" s="514" t="s">
        <v>652</v>
      </c>
    </row>
    <row r="131" spans="1:30" x14ac:dyDescent="0.35">
      <c r="A131" s="504">
        <f t="shared" si="13"/>
        <v>1.85361305000264E-2</v>
      </c>
      <c r="B131" s="502" t="s">
        <v>628</v>
      </c>
      <c r="C131" s="511" t="s">
        <v>636</v>
      </c>
      <c r="D131" s="511"/>
      <c r="E131" s="511" t="s">
        <v>620</v>
      </c>
      <c r="F131" s="511">
        <f t="shared" si="16"/>
        <v>1.756979194315299E-8</v>
      </c>
      <c r="G131" s="511" t="s">
        <v>654</v>
      </c>
      <c r="H131" s="511" t="s">
        <v>519</v>
      </c>
      <c r="I131" s="511" t="s">
        <v>649</v>
      </c>
      <c r="J131" s="514" t="s">
        <v>652</v>
      </c>
      <c r="K131" s="504">
        <f t="shared" si="14"/>
        <v>2.0791727182101788E-2</v>
      </c>
      <c r="L131" s="502" t="s">
        <v>628</v>
      </c>
      <c r="M131" s="511" t="s">
        <v>636</v>
      </c>
      <c r="N131" s="511"/>
      <c r="O131" s="511" t="s">
        <v>620</v>
      </c>
      <c r="P131" s="511">
        <f t="shared" si="17"/>
        <v>1.9707798276873734E-8</v>
      </c>
      <c r="Q131" s="511" t="s">
        <v>654</v>
      </c>
      <c r="R131" s="511" t="s">
        <v>519</v>
      </c>
      <c r="S131" s="511" t="s">
        <v>649</v>
      </c>
      <c r="T131" s="514" t="s">
        <v>652</v>
      </c>
      <c r="U131" s="504">
        <f t="shared" si="15"/>
        <v>3.7882850428364388E-2</v>
      </c>
      <c r="V131" s="502" t="s">
        <v>628</v>
      </c>
      <c r="W131" s="511" t="s">
        <v>636</v>
      </c>
      <c r="X131" s="511"/>
      <c r="Y131" s="511" t="s">
        <v>620</v>
      </c>
      <c r="Z131" s="511">
        <f t="shared" si="18"/>
        <v>3.5907915097975721E-8</v>
      </c>
      <c r="AA131" s="511" t="s">
        <v>654</v>
      </c>
      <c r="AB131" s="511" t="s">
        <v>519</v>
      </c>
      <c r="AC131" s="511" t="s">
        <v>649</v>
      </c>
      <c r="AD131" s="514" t="s">
        <v>652</v>
      </c>
    </row>
    <row r="132" spans="1:30" x14ac:dyDescent="0.35">
      <c r="A132" s="504">
        <f t="shared" si="13"/>
        <v>1.7466584064390701E-2</v>
      </c>
      <c r="B132" s="502" t="s">
        <v>628</v>
      </c>
      <c r="C132" s="511" t="s">
        <v>636</v>
      </c>
      <c r="D132" s="511"/>
      <c r="E132" s="511" t="s">
        <v>621</v>
      </c>
      <c r="F132" s="511">
        <f t="shared" si="16"/>
        <v>1.6556003852503037E-8</v>
      </c>
      <c r="G132" s="511" t="s">
        <v>654</v>
      </c>
      <c r="H132" s="511" t="s">
        <v>519</v>
      </c>
      <c r="I132" s="511" t="s">
        <v>649</v>
      </c>
      <c r="J132" s="514" t="s">
        <v>652</v>
      </c>
      <c r="K132" s="504">
        <f t="shared" si="14"/>
        <v>1.9592031393474537E-2</v>
      </c>
      <c r="L132" s="502" t="s">
        <v>628</v>
      </c>
      <c r="M132" s="511" t="s">
        <v>636</v>
      </c>
      <c r="N132" s="511"/>
      <c r="O132" s="511" t="s">
        <v>621</v>
      </c>
      <c r="P132" s="511">
        <f t="shared" si="17"/>
        <v>1.8570645870591978E-8</v>
      </c>
      <c r="Q132" s="511" t="s">
        <v>654</v>
      </c>
      <c r="R132" s="511" t="s">
        <v>519</v>
      </c>
      <c r="S132" s="511" t="s">
        <v>649</v>
      </c>
      <c r="T132" s="514" t="s">
        <v>652</v>
      </c>
      <c r="U132" s="504">
        <f t="shared" si="15"/>
        <v>3.5696986035182669E-2</v>
      </c>
      <c r="V132" s="502" t="s">
        <v>628</v>
      </c>
      <c r="W132" s="511" t="s">
        <v>636</v>
      </c>
      <c r="X132" s="511"/>
      <c r="Y132" s="511" t="s">
        <v>621</v>
      </c>
      <c r="Z132" s="511">
        <f t="shared" si="18"/>
        <v>3.3836005720552291E-8</v>
      </c>
      <c r="AA132" s="511" t="s">
        <v>654</v>
      </c>
      <c r="AB132" s="511" t="s">
        <v>519</v>
      </c>
      <c r="AC132" s="511" t="s">
        <v>649</v>
      </c>
      <c r="AD132" s="514" t="s">
        <v>652</v>
      </c>
    </row>
    <row r="133" spans="1:30" x14ac:dyDescent="0.35">
      <c r="A133" s="504">
        <f t="shared" si="13"/>
        <v>9.6176736260695533E-2</v>
      </c>
      <c r="B133" s="502" t="s">
        <v>628</v>
      </c>
      <c r="C133" s="511" t="s">
        <v>636</v>
      </c>
      <c r="D133" s="511"/>
      <c r="E133" s="511" t="s">
        <v>622</v>
      </c>
      <c r="F133" s="511">
        <f t="shared" si="16"/>
        <v>9.1162783185493387E-8</v>
      </c>
      <c r="G133" s="511" t="s">
        <v>654</v>
      </c>
      <c r="H133" s="511" t="s">
        <v>519</v>
      </c>
      <c r="I133" s="511" t="s">
        <v>649</v>
      </c>
      <c r="J133" s="514" t="s">
        <v>652</v>
      </c>
      <c r="K133" s="504">
        <f t="shared" si="14"/>
        <v>0.10788014583704457</v>
      </c>
      <c r="L133" s="502" t="s">
        <v>628</v>
      </c>
      <c r="M133" s="511" t="s">
        <v>636</v>
      </c>
      <c r="N133" s="511"/>
      <c r="O133" s="511" t="s">
        <v>622</v>
      </c>
      <c r="P133" s="511">
        <f t="shared" si="17"/>
        <v>1.0225606240478159E-7</v>
      </c>
      <c r="Q133" s="511" t="s">
        <v>654</v>
      </c>
      <c r="R133" s="511" t="s">
        <v>519</v>
      </c>
      <c r="S133" s="511" t="s">
        <v>649</v>
      </c>
      <c r="T133" s="514" t="s">
        <v>652</v>
      </c>
      <c r="U133" s="504">
        <f t="shared" si="15"/>
        <v>0.19655930424351456</v>
      </c>
      <c r="V133" s="502" t="s">
        <v>628</v>
      </c>
      <c r="W133" s="511" t="s">
        <v>636</v>
      </c>
      <c r="X133" s="511"/>
      <c r="Y133" s="511" t="s">
        <v>622</v>
      </c>
      <c r="Z133" s="511">
        <f t="shared" si="18"/>
        <v>1.8631213672371048E-7</v>
      </c>
      <c r="AA133" s="511" t="s">
        <v>654</v>
      </c>
      <c r="AB133" s="511" t="s">
        <v>519</v>
      </c>
      <c r="AC133" s="511" t="s">
        <v>649</v>
      </c>
      <c r="AD133" s="514" t="s">
        <v>652</v>
      </c>
    </row>
    <row r="134" spans="1:30" x14ac:dyDescent="0.35">
      <c r="A134" s="504">
        <f t="shared" si="13"/>
        <v>2.3686655137431702E-3</v>
      </c>
      <c r="B134" s="502" t="s">
        <v>628</v>
      </c>
      <c r="C134" s="511" t="s">
        <v>636</v>
      </c>
      <c r="D134" s="511"/>
      <c r="E134" s="511" t="s">
        <v>623</v>
      </c>
      <c r="F134" s="511">
        <f t="shared" si="16"/>
        <v>2.2451805817470807E-9</v>
      </c>
      <c r="G134" s="511" t="s">
        <v>654</v>
      </c>
      <c r="H134" s="511" t="s">
        <v>519</v>
      </c>
      <c r="I134" s="511" t="s">
        <v>649</v>
      </c>
      <c r="J134" s="514" t="s">
        <v>652</v>
      </c>
      <c r="K134" s="504">
        <f t="shared" si="14"/>
        <v>2.6569001090778264E-3</v>
      </c>
      <c r="L134" s="502" t="s">
        <v>628</v>
      </c>
      <c r="M134" s="511" t="s">
        <v>636</v>
      </c>
      <c r="N134" s="511"/>
      <c r="O134" s="511" t="s">
        <v>623</v>
      </c>
      <c r="P134" s="511">
        <f t="shared" si="17"/>
        <v>2.5183887289837217E-9</v>
      </c>
      <c r="Q134" s="511" t="s">
        <v>654</v>
      </c>
      <c r="R134" s="511" t="s">
        <v>519</v>
      </c>
      <c r="S134" s="511" t="s">
        <v>649</v>
      </c>
      <c r="T134" s="514" t="s">
        <v>652</v>
      </c>
      <c r="U134" s="504">
        <f t="shared" si="15"/>
        <v>4.8409133379714612E-3</v>
      </c>
      <c r="V134" s="502" t="s">
        <v>628</v>
      </c>
      <c r="W134" s="511" t="s">
        <v>636</v>
      </c>
      <c r="X134" s="511"/>
      <c r="Y134" s="511" t="s">
        <v>623</v>
      </c>
      <c r="Z134" s="511">
        <f t="shared" si="18"/>
        <v>4.5885434483141817E-9</v>
      </c>
      <c r="AA134" s="511" t="s">
        <v>654</v>
      </c>
      <c r="AB134" s="511" t="s">
        <v>519</v>
      </c>
      <c r="AC134" s="511" t="s">
        <v>649</v>
      </c>
      <c r="AD134" s="514" t="s">
        <v>652</v>
      </c>
    </row>
    <row r="135" spans="1:30" x14ac:dyDescent="0.35">
      <c r="A135" s="504">
        <f t="shared" si="13"/>
        <v>4.73647937781853E-3</v>
      </c>
      <c r="B135" s="502" t="s">
        <v>628</v>
      </c>
      <c r="C135" s="511" t="s">
        <v>636</v>
      </c>
      <c r="D135" s="511"/>
      <c r="E135" s="511" t="s">
        <v>624</v>
      </c>
      <c r="F135" s="511">
        <f t="shared" si="16"/>
        <v>4.489553912624199E-9</v>
      </c>
      <c r="G135" s="511" t="s">
        <v>654</v>
      </c>
      <c r="H135" s="511" t="s">
        <v>519</v>
      </c>
      <c r="I135" s="511" t="s">
        <v>649</v>
      </c>
      <c r="J135" s="514" t="s">
        <v>652</v>
      </c>
      <c r="K135" s="504">
        <f t="shared" si="14"/>
        <v>5.3128449342279846E-3</v>
      </c>
      <c r="L135" s="502" t="s">
        <v>628</v>
      </c>
      <c r="M135" s="511" t="s">
        <v>636</v>
      </c>
      <c r="N135" s="511"/>
      <c r="O135" s="511" t="s">
        <v>624</v>
      </c>
      <c r="P135" s="511">
        <f t="shared" si="17"/>
        <v>5.0358719755715501E-9</v>
      </c>
      <c r="Q135" s="511" t="s">
        <v>654</v>
      </c>
      <c r="R135" s="511" t="s">
        <v>519</v>
      </c>
      <c r="S135" s="511" t="s">
        <v>649</v>
      </c>
      <c r="T135" s="514" t="s">
        <v>652</v>
      </c>
      <c r="U135" s="504">
        <f t="shared" si="15"/>
        <v>9.6800861337632601E-3</v>
      </c>
      <c r="V135" s="502" t="s">
        <v>628</v>
      </c>
      <c r="W135" s="511" t="s">
        <v>636</v>
      </c>
      <c r="X135" s="511"/>
      <c r="Y135" s="511" t="s">
        <v>624</v>
      </c>
      <c r="Z135" s="511">
        <f t="shared" si="18"/>
        <v>9.1754370936144649E-9</v>
      </c>
      <c r="AA135" s="511" t="s">
        <v>654</v>
      </c>
      <c r="AB135" s="511" t="s">
        <v>519</v>
      </c>
      <c r="AC135" s="511" t="s">
        <v>649</v>
      </c>
      <c r="AD135" s="514" t="s">
        <v>652</v>
      </c>
    </row>
    <row r="136" spans="1:30" x14ac:dyDescent="0.35">
      <c r="A136" s="504">
        <f t="shared" si="13"/>
        <v>1.2859108464406592</v>
      </c>
      <c r="B136" s="502" t="s">
        <v>628</v>
      </c>
      <c r="C136" s="511" t="s">
        <v>636</v>
      </c>
      <c r="D136" s="511"/>
      <c r="E136" s="511" t="s">
        <v>625</v>
      </c>
      <c r="F136" s="511">
        <f t="shared" si="16"/>
        <v>1.218872840228113E-6</v>
      </c>
      <c r="G136" s="511" t="s">
        <v>654</v>
      </c>
      <c r="H136" s="511" t="s">
        <v>519</v>
      </c>
      <c r="I136" s="511" t="s">
        <v>649</v>
      </c>
      <c r="J136" s="514" t="s">
        <v>652</v>
      </c>
      <c r="K136" s="504">
        <f t="shared" si="14"/>
        <v>1.4423888254164856</v>
      </c>
      <c r="L136" s="502" t="s">
        <v>628</v>
      </c>
      <c r="M136" s="511" t="s">
        <v>636</v>
      </c>
      <c r="N136" s="511"/>
      <c r="O136" s="511" t="s">
        <v>625</v>
      </c>
      <c r="P136" s="511">
        <f t="shared" si="17"/>
        <v>1.3671931994469058E-6</v>
      </c>
      <c r="Q136" s="511" t="s">
        <v>654</v>
      </c>
      <c r="R136" s="511" t="s">
        <v>519</v>
      </c>
      <c r="S136" s="511" t="s">
        <v>649</v>
      </c>
      <c r="T136" s="514" t="s">
        <v>652</v>
      </c>
      <c r="U136" s="504">
        <f t="shared" si="15"/>
        <v>2.6280548823204262</v>
      </c>
      <c r="V136" s="502" t="s">
        <v>628</v>
      </c>
      <c r="W136" s="511" t="s">
        <v>636</v>
      </c>
      <c r="X136" s="511"/>
      <c r="Y136" s="511" t="s">
        <v>625</v>
      </c>
      <c r="Z136" s="511">
        <f t="shared" si="18"/>
        <v>2.4910472818203093E-6</v>
      </c>
      <c r="AA136" s="511" t="s">
        <v>654</v>
      </c>
      <c r="AB136" s="511" t="s">
        <v>519</v>
      </c>
      <c r="AC136" s="511" t="s">
        <v>649</v>
      </c>
      <c r="AD136" s="514" t="s">
        <v>652</v>
      </c>
    </row>
    <row r="137" spans="1:30" x14ac:dyDescent="0.35">
      <c r="A137" s="504">
        <f t="shared" si="13"/>
        <v>3.6916612767693389E-3</v>
      </c>
      <c r="B137" s="502" t="s">
        <v>628</v>
      </c>
      <c r="C137" s="511" t="s">
        <v>636</v>
      </c>
      <c r="D137" s="511"/>
      <c r="E137" s="511" t="s">
        <v>626</v>
      </c>
      <c r="F137" s="511">
        <f t="shared" si="16"/>
        <v>3.4992050016770992E-9</v>
      </c>
      <c r="G137" s="511" t="s">
        <v>654</v>
      </c>
      <c r="H137" s="511" t="s">
        <v>519</v>
      </c>
      <c r="I137" s="511" t="s">
        <v>649</v>
      </c>
      <c r="J137" s="514" t="s">
        <v>652</v>
      </c>
      <c r="K137" s="504">
        <f t="shared" si="14"/>
        <v>4.1408865844577616E-3</v>
      </c>
      <c r="L137" s="502" t="s">
        <v>628</v>
      </c>
      <c r="M137" s="511" t="s">
        <v>636</v>
      </c>
      <c r="N137" s="511"/>
      <c r="O137" s="511" t="s">
        <v>626</v>
      </c>
      <c r="P137" s="511">
        <f t="shared" si="17"/>
        <v>3.9250109805286835E-9</v>
      </c>
      <c r="Q137" s="511" t="s">
        <v>654</v>
      </c>
      <c r="R137" s="511" t="s">
        <v>519</v>
      </c>
      <c r="S137" s="511" t="s">
        <v>649</v>
      </c>
      <c r="T137" s="514" t="s">
        <v>652</v>
      </c>
      <c r="U137" s="504">
        <f t="shared" si="15"/>
        <v>7.5447597857513145E-3</v>
      </c>
      <c r="V137" s="502" t="s">
        <v>628</v>
      </c>
      <c r="W137" s="511" t="s">
        <v>636</v>
      </c>
      <c r="X137" s="511"/>
      <c r="Y137" s="511" t="s">
        <v>626</v>
      </c>
      <c r="Z137" s="511">
        <f t="shared" si="18"/>
        <v>7.1514310765415308E-9</v>
      </c>
      <c r="AA137" s="511" t="s">
        <v>654</v>
      </c>
      <c r="AB137" s="511" t="s">
        <v>519</v>
      </c>
      <c r="AC137" s="511" t="s">
        <v>649</v>
      </c>
      <c r="AD137" s="514" t="s">
        <v>652</v>
      </c>
    </row>
    <row r="138" spans="1:30" x14ac:dyDescent="0.35">
      <c r="A138" s="504">
        <f t="shared" si="13"/>
        <v>495.27813234127387</v>
      </c>
      <c r="B138" s="502" t="s">
        <v>628</v>
      </c>
      <c r="C138" s="511" t="s">
        <v>636</v>
      </c>
      <c r="D138" s="511"/>
      <c r="E138" s="511" t="s">
        <v>627</v>
      </c>
      <c r="F138" s="511">
        <f t="shared" si="16"/>
        <v>4.6945794534717901E-4</v>
      </c>
      <c r="G138" s="511" t="s">
        <v>654</v>
      </c>
      <c r="H138" s="511" t="s">
        <v>519</v>
      </c>
      <c r="I138" s="511" t="s">
        <v>649</v>
      </c>
      <c r="J138" s="514" t="s">
        <v>646</v>
      </c>
      <c r="K138" s="504">
        <f t="shared" si="14"/>
        <v>555.54679046341437</v>
      </c>
      <c r="L138" s="502" t="s">
        <v>628</v>
      </c>
      <c r="M138" s="511" t="s">
        <v>636</v>
      </c>
      <c r="N138" s="511"/>
      <c r="O138" s="511" t="s">
        <v>627</v>
      </c>
      <c r="P138" s="511">
        <f t="shared" si="17"/>
        <v>5.2658463551034538E-4</v>
      </c>
      <c r="Q138" s="511" t="s">
        <v>654</v>
      </c>
      <c r="R138" s="511" t="s">
        <v>519</v>
      </c>
      <c r="S138" s="511" t="s">
        <v>649</v>
      </c>
      <c r="T138" s="514" t="s">
        <v>657</v>
      </c>
      <c r="U138" s="504">
        <f t="shared" si="15"/>
        <v>1012.2148960861826</v>
      </c>
      <c r="V138" s="502" t="s">
        <v>628</v>
      </c>
      <c r="W138" s="511" t="s">
        <v>636</v>
      </c>
      <c r="X138" s="511"/>
      <c r="Y138" s="511" t="s">
        <v>627</v>
      </c>
      <c r="Z138" s="511">
        <f t="shared" si="18"/>
        <v>9.5944539913382252E-4</v>
      </c>
      <c r="AA138" s="511" t="s">
        <v>654</v>
      </c>
      <c r="AB138" s="511" t="s">
        <v>519</v>
      </c>
      <c r="AC138" s="511" t="s">
        <v>649</v>
      </c>
      <c r="AD138" s="514" t="s">
        <v>662</v>
      </c>
    </row>
    <row r="139" spans="1:30" x14ac:dyDescent="0.35">
      <c r="A139" s="505">
        <f>C84/$G$46/$E$46-G67-E67</f>
        <v>26.28143451333451</v>
      </c>
      <c r="B139" s="502" t="s">
        <v>628</v>
      </c>
      <c r="C139" s="511" t="s">
        <v>636</v>
      </c>
      <c r="D139" s="511" t="s">
        <v>647</v>
      </c>
      <c r="E139" s="511" t="s">
        <v>507</v>
      </c>
      <c r="F139" s="511">
        <f t="shared" si="16"/>
        <v>2.4911312334914228E-5</v>
      </c>
      <c r="G139" s="511" t="s">
        <v>654</v>
      </c>
      <c r="H139" s="511" t="s">
        <v>519</v>
      </c>
      <c r="I139" s="511" t="s">
        <v>649</v>
      </c>
      <c r="J139" s="514" t="s">
        <v>653</v>
      </c>
      <c r="K139" s="501">
        <f>I67+J67+K67</f>
        <v>3.4518594789120982</v>
      </c>
      <c r="L139" s="502" t="s">
        <v>628</v>
      </c>
      <c r="M139" s="511" t="s">
        <v>636</v>
      </c>
      <c r="N139" s="511" t="s">
        <v>647</v>
      </c>
      <c r="O139" s="511" t="s">
        <v>507</v>
      </c>
      <c r="P139" s="511">
        <f t="shared" si="17"/>
        <v>3.2719047193479605E-6</v>
      </c>
      <c r="Q139" s="511" t="s">
        <v>654</v>
      </c>
      <c r="R139" s="511" t="s">
        <v>519</v>
      </c>
      <c r="S139" s="511" t="s">
        <v>649</v>
      </c>
      <c r="T139" s="514" t="s">
        <v>653</v>
      </c>
      <c r="U139" s="501">
        <f>N67+O67+P67</f>
        <v>2.5511455294699412</v>
      </c>
      <c r="V139" s="502" t="s">
        <v>628</v>
      </c>
      <c r="W139" s="511" t="s">
        <v>636</v>
      </c>
      <c r="X139" s="511" t="s">
        <v>647</v>
      </c>
      <c r="Y139" s="511" t="s">
        <v>507</v>
      </c>
      <c r="Z139" s="511">
        <f t="shared" si="18"/>
        <v>2.4181474212985229E-6</v>
      </c>
      <c r="AA139" s="511" t="s">
        <v>654</v>
      </c>
      <c r="AB139" s="511" t="s">
        <v>519</v>
      </c>
      <c r="AC139" s="511" t="s">
        <v>649</v>
      </c>
      <c r="AD139" s="514" t="s">
        <v>653</v>
      </c>
    </row>
    <row r="140" spans="1:30" x14ac:dyDescent="0.35">
      <c r="A140" s="505">
        <f t="shared" ref="A140:A149" si="19">C85/$G$46/$E$46-G68-E68</f>
        <v>9.2944159207282464</v>
      </c>
      <c r="B140" s="502" t="s">
        <v>628</v>
      </c>
      <c r="C140" s="511" t="s">
        <v>636</v>
      </c>
      <c r="D140" s="511" t="s">
        <v>647</v>
      </c>
      <c r="E140" s="515" t="s">
        <v>517</v>
      </c>
      <c r="F140" s="511">
        <f t="shared" si="16"/>
        <v>8.8098729106428873E-6</v>
      </c>
      <c r="G140" s="511" t="s">
        <v>654</v>
      </c>
      <c r="H140" s="511" t="s">
        <v>519</v>
      </c>
      <c r="I140" s="511" t="s">
        <v>649</v>
      </c>
      <c r="J140" s="514" t="s">
        <v>653</v>
      </c>
      <c r="K140" s="501">
        <f t="shared" ref="K140:K149" si="20">I68+J68+K68</f>
        <v>6.4012132955482866</v>
      </c>
      <c r="L140" s="502" t="s">
        <v>628</v>
      </c>
      <c r="M140" s="511" t="s">
        <v>636</v>
      </c>
      <c r="N140" s="511" t="s">
        <v>647</v>
      </c>
      <c r="O140" s="515" t="s">
        <v>517</v>
      </c>
      <c r="P140" s="511">
        <f t="shared" si="17"/>
        <v>6.0675007540742059E-6</v>
      </c>
      <c r="Q140" s="511" t="s">
        <v>654</v>
      </c>
      <c r="R140" s="511" t="s">
        <v>519</v>
      </c>
      <c r="S140" s="511" t="s">
        <v>649</v>
      </c>
      <c r="T140" s="514" t="s">
        <v>653</v>
      </c>
      <c r="U140" s="501">
        <f t="shared" ref="U140:U149" si="21">N68+O68+P68</f>
        <v>3.8914385909140243</v>
      </c>
      <c r="V140" s="502" t="s">
        <v>628</v>
      </c>
      <c r="W140" s="511" t="s">
        <v>636</v>
      </c>
      <c r="X140" s="511" t="s">
        <v>647</v>
      </c>
      <c r="Y140" s="515" t="s">
        <v>517</v>
      </c>
      <c r="Z140" s="511">
        <f t="shared" si="18"/>
        <v>3.6885673847526303E-6</v>
      </c>
      <c r="AA140" s="511" t="s">
        <v>654</v>
      </c>
      <c r="AB140" s="511" t="s">
        <v>519</v>
      </c>
      <c r="AC140" s="511" t="s">
        <v>649</v>
      </c>
      <c r="AD140" s="514" t="s">
        <v>653</v>
      </c>
    </row>
    <row r="141" spans="1:30" x14ac:dyDescent="0.35">
      <c r="A141" s="505">
        <f t="shared" si="19"/>
        <v>16.820769411989023</v>
      </c>
      <c r="B141" s="502" t="s">
        <v>628</v>
      </c>
      <c r="C141" s="511" t="s">
        <v>636</v>
      </c>
      <c r="D141" s="511" t="s">
        <v>647</v>
      </c>
      <c r="E141" s="515" t="s">
        <v>508</v>
      </c>
      <c r="F141" s="511">
        <f t="shared" si="16"/>
        <v>1.5943857262548837E-5</v>
      </c>
      <c r="G141" s="511" t="s">
        <v>654</v>
      </c>
      <c r="H141" s="511" t="s">
        <v>519</v>
      </c>
      <c r="I141" s="511" t="s">
        <v>649</v>
      </c>
      <c r="J141" s="514" t="s">
        <v>653</v>
      </c>
      <c r="K141" s="501">
        <f t="shared" si="20"/>
        <v>9.1971274686449274</v>
      </c>
      <c r="L141" s="502" t="s">
        <v>628</v>
      </c>
      <c r="M141" s="511" t="s">
        <v>636</v>
      </c>
      <c r="N141" s="511" t="s">
        <v>647</v>
      </c>
      <c r="O141" s="515" t="s">
        <v>508</v>
      </c>
      <c r="P141" s="511">
        <f t="shared" si="17"/>
        <v>8.7176563683838183E-6</v>
      </c>
      <c r="Q141" s="511" t="s">
        <v>654</v>
      </c>
      <c r="R141" s="511" t="s">
        <v>519</v>
      </c>
      <c r="S141" s="511" t="s">
        <v>649</v>
      </c>
      <c r="T141" s="514" t="s">
        <v>653</v>
      </c>
      <c r="U141" s="501">
        <f t="shared" si="21"/>
        <v>5.6469030277909766</v>
      </c>
      <c r="V141" s="502" t="s">
        <v>628</v>
      </c>
      <c r="W141" s="511" t="s">
        <v>636</v>
      </c>
      <c r="X141" s="511" t="s">
        <v>647</v>
      </c>
      <c r="Y141" s="515" t="s">
        <v>508</v>
      </c>
      <c r="Z141" s="511">
        <f t="shared" si="18"/>
        <v>5.3525147182852869E-6</v>
      </c>
      <c r="AA141" s="511" t="s">
        <v>654</v>
      </c>
      <c r="AB141" s="511" t="s">
        <v>519</v>
      </c>
      <c r="AC141" s="511" t="s">
        <v>649</v>
      </c>
      <c r="AD141" s="514" t="s">
        <v>653</v>
      </c>
    </row>
    <row r="142" spans="1:30" x14ac:dyDescent="0.35">
      <c r="A142" s="505">
        <f t="shared" si="19"/>
        <v>2.4187142323725039</v>
      </c>
      <c r="B142" s="502" t="s">
        <v>628</v>
      </c>
      <c r="C142" s="511" t="s">
        <v>636</v>
      </c>
      <c r="D142" s="511" t="s">
        <v>647</v>
      </c>
      <c r="E142" s="515" t="s">
        <v>509</v>
      </c>
      <c r="F142" s="511">
        <f t="shared" si="16"/>
        <v>2.2926201254715677E-6</v>
      </c>
      <c r="G142" s="511" t="s">
        <v>654</v>
      </c>
      <c r="H142" s="511" t="s">
        <v>519</v>
      </c>
      <c r="I142" s="511" t="s">
        <v>649</v>
      </c>
      <c r="J142" s="514" t="s">
        <v>653</v>
      </c>
      <c r="K142" s="501">
        <f t="shared" si="20"/>
        <v>1.3889039413645721</v>
      </c>
      <c r="L142" s="502" t="s">
        <v>628</v>
      </c>
      <c r="M142" s="511" t="s">
        <v>636</v>
      </c>
      <c r="N142" s="511" t="s">
        <v>647</v>
      </c>
      <c r="O142" s="515" t="s">
        <v>509</v>
      </c>
      <c r="P142" s="511">
        <f t="shared" si="17"/>
        <v>1.3164966268858504E-6</v>
      </c>
      <c r="Q142" s="511" t="s">
        <v>654</v>
      </c>
      <c r="R142" s="511" t="s">
        <v>519</v>
      </c>
      <c r="S142" s="511" t="s">
        <v>649</v>
      </c>
      <c r="T142" s="514" t="s">
        <v>653</v>
      </c>
      <c r="U142" s="501">
        <f t="shared" si="21"/>
        <v>0.70605327543463958</v>
      </c>
      <c r="V142" s="502" t="s">
        <v>628</v>
      </c>
      <c r="W142" s="511" t="s">
        <v>636</v>
      </c>
      <c r="X142" s="511" t="s">
        <v>647</v>
      </c>
      <c r="Y142" s="515" t="s">
        <v>509</v>
      </c>
      <c r="Z142" s="511">
        <f t="shared" si="18"/>
        <v>6.6924481083852101E-7</v>
      </c>
      <c r="AA142" s="511" t="s">
        <v>654</v>
      </c>
      <c r="AB142" s="511" t="s">
        <v>519</v>
      </c>
      <c r="AC142" s="511" t="s">
        <v>649</v>
      </c>
      <c r="AD142" s="514" t="s">
        <v>653</v>
      </c>
    </row>
    <row r="143" spans="1:30" x14ac:dyDescent="0.35">
      <c r="A143" s="505">
        <f t="shared" si="19"/>
        <v>1.5217375289962467</v>
      </c>
      <c r="B143" s="502" t="s">
        <v>628</v>
      </c>
      <c r="C143" s="511" t="s">
        <v>636</v>
      </c>
      <c r="D143" s="511" t="s">
        <v>647</v>
      </c>
      <c r="E143" s="515" t="s">
        <v>510</v>
      </c>
      <c r="F143" s="511">
        <f t="shared" si="16"/>
        <v>1.4424052407547363E-6</v>
      </c>
      <c r="G143" s="511" t="s">
        <v>654</v>
      </c>
      <c r="H143" s="511" t="s">
        <v>519</v>
      </c>
      <c r="I143" s="511" t="s">
        <v>649</v>
      </c>
      <c r="J143" s="514" t="s">
        <v>653</v>
      </c>
      <c r="K143" s="501">
        <f t="shared" si="20"/>
        <v>1.1861373583157362</v>
      </c>
      <c r="L143" s="502" t="s">
        <v>628</v>
      </c>
      <c r="M143" s="511" t="s">
        <v>636</v>
      </c>
      <c r="N143" s="511" t="s">
        <v>647</v>
      </c>
      <c r="O143" s="515" t="s">
        <v>510</v>
      </c>
      <c r="P143" s="511">
        <f t="shared" si="17"/>
        <v>1.1243008135694182E-6</v>
      </c>
      <c r="Q143" s="511" t="s">
        <v>654</v>
      </c>
      <c r="R143" s="511" t="s">
        <v>519</v>
      </c>
      <c r="S143" s="511" t="s">
        <v>649</v>
      </c>
      <c r="T143" s="514" t="s">
        <v>653</v>
      </c>
      <c r="U143" s="501">
        <f t="shared" si="21"/>
        <v>0.58954184560959622</v>
      </c>
      <c r="V143" s="502" t="s">
        <v>628</v>
      </c>
      <c r="W143" s="511" t="s">
        <v>636</v>
      </c>
      <c r="X143" s="511" t="s">
        <v>647</v>
      </c>
      <c r="Y143" s="515" t="s">
        <v>510</v>
      </c>
      <c r="Z143" s="511">
        <f t="shared" si="18"/>
        <v>5.588074365967737E-7</v>
      </c>
      <c r="AA143" s="511" t="s">
        <v>654</v>
      </c>
      <c r="AB143" s="511" t="s">
        <v>519</v>
      </c>
      <c r="AC143" s="511" t="s">
        <v>649</v>
      </c>
      <c r="AD143" s="514" t="s">
        <v>653</v>
      </c>
    </row>
    <row r="144" spans="1:30" x14ac:dyDescent="0.35">
      <c r="A144" s="505">
        <f t="shared" si="19"/>
        <v>10.034720547019667</v>
      </c>
      <c r="B144" s="502" t="s">
        <v>628</v>
      </c>
      <c r="C144" s="511" t="s">
        <v>636</v>
      </c>
      <c r="D144" s="511" t="s">
        <v>647</v>
      </c>
      <c r="E144" s="515" t="s">
        <v>511</v>
      </c>
      <c r="F144" s="511">
        <f t="shared" si="16"/>
        <v>9.5115834568906787E-6</v>
      </c>
      <c r="G144" s="511" t="s">
        <v>654</v>
      </c>
      <c r="H144" s="511" t="s">
        <v>519</v>
      </c>
      <c r="I144" s="511" t="s">
        <v>649</v>
      </c>
      <c r="J144" s="514" t="s">
        <v>653</v>
      </c>
      <c r="K144" s="501">
        <f t="shared" si="20"/>
        <v>5.4206479170301636</v>
      </c>
      <c r="L144" s="502" t="s">
        <v>628</v>
      </c>
      <c r="M144" s="511" t="s">
        <v>636</v>
      </c>
      <c r="N144" s="511" t="s">
        <v>647</v>
      </c>
      <c r="O144" s="515" t="s">
        <v>511</v>
      </c>
      <c r="P144" s="511">
        <f t="shared" si="17"/>
        <v>5.1380548976589232E-6</v>
      </c>
      <c r="Q144" s="511" t="s">
        <v>654</v>
      </c>
      <c r="R144" s="511" t="s">
        <v>519</v>
      </c>
      <c r="S144" s="511" t="s">
        <v>649</v>
      </c>
      <c r="T144" s="514" t="s">
        <v>653</v>
      </c>
      <c r="U144" s="501">
        <f t="shared" si="21"/>
        <v>2.5794842531924607</v>
      </c>
      <c r="V144" s="502" t="s">
        <v>628</v>
      </c>
      <c r="W144" s="511" t="s">
        <v>636</v>
      </c>
      <c r="X144" s="511" t="s">
        <v>647</v>
      </c>
      <c r="Y144" s="515" t="s">
        <v>511</v>
      </c>
      <c r="Z144" s="511">
        <f t="shared" si="18"/>
        <v>2.4450087707985413E-6</v>
      </c>
      <c r="AA144" s="511" t="s">
        <v>654</v>
      </c>
      <c r="AB144" s="511" t="s">
        <v>519</v>
      </c>
      <c r="AC144" s="511" t="s">
        <v>649</v>
      </c>
      <c r="AD144" s="514" t="s">
        <v>653</v>
      </c>
    </row>
    <row r="145" spans="1:30" x14ac:dyDescent="0.35">
      <c r="A145" s="505">
        <f t="shared" si="19"/>
        <v>0.19012620509236783</v>
      </c>
      <c r="B145" s="502" t="s">
        <v>628</v>
      </c>
      <c r="C145" s="511" t="s">
        <v>636</v>
      </c>
      <c r="D145" s="511" t="s">
        <v>647</v>
      </c>
      <c r="E145" s="515" t="s">
        <v>512</v>
      </c>
      <c r="F145" s="511">
        <f t="shared" si="16"/>
        <v>1.8021441240982732E-7</v>
      </c>
      <c r="G145" s="511" t="s">
        <v>654</v>
      </c>
      <c r="H145" s="511" t="s">
        <v>519</v>
      </c>
      <c r="I145" s="511" t="s">
        <v>649</v>
      </c>
      <c r="J145" s="514" t="s">
        <v>653</v>
      </c>
      <c r="K145" s="501">
        <f t="shared" si="20"/>
        <v>0.1153636008748634</v>
      </c>
      <c r="L145" s="502" t="s">
        <v>628</v>
      </c>
      <c r="M145" s="511" t="s">
        <v>636</v>
      </c>
      <c r="N145" s="511" t="s">
        <v>647</v>
      </c>
      <c r="O145" s="515" t="s">
        <v>512</v>
      </c>
      <c r="P145" s="511">
        <f t="shared" si="17"/>
        <v>1.0934938471551034E-7</v>
      </c>
      <c r="Q145" s="511" t="s">
        <v>654</v>
      </c>
      <c r="R145" s="511" t="s">
        <v>519</v>
      </c>
      <c r="S145" s="511" t="s">
        <v>649</v>
      </c>
      <c r="T145" s="514" t="s">
        <v>653</v>
      </c>
      <c r="U145" s="501">
        <f t="shared" si="21"/>
        <v>8.2376676964007287E-2</v>
      </c>
      <c r="V145" s="502" t="s">
        <v>628</v>
      </c>
      <c r="W145" s="511" t="s">
        <v>636</v>
      </c>
      <c r="X145" s="511" t="s">
        <v>647</v>
      </c>
      <c r="Y145" s="515" t="s">
        <v>512</v>
      </c>
      <c r="Z145" s="511">
        <f t="shared" si="18"/>
        <v>7.8082158259722551E-8</v>
      </c>
      <c r="AA145" s="511" t="s">
        <v>654</v>
      </c>
      <c r="AB145" s="511" t="s">
        <v>519</v>
      </c>
      <c r="AC145" s="511" t="s">
        <v>649</v>
      </c>
      <c r="AD145" s="514" t="s">
        <v>653</v>
      </c>
    </row>
    <row r="146" spans="1:30" x14ac:dyDescent="0.35">
      <c r="A146" s="505">
        <f t="shared" si="19"/>
        <v>0.27409589893818004</v>
      </c>
      <c r="B146" s="502" t="s">
        <v>628</v>
      </c>
      <c r="C146" s="511" t="s">
        <v>636</v>
      </c>
      <c r="D146" s="511" t="s">
        <v>647</v>
      </c>
      <c r="E146" s="515" t="s">
        <v>513</v>
      </c>
      <c r="F146" s="511">
        <f t="shared" si="16"/>
        <v>2.5980653927789577E-7</v>
      </c>
      <c r="G146" s="511" t="s">
        <v>654</v>
      </c>
      <c r="H146" s="511" t="s">
        <v>519</v>
      </c>
      <c r="I146" s="511" t="s">
        <v>649</v>
      </c>
      <c r="J146" s="514" t="s">
        <v>653</v>
      </c>
      <c r="K146" s="501">
        <f t="shared" si="20"/>
        <v>0.16098027454158881</v>
      </c>
      <c r="L146" s="502" t="s">
        <v>628</v>
      </c>
      <c r="M146" s="511" t="s">
        <v>636</v>
      </c>
      <c r="N146" s="511" t="s">
        <v>647</v>
      </c>
      <c r="O146" s="515" t="s">
        <v>513</v>
      </c>
      <c r="P146" s="511">
        <f t="shared" si="17"/>
        <v>1.5258793795411263E-7</v>
      </c>
      <c r="Q146" s="511" t="s">
        <v>654</v>
      </c>
      <c r="R146" s="511" t="s">
        <v>519</v>
      </c>
      <c r="S146" s="511" t="s">
        <v>649</v>
      </c>
      <c r="T146" s="514" t="s">
        <v>653</v>
      </c>
      <c r="U146" s="501">
        <f t="shared" si="21"/>
        <v>0.10816922225858591</v>
      </c>
      <c r="V146" s="502" t="s">
        <v>628</v>
      </c>
      <c r="W146" s="511" t="s">
        <v>636</v>
      </c>
      <c r="X146" s="511" t="s">
        <v>647</v>
      </c>
      <c r="Y146" s="515" t="s">
        <v>513</v>
      </c>
      <c r="Z146" s="511">
        <f t="shared" si="18"/>
        <v>1.0253006849155064E-7</v>
      </c>
      <c r="AA146" s="511" t="s">
        <v>654</v>
      </c>
      <c r="AB146" s="511" t="s">
        <v>519</v>
      </c>
      <c r="AC146" s="511" t="s">
        <v>649</v>
      </c>
      <c r="AD146" s="514" t="s">
        <v>653</v>
      </c>
    </row>
    <row r="147" spans="1:30" x14ac:dyDescent="0.35">
      <c r="A147" s="505">
        <f t="shared" si="19"/>
        <v>41.279925781494086</v>
      </c>
      <c r="B147" s="502" t="s">
        <v>628</v>
      </c>
      <c r="C147" s="511" t="s">
        <v>636</v>
      </c>
      <c r="D147" s="511" t="s">
        <v>647</v>
      </c>
      <c r="E147" s="515" t="s">
        <v>514</v>
      </c>
      <c r="F147" s="511">
        <f t="shared" si="16"/>
        <v>3.9127891736013353E-5</v>
      </c>
      <c r="G147" s="511" t="s">
        <v>654</v>
      </c>
      <c r="H147" s="511" t="s">
        <v>519</v>
      </c>
      <c r="I147" s="511" t="s">
        <v>649</v>
      </c>
      <c r="J147" s="514" t="s">
        <v>653</v>
      </c>
      <c r="K147" s="501">
        <f t="shared" si="20"/>
        <v>29.783486839034023</v>
      </c>
      <c r="L147" s="502" t="s">
        <v>628</v>
      </c>
      <c r="M147" s="511" t="s">
        <v>636</v>
      </c>
      <c r="N147" s="511" t="s">
        <v>647</v>
      </c>
      <c r="O147" s="515" t="s">
        <v>514</v>
      </c>
      <c r="P147" s="511">
        <f t="shared" si="17"/>
        <v>2.8230793212354526E-5</v>
      </c>
      <c r="Q147" s="511" t="s">
        <v>654</v>
      </c>
      <c r="R147" s="511" t="s">
        <v>519</v>
      </c>
      <c r="S147" s="511" t="s">
        <v>649</v>
      </c>
      <c r="T147" s="514" t="s">
        <v>653</v>
      </c>
      <c r="U147" s="501">
        <f t="shared" si="21"/>
        <v>18.243010970364629</v>
      </c>
      <c r="V147" s="502" t="s">
        <v>628</v>
      </c>
      <c r="W147" s="511" t="s">
        <v>636</v>
      </c>
      <c r="X147" s="511" t="s">
        <v>647</v>
      </c>
      <c r="Y147" s="515" t="s">
        <v>514</v>
      </c>
      <c r="Z147" s="511">
        <f t="shared" si="18"/>
        <v>1.7291953526411974E-5</v>
      </c>
      <c r="AA147" s="511" t="s">
        <v>654</v>
      </c>
      <c r="AB147" s="511" t="s">
        <v>519</v>
      </c>
      <c r="AC147" s="511" t="s">
        <v>649</v>
      </c>
      <c r="AD147" s="514" t="s">
        <v>653</v>
      </c>
    </row>
    <row r="148" spans="1:30" x14ac:dyDescent="0.35">
      <c r="A148" s="505">
        <f t="shared" si="19"/>
        <v>2.4368399517140609</v>
      </c>
      <c r="B148" s="502" t="s">
        <v>628</v>
      </c>
      <c r="C148" s="511" t="s">
        <v>636</v>
      </c>
      <c r="D148" s="511" t="s">
        <v>647</v>
      </c>
      <c r="E148" s="515" t="s">
        <v>515</v>
      </c>
      <c r="F148" s="511">
        <f t="shared" si="16"/>
        <v>2.3098009020986361E-6</v>
      </c>
      <c r="G148" s="511" t="s">
        <v>654</v>
      </c>
      <c r="H148" s="511" t="s">
        <v>519</v>
      </c>
      <c r="I148" s="511" t="s">
        <v>649</v>
      </c>
      <c r="J148" s="514" t="s">
        <v>653</v>
      </c>
      <c r="K148" s="501">
        <f t="shared" si="20"/>
        <v>0.16074126377445261</v>
      </c>
      <c r="L148" s="502" t="s">
        <v>628</v>
      </c>
      <c r="M148" s="511" t="s">
        <v>636</v>
      </c>
      <c r="N148" s="511" t="s">
        <v>647</v>
      </c>
      <c r="O148" s="515" t="s">
        <v>515</v>
      </c>
      <c r="P148" s="511">
        <f t="shared" si="17"/>
        <v>1.5236138746393614E-7</v>
      </c>
      <c r="Q148" s="511" t="s">
        <v>654</v>
      </c>
      <c r="R148" s="511" t="s">
        <v>519</v>
      </c>
      <c r="S148" s="511" t="s">
        <v>649</v>
      </c>
      <c r="T148" s="514" t="s">
        <v>653</v>
      </c>
      <c r="U148" s="501">
        <f t="shared" si="21"/>
        <v>0.13426095142383326</v>
      </c>
      <c r="V148" s="502" t="s">
        <v>628</v>
      </c>
      <c r="W148" s="511" t="s">
        <v>636</v>
      </c>
      <c r="X148" s="511" t="s">
        <v>647</v>
      </c>
      <c r="Y148" s="515" t="s">
        <v>515</v>
      </c>
      <c r="Z148" s="511">
        <f t="shared" si="18"/>
        <v>1.2726156533064765E-7</v>
      </c>
      <c r="AA148" s="511" t="s">
        <v>654</v>
      </c>
      <c r="AB148" s="511" t="s">
        <v>519</v>
      </c>
      <c r="AC148" s="511" t="s">
        <v>649</v>
      </c>
      <c r="AD148" s="514" t="s">
        <v>653</v>
      </c>
    </row>
    <row r="149" spans="1:30" x14ac:dyDescent="0.35">
      <c r="A149" s="506">
        <f t="shared" si="19"/>
        <v>14378.375599395244</v>
      </c>
      <c r="B149" s="507" t="s">
        <v>628</v>
      </c>
      <c r="C149" s="516" t="s">
        <v>636</v>
      </c>
      <c r="D149" s="516" t="s">
        <v>647</v>
      </c>
      <c r="E149" s="517" t="s">
        <v>516</v>
      </c>
      <c r="F149" s="516">
        <f>A149/1000/10^6/0.001055</f>
        <v>1.3628792037341464E-2</v>
      </c>
      <c r="G149" s="516" t="s">
        <v>654</v>
      </c>
      <c r="H149" s="516" t="s">
        <v>519</v>
      </c>
      <c r="I149" s="516" t="s">
        <v>649</v>
      </c>
      <c r="J149" s="518" t="s">
        <v>650</v>
      </c>
      <c r="K149" s="501">
        <f t="shared" si="20"/>
        <v>10331.185074846995</v>
      </c>
      <c r="L149" s="507" t="s">
        <v>628</v>
      </c>
      <c r="M149" s="516" t="s">
        <v>636</v>
      </c>
      <c r="N149" s="516" t="s">
        <v>647</v>
      </c>
      <c r="O149" s="517" t="s">
        <v>516</v>
      </c>
      <c r="P149" s="516">
        <f>K149/1000/10^6/0.001055</f>
        <v>9.7925924880066309E-3</v>
      </c>
      <c r="Q149" s="516" t="s">
        <v>654</v>
      </c>
      <c r="R149" s="516" t="s">
        <v>519</v>
      </c>
      <c r="S149" s="516" t="s">
        <v>649</v>
      </c>
      <c r="T149" s="518" t="s">
        <v>658</v>
      </c>
      <c r="U149" s="501">
        <f t="shared" si="21"/>
        <v>7437.7941543396882</v>
      </c>
      <c r="V149" s="507" t="s">
        <v>628</v>
      </c>
      <c r="W149" s="516" t="s">
        <v>636</v>
      </c>
      <c r="X149" s="516" t="s">
        <v>647</v>
      </c>
      <c r="Y149" s="517" t="s">
        <v>516</v>
      </c>
      <c r="Z149" s="516">
        <f>U149/1000/10^6/0.001055</f>
        <v>7.0500418524546806E-3</v>
      </c>
      <c r="AA149" s="516" t="s">
        <v>654</v>
      </c>
      <c r="AB149" s="516" t="s">
        <v>519</v>
      </c>
      <c r="AC149" s="516" t="s">
        <v>649</v>
      </c>
      <c r="AD149" s="518" t="s">
        <v>663</v>
      </c>
    </row>
  </sheetData>
  <mergeCells count="6">
    <mergeCell ref="U97:AD97"/>
    <mergeCell ref="B42:H42"/>
    <mergeCell ref="I42:M42"/>
    <mergeCell ref="N42:R42"/>
    <mergeCell ref="A97:J97"/>
    <mergeCell ref="K97:T97"/>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8"/>
  <sheetViews>
    <sheetView zoomScale="85" zoomScaleNormal="85" workbookViewId="0">
      <pane xSplit="10" ySplit="2" topLeftCell="K216" activePane="bottomRight" state="frozen"/>
      <selection pane="topRight" activeCell="K1" sqref="K1"/>
      <selection pane="bottomLeft" activeCell="A19" sqref="A19"/>
      <selection pane="bottomRight" activeCell="L179" sqref="L179:L222"/>
    </sheetView>
  </sheetViews>
  <sheetFormatPr defaultRowHeight="14.5" x14ac:dyDescent="0.35"/>
  <cols>
    <col min="1" max="1" width="21.1796875" customWidth="1"/>
    <col min="2" max="2" width="11.81640625" customWidth="1"/>
    <col min="3" max="3" width="13.6328125" customWidth="1"/>
    <col min="4" max="4" width="11.54296875" customWidth="1"/>
    <col min="5" max="5" width="27.81640625" customWidth="1"/>
    <col min="8" max="8" width="13" customWidth="1"/>
    <col min="12" max="12" width="12.453125" bestFit="1" customWidth="1"/>
  </cols>
  <sheetData>
    <row r="1" spans="1:11" x14ac:dyDescent="0.35">
      <c r="A1" s="559" t="s">
        <v>752</v>
      </c>
      <c r="B1" s="559"/>
      <c r="C1" s="559"/>
      <c r="D1" s="559"/>
      <c r="E1" s="559"/>
    </row>
    <row r="2" spans="1:11" s="381" customFormat="1" x14ac:dyDescent="0.35">
      <c r="A2" s="380" t="s">
        <v>505</v>
      </c>
      <c r="B2" s="380" t="s">
        <v>495</v>
      </c>
      <c r="C2" s="380" t="s">
        <v>504</v>
      </c>
      <c r="D2" s="380" t="s">
        <v>536</v>
      </c>
      <c r="E2" s="380" t="s">
        <v>475</v>
      </c>
      <c r="F2" s="380" t="s">
        <v>499</v>
      </c>
      <c r="G2" s="380" t="s">
        <v>500</v>
      </c>
      <c r="H2" s="380" t="s">
        <v>501</v>
      </c>
      <c r="I2" s="380" t="s">
        <v>502</v>
      </c>
      <c r="J2" s="380" t="s">
        <v>503</v>
      </c>
      <c r="K2" s="380" t="s">
        <v>521</v>
      </c>
    </row>
    <row r="3" spans="1:11" x14ac:dyDescent="0.35">
      <c r="A3" t="s">
        <v>506</v>
      </c>
      <c r="C3" s="373" t="s">
        <v>528</v>
      </c>
      <c r="D3" s="362">
        <v>2507.2766612111573</v>
      </c>
      <c r="E3" t="s">
        <v>529</v>
      </c>
      <c r="F3" s="360" t="s">
        <v>507</v>
      </c>
      <c r="G3" s="379">
        <v>1.803044215978899E-4</v>
      </c>
      <c r="H3" t="s">
        <v>518</v>
      </c>
      <c r="I3" t="s">
        <v>519</v>
      </c>
      <c r="J3" t="s">
        <v>520</v>
      </c>
      <c r="K3" t="s">
        <v>522</v>
      </c>
    </row>
    <row r="4" spans="1:11" x14ac:dyDescent="0.35">
      <c r="A4" t="s">
        <v>506</v>
      </c>
      <c r="C4" s="373" t="s">
        <v>528</v>
      </c>
      <c r="D4" s="362">
        <v>2507.2766612111573</v>
      </c>
      <c r="E4" t="s">
        <v>529</v>
      </c>
      <c r="F4" s="360" t="s">
        <v>517</v>
      </c>
      <c r="G4" s="379">
        <v>5.6625848901138362E-4</v>
      </c>
      <c r="H4" t="s">
        <v>518</v>
      </c>
      <c r="I4" t="s">
        <v>519</v>
      </c>
      <c r="J4" t="s">
        <v>520</v>
      </c>
      <c r="K4" t="s">
        <v>522</v>
      </c>
    </row>
    <row r="5" spans="1:11" x14ac:dyDescent="0.35">
      <c r="A5" t="s">
        <v>506</v>
      </c>
      <c r="C5" s="373" t="s">
        <v>528</v>
      </c>
      <c r="D5" s="362">
        <v>2507.2766612111573</v>
      </c>
      <c r="E5" t="s">
        <v>529</v>
      </c>
      <c r="F5" s="360" t="s">
        <v>508</v>
      </c>
      <c r="G5" s="379">
        <v>3.9870164851900031E-3</v>
      </c>
      <c r="H5" t="s">
        <v>518</v>
      </c>
      <c r="I5" t="s">
        <v>519</v>
      </c>
      <c r="J5" t="s">
        <v>520</v>
      </c>
      <c r="K5" t="s">
        <v>522</v>
      </c>
    </row>
    <row r="6" spans="1:11" x14ac:dyDescent="0.35">
      <c r="A6" t="s">
        <v>506</v>
      </c>
      <c r="C6" s="373" t="s">
        <v>528</v>
      </c>
      <c r="D6" s="362">
        <v>2507.2766612111573</v>
      </c>
      <c r="E6" t="s">
        <v>529</v>
      </c>
      <c r="F6" s="360" t="s">
        <v>509</v>
      </c>
      <c r="G6" s="379">
        <v>3.1797318165835859E-4</v>
      </c>
      <c r="H6" t="s">
        <v>518</v>
      </c>
      <c r="I6" t="s">
        <v>519</v>
      </c>
      <c r="J6" t="s">
        <v>520</v>
      </c>
      <c r="K6" t="s">
        <v>522</v>
      </c>
    </row>
    <row r="7" spans="1:11" x14ac:dyDescent="0.35">
      <c r="A7" t="s">
        <v>506</v>
      </c>
      <c r="C7" s="373" t="s">
        <v>528</v>
      </c>
      <c r="D7" s="362">
        <v>2507.2766612111573</v>
      </c>
      <c r="E7" t="s">
        <v>529</v>
      </c>
      <c r="F7" s="360" t="s">
        <v>510</v>
      </c>
      <c r="G7" s="379">
        <v>2.7570877231362782E-4</v>
      </c>
      <c r="H7" t="s">
        <v>518</v>
      </c>
      <c r="I7" t="s">
        <v>519</v>
      </c>
      <c r="J7" t="s">
        <v>520</v>
      </c>
      <c r="K7" t="s">
        <v>522</v>
      </c>
    </row>
    <row r="8" spans="1:11" x14ac:dyDescent="0.35">
      <c r="A8" t="s">
        <v>506</v>
      </c>
      <c r="C8" s="373" t="s">
        <v>528</v>
      </c>
      <c r="D8" s="362">
        <v>2507.2766612111573</v>
      </c>
      <c r="E8" t="s">
        <v>529</v>
      </c>
      <c r="F8" s="360" t="s">
        <v>511</v>
      </c>
      <c r="G8" s="379">
        <v>2.5151806055862909E-3</v>
      </c>
      <c r="H8" t="s">
        <v>518</v>
      </c>
      <c r="I8" t="s">
        <v>519</v>
      </c>
      <c r="J8" t="s">
        <v>520</v>
      </c>
      <c r="K8" t="s">
        <v>522</v>
      </c>
    </row>
    <row r="9" spans="1:11" x14ac:dyDescent="0.35">
      <c r="A9" t="s">
        <v>506</v>
      </c>
      <c r="C9" s="373" t="s">
        <v>528</v>
      </c>
      <c r="D9" s="362">
        <v>2507.2766612111573</v>
      </c>
      <c r="E9" t="s">
        <v>529</v>
      </c>
      <c r="F9" s="369" t="s">
        <v>512</v>
      </c>
      <c r="G9" s="379">
        <v>4.016804697808406E-5</v>
      </c>
      <c r="H9" t="s">
        <v>518</v>
      </c>
      <c r="I9" t="s">
        <v>519</v>
      </c>
      <c r="J9" t="s">
        <v>520</v>
      </c>
      <c r="K9" t="s">
        <v>522</v>
      </c>
    </row>
    <row r="10" spans="1:11" x14ac:dyDescent="0.35">
      <c r="A10" t="s">
        <v>506</v>
      </c>
      <c r="C10" s="373" t="s">
        <v>528</v>
      </c>
      <c r="D10" s="362">
        <v>2507.2766612111573</v>
      </c>
      <c r="E10" t="s">
        <v>529</v>
      </c>
      <c r="F10" s="369" t="s">
        <v>513</v>
      </c>
      <c r="G10" s="379">
        <v>1.0538234612540454E-4</v>
      </c>
      <c r="H10" t="s">
        <v>518</v>
      </c>
      <c r="I10" t="s">
        <v>519</v>
      </c>
      <c r="J10" t="s">
        <v>520</v>
      </c>
      <c r="K10" t="s">
        <v>522</v>
      </c>
    </row>
    <row r="11" spans="1:11" x14ac:dyDescent="0.35">
      <c r="A11" t="s">
        <v>506</v>
      </c>
      <c r="C11" s="373" t="s">
        <v>528</v>
      </c>
      <c r="D11" s="362">
        <v>2507.2766612111573</v>
      </c>
      <c r="E11" t="s">
        <v>529</v>
      </c>
      <c r="F11" s="360" t="s">
        <v>514</v>
      </c>
      <c r="G11" s="379">
        <v>8.3475828748703343E-4</v>
      </c>
      <c r="H11" t="s">
        <v>518</v>
      </c>
      <c r="I11" t="s">
        <v>519</v>
      </c>
      <c r="J11" t="s">
        <v>520</v>
      </c>
      <c r="K11" t="s">
        <v>522</v>
      </c>
    </row>
    <row r="12" spans="1:11" x14ac:dyDescent="0.35">
      <c r="A12" t="s">
        <v>506</v>
      </c>
      <c r="C12" s="373" t="s">
        <v>528</v>
      </c>
      <c r="D12" s="362">
        <v>2507.2766612111573</v>
      </c>
      <c r="E12" t="s">
        <v>529</v>
      </c>
      <c r="F12" s="360" t="s">
        <v>515</v>
      </c>
      <c r="G12" s="379">
        <v>9.6834254725781512E-6</v>
      </c>
      <c r="H12" t="s">
        <v>518</v>
      </c>
      <c r="I12" t="s">
        <v>519</v>
      </c>
      <c r="J12" t="s">
        <v>520</v>
      </c>
      <c r="K12" t="s">
        <v>522</v>
      </c>
    </row>
    <row r="13" spans="1:11" x14ac:dyDescent="0.35">
      <c r="A13" t="s">
        <v>506</v>
      </c>
      <c r="C13" s="373" t="s">
        <v>528</v>
      </c>
      <c r="D13" s="362">
        <v>2507.2766612111573</v>
      </c>
      <c r="E13" t="s">
        <v>529</v>
      </c>
      <c r="F13" s="360" t="s">
        <v>516</v>
      </c>
      <c r="G13" s="379">
        <v>0.50928029150543441</v>
      </c>
      <c r="H13" t="s">
        <v>518</v>
      </c>
      <c r="I13" t="s">
        <v>519</v>
      </c>
      <c r="J13" t="s">
        <v>520</v>
      </c>
      <c r="K13" t="s">
        <v>522</v>
      </c>
    </row>
    <row r="14" spans="1:11" x14ac:dyDescent="0.35">
      <c r="A14" t="s">
        <v>506</v>
      </c>
      <c r="C14" s="372" t="s">
        <v>523</v>
      </c>
      <c r="D14" s="361">
        <v>7812.0268488981765</v>
      </c>
      <c r="F14" s="360" t="s">
        <v>507</v>
      </c>
      <c r="G14" s="378">
        <v>1.6495473028609099E-4</v>
      </c>
      <c r="H14" t="s">
        <v>518</v>
      </c>
      <c r="I14" t="s">
        <v>519</v>
      </c>
      <c r="J14" t="s">
        <v>520</v>
      </c>
      <c r="K14" t="s">
        <v>522</v>
      </c>
    </row>
    <row r="15" spans="1:11" x14ac:dyDescent="0.35">
      <c r="A15" t="s">
        <v>506</v>
      </c>
      <c r="C15" s="372" t="s">
        <v>523</v>
      </c>
      <c r="D15" s="361">
        <v>7812.0268488981765</v>
      </c>
      <c r="F15" s="360" t="s">
        <v>517</v>
      </c>
      <c r="G15" s="378">
        <v>3.6966568642870005E-4</v>
      </c>
      <c r="H15" t="s">
        <v>518</v>
      </c>
      <c r="I15" t="s">
        <v>519</v>
      </c>
      <c r="J15" t="s">
        <v>520</v>
      </c>
      <c r="K15" t="s">
        <v>522</v>
      </c>
    </row>
    <row r="16" spans="1:11" x14ac:dyDescent="0.35">
      <c r="A16" t="s">
        <v>506</v>
      </c>
      <c r="C16" s="372" t="s">
        <v>523</v>
      </c>
      <c r="D16" s="361">
        <v>7812.0268488981765</v>
      </c>
      <c r="F16" s="360" t="s">
        <v>508</v>
      </c>
      <c r="G16" s="378">
        <v>4.0460356323979057E-3</v>
      </c>
      <c r="H16" t="s">
        <v>518</v>
      </c>
      <c r="I16" t="s">
        <v>519</v>
      </c>
      <c r="J16" t="s">
        <v>520</v>
      </c>
      <c r="K16" t="s">
        <v>522</v>
      </c>
    </row>
    <row r="17" spans="1:11" x14ac:dyDescent="0.35">
      <c r="A17" t="s">
        <v>506</v>
      </c>
      <c r="C17" s="372" t="s">
        <v>523</v>
      </c>
      <c r="D17" s="361">
        <v>7812.0268488981765</v>
      </c>
      <c r="F17" s="360" t="s">
        <v>509</v>
      </c>
      <c r="G17" s="378">
        <v>3.5064703377581764E-4</v>
      </c>
      <c r="H17" t="s">
        <v>518</v>
      </c>
      <c r="I17" t="s">
        <v>519</v>
      </c>
      <c r="J17" t="s">
        <v>520</v>
      </c>
      <c r="K17" t="s">
        <v>522</v>
      </c>
    </row>
    <row r="18" spans="1:11" x14ac:dyDescent="0.35">
      <c r="A18" t="s">
        <v>506</v>
      </c>
      <c r="C18" s="372" t="s">
        <v>523</v>
      </c>
      <c r="D18" s="361">
        <v>7812.0268488981765</v>
      </c>
      <c r="F18" s="360" t="s">
        <v>510</v>
      </c>
      <c r="G18" s="378">
        <v>3.2244990943240762E-4</v>
      </c>
      <c r="H18" t="s">
        <v>518</v>
      </c>
      <c r="I18" t="s">
        <v>519</v>
      </c>
      <c r="J18" t="s">
        <v>520</v>
      </c>
      <c r="K18" t="s">
        <v>522</v>
      </c>
    </row>
    <row r="19" spans="1:11" x14ac:dyDescent="0.35">
      <c r="A19" t="s">
        <v>506</v>
      </c>
      <c r="C19" s="372" t="s">
        <v>523</v>
      </c>
      <c r="D19" s="361">
        <v>7812.0268488981765</v>
      </c>
      <c r="F19" s="360" t="s">
        <v>511</v>
      </c>
      <c r="G19" s="378">
        <v>2.7860554588348407E-3</v>
      </c>
      <c r="H19" t="s">
        <v>518</v>
      </c>
      <c r="I19" t="s">
        <v>519</v>
      </c>
      <c r="J19" t="s">
        <v>520</v>
      </c>
      <c r="K19" t="s">
        <v>522</v>
      </c>
    </row>
    <row r="20" spans="1:11" x14ac:dyDescent="0.35">
      <c r="A20" t="s">
        <v>506</v>
      </c>
      <c r="C20" s="372" t="s">
        <v>523</v>
      </c>
      <c r="D20" s="361">
        <v>7812.0268488981765</v>
      </c>
      <c r="F20" s="369" t="s">
        <v>512</v>
      </c>
      <c r="G20" s="378">
        <v>4.8418494970401745E-5</v>
      </c>
      <c r="H20" t="s">
        <v>518</v>
      </c>
      <c r="I20" t="s">
        <v>519</v>
      </c>
      <c r="J20" t="s">
        <v>520</v>
      </c>
      <c r="K20" t="s">
        <v>522</v>
      </c>
    </row>
    <row r="21" spans="1:11" x14ac:dyDescent="0.35">
      <c r="A21" t="s">
        <v>506</v>
      </c>
      <c r="C21" s="372" t="s">
        <v>523</v>
      </c>
      <c r="D21" s="361">
        <v>7812.0268488981765</v>
      </c>
      <c r="F21" s="369" t="s">
        <v>513</v>
      </c>
      <c r="G21" s="378">
        <v>1.2551924505105252E-4</v>
      </c>
      <c r="H21" t="s">
        <v>518</v>
      </c>
      <c r="I21" t="s">
        <v>519</v>
      </c>
      <c r="J21" t="s">
        <v>520</v>
      </c>
      <c r="K21" t="s">
        <v>522</v>
      </c>
    </row>
    <row r="22" spans="1:11" x14ac:dyDescent="0.35">
      <c r="A22" t="s">
        <v>506</v>
      </c>
      <c r="C22" s="372" t="s">
        <v>523</v>
      </c>
      <c r="D22" s="361">
        <v>7812.0268488981765</v>
      </c>
      <c r="F22" s="360" t="s">
        <v>514</v>
      </c>
      <c r="G22" s="378">
        <v>2.0511774146839216E-4</v>
      </c>
      <c r="H22" t="s">
        <v>518</v>
      </c>
      <c r="I22" t="s">
        <v>519</v>
      </c>
      <c r="J22" t="s">
        <v>520</v>
      </c>
      <c r="K22" t="s">
        <v>522</v>
      </c>
    </row>
    <row r="23" spans="1:11" x14ac:dyDescent="0.35">
      <c r="A23" t="s">
        <v>506</v>
      </c>
      <c r="C23" s="372" t="s">
        <v>523</v>
      </c>
      <c r="D23" s="361">
        <v>7812.0268488981765</v>
      </c>
      <c r="F23" s="360" t="s">
        <v>515</v>
      </c>
      <c r="G23" s="378">
        <v>4.1575822800579209E-6</v>
      </c>
      <c r="H23" t="s">
        <v>518</v>
      </c>
      <c r="I23" t="s">
        <v>519</v>
      </c>
      <c r="J23" t="s">
        <v>520</v>
      </c>
      <c r="K23" t="s">
        <v>522</v>
      </c>
    </row>
    <row r="24" spans="1:11" x14ac:dyDescent="0.35">
      <c r="A24" t="s">
        <v>506</v>
      </c>
      <c r="C24" s="372" t="s">
        <v>523</v>
      </c>
      <c r="D24" s="361">
        <v>7812.0268488981765</v>
      </c>
      <c r="F24" s="360" t="s">
        <v>516</v>
      </c>
      <c r="G24" s="378">
        <v>0.18174752561207866</v>
      </c>
      <c r="H24" t="s">
        <v>518</v>
      </c>
      <c r="I24" t="s">
        <v>519</v>
      </c>
      <c r="J24" t="s">
        <v>520</v>
      </c>
      <c r="K24" t="s">
        <v>522</v>
      </c>
    </row>
    <row r="25" spans="1:11" x14ac:dyDescent="0.35">
      <c r="A25" t="s">
        <v>506</v>
      </c>
      <c r="C25" s="372" t="s">
        <v>524</v>
      </c>
      <c r="D25" s="361">
        <v>750</v>
      </c>
      <c r="F25" s="360" t="s">
        <v>507</v>
      </c>
      <c r="G25" s="378">
        <v>3.4807832218061561E-4</v>
      </c>
      <c r="H25" t="s">
        <v>518</v>
      </c>
      <c r="I25" t="s">
        <v>519</v>
      </c>
      <c r="J25" t="s">
        <v>520</v>
      </c>
      <c r="K25" t="s">
        <v>522</v>
      </c>
    </row>
    <row r="26" spans="1:11" x14ac:dyDescent="0.35">
      <c r="A26" t="s">
        <v>506</v>
      </c>
      <c r="C26" s="372" t="s">
        <v>524</v>
      </c>
      <c r="D26" s="361">
        <v>750</v>
      </c>
      <c r="F26" s="360" t="s">
        <v>517</v>
      </c>
      <c r="G26" s="378">
        <v>2.6107849810805142E-3</v>
      </c>
      <c r="H26" t="s">
        <v>518</v>
      </c>
      <c r="I26" t="s">
        <v>519</v>
      </c>
      <c r="J26" t="s">
        <v>520</v>
      </c>
      <c r="K26" t="s">
        <v>522</v>
      </c>
    </row>
    <row r="27" spans="1:11" x14ac:dyDescent="0.35">
      <c r="A27" t="s">
        <v>506</v>
      </c>
      <c r="C27" s="372" t="s">
        <v>524</v>
      </c>
      <c r="D27" s="361">
        <v>750</v>
      </c>
      <c r="F27" s="360" t="s">
        <v>508</v>
      </c>
      <c r="G27" s="378">
        <v>1.1233074626032225E-2</v>
      </c>
      <c r="H27" t="s">
        <v>518</v>
      </c>
      <c r="I27" t="s">
        <v>519</v>
      </c>
      <c r="J27" t="s">
        <v>520</v>
      </c>
      <c r="K27" t="s">
        <v>522</v>
      </c>
    </row>
    <row r="28" spans="1:11" x14ac:dyDescent="0.35">
      <c r="A28" t="s">
        <v>506</v>
      </c>
      <c r="C28" s="372" t="s">
        <v>524</v>
      </c>
      <c r="D28" s="361">
        <v>750</v>
      </c>
      <c r="F28" s="360" t="s">
        <v>509</v>
      </c>
      <c r="G28" s="378">
        <v>3.8029906073898476E-4</v>
      </c>
      <c r="H28" t="s">
        <v>518</v>
      </c>
      <c r="I28" t="s">
        <v>519</v>
      </c>
      <c r="J28" t="s">
        <v>520</v>
      </c>
      <c r="K28" t="s">
        <v>522</v>
      </c>
    </row>
    <row r="29" spans="1:11" x14ac:dyDescent="0.35">
      <c r="A29" t="s">
        <v>506</v>
      </c>
      <c r="C29" s="372" t="s">
        <v>524</v>
      </c>
      <c r="D29" s="361">
        <v>750</v>
      </c>
      <c r="F29" s="360" t="s">
        <v>510</v>
      </c>
      <c r="G29" s="378">
        <v>3.6605548280672061E-4</v>
      </c>
      <c r="H29" t="s">
        <v>518</v>
      </c>
      <c r="I29" t="s">
        <v>519</v>
      </c>
      <c r="J29" t="s">
        <v>520</v>
      </c>
      <c r="K29" t="s">
        <v>522</v>
      </c>
    </row>
    <row r="30" spans="1:11" x14ac:dyDescent="0.35">
      <c r="A30" t="s">
        <v>506</v>
      </c>
      <c r="C30" s="372" t="s">
        <v>524</v>
      </c>
      <c r="D30" s="361">
        <v>750</v>
      </c>
      <c r="F30" s="360" t="s">
        <v>511</v>
      </c>
      <c r="G30" s="378">
        <v>1.2789493077183922E-4</v>
      </c>
      <c r="H30" t="s">
        <v>518</v>
      </c>
      <c r="I30" t="s">
        <v>519</v>
      </c>
      <c r="J30" t="s">
        <v>520</v>
      </c>
      <c r="K30" t="s">
        <v>522</v>
      </c>
    </row>
    <row r="31" spans="1:11" x14ac:dyDescent="0.35">
      <c r="A31" t="s">
        <v>506</v>
      </c>
      <c r="C31" s="372" t="s">
        <v>524</v>
      </c>
      <c r="D31" s="361">
        <v>750</v>
      </c>
      <c r="F31" s="369" t="s">
        <v>512</v>
      </c>
      <c r="G31" s="378">
        <v>5.5339230399780695E-5</v>
      </c>
      <c r="H31" t="s">
        <v>518</v>
      </c>
      <c r="I31" t="s">
        <v>519</v>
      </c>
      <c r="J31" t="s">
        <v>520</v>
      </c>
      <c r="K31" t="s">
        <v>522</v>
      </c>
    </row>
    <row r="32" spans="1:11" x14ac:dyDescent="0.35">
      <c r="A32" t="s">
        <v>506</v>
      </c>
      <c r="C32" s="372" t="s">
        <v>524</v>
      </c>
      <c r="D32" s="361">
        <v>750</v>
      </c>
      <c r="F32" s="369" t="s">
        <v>513</v>
      </c>
      <c r="G32" s="378">
        <v>1.4105397751006449E-4</v>
      </c>
      <c r="H32" t="s">
        <v>518</v>
      </c>
      <c r="I32" t="s">
        <v>519</v>
      </c>
      <c r="J32" t="s">
        <v>520</v>
      </c>
      <c r="K32" t="s">
        <v>522</v>
      </c>
    </row>
    <row r="33" spans="1:11" x14ac:dyDescent="0.35">
      <c r="A33" t="s">
        <v>506</v>
      </c>
      <c r="C33" s="372" t="s">
        <v>524</v>
      </c>
      <c r="D33" s="361">
        <v>750</v>
      </c>
      <c r="F33" s="360" t="s">
        <v>514</v>
      </c>
      <c r="G33" s="378">
        <v>1.3691339516017341E-3</v>
      </c>
      <c r="H33" t="s">
        <v>518</v>
      </c>
      <c r="I33" t="s">
        <v>519</v>
      </c>
      <c r="J33" t="s">
        <v>520</v>
      </c>
      <c r="K33" t="s">
        <v>522</v>
      </c>
    </row>
    <row r="34" spans="1:11" x14ac:dyDescent="0.35">
      <c r="A34" t="s">
        <v>506</v>
      </c>
      <c r="C34" s="372" t="s">
        <v>524</v>
      </c>
      <c r="D34" s="361">
        <v>750</v>
      </c>
      <c r="F34" s="360" t="s">
        <v>515</v>
      </c>
      <c r="G34" s="378">
        <v>2.7095280755528588E-5</v>
      </c>
      <c r="H34" t="s">
        <v>518</v>
      </c>
      <c r="I34" t="s">
        <v>519</v>
      </c>
      <c r="J34" t="s">
        <v>520</v>
      </c>
      <c r="K34" t="s">
        <v>522</v>
      </c>
    </row>
    <row r="35" spans="1:11" x14ac:dyDescent="0.35">
      <c r="A35" t="s">
        <v>506</v>
      </c>
      <c r="C35" s="372" t="s">
        <v>524</v>
      </c>
      <c r="D35" s="361">
        <v>750</v>
      </c>
      <c r="F35" s="360" t="s">
        <v>516</v>
      </c>
      <c r="G35" s="378">
        <v>1.109916027472488</v>
      </c>
      <c r="H35" t="s">
        <v>518</v>
      </c>
      <c r="I35" t="s">
        <v>519</v>
      </c>
      <c r="J35" t="s">
        <v>520</v>
      </c>
      <c r="K35" t="s">
        <v>522</v>
      </c>
    </row>
    <row r="36" spans="1:11" x14ac:dyDescent="0.35">
      <c r="A36" t="s">
        <v>506</v>
      </c>
      <c r="C36" s="372" t="s">
        <v>525</v>
      </c>
      <c r="D36" s="361">
        <v>587.41589496565678</v>
      </c>
      <c r="F36" s="360" t="s">
        <v>507</v>
      </c>
      <c r="G36" s="378">
        <v>1.6559280844581078E-4</v>
      </c>
      <c r="H36" t="s">
        <v>518</v>
      </c>
      <c r="I36" t="s">
        <v>519</v>
      </c>
      <c r="J36" t="s">
        <v>520</v>
      </c>
      <c r="K36" t="s">
        <v>522</v>
      </c>
    </row>
    <row r="37" spans="1:11" x14ac:dyDescent="0.35">
      <c r="A37" t="s">
        <v>506</v>
      </c>
      <c r="C37" s="372" t="s">
        <v>525</v>
      </c>
      <c r="D37" s="361">
        <v>587.41589496565678</v>
      </c>
      <c r="F37" s="360" t="s">
        <v>517</v>
      </c>
      <c r="G37" s="378">
        <v>5.2470970706127622E-4</v>
      </c>
      <c r="H37" t="s">
        <v>518</v>
      </c>
      <c r="I37" t="s">
        <v>519</v>
      </c>
      <c r="J37" t="s">
        <v>520</v>
      </c>
      <c r="K37" t="s">
        <v>522</v>
      </c>
    </row>
    <row r="38" spans="1:11" x14ac:dyDescent="0.35">
      <c r="A38" t="s">
        <v>506</v>
      </c>
      <c r="C38" s="372" t="s">
        <v>525</v>
      </c>
      <c r="D38" s="361">
        <v>587.41589496565678</v>
      </c>
      <c r="F38" s="360" t="s">
        <v>508</v>
      </c>
      <c r="G38" s="378">
        <v>1.0278343738009616E-3</v>
      </c>
      <c r="H38" t="s">
        <v>518</v>
      </c>
      <c r="I38" t="s">
        <v>519</v>
      </c>
      <c r="J38" t="s">
        <v>520</v>
      </c>
      <c r="K38" t="s">
        <v>522</v>
      </c>
    </row>
    <row r="39" spans="1:11" x14ac:dyDescent="0.35">
      <c r="A39" t="s">
        <v>506</v>
      </c>
      <c r="C39" s="372" t="s">
        <v>525</v>
      </c>
      <c r="D39" s="361">
        <v>587.41589496565678</v>
      </c>
      <c r="F39" s="360" t="s">
        <v>509</v>
      </c>
      <c r="G39" s="378">
        <v>1.8461618232822313E-4</v>
      </c>
      <c r="H39" t="s">
        <v>518</v>
      </c>
      <c r="I39" t="s">
        <v>519</v>
      </c>
      <c r="J39" t="s">
        <v>520</v>
      </c>
      <c r="K39" t="s">
        <v>522</v>
      </c>
    </row>
    <row r="40" spans="1:11" x14ac:dyDescent="0.35">
      <c r="A40" t="s">
        <v>506</v>
      </c>
      <c r="C40" s="372" t="s">
        <v>525</v>
      </c>
      <c r="D40" s="361">
        <v>587.41589496565678</v>
      </c>
      <c r="F40" s="360" t="s">
        <v>510</v>
      </c>
      <c r="G40" s="378">
        <v>7.9990743042621232E-5</v>
      </c>
      <c r="H40" t="s">
        <v>518</v>
      </c>
      <c r="I40" t="s">
        <v>519</v>
      </c>
      <c r="J40" t="s">
        <v>520</v>
      </c>
      <c r="K40" t="s">
        <v>522</v>
      </c>
    </row>
    <row r="41" spans="1:11" x14ac:dyDescent="0.35">
      <c r="A41" t="s">
        <v>506</v>
      </c>
      <c r="C41" s="372" t="s">
        <v>525</v>
      </c>
      <c r="D41" s="361">
        <v>587.41589496565678</v>
      </c>
      <c r="F41" s="360" t="s">
        <v>511</v>
      </c>
      <c r="G41" s="378">
        <v>2.527886019225324E-3</v>
      </c>
      <c r="H41" t="s">
        <v>518</v>
      </c>
      <c r="I41" t="s">
        <v>519</v>
      </c>
      <c r="J41" t="s">
        <v>520</v>
      </c>
      <c r="K41" t="s">
        <v>522</v>
      </c>
    </row>
    <row r="42" spans="1:11" x14ac:dyDescent="0.35">
      <c r="A42" t="s">
        <v>506</v>
      </c>
      <c r="C42" s="372" t="s">
        <v>525</v>
      </c>
      <c r="D42" s="361">
        <v>587.41589496565678</v>
      </c>
      <c r="F42" s="369" t="s">
        <v>512</v>
      </c>
      <c r="G42" s="378">
        <v>6.5694898922007965E-6</v>
      </c>
      <c r="H42" t="s">
        <v>518</v>
      </c>
      <c r="I42" t="s">
        <v>519</v>
      </c>
      <c r="J42" t="s">
        <v>520</v>
      </c>
      <c r="K42" t="s">
        <v>522</v>
      </c>
    </row>
    <row r="43" spans="1:11" x14ac:dyDescent="0.35">
      <c r="A43" t="s">
        <v>506</v>
      </c>
      <c r="C43" s="372" t="s">
        <v>525</v>
      </c>
      <c r="D43" s="361">
        <v>587.41589496565678</v>
      </c>
      <c r="F43" s="369" t="s">
        <v>513</v>
      </c>
      <c r="G43" s="378">
        <v>1.5507379560933399E-5</v>
      </c>
      <c r="H43" t="s">
        <v>518</v>
      </c>
      <c r="I43" t="s">
        <v>519</v>
      </c>
      <c r="J43" t="s">
        <v>520</v>
      </c>
      <c r="K43" t="s">
        <v>522</v>
      </c>
    </row>
    <row r="44" spans="1:11" x14ac:dyDescent="0.35">
      <c r="A44" t="s">
        <v>506</v>
      </c>
      <c r="C44" s="372" t="s">
        <v>525</v>
      </c>
      <c r="D44" s="361">
        <v>587.41589496565678</v>
      </c>
      <c r="F44" s="360" t="s">
        <v>514</v>
      </c>
      <c r="G44" s="378">
        <v>2.9053907238331326E-3</v>
      </c>
      <c r="H44" t="s">
        <v>518</v>
      </c>
      <c r="I44" t="s">
        <v>519</v>
      </c>
      <c r="J44" t="s">
        <v>520</v>
      </c>
      <c r="K44" t="s">
        <v>522</v>
      </c>
    </row>
    <row r="45" spans="1:11" x14ac:dyDescent="0.35">
      <c r="A45" t="s">
        <v>506</v>
      </c>
      <c r="C45" s="372" t="s">
        <v>525</v>
      </c>
      <c r="D45" s="361">
        <v>587.41589496565678</v>
      </c>
      <c r="F45" s="360" t="s">
        <v>515</v>
      </c>
      <c r="G45" s="378">
        <v>2.2955041430978473E-5</v>
      </c>
      <c r="H45" t="s">
        <v>518</v>
      </c>
      <c r="I45" t="s">
        <v>519</v>
      </c>
      <c r="J45" t="s">
        <v>520</v>
      </c>
      <c r="K45" t="s">
        <v>522</v>
      </c>
    </row>
    <row r="46" spans="1:11" x14ac:dyDescent="0.35">
      <c r="A46" t="s">
        <v>506</v>
      </c>
      <c r="C46" s="372" t="s">
        <v>525</v>
      </c>
      <c r="D46" s="361">
        <v>587.41589496565678</v>
      </c>
      <c r="F46" s="360" t="s">
        <v>516</v>
      </c>
      <c r="G46" s="378">
        <v>1.4648309485790807</v>
      </c>
      <c r="H46" t="s">
        <v>518</v>
      </c>
      <c r="I46" t="s">
        <v>519</v>
      </c>
      <c r="J46" t="s">
        <v>520</v>
      </c>
      <c r="K46" t="s">
        <v>522</v>
      </c>
    </row>
    <row r="47" spans="1:11" x14ac:dyDescent="0.35">
      <c r="A47" t="s">
        <v>506</v>
      </c>
      <c r="C47" s="372" t="s">
        <v>526</v>
      </c>
      <c r="D47" s="361">
        <v>797</v>
      </c>
      <c r="F47" s="360" t="s">
        <v>507</v>
      </c>
      <c r="G47" s="378">
        <v>3.6096415132355435E-4</v>
      </c>
      <c r="H47" t="s">
        <v>518</v>
      </c>
      <c r="I47" t="s">
        <v>519</v>
      </c>
      <c r="J47" t="s">
        <v>520</v>
      </c>
      <c r="K47" t="s">
        <v>522</v>
      </c>
    </row>
    <row r="48" spans="1:11" x14ac:dyDescent="0.35">
      <c r="A48" t="s">
        <v>506</v>
      </c>
      <c r="C48" s="372" t="s">
        <v>526</v>
      </c>
      <c r="D48" s="361">
        <v>797</v>
      </c>
      <c r="F48" s="360" t="s">
        <v>517</v>
      </c>
      <c r="G48" s="378">
        <v>1.1155569230009183E-3</v>
      </c>
      <c r="H48" t="s">
        <v>518</v>
      </c>
      <c r="I48" t="s">
        <v>519</v>
      </c>
      <c r="J48" t="s">
        <v>520</v>
      </c>
      <c r="K48" t="s">
        <v>522</v>
      </c>
    </row>
    <row r="49" spans="1:11" x14ac:dyDescent="0.35">
      <c r="A49" t="s">
        <v>506</v>
      </c>
      <c r="C49" s="372" t="s">
        <v>526</v>
      </c>
      <c r="D49" s="361">
        <v>797</v>
      </c>
      <c r="F49" s="360" t="s">
        <v>508</v>
      </c>
      <c r="G49" s="378">
        <v>7.5251758529007087E-3</v>
      </c>
      <c r="H49" t="s">
        <v>518</v>
      </c>
      <c r="I49" t="s">
        <v>519</v>
      </c>
      <c r="J49" t="s">
        <v>520</v>
      </c>
      <c r="K49" t="s">
        <v>522</v>
      </c>
    </row>
    <row r="50" spans="1:11" x14ac:dyDescent="0.35">
      <c r="A50" t="s">
        <v>506</v>
      </c>
      <c r="C50" s="372" t="s">
        <v>526</v>
      </c>
      <c r="D50" s="361">
        <v>797</v>
      </c>
      <c r="F50" s="360" t="s">
        <v>509</v>
      </c>
      <c r="G50" s="378">
        <v>2.2817401274941265E-4</v>
      </c>
      <c r="H50" t="s">
        <v>518</v>
      </c>
      <c r="I50" t="s">
        <v>519</v>
      </c>
      <c r="J50" t="s">
        <v>520</v>
      </c>
      <c r="K50" t="s">
        <v>522</v>
      </c>
    </row>
    <row r="51" spans="1:11" x14ac:dyDescent="0.35">
      <c r="A51" t="s">
        <v>506</v>
      </c>
      <c r="C51" s="372" t="s">
        <v>526</v>
      </c>
      <c r="D51" s="361">
        <v>797</v>
      </c>
      <c r="F51" s="360" t="s">
        <v>510</v>
      </c>
      <c r="G51" s="378">
        <v>2.1959852349712973E-4</v>
      </c>
      <c r="H51" t="s">
        <v>518</v>
      </c>
      <c r="I51" t="s">
        <v>519</v>
      </c>
      <c r="J51" t="s">
        <v>520</v>
      </c>
      <c r="K51" t="s">
        <v>522</v>
      </c>
    </row>
    <row r="52" spans="1:11" x14ac:dyDescent="0.35">
      <c r="A52" t="s">
        <v>506</v>
      </c>
      <c r="C52" s="372" t="s">
        <v>526</v>
      </c>
      <c r="D52" s="361">
        <v>797</v>
      </c>
      <c r="F52" s="360" t="s">
        <v>511</v>
      </c>
      <c r="G52" s="378">
        <v>7.7998702174754099E-5</v>
      </c>
      <c r="H52" t="s">
        <v>518</v>
      </c>
      <c r="I52" t="s">
        <v>519</v>
      </c>
      <c r="J52" t="s">
        <v>520</v>
      </c>
      <c r="K52" t="s">
        <v>522</v>
      </c>
    </row>
    <row r="53" spans="1:11" x14ac:dyDescent="0.35">
      <c r="A53" t="s">
        <v>506</v>
      </c>
      <c r="C53" s="372" t="s">
        <v>526</v>
      </c>
      <c r="D53" s="361">
        <v>797</v>
      </c>
      <c r="F53" s="369" t="s">
        <v>512</v>
      </c>
      <c r="G53" s="378">
        <v>1.9443939135915153E-5</v>
      </c>
      <c r="H53" t="s">
        <v>518</v>
      </c>
      <c r="I53" t="s">
        <v>519</v>
      </c>
      <c r="J53" t="s">
        <v>520</v>
      </c>
      <c r="K53" t="s">
        <v>522</v>
      </c>
    </row>
    <row r="54" spans="1:11" x14ac:dyDescent="0.35">
      <c r="A54" t="s">
        <v>506</v>
      </c>
      <c r="C54" s="372" t="s">
        <v>526</v>
      </c>
      <c r="D54" s="361">
        <v>797</v>
      </c>
      <c r="F54" s="369" t="s">
        <v>513</v>
      </c>
      <c r="G54" s="378">
        <v>1.8800020963161953E-4</v>
      </c>
      <c r="H54" t="s">
        <v>518</v>
      </c>
      <c r="I54" t="s">
        <v>519</v>
      </c>
      <c r="J54" t="s">
        <v>520</v>
      </c>
      <c r="K54" t="s">
        <v>522</v>
      </c>
    </row>
    <row r="55" spans="1:11" x14ac:dyDescent="0.35">
      <c r="A55" t="s">
        <v>506</v>
      </c>
      <c r="C55" s="372" t="s">
        <v>526</v>
      </c>
      <c r="D55" s="361">
        <v>797</v>
      </c>
      <c r="F55" s="360" t="s">
        <v>514</v>
      </c>
      <c r="G55" s="378">
        <v>8.7794091769146374E-4</v>
      </c>
      <c r="H55" t="s">
        <v>518</v>
      </c>
      <c r="I55" t="s">
        <v>519</v>
      </c>
      <c r="J55" t="s">
        <v>520</v>
      </c>
      <c r="K55" t="s">
        <v>522</v>
      </c>
    </row>
    <row r="56" spans="1:11" x14ac:dyDescent="0.35">
      <c r="A56" t="s">
        <v>506</v>
      </c>
      <c r="C56" s="372" t="s">
        <v>526</v>
      </c>
      <c r="D56" s="361">
        <v>797</v>
      </c>
      <c r="F56" s="360" t="s">
        <v>515</v>
      </c>
      <c r="G56" s="378">
        <v>1.7503719384615413E-5</v>
      </c>
      <c r="H56" t="s">
        <v>518</v>
      </c>
      <c r="I56" t="s">
        <v>519</v>
      </c>
      <c r="J56" t="s">
        <v>520</v>
      </c>
      <c r="K56" t="s">
        <v>522</v>
      </c>
    </row>
    <row r="57" spans="1:11" x14ac:dyDescent="0.35">
      <c r="A57" t="s">
        <v>506</v>
      </c>
      <c r="C57" s="372" t="s">
        <v>526</v>
      </c>
      <c r="D57" s="361">
        <v>797</v>
      </c>
      <c r="F57" s="360" t="s">
        <v>516</v>
      </c>
      <c r="G57" s="378">
        <v>0.67706699682429039</v>
      </c>
      <c r="H57" t="s">
        <v>518</v>
      </c>
      <c r="I57" t="s">
        <v>519</v>
      </c>
      <c r="J57" t="s">
        <v>520</v>
      </c>
      <c r="K57" t="s">
        <v>522</v>
      </c>
    </row>
    <row r="58" spans="1:11" x14ac:dyDescent="0.35">
      <c r="A58" t="s">
        <v>506</v>
      </c>
      <c r="C58" s="372" t="s">
        <v>527</v>
      </c>
      <c r="D58" s="361">
        <v>30</v>
      </c>
      <c r="F58" s="360" t="s">
        <v>507</v>
      </c>
      <c r="G58" s="378">
        <v>1.1941729686958957E-3</v>
      </c>
      <c r="H58" t="s">
        <v>518</v>
      </c>
      <c r="I58" t="s">
        <v>519</v>
      </c>
      <c r="J58" t="s">
        <v>520</v>
      </c>
      <c r="K58" t="s">
        <v>522</v>
      </c>
    </row>
    <row r="59" spans="1:11" x14ac:dyDescent="0.35">
      <c r="A59" t="s">
        <v>506</v>
      </c>
      <c r="C59" s="372" t="s">
        <v>527</v>
      </c>
      <c r="D59" s="361">
        <v>30</v>
      </c>
      <c r="F59" s="360" t="s">
        <v>517</v>
      </c>
      <c r="G59" s="378">
        <v>3.5901117741928552E-3</v>
      </c>
      <c r="H59" t="s">
        <v>518</v>
      </c>
      <c r="I59" t="s">
        <v>519</v>
      </c>
      <c r="J59" t="s">
        <v>520</v>
      </c>
      <c r="K59" t="s">
        <v>522</v>
      </c>
    </row>
    <row r="60" spans="1:11" x14ac:dyDescent="0.35">
      <c r="A60" t="s">
        <v>506</v>
      </c>
      <c r="C60" s="372" t="s">
        <v>527</v>
      </c>
      <c r="D60" s="361">
        <v>30</v>
      </c>
      <c r="F60" s="360" t="s">
        <v>508</v>
      </c>
      <c r="G60" s="378">
        <v>8.6123596095807643E-3</v>
      </c>
      <c r="H60" t="s">
        <v>518</v>
      </c>
      <c r="I60" t="s">
        <v>519</v>
      </c>
      <c r="J60" t="s">
        <v>520</v>
      </c>
      <c r="K60" t="s">
        <v>522</v>
      </c>
    </row>
    <row r="61" spans="1:11" x14ac:dyDescent="0.35">
      <c r="A61" t="s">
        <v>506</v>
      </c>
      <c r="C61" s="372" t="s">
        <v>527</v>
      </c>
      <c r="D61" s="361">
        <v>30</v>
      </c>
      <c r="F61" s="360" t="s">
        <v>509</v>
      </c>
      <c r="G61" s="378">
        <v>3.2350518991861466E-4</v>
      </c>
      <c r="H61" t="s">
        <v>518</v>
      </c>
      <c r="I61" t="s">
        <v>519</v>
      </c>
      <c r="J61" t="s">
        <v>520</v>
      </c>
      <c r="K61" t="s">
        <v>522</v>
      </c>
    </row>
    <row r="62" spans="1:11" x14ac:dyDescent="0.35">
      <c r="A62" t="s">
        <v>506</v>
      </c>
      <c r="C62" s="372" t="s">
        <v>527</v>
      </c>
      <c r="D62" s="361">
        <v>30</v>
      </c>
      <c r="F62" s="360" t="s">
        <v>510</v>
      </c>
      <c r="G62" s="378">
        <v>1.815086779668237E-4</v>
      </c>
      <c r="H62" t="s">
        <v>518</v>
      </c>
      <c r="I62" t="s">
        <v>519</v>
      </c>
      <c r="J62" t="s">
        <v>520</v>
      </c>
      <c r="K62" t="s">
        <v>522</v>
      </c>
    </row>
    <row r="63" spans="1:11" x14ac:dyDescent="0.35">
      <c r="A63" t="s">
        <v>506</v>
      </c>
      <c r="C63" s="372" t="s">
        <v>527</v>
      </c>
      <c r="D63" s="361">
        <v>30</v>
      </c>
      <c r="F63" s="360" t="s">
        <v>511</v>
      </c>
      <c r="G63" s="378">
        <v>3.9727887679601376E-4</v>
      </c>
      <c r="H63" t="s">
        <v>518</v>
      </c>
      <c r="I63" t="s">
        <v>519</v>
      </c>
      <c r="J63" t="s">
        <v>520</v>
      </c>
      <c r="K63" t="s">
        <v>522</v>
      </c>
    </row>
    <row r="64" spans="1:11" x14ac:dyDescent="0.35">
      <c r="A64" t="s">
        <v>506</v>
      </c>
      <c r="C64" s="372" t="s">
        <v>527</v>
      </c>
      <c r="D64" s="361">
        <v>30</v>
      </c>
      <c r="F64" s="369" t="s">
        <v>512</v>
      </c>
      <c r="G64" s="378">
        <v>1.9745120171055359E-5</v>
      </c>
      <c r="H64" t="s">
        <v>518</v>
      </c>
      <c r="I64" t="s">
        <v>519</v>
      </c>
      <c r="J64" t="s">
        <v>520</v>
      </c>
      <c r="K64" t="s">
        <v>522</v>
      </c>
    </row>
    <row r="65" spans="1:11" x14ac:dyDescent="0.35">
      <c r="A65" t="s">
        <v>506</v>
      </c>
      <c r="C65" s="372" t="s">
        <v>527</v>
      </c>
      <c r="D65" s="361">
        <v>30</v>
      </c>
      <c r="F65" s="369" t="s">
        <v>513</v>
      </c>
      <c r="G65" s="378">
        <v>3.4808542343315246E-5</v>
      </c>
      <c r="H65" t="s">
        <v>518</v>
      </c>
      <c r="I65" t="s">
        <v>519</v>
      </c>
      <c r="J65" t="s">
        <v>520</v>
      </c>
      <c r="K65" t="s">
        <v>522</v>
      </c>
    </row>
    <row r="66" spans="1:11" x14ac:dyDescent="0.35">
      <c r="A66" t="s">
        <v>506</v>
      </c>
      <c r="C66" s="372" t="s">
        <v>527</v>
      </c>
      <c r="D66" s="361">
        <v>30</v>
      </c>
      <c r="F66" s="360" t="s">
        <v>514</v>
      </c>
      <c r="G66" s="378">
        <v>4.967755300459507E-3</v>
      </c>
      <c r="H66" t="s">
        <v>518</v>
      </c>
      <c r="I66" t="s">
        <v>519</v>
      </c>
      <c r="J66" t="s">
        <v>520</v>
      </c>
      <c r="K66" t="s">
        <v>522</v>
      </c>
    </row>
    <row r="67" spans="1:11" x14ac:dyDescent="0.35">
      <c r="A67" t="s">
        <v>506</v>
      </c>
      <c r="C67" s="372" t="s">
        <v>527</v>
      </c>
      <c r="D67" s="361">
        <v>30</v>
      </c>
      <c r="F67" s="360" t="s">
        <v>515</v>
      </c>
      <c r="G67" s="378">
        <v>1.3160296971666213E-5</v>
      </c>
      <c r="H67" t="s">
        <v>518</v>
      </c>
      <c r="I67" t="s">
        <v>519</v>
      </c>
      <c r="J67" t="s">
        <v>520</v>
      </c>
      <c r="K67" t="s">
        <v>522</v>
      </c>
    </row>
    <row r="68" spans="1:11" x14ac:dyDescent="0.35">
      <c r="A68" t="s">
        <v>506</v>
      </c>
      <c r="C68" s="372" t="s">
        <v>527</v>
      </c>
      <c r="D68" s="361">
        <v>30</v>
      </c>
      <c r="F68" s="360" t="s">
        <v>516</v>
      </c>
      <c r="G68" s="378">
        <v>3.4517546330765065</v>
      </c>
      <c r="H68" t="s">
        <v>518</v>
      </c>
      <c r="I68" t="s">
        <v>519</v>
      </c>
      <c r="J68" t="s">
        <v>520</v>
      </c>
      <c r="K68" t="s">
        <v>522</v>
      </c>
    </row>
    <row r="69" spans="1:11" x14ac:dyDescent="0.35">
      <c r="A69" t="s">
        <v>530</v>
      </c>
      <c r="C69" s="372" t="s">
        <v>525</v>
      </c>
      <c r="D69" s="361">
        <v>1708</v>
      </c>
      <c r="F69" s="360" t="s">
        <v>507</v>
      </c>
      <c r="G69" s="378">
        <v>1.6198033098028787E-4</v>
      </c>
      <c r="H69" t="s">
        <v>518</v>
      </c>
      <c r="I69" t="s">
        <v>519</v>
      </c>
      <c r="J69" t="s">
        <v>520</v>
      </c>
      <c r="K69" t="s">
        <v>522</v>
      </c>
    </row>
    <row r="70" spans="1:11" x14ac:dyDescent="0.35">
      <c r="A70" t="s">
        <v>530</v>
      </c>
      <c r="C70" s="372" t="s">
        <v>525</v>
      </c>
      <c r="D70" s="361">
        <v>1708</v>
      </c>
      <c r="F70" s="360" t="s">
        <v>517</v>
      </c>
      <c r="G70" s="378">
        <v>5.1326294188777373E-4</v>
      </c>
      <c r="H70" t="s">
        <v>518</v>
      </c>
      <c r="I70" t="s">
        <v>519</v>
      </c>
      <c r="J70" t="s">
        <v>520</v>
      </c>
      <c r="K70" t="s">
        <v>522</v>
      </c>
    </row>
    <row r="71" spans="1:11" x14ac:dyDescent="0.35">
      <c r="A71" t="s">
        <v>530</v>
      </c>
      <c r="C71" s="372" t="s">
        <v>525</v>
      </c>
      <c r="D71" s="361">
        <v>1708</v>
      </c>
      <c r="F71" s="360" t="s">
        <v>508</v>
      </c>
      <c r="G71" s="378">
        <v>1.0054117302786077E-3</v>
      </c>
      <c r="H71" t="s">
        <v>518</v>
      </c>
      <c r="I71" t="s">
        <v>519</v>
      </c>
      <c r="J71" t="s">
        <v>520</v>
      </c>
      <c r="K71" t="s">
        <v>522</v>
      </c>
    </row>
    <row r="72" spans="1:11" x14ac:dyDescent="0.35">
      <c r="A72" t="s">
        <v>530</v>
      </c>
      <c r="C72" s="372" t="s">
        <v>525</v>
      </c>
      <c r="D72" s="361">
        <v>1708</v>
      </c>
      <c r="F72" s="360" t="s">
        <v>509</v>
      </c>
      <c r="G72" s="378">
        <v>1.8058870187969979E-4</v>
      </c>
      <c r="H72" t="s">
        <v>518</v>
      </c>
      <c r="I72" t="s">
        <v>519</v>
      </c>
      <c r="J72" t="s">
        <v>520</v>
      </c>
      <c r="K72" t="s">
        <v>522</v>
      </c>
    </row>
    <row r="73" spans="1:11" x14ac:dyDescent="0.35">
      <c r="A73" t="s">
        <v>530</v>
      </c>
      <c r="C73" s="372" t="s">
        <v>525</v>
      </c>
      <c r="D73" s="361">
        <v>1708</v>
      </c>
      <c r="F73" s="360" t="s">
        <v>510</v>
      </c>
      <c r="G73" s="378">
        <v>7.8245711000444928E-5</v>
      </c>
      <c r="H73" t="s">
        <v>518</v>
      </c>
      <c r="I73" t="s">
        <v>519</v>
      </c>
      <c r="J73" t="s">
        <v>520</v>
      </c>
      <c r="K73" t="s">
        <v>522</v>
      </c>
    </row>
    <row r="74" spans="1:11" x14ac:dyDescent="0.35">
      <c r="A74" t="s">
        <v>530</v>
      </c>
      <c r="C74" s="372" t="s">
        <v>525</v>
      </c>
      <c r="D74" s="361">
        <v>1708</v>
      </c>
      <c r="F74" s="360" t="s">
        <v>511</v>
      </c>
      <c r="G74" s="378">
        <v>2.472739111786706E-3</v>
      </c>
      <c r="H74" t="s">
        <v>518</v>
      </c>
      <c r="I74" t="s">
        <v>519</v>
      </c>
      <c r="J74" t="s">
        <v>520</v>
      </c>
      <c r="K74" t="s">
        <v>522</v>
      </c>
    </row>
    <row r="75" spans="1:11" x14ac:dyDescent="0.35">
      <c r="A75" t="s">
        <v>530</v>
      </c>
      <c r="C75" s="372" t="s">
        <v>525</v>
      </c>
      <c r="D75" s="361">
        <v>1708</v>
      </c>
      <c r="F75" s="369" t="s">
        <v>512</v>
      </c>
      <c r="G75" s="378">
        <v>6.4261736792668149E-6</v>
      </c>
      <c r="H75" t="s">
        <v>518</v>
      </c>
      <c r="I75" t="s">
        <v>519</v>
      </c>
      <c r="J75" t="s">
        <v>520</v>
      </c>
      <c r="K75" t="s">
        <v>522</v>
      </c>
    </row>
    <row r="76" spans="1:11" x14ac:dyDescent="0.35">
      <c r="A76" t="s">
        <v>530</v>
      </c>
      <c r="C76" s="372" t="s">
        <v>525</v>
      </c>
      <c r="D76" s="361">
        <v>1708</v>
      </c>
      <c r="F76" s="369" t="s">
        <v>513</v>
      </c>
      <c r="G76" s="378">
        <v>1.5169079487766182E-5</v>
      </c>
      <c r="H76" t="s">
        <v>518</v>
      </c>
      <c r="I76" t="s">
        <v>519</v>
      </c>
      <c r="J76" t="s">
        <v>520</v>
      </c>
      <c r="K76" t="s">
        <v>522</v>
      </c>
    </row>
    <row r="77" spans="1:11" x14ac:dyDescent="0.35">
      <c r="A77" t="s">
        <v>530</v>
      </c>
      <c r="C77" s="372" t="s">
        <v>525</v>
      </c>
      <c r="D77" s="361">
        <v>1708</v>
      </c>
      <c r="F77" s="360" t="s">
        <v>514</v>
      </c>
      <c r="G77" s="378">
        <v>2.8420083908870667E-3</v>
      </c>
      <c r="H77" t="s">
        <v>518</v>
      </c>
      <c r="I77" t="s">
        <v>519</v>
      </c>
      <c r="J77" t="s">
        <v>520</v>
      </c>
      <c r="K77" t="s">
        <v>522</v>
      </c>
    </row>
    <row r="78" spans="1:11" x14ac:dyDescent="0.35">
      <c r="A78" t="s">
        <v>530</v>
      </c>
      <c r="C78" s="372" t="s">
        <v>525</v>
      </c>
      <c r="D78" s="361">
        <v>1708</v>
      </c>
      <c r="F78" s="360" t="s">
        <v>515</v>
      </c>
      <c r="G78" s="378">
        <v>2.2454267450104227E-5</v>
      </c>
      <c r="H78" t="s">
        <v>518</v>
      </c>
      <c r="I78" t="s">
        <v>519</v>
      </c>
      <c r="J78" t="s">
        <v>520</v>
      </c>
      <c r="K78" t="s">
        <v>522</v>
      </c>
    </row>
    <row r="79" spans="1:11" x14ac:dyDescent="0.35">
      <c r="A79" t="s">
        <v>530</v>
      </c>
      <c r="C79" s="372" t="s">
        <v>525</v>
      </c>
      <c r="D79" s="361">
        <v>1708</v>
      </c>
      <c r="F79" s="360" t="s">
        <v>516</v>
      </c>
      <c r="G79" s="378">
        <v>1.4328750391274081</v>
      </c>
      <c r="H79" t="s">
        <v>518</v>
      </c>
      <c r="I79" t="s">
        <v>519</v>
      </c>
      <c r="J79" t="s">
        <v>520</v>
      </c>
      <c r="K79" t="s">
        <v>522</v>
      </c>
    </row>
    <row r="80" spans="1:11" x14ac:dyDescent="0.35">
      <c r="A80" t="s">
        <v>534</v>
      </c>
      <c r="C80" s="373" t="s">
        <v>528</v>
      </c>
      <c r="D80" s="362">
        <v>1500</v>
      </c>
      <c r="E80" t="s">
        <v>532</v>
      </c>
      <c r="F80" s="360" t="s">
        <v>507</v>
      </c>
      <c r="G80" s="379">
        <v>2.6182074998633059E-4</v>
      </c>
      <c r="H80" t="s">
        <v>518</v>
      </c>
    </row>
    <row r="81" spans="1:8" x14ac:dyDescent="0.35">
      <c r="A81" t="s">
        <v>534</v>
      </c>
      <c r="C81" s="373" t="s">
        <v>528</v>
      </c>
      <c r="D81" s="362">
        <v>1500</v>
      </c>
      <c r="E81" t="s">
        <v>532</v>
      </c>
      <c r="F81" s="360" t="s">
        <v>517</v>
      </c>
      <c r="G81" s="379">
        <v>8.1559237095363616E-4</v>
      </c>
      <c r="H81" t="s">
        <v>518</v>
      </c>
    </row>
    <row r="82" spans="1:8" x14ac:dyDescent="0.35">
      <c r="A82" t="s">
        <v>534</v>
      </c>
      <c r="C82" s="373" t="s">
        <v>528</v>
      </c>
      <c r="D82" s="362">
        <v>1500</v>
      </c>
      <c r="E82" t="s">
        <v>532</v>
      </c>
      <c r="F82" s="360" t="s">
        <v>508</v>
      </c>
      <c r="G82" s="379">
        <v>4.2528268037262994E-3</v>
      </c>
      <c r="H82" t="s">
        <v>518</v>
      </c>
    </row>
    <row r="83" spans="1:8" x14ac:dyDescent="0.35">
      <c r="A83" t="s">
        <v>534</v>
      </c>
      <c r="C83" s="373" t="s">
        <v>528</v>
      </c>
      <c r="D83" s="362">
        <v>1500</v>
      </c>
      <c r="E83" t="s">
        <v>532</v>
      </c>
      <c r="F83" s="360" t="s">
        <v>509</v>
      </c>
      <c r="G83" s="379">
        <v>2.0525232162835468E-4</v>
      </c>
      <c r="H83" t="s">
        <v>518</v>
      </c>
    </row>
    <row r="84" spans="1:8" x14ac:dyDescent="0.35">
      <c r="A84" t="s">
        <v>534</v>
      </c>
      <c r="C84" s="373" t="s">
        <v>528</v>
      </c>
      <c r="D84" s="362">
        <v>1500</v>
      </c>
      <c r="E84" t="s">
        <v>532</v>
      </c>
      <c r="F84" s="360" t="s">
        <v>510</v>
      </c>
      <c r="G84" s="379">
        <v>1.4896524487616476E-4</v>
      </c>
      <c r="H84" t="s">
        <v>518</v>
      </c>
    </row>
    <row r="85" spans="1:8" x14ac:dyDescent="0.35">
      <c r="A85" t="s">
        <v>534</v>
      </c>
      <c r="C85" s="373" t="s">
        <v>528</v>
      </c>
      <c r="D85" s="362">
        <v>1500</v>
      </c>
      <c r="E85" t="s">
        <v>532</v>
      </c>
      <c r="F85" s="360" t="s">
        <v>511</v>
      </c>
      <c r="G85" s="379">
        <v>1.2957281818736738E-3</v>
      </c>
      <c r="H85" t="s">
        <v>518</v>
      </c>
    </row>
    <row r="86" spans="1:8" x14ac:dyDescent="0.35">
      <c r="A86" t="s">
        <v>534</v>
      </c>
      <c r="C86" s="373" t="s">
        <v>528</v>
      </c>
      <c r="D86" s="362">
        <v>1500</v>
      </c>
      <c r="E86" t="s">
        <v>532</v>
      </c>
      <c r="F86" s="369" t="s">
        <v>512</v>
      </c>
      <c r="G86" s="379">
        <v>1.2934698462329117E-5</v>
      </c>
      <c r="H86" t="s">
        <v>518</v>
      </c>
    </row>
    <row r="87" spans="1:8" x14ac:dyDescent="0.35">
      <c r="A87" t="s">
        <v>534</v>
      </c>
      <c r="C87" s="373" t="s">
        <v>528</v>
      </c>
      <c r="D87" s="362">
        <v>1500</v>
      </c>
      <c r="E87" t="s">
        <v>532</v>
      </c>
      <c r="F87" s="369" t="s">
        <v>513</v>
      </c>
      <c r="G87" s="379">
        <v>1.0119040047185458E-4</v>
      </c>
      <c r="H87" t="s">
        <v>518</v>
      </c>
    </row>
    <row r="88" spans="1:8" x14ac:dyDescent="0.35">
      <c r="A88" t="s">
        <v>534</v>
      </c>
      <c r="C88" s="373" t="s">
        <v>528</v>
      </c>
      <c r="D88" s="362">
        <v>1500</v>
      </c>
      <c r="E88" t="s">
        <v>532</v>
      </c>
      <c r="F88" s="360" t="s">
        <v>514</v>
      </c>
      <c r="G88" s="379">
        <v>1.8811919763910326E-3</v>
      </c>
      <c r="H88" t="s">
        <v>518</v>
      </c>
    </row>
    <row r="89" spans="1:8" x14ac:dyDescent="0.35">
      <c r="A89" t="s">
        <v>534</v>
      </c>
      <c r="C89" s="373" t="s">
        <v>528</v>
      </c>
      <c r="D89" s="362">
        <v>1500</v>
      </c>
      <c r="E89" t="s">
        <v>532</v>
      </c>
      <c r="F89" s="360" t="s">
        <v>515</v>
      </c>
      <c r="G89" s="379">
        <v>2.0117373635885707E-5</v>
      </c>
      <c r="H89" t="s">
        <v>518</v>
      </c>
    </row>
    <row r="90" spans="1:8" x14ac:dyDescent="0.35">
      <c r="A90" t="s">
        <v>534</v>
      </c>
      <c r="C90" s="373" t="s">
        <v>528</v>
      </c>
      <c r="D90" s="362">
        <v>1500</v>
      </c>
      <c r="E90" t="s">
        <v>532</v>
      </c>
      <c r="F90" s="360" t="s">
        <v>516</v>
      </c>
      <c r="G90" s="379">
        <v>1.0650193033348603</v>
      </c>
      <c r="H90" t="s">
        <v>518</v>
      </c>
    </row>
    <row r="91" spans="1:8" x14ac:dyDescent="0.35">
      <c r="A91" t="s">
        <v>534</v>
      </c>
      <c r="C91" s="372" t="s">
        <v>525</v>
      </c>
      <c r="D91" s="361">
        <v>1500</v>
      </c>
      <c r="F91" s="360" t="s">
        <v>507</v>
      </c>
      <c r="G91" s="378">
        <v>1.6467594813907683E-4</v>
      </c>
      <c r="H91" t="s">
        <v>518</v>
      </c>
    </row>
    <row r="92" spans="1:8" x14ac:dyDescent="0.35">
      <c r="A92" t="s">
        <v>534</v>
      </c>
      <c r="C92" s="372" t="s">
        <v>525</v>
      </c>
      <c r="D92" s="361">
        <v>1500</v>
      </c>
      <c r="F92" s="360" t="s">
        <v>517</v>
      </c>
      <c r="G92" s="378">
        <v>5.2180447520080021E-4</v>
      </c>
      <c r="H92" t="s">
        <v>518</v>
      </c>
    </row>
    <row r="93" spans="1:8" x14ac:dyDescent="0.35">
      <c r="A93" t="s">
        <v>534</v>
      </c>
      <c r="C93" s="372" t="s">
        <v>525</v>
      </c>
      <c r="D93" s="361">
        <v>1500</v>
      </c>
      <c r="F93" s="360" t="s">
        <v>508</v>
      </c>
      <c r="G93" s="378">
        <v>1.0221434229192193E-3</v>
      </c>
      <c r="H93" t="s">
        <v>518</v>
      </c>
    </row>
    <row r="94" spans="1:8" x14ac:dyDescent="0.35">
      <c r="A94" t="s">
        <v>534</v>
      </c>
      <c r="C94" s="372" t="s">
        <v>525</v>
      </c>
      <c r="D94" s="361">
        <v>1500</v>
      </c>
      <c r="F94" s="360" t="s">
        <v>509</v>
      </c>
      <c r="G94" s="378">
        <v>1.8359399271053272E-4</v>
      </c>
      <c r="H94" t="s">
        <v>518</v>
      </c>
    </row>
    <row r="95" spans="1:8" x14ac:dyDescent="0.35">
      <c r="A95" t="s">
        <v>534</v>
      </c>
      <c r="C95" s="372" t="s">
        <v>525</v>
      </c>
      <c r="D95" s="361">
        <v>1500</v>
      </c>
      <c r="F95" s="360" t="s">
        <v>510</v>
      </c>
      <c r="G95" s="378">
        <v>7.9547847376497329E-5</v>
      </c>
      <c r="H95" t="s">
        <v>518</v>
      </c>
    </row>
    <row r="96" spans="1:8" x14ac:dyDescent="0.35">
      <c r="A96" t="s">
        <v>534</v>
      </c>
      <c r="C96" s="372" t="s">
        <v>525</v>
      </c>
      <c r="D96" s="361">
        <v>1500</v>
      </c>
      <c r="F96" s="360" t="s">
        <v>511</v>
      </c>
      <c r="G96" s="378">
        <v>2.5138895276341213E-3</v>
      </c>
      <c r="H96" t="s">
        <v>518</v>
      </c>
    </row>
    <row r="97" spans="1:8" x14ac:dyDescent="0.35">
      <c r="A97" t="s">
        <v>534</v>
      </c>
      <c r="C97" s="372" t="s">
        <v>525</v>
      </c>
      <c r="D97" s="361">
        <v>1500</v>
      </c>
      <c r="F97" s="369" t="s">
        <v>512</v>
      </c>
      <c r="G97" s="378">
        <v>6.5331157007477903E-6</v>
      </c>
      <c r="H97" t="s">
        <v>518</v>
      </c>
    </row>
    <row r="98" spans="1:8" x14ac:dyDescent="0.35">
      <c r="A98" t="s">
        <v>534</v>
      </c>
      <c r="C98" s="372" t="s">
        <v>525</v>
      </c>
      <c r="D98" s="361">
        <v>1500</v>
      </c>
      <c r="F98" s="369" t="s">
        <v>513</v>
      </c>
      <c r="G98" s="378">
        <v>1.5421517735686741E-5</v>
      </c>
      <c r="H98" t="s">
        <v>518</v>
      </c>
    </row>
    <row r="99" spans="1:8" x14ac:dyDescent="0.35">
      <c r="A99" t="s">
        <v>534</v>
      </c>
      <c r="C99" s="372" t="s">
        <v>525</v>
      </c>
      <c r="D99" s="361">
        <v>1500</v>
      </c>
      <c r="F99" s="360" t="s">
        <v>514</v>
      </c>
      <c r="G99" s="378">
        <v>2.889304050412727E-3</v>
      </c>
      <c r="H99" t="s">
        <v>518</v>
      </c>
    </row>
    <row r="100" spans="1:8" x14ac:dyDescent="0.35">
      <c r="A100" t="s">
        <v>534</v>
      </c>
      <c r="C100" s="372" t="s">
        <v>525</v>
      </c>
      <c r="D100" s="361">
        <v>1500</v>
      </c>
      <c r="F100" s="360" t="s">
        <v>515</v>
      </c>
      <c r="G100" s="378">
        <v>2.2827943119614394E-5</v>
      </c>
      <c r="H100" t="s">
        <v>518</v>
      </c>
    </row>
    <row r="101" spans="1:8" x14ac:dyDescent="0.35">
      <c r="A101" t="s">
        <v>534</v>
      </c>
      <c r="C101" s="372" t="s">
        <v>525</v>
      </c>
      <c r="D101" s="361">
        <v>1500</v>
      </c>
      <c r="F101" s="360" t="s">
        <v>516</v>
      </c>
      <c r="G101" s="378">
        <v>1.4567204191096375</v>
      </c>
      <c r="H101" t="s">
        <v>518</v>
      </c>
    </row>
    <row r="102" spans="1:8" x14ac:dyDescent="0.35">
      <c r="A102" t="s">
        <v>534</v>
      </c>
      <c r="C102" s="372" t="s">
        <v>526</v>
      </c>
      <c r="D102" s="361">
        <v>1500</v>
      </c>
      <c r="F102" s="360" t="s">
        <v>507</v>
      </c>
      <c r="G102" s="378">
        <v>3.5896555183358446E-4</v>
      </c>
      <c r="H102" t="s">
        <v>518</v>
      </c>
    </row>
    <row r="103" spans="1:8" x14ac:dyDescent="0.35">
      <c r="A103" t="s">
        <v>534</v>
      </c>
      <c r="C103" s="372" t="s">
        <v>526</v>
      </c>
      <c r="D103" s="361">
        <v>1500</v>
      </c>
      <c r="F103" s="360" t="s">
        <v>517</v>
      </c>
      <c r="G103" s="378">
        <v>1.1093802667064721E-3</v>
      </c>
      <c r="H103" t="s">
        <v>518</v>
      </c>
    </row>
    <row r="104" spans="1:8" x14ac:dyDescent="0.35">
      <c r="A104" t="s">
        <v>534</v>
      </c>
      <c r="C104" s="372" t="s">
        <v>526</v>
      </c>
      <c r="D104" s="361">
        <v>1500</v>
      </c>
      <c r="F104" s="360" t="s">
        <v>508</v>
      </c>
      <c r="G104" s="378">
        <v>7.4835101845333804E-3</v>
      </c>
      <c r="H104" t="s">
        <v>518</v>
      </c>
    </row>
    <row r="105" spans="1:8" x14ac:dyDescent="0.35">
      <c r="A105" t="s">
        <v>534</v>
      </c>
      <c r="C105" s="372" t="s">
        <v>526</v>
      </c>
      <c r="D105" s="361">
        <v>1500</v>
      </c>
      <c r="F105" s="360" t="s">
        <v>509</v>
      </c>
      <c r="G105" s="378">
        <v>2.2691065054617661E-4</v>
      </c>
      <c r="H105" t="s">
        <v>518</v>
      </c>
    </row>
    <row r="106" spans="1:8" x14ac:dyDescent="0.35">
      <c r="A106" t="s">
        <v>534</v>
      </c>
      <c r="C106" s="372" t="s">
        <v>526</v>
      </c>
      <c r="D106" s="361">
        <v>1500</v>
      </c>
      <c r="F106" s="360" t="s">
        <v>510</v>
      </c>
      <c r="G106" s="378">
        <v>2.183826423758322E-4</v>
      </c>
      <c r="H106" t="s">
        <v>518</v>
      </c>
    </row>
    <row r="107" spans="1:8" x14ac:dyDescent="0.35">
      <c r="A107" t="s">
        <v>534</v>
      </c>
      <c r="C107" s="372" t="s">
        <v>526</v>
      </c>
      <c r="D107" s="361">
        <v>1500</v>
      </c>
      <c r="F107" s="360" t="s">
        <v>511</v>
      </c>
      <c r="G107" s="378">
        <v>7.7566836113226447E-5</v>
      </c>
      <c r="H107" t="s">
        <v>518</v>
      </c>
    </row>
    <row r="108" spans="1:8" x14ac:dyDescent="0.35">
      <c r="A108" t="s">
        <v>534</v>
      </c>
      <c r="C108" s="372" t="s">
        <v>526</v>
      </c>
      <c r="D108" s="361">
        <v>1500</v>
      </c>
      <c r="F108" s="369" t="s">
        <v>512</v>
      </c>
      <c r="G108" s="378">
        <v>1.9336281223910444E-5</v>
      </c>
      <c r="H108" t="s">
        <v>518</v>
      </c>
    </row>
    <row r="109" spans="1:8" x14ac:dyDescent="0.35">
      <c r="A109" t="s">
        <v>534</v>
      </c>
      <c r="C109" s="372" t="s">
        <v>526</v>
      </c>
      <c r="D109" s="361">
        <v>1500</v>
      </c>
      <c r="F109" s="369" t="s">
        <v>513</v>
      </c>
      <c r="G109" s="378">
        <v>1.8695928320802243E-4</v>
      </c>
      <c r="H109" t="s">
        <v>518</v>
      </c>
    </row>
    <row r="110" spans="1:8" x14ac:dyDescent="0.35">
      <c r="A110" t="s">
        <v>534</v>
      </c>
      <c r="C110" s="372" t="s">
        <v>526</v>
      </c>
      <c r="D110" s="361">
        <v>1500</v>
      </c>
      <c r="F110" s="360" t="s">
        <v>514</v>
      </c>
      <c r="G110" s="378">
        <v>8.7307990236933813E-4</v>
      </c>
      <c r="H110" t="s">
        <v>518</v>
      </c>
    </row>
    <row r="111" spans="1:8" x14ac:dyDescent="0.35">
      <c r="A111" t="s">
        <v>534</v>
      </c>
      <c r="C111" s="372" t="s">
        <v>526</v>
      </c>
      <c r="D111" s="361">
        <v>1500</v>
      </c>
      <c r="F111" s="360" t="s">
        <v>515</v>
      </c>
      <c r="G111" s="378">
        <v>1.7406804152157019E-5</v>
      </c>
      <c r="H111" t="s">
        <v>518</v>
      </c>
    </row>
    <row r="112" spans="1:8" x14ac:dyDescent="0.35">
      <c r="A112" t="s">
        <v>534</v>
      </c>
      <c r="C112" s="372" t="s">
        <v>526</v>
      </c>
      <c r="D112" s="361">
        <v>1500</v>
      </c>
      <c r="F112" s="360" t="s">
        <v>516</v>
      </c>
      <c r="G112" s="378">
        <v>0.67331818756008299</v>
      </c>
      <c r="H112" t="s">
        <v>518</v>
      </c>
    </row>
    <row r="113" spans="1:8" x14ac:dyDescent="0.35">
      <c r="A113" t="s">
        <v>533</v>
      </c>
      <c r="C113" s="373" t="s">
        <v>528</v>
      </c>
      <c r="D113" s="362">
        <v>533.90000000000009</v>
      </c>
      <c r="E113" t="s">
        <v>535</v>
      </c>
      <c r="F113" s="360" t="s">
        <v>507</v>
      </c>
      <c r="G113" s="379">
        <v>3.8319430407308854E-4</v>
      </c>
      <c r="H113" t="s">
        <v>518</v>
      </c>
    </row>
    <row r="114" spans="1:8" x14ac:dyDescent="0.35">
      <c r="A114" t="s">
        <v>533</v>
      </c>
      <c r="C114" s="373" t="s">
        <v>528</v>
      </c>
      <c r="D114" s="362">
        <v>533.90000000000009</v>
      </c>
      <c r="E114" t="s">
        <v>535</v>
      </c>
      <c r="F114" s="360" t="s">
        <v>517</v>
      </c>
      <c r="G114" s="379">
        <v>1.4966634614064108E-3</v>
      </c>
      <c r="H114" t="s">
        <v>518</v>
      </c>
    </row>
    <row r="115" spans="1:8" x14ac:dyDescent="0.35">
      <c r="A115" t="s">
        <v>533</v>
      </c>
      <c r="C115" s="373" t="s">
        <v>528</v>
      </c>
      <c r="D115" s="362">
        <v>533.90000000000009</v>
      </c>
      <c r="E115" t="s">
        <v>535</v>
      </c>
      <c r="F115" s="360" t="s">
        <v>508</v>
      </c>
      <c r="G115" s="379">
        <v>4.7731890854679632E-3</v>
      </c>
      <c r="H115" t="s">
        <v>518</v>
      </c>
    </row>
    <row r="116" spans="1:8" x14ac:dyDescent="0.35">
      <c r="A116" t="s">
        <v>533</v>
      </c>
      <c r="C116" s="373" t="s">
        <v>528</v>
      </c>
      <c r="D116" s="362">
        <v>533.90000000000009</v>
      </c>
      <c r="E116" t="s">
        <v>535</v>
      </c>
      <c r="F116" s="360" t="s">
        <v>509</v>
      </c>
      <c r="G116" s="379">
        <v>2.4848553722033777E-4</v>
      </c>
      <c r="H116" t="s">
        <v>518</v>
      </c>
    </row>
    <row r="117" spans="1:8" x14ac:dyDescent="0.35">
      <c r="A117" t="s">
        <v>533</v>
      </c>
      <c r="C117" s="373" t="s">
        <v>528</v>
      </c>
      <c r="D117" s="362">
        <v>533.90000000000009</v>
      </c>
      <c r="E117" t="s">
        <v>535</v>
      </c>
      <c r="F117" s="360" t="s">
        <v>510</v>
      </c>
      <c r="G117" s="379">
        <v>1.6342992022846367E-4</v>
      </c>
      <c r="H117" t="s">
        <v>518</v>
      </c>
    </row>
    <row r="118" spans="1:8" x14ac:dyDescent="0.35">
      <c r="A118" t="s">
        <v>533</v>
      </c>
      <c r="C118" s="373" t="s">
        <v>528</v>
      </c>
      <c r="D118" s="362">
        <v>533.90000000000009</v>
      </c>
      <c r="E118" t="s">
        <v>535</v>
      </c>
      <c r="F118" s="360" t="s">
        <v>511</v>
      </c>
      <c r="G118" s="379">
        <v>1.4985387473239909E-3</v>
      </c>
      <c r="H118" t="s">
        <v>518</v>
      </c>
    </row>
    <row r="119" spans="1:8" x14ac:dyDescent="0.35">
      <c r="A119" t="s">
        <v>533</v>
      </c>
      <c r="C119" s="373" t="s">
        <v>528</v>
      </c>
      <c r="D119" s="362">
        <v>533.90000000000009</v>
      </c>
      <c r="E119" t="s">
        <v>535</v>
      </c>
      <c r="F119" s="369" t="s">
        <v>512</v>
      </c>
      <c r="G119" s="379">
        <v>1.9604705002737694E-5</v>
      </c>
      <c r="H119" t="s">
        <v>518</v>
      </c>
    </row>
    <row r="120" spans="1:8" x14ac:dyDescent="0.35">
      <c r="A120" t="s">
        <v>533</v>
      </c>
      <c r="C120" s="373" t="s">
        <v>528</v>
      </c>
      <c r="D120" s="362">
        <v>533.90000000000009</v>
      </c>
      <c r="E120" t="s">
        <v>535</v>
      </c>
      <c r="F120" s="369" t="s">
        <v>513</v>
      </c>
      <c r="G120" s="379">
        <v>5.4372804759410696E-5</v>
      </c>
      <c r="H120" t="s">
        <v>518</v>
      </c>
    </row>
    <row r="121" spans="1:8" x14ac:dyDescent="0.35">
      <c r="A121" t="s">
        <v>533</v>
      </c>
      <c r="C121" s="373" t="s">
        <v>528</v>
      </c>
      <c r="D121" s="362">
        <v>533.90000000000009</v>
      </c>
      <c r="E121" t="s">
        <v>535</v>
      </c>
      <c r="F121" s="360" t="s">
        <v>514</v>
      </c>
      <c r="G121" s="379">
        <v>2.7717884220987339E-3</v>
      </c>
      <c r="H121" t="s">
        <v>518</v>
      </c>
    </row>
    <row r="122" spans="1:8" x14ac:dyDescent="0.35">
      <c r="A122" t="s">
        <v>533</v>
      </c>
      <c r="C122" s="373" t="s">
        <v>528</v>
      </c>
      <c r="D122" s="362">
        <v>533.90000000000009</v>
      </c>
      <c r="E122" t="s">
        <v>535</v>
      </c>
      <c r="F122" s="360" t="s">
        <v>515</v>
      </c>
      <c r="G122" s="379">
        <v>2.1563799131905438E-5</v>
      </c>
      <c r="H122" t="s">
        <v>518</v>
      </c>
    </row>
    <row r="123" spans="1:8" x14ac:dyDescent="0.35">
      <c r="A123" t="s">
        <v>533</v>
      </c>
      <c r="C123" s="373" t="s">
        <v>528</v>
      </c>
      <c r="D123" s="362">
        <v>533.90000000000009</v>
      </c>
      <c r="E123" t="s">
        <v>535</v>
      </c>
      <c r="F123" s="360" t="s">
        <v>516</v>
      </c>
      <c r="G123" s="379">
        <v>1.6558178896575519</v>
      </c>
      <c r="H123" t="s">
        <v>518</v>
      </c>
    </row>
    <row r="124" spans="1:8" x14ac:dyDescent="0.35">
      <c r="A124" t="s">
        <v>533</v>
      </c>
      <c r="C124" s="372" t="s">
        <v>524</v>
      </c>
      <c r="D124" s="361">
        <v>568</v>
      </c>
      <c r="F124" s="360" t="s">
        <v>507</v>
      </c>
      <c r="G124" s="378">
        <v>3.4307067431217896E-4</v>
      </c>
      <c r="H124" t="s">
        <v>518</v>
      </c>
    </row>
    <row r="125" spans="1:8" x14ac:dyDescent="0.35">
      <c r="A125" t="s">
        <v>533</v>
      </c>
      <c r="C125" s="372" t="s">
        <v>524</v>
      </c>
      <c r="D125" s="361">
        <v>568</v>
      </c>
      <c r="F125" s="360" t="s">
        <v>517</v>
      </c>
      <c r="G125" s="378">
        <v>2.5732247797914773E-3</v>
      </c>
      <c r="H125" t="s">
        <v>518</v>
      </c>
    </row>
    <row r="126" spans="1:8" x14ac:dyDescent="0.35">
      <c r="A126" t="s">
        <v>533</v>
      </c>
      <c r="C126" s="372" t="s">
        <v>524</v>
      </c>
      <c r="D126" s="361">
        <v>568</v>
      </c>
      <c r="F126" s="360" t="s">
        <v>508</v>
      </c>
      <c r="G126" s="378">
        <v>1.1071469381974966E-2</v>
      </c>
      <c r="H126" t="s">
        <v>518</v>
      </c>
    </row>
    <row r="127" spans="1:8" x14ac:dyDescent="0.35">
      <c r="A127" t="s">
        <v>533</v>
      </c>
      <c r="C127" s="372" t="s">
        <v>524</v>
      </c>
      <c r="D127" s="361">
        <v>568</v>
      </c>
      <c r="F127" s="360" t="s">
        <v>509</v>
      </c>
      <c r="G127" s="378">
        <v>3.7482786744849926E-4</v>
      </c>
      <c r="H127" t="s">
        <v>518</v>
      </c>
    </row>
    <row r="128" spans="1:8" x14ac:dyDescent="0.35">
      <c r="A128" t="s">
        <v>533</v>
      </c>
      <c r="C128" s="372" t="s">
        <v>524</v>
      </c>
      <c r="D128" s="361">
        <v>568</v>
      </c>
      <c r="F128" s="360" t="s">
        <v>510</v>
      </c>
      <c r="G128" s="378">
        <v>3.6078920553118423E-4</v>
      </c>
      <c r="H128" t="s">
        <v>518</v>
      </c>
    </row>
    <row r="129" spans="1:8" x14ac:dyDescent="0.35">
      <c r="A129" t="s">
        <v>533</v>
      </c>
      <c r="C129" s="372" t="s">
        <v>524</v>
      </c>
      <c r="D129" s="361">
        <v>568</v>
      </c>
      <c r="F129" s="360" t="s">
        <v>511</v>
      </c>
      <c r="G129" s="378">
        <v>1.2605496333735152E-4</v>
      </c>
      <c r="H129" t="s">
        <v>518</v>
      </c>
    </row>
    <row r="130" spans="1:8" x14ac:dyDescent="0.35">
      <c r="A130" t="s">
        <v>533</v>
      </c>
      <c r="C130" s="372" t="s">
        <v>524</v>
      </c>
      <c r="D130" s="361">
        <v>568</v>
      </c>
      <c r="F130" s="369" t="s">
        <v>512</v>
      </c>
      <c r="G130" s="378">
        <v>5.4543089527185391E-5</v>
      </c>
      <c r="H130" t="s">
        <v>518</v>
      </c>
    </row>
    <row r="131" spans="1:8" x14ac:dyDescent="0.35">
      <c r="A131" t="s">
        <v>533</v>
      </c>
      <c r="C131" s="372" t="s">
        <v>524</v>
      </c>
      <c r="D131" s="361">
        <v>568</v>
      </c>
      <c r="F131" s="369" t="s">
        <v>513</v>
      </c>
      <c r="G131" s="378">
        <v>1.390246967281195E-4</v>
      </c>
      <c r="H131" t="s">
        <v>518</v>
      </c>
    </row>
    <row r="132" spans="1:8" x14ac:dyDescent="0.35">
      <c r="A132" t="s">
        <v>533</v>
      </c>
      <c r="C132" s="372" t="s">
        <v>524</v>
      </c>
      <c r="D132" s="361">
        <v>568</v>
      </c>
      <c r="F132" s="360" t="s">
        <v>514</v>
      </c>
      <c r="G132" s="378">
        <v>1.3494368309324811E-3</v>
      </c>
      <c r="H132" t="s">
        <v>518</v>
      </c>
    </row>
    <row r="133" spans="1:8" x14ac:dyDescent="0.35">
      <c r="A133" t="s">
        <v>533</v>
      </c>
      <c r="C133" s="372" t="s">
        <v>524</v>
      </c>
      <c r="D133" s="361">
        <v>568</v>
      </c>
      <c r="F133" s="360" t="s">
        <v>515</v>
      </c>
      <c r="G133" s="378">
        <v>2.6705473013207564E-5</v>
      </c>
      <c r="H133" t="s">
        <v>518</v>
      </c>
    </row>
    <row r="134" spans="1:8" x14ac:dyDescent="0.35">
      <c r="A134" t="s">
        <v>533</v>
      </c>
      <c r="C134" s="372" t="s">
        <v>524</v>
      </c>
      <c r="D134" s="361">
        <v>568</v>
      </c>
      <c r="F134" s="360" t="s">
        <v>516</v>
      </c>
      <c r="G134" s="378">
        <v>1.0939481596825709</v>
      </c>
      <c r="H134" t="s">
        <v>518</v>
      </c>
    </row>
    <row r="135" spans="1:8" x14ac:dyDescent="0.35">
      <c r="A135" t="s">
        <v>533</v>
      </c>
      <c r="C135" s="372" t="s">
        <v>525</v>
      </c>
      <c r="D135" s="361">
        <v>462</v>
      </c>
      <c r="F135" s="360" t="s">
        <v>507</v>
      </c>
      <c r="G135" s="378">
        <v>1.6321049842705639E-4</v>
      </c>
      <c r="H135" t="s">
        <v>518</v>
      </c>
    </row>
    <row r="136" spans="1:8" x14ac:dyDescent="0.35">
      <c r="A136" t="s">
        <v>533</v>
      </c>
      <c r="C136" s="372" t="s">
        <v>525</v>
      </c>
      <c r="D136" s="361">
        <v>462</v>
      </c>
      <c r="F136" s="360" t="s">
        <v>517</v>
      </c>
      <c r="G136" s="378">
        <v>5.1716094208892045E-4</v>
      </c>
      <c r="H136" t="s">
        <v>518</v>
      </c>
    </row>
    <row r="137" spans="1:8" x14ac:dyDescent="0.35">
      <c r="A137" t="s">
        <v>533</v>
      </c>
      <c r="C137" s="372" t="s">
        <v>525</v>
      </c>
      <c r="D137" s="361">
        <v>462</v>
      </c>
      <c r="F137" s="360" t="s">
        <v>508</v>
      </c>
      <c r="G137" s="378">
        <v>1.0130473782224217E-3</v>
      </c>
      <c r="H137" t="s">
        <v>518</v>
      </c>
    </row>
    <row r="138" spans="1:8" x14ac:dyDescent="0.35">
      <c r="A138" t="s">
        <v>533</v>
      </c>
      <c r="C138" s="372" t="s">
        <v>525</v>
      </c>
      <c r="D138" s="361">
        <v>462</v>
      </c>
      <c r="F138" s="360" t="s">
        <v>509</v>
      </c>
      <c r="G138" s="378">
        <v>1.8196019149798948E-4</v>
      </c>
      <c r="H138" t="s">
        <v>518</v>
      </c>
    </row>
    <row r="139" spans="1:8" x14ac:dyDescent="0.35">
      <c r="A139" t="s">
        <v>533</v>
      </c>
      <c r="C139" s="372" t="s">
        <v>525</v>
      </c>
      <c r="D139" s="361">
        <v>462</v>
      </c>
      <c r="F139" s="360" t="s">
        <v>510</v>
      </c>
      <c r="G139" s="378">
        <v>7.8839951831658679E-5</v>
      </c>
      <c r="H139" t="s">
        <v>518</v>
      </c>
    </row>
    <row r="140" spans="1:8" x14ac:dyDescent="0.35">
      <c r="A140" t="s">
        <v>533</v>
      </c>
      <c r="C140" s="372" t="s">
        <v>525</v>
      </c>
      <c r="D140" s="361">
        <v>462</v>
      </c>
      <c r="F140" s="360" t="s">
        <v>511</v>
      </c>
      <c r="G140" s="378">
        <v>2.4915184483966643E-3</v>
      </c>
      <c r="H140" t="s">
        <v>518</v>
      </c>
    </row>
    <row r="141" spans="1:8" x14ac:dyDescent="0.35">
      <c r="A141" t="s">
        <v>533</v>
      </c>
      <c r="C141" s="372" t="s">
        <v>525</v>
      </c>
      <c r="D141" s="361">
        <v>462</v>
      </c>
      <c r="F141" s="369" t="s">
        <v>512</v>
      </c>
      <c r="G141" s="378">
        <v>6.474977565637912E-6</v>
      </c>
      <c r="H141" t="s">
        <v>518</v>
      </c>
    </row>
    <row r="142" spans="1:8" x14ac:dyDescent="0.35">
      <c r="A142" t="s">
        <v>533</v>
      </c>
      <c r="C142" s="372" t="s">
        <v>525</v>
      </c>
      <c r="D142" s="361">
        <v>462</v>
      </c>
      <c r="F142" s="369" t="s">
        <v>513</v>
      </c>
      <c r="G142" s="378">
        <v>1.5284281794554682E-5</v>
      </c>
      <c r="H142" t="s">
        <v>518</v>
      </c>
    </row>
    <row r="143" spans="1:8" x14ac:dyDescent="0.35">
      <c r="A143" t="s">
        <v>533</v>
      </c>
      <c r="C143" s="372" t="s">
        <v>525</v>
      </c>
      <c r="D143" s="361">
        <v>462</v>
      </c>
      <c r="F143" s="360" t="s">
        <v>514</v>
      </c>
      <c r="G143" s="378">
        <v>2.8635921608716939E-3</v>
      </c>
      <c r="H143" t="s">
        <v>518</v>
      </c>
    </row>
    <row r="144" spans="1:8" x14ac:dyDescent="0.35">
      <c r="A144" t="s">
        <v>533</v>
      </c>
      <c r="C144" s="372" t="s">
        <v>525</v>
      </c>
      <c r="D144" s="361">
        <v>462</v>
      </c>
      <c r="F144" s="360" t="s">
        <v>515</v>
      </c>
      <c r="G144" s="378">
        <v>2.2624797468724291E-5</v>
      </c>
      <c r="H144" t="s">
        <v>518</v>
      </c>
    </row>
    <row r="145" spans="1:8" x14ac:dyDescent="0.35">
      <c r="A145" t="s">
        <v>533</v>
      </c>
      <c r="C145" s="372" t="s">
        <v>525</v>
      </c>
      <c r="D145" s="361">
        <v>462</v>
      </c>
      <c r="F145" s="360" t="s">
        <v>516</v>
      </c>
      <c r="G145" s="378">
        <v>1.4437570778154032</v>
      </c>
      <c r="H145" t="s">
        <v>518</v>
      </c>
    </row>
    <row r="146" spans="1:8" x14ac:dyDescent="0.35">
      <c r="A146" t="s">
        <v>533</v>
      </c>
      <c r="C146" s="372" t="s">
        <v>526</v>
      </c>
      <c r="D146" s="361">
        <v>200</v>
      </c>
      <c r="F146" s="360" t="s">
        <v>507</v>
      </c>
      <c r="G146" s="378">
        <v>3.557711207675765E-4</v>
      </c>
      <c r="H146" t="s">
        <v>518</v>
      </c>
    </row>
    <row r="147" spans="1:8" x14ac:dyDescent="0.35">
      <c r="A147" t="s">
        <v>533</v>
      </c>
      <c r="C147" s="372" t="s">
        <v>526</v>
      </c>
      <c r="D147" s="361">
        <v>200</v>
      </c>
      <c r="F147" s="360" t="s">
        <v>517</v>
      </c>
      <c r="G147" s="378">
        <v>1.0995079021581707E-3</v>
      </c>
      <c r="H147" t="s">
        <v>518</v>
      </c>
    </row>
    <row r="148" spans="1:8" x14ac:dyDescent="0.35">
      <c r="A148" t="s">
        <v>533</v>
      </c>
      <c r="C148" s="372" t="s">
        <v>526</v>
      </c>
      <c r="D148" s="361">
        <v>200</v>
      </c>
      <c r="F148" s="360" t="s">
        <v>508</v>
      </c>
      <c r="G148" s="378">
        <v>7.4169144978605186E-3</v>
      </c>
      <c r="H148" t="s">
        <v>518</v>
      </c>
    </row>
    <row r="149" spans="1:8" x14ac:dyDescent="0.35">
      <c r="A149" t="s">
        <v>533</v>
      </c>
      <c r="C149" s="372" t="s">
        <v>526</v>
      </c>
      <c r="D149" s="361">
        <v>200</v>
      </c>
      <c r="F149" s="360" t="s">
        <v>509</v>
      </c>
      <c r="G149" s="378">
        <v>2.2489137480339219E-4</v>
      </c>
      <c r="H149" t="s">
        <v>518</v>
      </c>
    </row>
    <row r="150" spans="1:8" x14ac:dyDescent="0.35">
      <c r="A150" t="s">
        <v>533</v>
      </c>
      <c r="C150" s="372" t="s">
        <v>526</v>
      </c>
      <c r="D150" s="361">
        <v>200</v>
      </c>
      <c r="F150" s="360" t="s">
        <v>510</v>
      </c>
      <c r="G150" s="378">
        <v>2.1643925729746208E-4</v>
      </c>
      <c r="H150" t="s">
        <v>518</v>
      </c>
    </row>
    <row r="151" spans="1:8" x14ac:dyDescent="0.35">
      <c r="A151" t="s">
        <v>533</v>
      </c>
      <c r="C151" s="372" t="s">
        <v>526</v>
      </c>
      <c r="D151" s="361">
        <v>200</v>
      </c>
      <c r="F151" s="360" t="s">
        <v>511</v>
      </c>
      <c r="G151" s="378">
        <v>7.6876569568967877E-5</v>
      </c>
      <c r="H151" t="s">
        <v>518</v>
      </c>
    </row>
    <row r="152" spans="1:8" x14ac:dyDescent="0.35">
      <c r="A152" t="s">
        <v>533</v>
      </c>
      <c r="C152" s="372" t="s">
        <v>526</v>
      </c>
      <c r="D152" s="361">
        <v>200</v>
      </c>
      <c r="F152" s="369" t="s">
        <v>512</v>
      </c>
      <c r="G152" s="378">
        <v>1.9164207839355255E-5</v>
      </c>
      <c r="H152" t="s">
        <v>518</v>
      </c>
    </row>
    <row r="153" spans="1:8" x14ac:dyDescent="0.35">
      <c r="A153" t="s">
        <v>533</v>
      </c>
      <c r="C153" s="372" t="s">
        <v>526</v>
      </c>
      <c r="D153" s="361">
        <v>200</v>
      </c>
      <c r="F153" s="369" t="s">
        <v>513</v>
      </c>
      <c r="G153" s="378">
        <v>1.8529553430702718E-4</v>
      </c>
      <c r="H153" t="s">
        <v>518</v>
      </c>
    </row>
    <row r="154" spans="1:8" x14ac:dyDescent="0.35">
      <c r="A154" t="s">
        <v>533</v>
      </c>
      <c r="C154" s="372" t="s">
        <v>526</v>
      </c>
      <c r="D154" s="361">
        <v>200</v>
      </c>
      <c r="F154" s="360" t="s">
        <v>514</v>
      </c>
      <c r="G154" s="378">
        <v>8.6531037253843998E-4</v>
      </c>
      <c r="H154" t="s">
        <v>518</v>
      </c>
    </row>
    <row r="155" spans="1:8" x14ac:dyDescent="0.35">
      <c r="A155" t="s">
        <v>533</v>
      </c>
      <c r="C155" s="372" t="s">
        <v>526</v>
      </c>
      <c r="D155" s="361">
        <v>200</v>
      </c>
      <c r="F155" s="360" t="s">
        <v>515</v>
      </c>
      <c r="G155" s="378">
        <v>1.725190116589681E-5</v>
      </c>
      <c r="H155" t="s">
        <v>518</v>
      </c>
    </row>
    <row r="156" spans="1:8" x14ac:dyDescent="0.35">
      <c r="A156" t="s">
        <v>533</v>
      </c>
      <c r="C156" s="372" t="s">
        <v>526</v>
      </c>
      <c r="D156" s="361">
        <v>200</v>
      </c>
      <c r="F156" s="360" t="s">
        <v>516</v>
      </c>
      <c r="G156" s="378">
        <v>0.6673263353484612</v>
      </c>
      <c r="H156" t="s">
        <v>518</v>
      </c>
    </row>
    <row r="157" spans="1:8" x14ac:dyDescent="0.35">
      <c r="A157" t="s">
        <v>533</v>
      </c>
      <c r="C157" s="372" t="s">
        <v>527</v>
      </c>
      <c r="D157" s="361">
        <v>90</v>
      </c>
      <c r="F157" s="360" t="s">
        <v>507</v>
      </c>
      <c r="G157" s="378">
        <v>1.1769929338009571E-3</v>
      </c>
      <c r="H157" t="s">
        <v>518</v>
      </c>
    </row>
    <row r="158" spans="1:8" x14ac:dyDescent="0.35">
      <c r="A158" t="s">
        <v>533</v>
      </c>
      <c r="C158" s="372" t="s">
        <v>527</v>
      </c>
      <c r="D158" s="361">
        <v>90</v>
      </c>
      <c r="F158" s="360" t="s">
        <v>517</v>
      </c>
      <c r="G158" s="378">
        <v>3.5384624342946996E-3</v>
      </c>
      <c r="H158" t="s">
        <v>518</v>
      </c>
    </row>
    <row r="159" spans="1:8" x14ac:dyDescent="0.35">
      <c r="A159" t="s">
        <v>533</v>
      </c>
      <c r="C159" s="372" t="s">
        <v>527</v>
      </c>
      <c r="D159" s="361">
        <v>90</v>
      </c>
      <c r="F159" s="360" t="s">
        <v>508</v>
      </c>
      <c r="G159" s="378">
        <v>8.4884574258109052E-3</v>
      </c>
      <c r="H159" t="s">
        <v>518</v>
      </c>
    </row>
    <row r="160" spans="1:8" x14ac:dyDescent="0.35">
      <c r="A160" t="s">
        <v>533</v>
      </c>
      <c r="C160" s="372" t="s">
        <v>527</v>
      </c>
      <c r="D160" s="361">
        <v>90</v>
      </c>
      <c r="F160" s="360" t="s">
        <v>509</v>
      </c>
      <c r="G160" s="378">
        <v>3.1885106476489845E-4</v>
      </c>
      <c r="H160" t="s">
        <v>518</v>
      </c>
    </row>
    <row r="161" spans="1:8" x14ac:dyDescent="0.35">
      <c r="A161" t="s">
        <v>533</v>
      </c>
      <c r="C161" s="372" t="s">
        <v>527</v>
      </c>
      <c r="D161" s="361">
        <v>90</v>
      </c>
      <c r="F161" s="360" t="s">
        <v>510</v>
      </c>
      <c r="G161" s="378">
        <v>1.7889739341848094E-4</v>
      </c>
      <c r="H161" t="s">
        <v>518</v>
      </c>
    </row>
    <row r="162" spans="1:8" x14ac:dyDescent="0.35">
      <c r="A162" t="s">
        <v>533</v>
      </c>
      <c r="C162" s="372" t="s">
        <v>527</v>
      </c>
      <c r="D162" s="361">
        <v>90</v>
      </c>
      <c r="F162" s="360" t="s">
        <v>511</v>
      </c>
      <c r="G162" s="378">
        <v>3.9156340245075945E-4</v>
      </c>
      <c r="H162" t="s">
        <v>518</v>
      </c>
    </row>
    <row r="163" spans="1:8" x14ac:dyDescent="0.35">
      <c r="A163" t="s">
        <v>533</v>
      </c>
      <c r="C163" s="372" t="s">
        <v>527</v>
      </c>
      <c r="D163" s="361">
        <v>90</v>
      </c>
      <c r="F163" s="369" t="s">
        <v>512</v>
      </c>
      <c r="G163" s="378">
        <v>1.946105591701858E-5</v>
      </c>
      <c r="H163" t="s">
        <v>518</v>
      </c>
    </row>
    <row r="164" spans="1:8" x14ac:dyDescent="0.35">
      <c r="A164" t="s">
        <v>533</v>
      </c>
      <c r="C164" s="372" t="s">
        <v>527</v>
      </c>
      <c r="D164" s="361">
        <v>90</v>
      </c>
      <c r="F164" s="369" t="s">
        <v>513</v>
      </c>
      <c r="G164" s="378">
        <v>3.4307767340215683E-5</v>
      </c>
      <c r="H164" t="s">
        <v>518</v>
      </c>
    </row>
    <row r="165" spans="1:8" x14ac:dyDescent="0.35">
      <c r="A165" t="s">
        <v>533</v>
      </c>
      <c r="C165" s="372" t="s">
        <v>527</v>
      </c>
      <c r="D165" s="361">
        <v>90</v>
      </c>
      <c r="F165" s="360" t="s">
        <v>514</v>
      </c>
      <c r="G165" s="378">
        <v>4.8962864164295711E-3</v>
      </c>
      <c r="H165" t="s">
        <v>518</v>
      </c>
    </row>
    <row r="166" spans="1:8" x14ac:dyDescent="0.35">
      <c r="A166" t="s">
        <v>533</v>
      </c>
      <c r="C166" s="372" t="s">
        <v>527</v>
      </c>
      <c r="D166" s="361">
        <v>90</v>
      </c>
      <c r="F166" s="360" t="s">
        <v>515</v>
      </c>
      <c r="G166" s="378">
        <v>1.2970965637656964E-5</v>
      </c>
      <c r="H166" t="s">
        <v>518</v>
      </c>
    </row>
    <row r="167" spans="1:8" x14ac:dyDescent="0.35">
      <c r="A167" t="s">
        <v>533</v>
      </c>
      <c r="C167" s="372" t="s">
        <v>527</v>
      </c>
      <c r="D167" s="361">
        <v>90</v>
      </c>
      <c r="F167" s="360" t="s">
        <v>516</v>
      </c>
      <c r="G167" s="378">
        <v>3.4020957757756412</v>
      </c>
      <c r="H167" t="s">
        <v>518</v>
      </c>
    </row>
    <row r="168" spans="1:8" x14ac:dyDescent="0.35">
      <c r="A168" s="55" t="s">
        <v>543</v>
      </c>
      <c r="B168" s="55"/>
      <c r="C168" s="382" t="s">
        <v>525</v>
      </c>
      <c r="D168" s="383">
        <v>750</v>
      </c>
      <c r="F168" s="384" t="s">
        <v>507</v>
      </c>
      <c r="G168" s="385">
        <v>5.7101603155208036E-3</v>
      </c>
      <c r="H168" t="s">
        <v>518</v>
      </c>
    </row>
    <row r="169" spans="1:8" x14ac:dyDescent="0.35">
      <c r="A169" s="55" t="s">
        <v>543</v>
      </c>
      <c r="B169" s="55"/>
      <c r="C169" s="382" t="s">
        <v>525</v>
      </c>
      <c r="D169" s="383">
        <v>750</v>
      </c>
      <c r="F169" s="384" t="s">
        <v>517</v>
      </c>
      <c r="G169" s="385">
        <v>2.9314231434747783E-2</v>
      </c>
      <c r="H169" t="s">
        <v>518</v>
      </c>
    </row>
    <row r="170" spans="1:8" x14ac:dyDescent="0.35">
      <c r="A170" s="55" t="s">
        <v>543</v>
      </c>
      <c r="B170" s="55"/>
      <c r="C170" s="382" t="s">
        <v>525</v>
      </c>
      <c r="D170" s="383">
        <v>750</v>
      </c>
      <c r="F170" s="384" t="s">
        <v>508</v>
      </c>
      <c r="G170" s="385">
        <v>3.4705340677913893E-2</v>
      </c>
      <c r="H170" t="s">
        <v>518</v>
      </c>
    </row>
    <row r="171" spans="1:8" x14ac:dyDescent="0.35">
      <c r="A171" s="55" t="s">
        <v>543</v>
      </c>
      <c r="B171" s="55"/>
      <c r="C171" s="382" t="s">
        <v>525</v>
      </c>
      <c r="D171" s="383">
        <v>750</v>
      </c>
      <c r="F171" s="384" t="s">
        <v>509</v>
      </c>
      <c r="G171" s="385">
        <v>7.9927243279443068E-5</v>
      </c>
      <c r="H171" t="s">
        <v>518</v>
      </c>
    </row>
    <row r="172" spans="1:8" x14ac:dyDescent="0.35">
      <c r="A172" s="55" t="s">
        <v>543</v>
      </c>
      <c r="B172" s="55"/>
      <c r="C172" s="382" t="s">
        <v>525</v>
      </c>
      <c r="D172" s="383">
        <v>750</v>
      </c>
      <c r="F172" s="384" t="s">
        <v>510</v>
      </c>
      <c r="G172" s="385">
        <v>7.0193703719791461E-5</v>
      </c>
      <c r="H172" t="s">
        <v>518</v>
      </c>
    </row>
    <row r="173" spans="1:8" x14ac:dyDescent="0.35">
      <c r="A173" s="55" t="s">
        <v>543</v>
      </c>
      <c r="B173" s="55"/>
      <c r="C173" s="382" t="s">
        <v>525</v>
      </c>
      <c r="D173" s="383">
        <v>750</v>
      </c>
      <c r="F173" s="384" t="s">
        <v>511</v>
      </c>
      <c r="G173" s="385">
        <v>6.548230896004408E-4</v>
      </c>
      <c r="H173" t="s">
        <v>518</v>
      </c>
    </row>
    <row r="174" spans="1:8" x14ac:dyDescent="0.35">
      <c r="A174" s="55" t="s">
        <v>543</v>
      </c>
      <c r="B174" s="55"/>
      <c r="C174" s="382" t="s">
        <v>525</v>
      </c>
      <c r="D174" s="383">
        <v>750</v>
      </c>
      <c r="F174" s="386" t="s">
        <v>512</v>
      </c>
      <c r="G174" s="385">
        <v>1.5230013522736191E-5</v>
      </c>
      <c r="H174" t="s">
        <v>518</v>
      </c>
    </row>
    <row r="175" spans="1:8" x14ac:dyDescent="0.35">
      <c r="A175" s="55" t="s">
        <v>543</v>
      </c>
      <c r="B175" s="55"/>
      <c r="C175" s="382" t="s">
        <v>525</v>
      </c>
      <c r="D175" s="383">
        <v>750</v>
      </c>
      <c r="F175" s="386" t="s">
        <v>513</v>
      </c>
      <c r="G175" s="385">
        <v>2.7512668100227607E-5</v>
      </c>
      <c r="H175" t="s">
        <v>518</v>
      </c>
    </row>
    <row r="176" spans="1:8" x14ac:dyDescent="0.35">
      <c r="A176" s="55" t="s">
        <v>543</v>
      </c>
      <c r="B176" s="55"/>
      <c r="C176" s="382" t="s">
        <v>525</v>
      </c>
      <c r="D176" s="383">
        <v>750</v>
      </c>
      <c r="F176" s="384" t="s">
        <v>514</v>
      </c>
      <c r="G176" s="385">
        <v>2.8745266442330164E-2</v>
      </c>
      <c r="H176" t="s">
        <v>518</v>
      </c>
    </row>
    <row r="177" spans="1:13" x14ac:dyDescent="0.35">
      <c r="A177" s="55" t="s">
        <v>543</v>
      </c>
      <c r="B177" s="55"/>
      <c r="C177" s="382" t="s">
        <v>525</v>
      </c>
      <c r="D177" s="383">
        <v>750</v>
      </c>
      <c r="F177" s="384" t="s">
        <v>515</v>
      </c>
      <c r="G177" s="385">
        <v>2.0413539087938133E-3</v>
      </c>
      <c r="H177" t="s">
        <v>518</v>
      </c>
    </row>
    <row r="178" spans="1:13" x14ac:dyDescent="0.35">
      <c r="A178" s="55" t="s">
        <v>543</v>
      </c>
      <c r="B178" s="55"/>
      <c r="C178" s="382" t="s">
        <v>525</v>
      </c>
      <c r="D178" s="383">
        <v>750</v>
      </c>
      <c r="F178" s="384" t="s">
        <v>516</v>
      </c>
      <c r="G178" s="385">
        <v>2.5902157073685155</v>
      </c>
      <c r="H178" t="s">
        <v>518</v>
      </c>
    </row>
    <row r="179" spans="1:13" s="57" customFormat="1" x14ac:dyDescent="0.35">
      <c r="A179" s="559" t="s">
        <v>542</v>
      </c>
      <c r="B179" s="57" t="s">
        <v>537</v>
      </c>
      <c r="C179" s="373" t="s">
        <v>528</v>
      </c>
      <c r="D179" s="362">
        <v>699.91000000000008</v>
      </c>
      <c r="E179" s="57" t="s">
        <v>538</v>
      </c>
      <c r="F179" s="360" t="s">
        <v>507</v>
      </c>
      <c r="G179" s="379">
        <v>1.3292867831351069E-2</v>
      </c>
      <c r="H179" t="s">
        <v>751</v>
      </c>
      <c r="L179" s="57">
        <f>G179/907.185/10^3</f>
        <v>1.4652874365593644E-8</v>
      </c>
      <c r="M179" s="57" t="s">
        <v>753</v>
      </c>
    </row>
    <row r="180" spans="1:13" x14ac:dyDescent="0.35">
      <c r="A180" s="559" t="s">
        <v>542</v>
      </c>
      <c r="B180" s="57" t="s">
        <v>537</v>
      </c>
      <c r="C180" s="373" t="s">
        <v>528</v>
      </c>
      <c r="D180" s="362">
        <v>699.91000000000008</v>
      </c>
      <c r="E180" s="57" t="s">
        <v>538</v>
      </c>
      <c r="F180" s="360" t="s">
        <v>517</v>
      </c>
      <c r="G180" s="379">
        <v>4.131445149390528E-2</v>
      </c>
      <c r="H180" t="s">
        <v>751</v>
      </c>
      <c r="L180" s="57">
        <f t="shared" ref="L180:L243" si="0">G180/907.185/10^3</f>
        <v>4.5541374134168097E-8</v>
      </c>
      <c r="M180" s="57" t="s">
        <v>753</v>
      </c>
    </row>
    <row r="181" spans="1:13" x14ac:dyDescent="0.35">
      <c r="A181" s="559" t="s">
        <v>542</v>
      </c>
      <c r="B181" s="57" t="s">
        <v>537</v>
      </c>
      <c r="C181" s="373" t="s">
        <v>528</v>
      </c>
      <c r="D181" s="362">
        <v>699.91000000000008</v>
      </c>
      <c r="E181" s="57" t="s">
        <v>538</v>
      </c>
      <c r="F181" s="360" t="s">
        <v>508</v>
      </c>
      <c r="G181" s="379">
        <v>0.27422591158634546</v>
      </c>
      <c r="H181" t="s">
        <v>751</v>
      </c>
      <c r="L181" s="57">
        <f t="shared" si="0"/>
        <v>3.022822374558061E-7</v>
      </c>
      <c r="M181" s="57" t="s">
        <v>753</v>
      </c>
    </row>
    <row r="182" spans="1:13" x14ac:dyDescent="0.35">
      <c r="A182" s="559" t="s">
        <v>542</v>
      </c>
      <c r="B182" s="57" t="s">
        <v>537</v>
      </c>
      <c r="C182" s="373" t="s">
        <v>528</v>
      </c>
      <c r="D182" s="362">
        <v>699.91000000000008</v>
      </c>
      <c r="E182" s="57" t="s">
        <v>538</v>
      </c>
      <c r="F182" s="360" t="s">
        <v>509</v>
      </c>
      <c r="G182" s="379">
        <v>8.3364142816242538E-3</v>
      </c>
      <c r="H182" t="s">
        <v>751</v>
      </c>
      <c r="L182" s="57">
        <f t="shared" si="0"/>
        <v>9.1893211215179408E-9</v>
      </c>
      <c r="M182" s="57" t="s">
        <v>753</v>
      </c>
    </row>
    <row r="183" spans="1:13" x14ac:dyDescent="0.35">
      <c r="A183" s="559" t="s">
        <v>542</v>
      </c>
      <c r="B183" s="57" t="s">
        <v>537</v>
      </c>
      <c r="C183" s="373" t="s">
        <v>528</v>
      </c>
      <c r="D183" s="362">
        <v>699.91000000000008</v>
      </c>
      <c r="E183" s="57" t="s">
        <v>538</v>
      </c>
      <c r="F183" s="360" t="s">
        <v>510</v>
      </c>
      <c r="G183" s="379">
        <v>7.9957148891644063E-3</v>
      </c>
      <c r="H183" t="s">
        <v>751</v>
      </c>
      <c r="L183" s="57">
        <f t="shared" si="0"/>
        <v>8.8137644352192839E-9</v>
      </c>
      <c r="M183" s="57" t="s">
        <v>753</v>
      </c>
    </row>
    <row r="184" spans="1:13" x14ac:dyDescent="0.35">
      <c r="A184" s="559" t="s">
        <v>542</v>
      </c>
      <c r="B184" s="57" t="s">
        <v>537</v>
      </c>
      <c r="C184" s="373" t="s">
        <v>528</v>
      </c>
      <c r="D184" s="362">
        <v>699.91000000000008</v>
      </c>
      <c r="E184" s="57" t="s">
        <v>538</v>
      </c>
      <c r="F184" s="360" t="s">
        <v>511</v>
      </c>
      <c r="G184" s="379">
        <v>2.9241992604576317E-3</v>
      </c>
      <c r="H184" t="s">
        <v>751</v>
      </c>
      <c r="L184" s="57">
        <f t="shared" si="0"/>
        <v>3.2233769963762983E-9</v>
      </c>
      <c r="M184" s="57" t="s">
        <v>753</v>
      </c>
    </row>
    <row r="185" spans="1:13" x14ac:dyDescent="0.35">
      <c r="A185" s="559" t="s">
        <v>542</v>
      </c>
      <c r="B185" s="57" t="s">
        <v>537</v>
      </c>
      <c r="C185" s="373" t="s">
        <v>528</v>
      </c>
      <c r="D185" s="362">
        <v>699.91000000000008</v>
      </c>
      <c r="E185" s="57" t="s">
        <v>538</v>
      </c>
      <c r="F185" s="369" t="s">
        <v>512</v>
      </c>
      <c r="G185" s="379">
        <v>7.1296580833850635E-4</v>
      </c>
      <c r="H185" t="s">
        <v>751</v>
      </c>
      <c r="L185" s="57">
        <f t="shared" si="0"/>
        <v>7.8591004959132526E-10</v>
      </c>
      <c r="M185" s="57" t="s">
        <v>753</v>
      </c>
    </row>
    <row r="186" spans="1:13" x14ac:dyDescent="0.35">
      <c r="A186" s="559" t="s">
        <v>542</v>
      </c>
      <c r="B186" s="57" t="s">
        <v>537</v>
      </c>
      <c r="C186" s="373" t="s">
        <v>528</v>
      </c>
      <c r="D186" s="362">
        <v>699.91000000000008</v>
      </c>
      <c r="E186" s="57" t="s">
        <v>538</v>
      </c>
      <c r="F186" s="369" t="s">
        <v>513</v>
      </c>
      <c r="G186" s="379">
        <v>6.7884209019237716E-3</v>
      </c>
      <c r="H186" t="s">
        <v>751</v>
      </c>
      <c r="L186" s="57">
        <f t="shared" si="0"/>
        <v>7.4829509988853121E-9</v>
      </c>
      <c r="M186" s="57" t="s">
        <v>753</v>
      </c>
    </row>
    <row r="187" spans="1:13" x14ac:dyDescent="0.35">
      <c r="A187" s="559" t="s">
        <v>542</v>
      </c>
      <c r="B187" s="57" t="s">
        <v>537</v>
      </c>
      <c r="C187" s="373" t="s">
        <v>528</v>
      </c>
      <c r="D187" s="362">
        <v>699.91000000000008</v>
      </c>
      <c r="E187" s="57" t="s">
        <v>538</v>
      </c>
      <c r="F187" s="360" t="s">
        <v>514</v>
      </c>
      <c r="G187" s="379">
        <v>3.2994878443038944E-2</v>
      </c>
      <c r="H187" t="s">
        <v>751</v>
      </c>
      <c r="L187" s="57">
        <f t="shared" si="0"/>
        <v>3.6370617286483949E-8</v>
      </c>
      <c r="M187" s="57" t="s">
        <v>753</v>
      </c>
    </row>
    <row r="188" spans="1:13" x14ac:dyDescent="0.35">
      <c r="A188" s="559" t="s">
        <v>542</v>
      </c>
      <c r="B188" s="57" t="s">
        <v>537</v>
      </c>
      <c r="C188" s="373" t="s">
        <v>528</v>
      </c>
      <c r="D188" s="362">
        <v>699.91000000000008</v>
      </c>
      <c r="E188" s="57" t="s">
        <v>538</v>
      </c>
      <c r="F188" s="360" t="s">
        <v>515</v>
      </c>
      <c r="G188" s="379">
        <v>6.3684917691170283E-4</v>
      </c>
      <c r="H188" t="s">
        <v>751</v>
      </c>
      <c r="L188" s="57">
        <f t="shared" si="0"/>
        <v>7.0200584986711949E-10</v>
      </c>
      <c r="M188" s="57" t="s">
        <v>753</v>
      </c>
    </row>
    <row r="189" spans="1:13" x14ac:dyDescent="0.35">
      <c r="A189" s="559" t="s">
        <v>542</v>
      </c>
      <c r="B189" s="57" t="s">
        <v>537</v>
      </c>
      <c r="C189" s="373" t="s">
        <v>528</v>
      </c>
      <c r="D189" s="362">
        <v>699.91000000000008</v>
      </c>
      <c r="E189" s="57" t="s">
        <v>538</v>
      </c>
      <c r="F189" s="360" t="s">
        <v>516</v>
      </c>
      <c r="G189" s="379">
        <v>25.384621294469802</v>
      </c>
      <c r="H189" t="s">
        <v>751</v>
      </c>
      <c r="L189" s="57">
        <f t="shared" si="0"/>
        <v>2.798174715683108E-5</v>
      </c>
      <c r="M189" s="57" t="s">
        <v>753</v>
      </c>
    </row>
    <row r="190" spans="1:13" x14ac:dyDescent="0.35">
      <c r="A190" s="559" t="s">
        <v>542</v>
      </c>
      <c r="B190" s="57" t="s">
        <v>537</v>
      </c>
      <c r="C190" s="372" t="s">
        <v>524</v>
      </c>
      <c r="D190" s="361">
        <v>320</v>
      </c>
      <c r="F190" s="360" t="s">
        <v>507</v>
      </c>
      <c r="G190" s="378">
        <v>6.3878424249593111E-3</v>
      </c>
      <c r="H190" t="s">
        <v>751</v>
      </c>
      <c r="L190" s="57">
        <f t="shared" si="0"/>
        <v>7.0413889393666246E-9</v>
      </c>
      <c r="M190" s="57" t="s">
        <v>753</v>
      </c>
    </row>
    <row r="191" spans="1:13" x14ac:dyDescent="0.35">
      <c r="A191" s="559" t="s">
        <v>542</v>
      </c>
      <c r="B191" s="57" t="s">
        <v>537</v>
      </c>
      <c r="C191" s="372" t="s">
        <v>524</v>
      </c>
      <c r="D191" s="361">
        <v>320</v>
      </c>
      <c r="F191" s="360" t="s">
        <v>517</v>
      </c>
      <c r="G191" s="378">
        <v>4.7912443843426043E-2</v>
      </c>
      <c r="H191" t="s">
        <v>751</v>
      </c>
      <c r="L191" s="57">
        <f t="shared" si="0"/>
        <v>5.2814413645977443E-8</v>
      </c>
      <c r="M191" s="57" t="s">
        <v>753</v>
      </c>
    </row>
    <row r="192" spans="1:13" x14ac:dyDescent="0.35">
      <c r="A192" s="559" t="s">
        <v>542</v>
      </c>
      <c r="B192" s="57" t="s">
        <v>537</v>
      </c>
      <c r="C192" s="372" t="s">
        <v>524</v>
      </c>
      <c r="D192" s="361">
        <v>320</v>
      </c>
      <c r="F192" s="360" t="s">
        <v>508</v>
      </c>
      <c r="G192" s="378">
        <v>0.20614645063035364</v>
      </c>
      <c r="H192" t="s">
        <v>751</v>
      </c>
      <c r="L192" s="57">
        <f t="shared" si="0"/>
        <v>2.2723749911027371E-7</v>
      </c>
      <c r="M192" s="57" t="s">
        <v>753</v>
      </c>
    </row>
    <row r="193" spans="1:13" x14ac:dyDescent="0.35">
      <c r="A193" s="559" t="s">
        <v>542</v>
      </c>
      <c r="B193" s="57" t="s">
        <v>537</v>
      </c>
      <c r="C193" s="372" t="s">
        <v>524</v>
      </c>
      <c r="D193" s="361">
        <v>320</v>
      </c>
      <c r="F193" s="360" t="s">
        <v>509</v>
      </c>
      <c r="G193" s="378">
        <v>6.979149000552012E-3</v>
      </c>
      <c r="H193" t="s">
        <v>751</v>
      </c>
      <c r="L193" s="57">
        <f t="shared" si="0"/>
        <v>7.6931926790588607E-9</v>
      </c>
      <c r="M193" s="57" t="s">
        <v>753</v>
      </c>
    </row>
    <row r="194" spans="1:13" x14ac:dyDescent="0.35">
      <c r="A194" s="559" t="s">
        <v>542</v>
      </c>
      <c r="B194" s="57" t="s">
        <v>537</v>
      </c>
      <c r="C194" s="372" t="s">
        <v>524</v>
      </c>
      <c r="D194" s="361">
        <v>320</v>
      </c>
      <c r="F194" s="360" t="s">
        <v>510</v>
      </c>
      <c r="G194" s="378">
        <v>6.7177545798109261E-3</v>
      </c>
      <c r="H194" t="s">
        <v>751</v>
      </c>
      <c r="L194" s="57">
        <f t="shared" si="0"/>
        <v>7.4050547350440394E-9</v>
      </c>
      <c r="M194" s="57" t="s">
        <v>753</v>
      </c>
    </row>
    <row r="195" spans="1:13" x14ac:dyDescent="0.35">
      <c r="A195" s="559" t="s">
        <v>542</v>
      </c>
      <c r="B195" s="57" t="s">
        <v>537</v>
      </c>
      <c r="C195" s="372" t="s">
        <v>524</v>
      </c>
      <c r="D195" s="361">
        <v>320</v>
      </c>
      <c r="F195" s="360" t="s">
        <v>511</v>
      </c>
      <c r="G195" s="378">
        <v>2.3470943539473472E-3</v>
      </c>
      <c r="H195" t="s">
        <v>751</v>
      </c>
      <c r="L195" s="57">
        <f t="shared" si="0"/>
        <v>2.5872279126609759E-9</v>
      </c>
      <c r="M195" s="57" t="s">
        <v>753</v>
      </c>
    </row>
    <row r="196" spans="1:13" x14ac:dyDescent="0.35">
      <c r="A196" s="559" t="s">
        <v>542</v>
      </c>
      <c r="B196" s="57" t="s">
        <v>537</v>
      </c>
      <c r="C196" s="372" t="s">
        <v>524</v>
      </c>
      <c r="D196" s="361">
        <v>320</v>
      </c>
      <c r="F196" s="369" t="s">
        <v>512</v>
      </c>
      <c r="G196" s="378">
        <v>1.0155710976131665E-3</v>
      </c>
      <c r="H196" t="s">
        <v>751</v>
      </c>
      <c r="L196" s="57">
        <f t="shared" si="0"/>
        <v>1.1194751871042473E-9</v>
      </c>
      <c r="M196" s="57" t="s">
        <v>753</v>
      </c>
    </row>
    <row r="197" spans="1:13" x14ac:dyDescent="0.35">
      <c r="A197" s="559" t="s">
        <v>542</v>
      </c>
      <c r="B197" s="57" t="s">
        <v>537</v>
      </c>
      <c r="C197" s="372" t="s">
        <v>524</v>
      </c>
      <c r="D197" s="361">
        <v>320</v>
      </c>
      <c r="F197" s="369" t="s">
        <v>513</v>
      </c>
      <c r="G197" s="378">
        <v>2.5885857415748731E-3</v>
      </c>
      <c r="H197" t="s">
        <v>751</v>
      </c>
      <c r="L197" s="57">
        <f t="shared" si="0"/>
        <v>2.8534265244408506E-9</v>
      </c>
      <c r="M197" s="57" t="s">
        <v>753</v>
      </c>
    </row>
    <row r="198" spans="1:13" x14ac:dyDescent="0.35">
      <c r="A198" s="559" t="s">
        <v>542</v>
      </c>
      <c r="B198" s="57" t="s">
        <v>537</v>
      </c>
      <c r="C198" s="372" t="s">
        <v>524</v>
      </c>
      <c r="D198" s="361">
        <v>320</v>
      </c>
      <c r="F198" s="360" t="s">
        <v>514</v>
      </c>
      <c r="G198" s="378">
        <v>2.5125988561148026E-2</v>
      </c>
      <c r="H198" t="s">
        <v>751</v>
      </c>
      <c r="L198" s="57">
        <f t="shared" si="0"/>
        <v>2.769665345122332E-8</v>
      </c>
      <c r="M198" s="57" t="s">
        <v>753</v>
      </c>
    </row>
    <row r="199" spans="1:13" x14ac:dyDescent="0.35">
      <c r="A199" s="559" t="s">
        <v>542</v>
      </c>
      <c r="B199" s="57" t="s">
        <v>537</v>
      </c>
      <c r="C199" s="372" t="s">
        <v>524</v>
      </c>
      <c r="D199" s="361">
        <v>320</v>
      </c>
      <c r="F199" s="360" t="s">
        <v>515</v>
      </c>
      <c r="G199" s="378">
        <v>4.9724551314212211E-4</v>
      </c>
      <c r="H199" t="s">
        <v>751</v>
      </c>
      <c r="L199" s="57">
        <f t="shared" si="0"/>
        <v>5.4811919635148532E-10</v>
      </c>
      <c r="M199" s="57" t="s">
        <v>753</v>
      </c>
    </row>
    <row r="200" spans="1:13" x14ac:dyDescent="0.35">
      <c r="A200" s="559" t="s">
        <v>542</v>
      </c>
      <c r="B200" s="57" t="s">
        <v>537</v>
      </c>
      <c r="C200" s="372" t="s">
        <v>524</v>
      </c>
      <c r="D200" s="361">
        <v>320</v>
      </c>
      <c r="F200" s="360" t="s">
        <v>516</v>
      </c>
      <c r="G200" s="378">
        <v>20.368888944345478</v>
      </c>
      <c r="H200" t="s">
        <v>751</v>
      </c>
      <c r="L200" s="57">
        <f t="shared" si="0"/>
        <v>2.2452850239306733E-5</v>
      </c>
      <c r="M200" s="57" t="s">
        <v>753</v>
      </c>
    </row>
    <row r="201" spans="1:13" x14ac:dyDescent="0.35">
      <c r="A201" s="559" t="s">
        <v>542</v>
      </c>
      <c r="B201" s="57" t="s">
        <v>537</v>
      </c>
      <c r="C201" s="372" t="s">
        <v>526</v>
      </c>
      <c r="D201" s="361">
        <v>740</v>
      </c>
      <c r="F201" s="360" t="s">
        <v>507</v>
      </c>
      <c r="G201" s="378">
        <v>1.3248639589325411E-2</v>
      </c>
      <c r="H201" t="s">
        <v>751</v>
      </c>
      <c r="L201" s="57">
        <f t="shared" si="0"/>
        <v>1.4604121088119195E-8</v>
      </c>
      <c r="M201" s="57" t="s">
        <v>753</v>
      </c>
    </row>
    <row r="202" spans="1:13" x14ac:dyDescent="0.35">
      <c r="A202" s="559" t="s">
        <v>542</v>
      </c>
      <c r="B202" s="57" t="s">
        <v>537</v>
      </c>
      <c r="C202" s="372" t="s">
        <v>526</v>
      </c>
      <c r="D202" s="361">
        <v>740</v>
      </c>
      <c r="F202" s="360" t="s">
        <v>517</v>
      </c>
      <c r="G202" s="378">
        <v>4.0944818370531572E-2</v>
      </c>
      <c r="H202" t="s">
        <v>751</v>
      </c>
      <c r="L202" s="57">
        <f t="shared" si="0"/>
        <v>4.5133923478156687E-8</v>
      </c>
      <c r="M202" s="57" t="s">
        <v>753</v>
      </c>
    </row>
    <row r="203" spans="1:13" x14ac:dyDescent="0.35">
      <c r="A203" s="559" t="s">
        <v>542</v>
      </c>
      <c r="B203" s="57" t="s">
        <v>537</v>
      </c>
      <c r="C203" s="372" t="s">
        <v>526</v>
      </c>
      <c r="D203" s="361">
        <v>740</v>
      </c>
      <c r="F203" s="360" t="s">
        <v>508</v>
      </c>
      <c r="G203" s="378">
        <v>0.27620012224430063</v>
      </c>
      <c r="H203" t="s">
        <v>751</v>
      </c>
      <c r="L203" s="57">
        <f t="shared" si="0"/>
        <v>3.0445843157051834E-7</v>
      </c>
      <c r="M203" s="57" t="s">
        <v>753</v>
      </c>
    </row>
    <row r="204" spans="1:13" x14ac:dyDescent="0.35">
      <c r="A204" s="559" t="s">
        <v>542</v>
      </c>
      <c r="B204" s="57" t="s">
        <v>537</v>
      </c>
      <c r="C204" s="372" t="s">
        <v>526</v>
      </c>
      <c r="D204" s="361">
        <v>740</v>
      </c>
      <c r="F204" s="360" t="s">
        <v>509</v>
      </c>
      <c r="G204" s="378">
        <v>8.374779732232782E-3</v>
      </c>
      <c r="H204" t="s">
        <v>751</v>
      </c>
      <c r="L204" s="57">
        <f t="shared" si="0"/>
        <v>9.23161177955189E-9</v>
      </c>
      <c r="M204" s="57" t="s">
        <v>753</v>
      </c>
    </row>
    <row r="205" spans="1:13" x14ac:dyDescent="0.35">
      <c r="A205" s="559" t="s">
        <v>542</v>
      </c>
      <c r="B205" s="57" t="s">
        <v>537</v>
      </c>
      <c r="C205" s="372" t="s">
        <v>526</v>
      </c>
      <c r="D205" s="361">
        <v>740</v>
      </c>
      <c r="F205" s="360" t="s">
        <v>510</v>
      </c>
      <c r="G205" s="378">
        <v>8.0600294558160219E-3</v>
      </c>
      <c r="H205" t="s">
        <v>751</v>
      </c>
      <c r="L205" s="57">
        <f t="shared" si="0"/>
        <v>8.8846590891780857E-9</v>
      </c>
      <c r="M205" s="57" t="s">
        <v>753</v>
      </c>
    </row>
    <row r="206" spans="1:13" x14ac:dyDescent="0.35">
      <c r="A206" s="559" t="s">
        <v>542</v>
      </c>
      <c r="B206" s="57" t="s">
        <v>537</v>
      </c>
      <c r="C206" s="372" t="s">
        <v>526</v>
      </c>
      <c r="D206" s="361">
        <v>740</v>
      </c>
      <c r="F206" s="360" t="s">
        <v>511</v>
      </c>
      <c r="G206" s="378">
        <v>2.862823606608431E-3</v>
      </c>
      <c r="H206" t="s">
        <v>751</v>
      </c>
      <c r="L206" s="57">
        <f t="shared" si="0"/>
        <v>3.1557219383129477E-9</v>
      </c>
      <c r="M206" s="57" t="s">
        <v>753</v>
      </c>
    </row>
    <row r="207" spans="1:13" x14ac:dyDescent="0.35">
      <c r="A207" s="559" t="s">
        <v>542</v>
      </c>
      <c r="B207" s="57" t="s">
        <v>537</v>
      </c>
      <c r="C207" s="372" t="s">
        <v>526</v>
      </c>
      <c r="D207" s="361">
        <v>740</v>
      </c>
      <c r="F207" s="369" t="s">
        <v>512</v>
      </c>
      <c r="G207" s="378">
        <v>7.1366018166610498E-4</v>
      </c>
      <c r="H207" t="s">
        <v>751</v>
      </c>
      <c r="L207" s="57">
        <f t="shared" si="0"/>
        <v>7.8667546494497272E-10</v>
      </c>
      <c r="M207" s="57" t="s">
        <v>753</v>
      </c>
    </row>
    <row r="208" spans="1:13" x14ac:dyDescent="0.35">
      <c r="A208" s="559" t="s">
        <v>542</v>
      </c>
      <c r="B208" s="57" t="s">
        <v>537</v>
      </c>
      <c r="C208" s="372" t="s">
        <v>526</v>
      </c>
      <c r="D208" s="361">
        <v>740</v>
      </c>
      <c r="F208" s="369" t="s">
        <v>513</v>
      </c>
      <c r="G208" s="378">
        <v>6.9002614553109499E-3</v>
      </c>
      <c r="H208" t="s">
        <v>751</v>
      </c>
      <c r="L208" s="57">
        <f t="shared" si="0"/>
        <v>7.6062340705709972E-9</v>
      </c>
      <c r="M208" s="57" t="s">
        <v>753</v>
      </c>
    </row>
    <row r="209" spans="1:13" x14ac:dyDescent="0.35">
      <c r="A209" s="559" t="s">
        <v>542</v>
      </c>
      <c r="B209" s="57" t="s">
        <v>537</v>
      </c>
      <c r="C209" s="372" t="s">
        <v>526</v>
      </c>
      <c r="D209" s="361">
        <v>740</v>
      </c>
      <c r="F209" s="360" t="s">
        <v>514</v>
      </c>
      <c r="G209" s="378">
        <v>3.2223484677263027E-2</v>
      </c>
      <c r="H209" t="s">
        <v>751</v>
      </c>
      <c r="L209" s="57">
        <f t="shared" si="0"/>
        <v>3.5520301456993919E-8</v>
      </c>
      <c r="M209" s="57" t="s">
        <v>753</v>
      </c>
    </row>
    <row r="210" spans="1:13" x14ac:dyDescent="0.35">
      <c r="A210" s="559" t="s">
        <v>542</v>
      </c>
      <c r="B210" s="57" t="s">
        <v>537</v>
      </c>
      <c r="C210" s="372" t="s">
        <v>526</v>
      </c>
      <c r="D210" s="361">
        <v>740</v>
      </c>
      <c r="F210" s="360" t="s">
        <v>515</v>
      </c>
      <c r="G210" s="378">
        <v>6.4244736977105447E-4</v>
      </c>
      <c r="H210" t="s">
        <v>751</v>
      </c>
      <c r="L210" s="57">
        <f t="shared" si="0"/>
        <v>7.0817679940811902E-10</v>
      </c>
      <c r="M210" s="57" t="s">
        <v>753</v>
      </c>
    </row>
    <row r="211" spans="1:13" x14ac:dyDescent="0.35">
      <c r="A211" s="559" t="s">
        <v>542</v>
      </c>
      <c r="B211" s="57" t="s">
        <v>537</v>
      </c>
      <c r="C211" s="372" t="s">
        <v>526</v>
      </c>
      <c r="D211" s="361">
        <v>740</v>
      </c>
      <c r="F211" s="360" t="s">
        <v>516</v>
      </c>
      <c r="G211" s="378">
        <v>24.850713251885779</v>
      </c>
      <c r="H211" t="s">
        <v>751</v>
      </c>
      <c r="L211" s="57">
        <f t="shared" si="0"/>
        <v>2.7393214451171238E-5</v>
      </c>
      <c r="M211" s="57" t="s">
        <v>753</v>
      </c>
    </row>
    <row r="212" spans="1:13" x14ac:dyDescent="0.35">
      <c r="A212" s="559" t="s">
        <v>542</v>
      </c>
      <c r="B212" s="57" t="s">
        <v>537</v>
      </c>
      <c r="C212" s="372" t="s">
        <v>527</v>
      </c>
      <c r="D212" s="361">
        <v>150</v>
      </c>
      <c r="F212" s="360" t="s">
        <v>507</v>
      </c>
      <c r="G212" s="378">
        <v>2.2941764849793413E-2</v>
      </c>
      <c r="H212" t="s">
        <v>751</v>
      </c>
      <c r="L212" s="57">
        <f t="shared" si="0"/>
        <v>2.5288959638655195E-8</v>
      </c>
      <c r="M212" s="57" t="s">
        <v>753</v>
      </c>
    </row>
    <row r="213" spans="1:13" x14ac:dyDescent="0.35">
      <c r="A213" s="559" t="s">
        <v>542</v>
      </c>
      <c r="B213" s="57" t="s">
        <v>537</v>
      </c>
      <c r="C213" s="372" t="s">
        <v>527</v>
      </c>
      <c r="D213" s="361">
        <v>150</v>
      </c>
      <c r="F213" s="360" t="s">
        <v>517</v>
      </c>
      <c r="G213" s="378">
        <v>6.7597331100423777E-2</v>
      </c>
      <c r="H213" t="s">
        <v>751</v>
      </c>
      <c r="L213" s="57">
        <f t="shared" si="0"/>
        <v>7.4513281304721506E-8</v>
      </c>
      <c r="M213" s="57" t="s">
        <v>753</v>
      </c>
    </row>
    <row r="214" spans="1:13" x14ac:dyDescent="0.35">
      <c r="A214" s="559" t="s">
        <v>542</v>
      </c>
      <c r="B214" s="57" t="s">
        <v>537</v>
      </c>
      <c r="C214" s="372" t="s">
        <v>527</v>
      </c>
      <c r="D214" s="361">
        <v>150</v>
      </c>
      <c r="F214" s="360" t="s">
        <v>508</v>
      </c>
      <c r="G214" s="378">
        <v>0.16160778156962985</v>
      </c>
      <c r="H214" t="s">
        <v>751</v>
      </c>
      <c r="L214" s="57">
        <f t="shared" si="0"/>
        <v>1.7814203450192613E-7</v>
      </c>
      <c r="M214" s="57" t="s">
        <v>753</v>
      </c>
    </row>
    <row r="215" spans="1:13" x14ac:dyDescent="0.35">
      <c r="A215" s="559" t="s">
        <v>542</v>
      </c>
      <c r="B215" s="57" t="s">
        <v>537</v>
      </c>
      <c r="C215" s="372" t="s">
        <v>527</v>
      </c>
      <c r="D215" s="361">
        <v>150</v>
      </c>
      <c r="F215" s="360" t="s">
        <v>509</v>
      </c>
      <c r="G215" s="378">
        <v>6.1768270255007007E-3</v>
      </c>
      <c r="H215" t="s">
        <v>751</v>
      </c>
      <c r="L215" s="57">
        <f t="shared" si="0"/>
        <v>6.8087843444288665E-9</v>
      </c>
      <c r="M215" s="57" t="s">
        <v>753</v>
      </c>
    </row>
    <row r="216" spans="1:13" x14ac:dyDescent="0.35">
      <c r="A216" s="559" t="s">
        <v>542</v>
      </c>
      <c r="B216" s="57" t="s">
        <v>537</v>
      </c>
      <c r="C216" s="372" t="s">
        <v>527</v>
      </c>
      <c r="D216" s="361">
        <v>150</v>
      </c>
      <c r="F216" s="360" t="s">
        <v>510</v>
      </c>
      <c r="G216" s="378">
        <v>3.5324418862089021E-3</v>
      </c>
      <c r="H216" t="s">
        <v>751</v>
      </c>
      <c r="L216" s="57">
        <f t="shared" si="0"/>
        <v>3.8938495303702141E-9</v>
      </c>
      <c r="M216" s="57" t="s">
        <v>753</v>
      </c>
    </row>
    <row r="217" spans="1:13" x14ac:dyDescent="0.35">
      <c r="A217" s="559" t="s">
        <v>542</v>
      </c>
      <c r="B217" s="57" t="s">
        <v>537</v>
      </c>
      <c r="C217" s="372" t="s">
        <v>527</v>
      </c>
      <c r="D217" s="361">
        <v>150</v>
      </c>
      <c r="F217" s="360" t="s">
        <v>511</v>
      </c>
      <c r="G217" s="378">
        <v>8.7022115894356995E-3</v>
      </c>
      <c r="H217" t="s">
        <v>751</v>
      </c>
      <c r="L217" s="57">
        <f t="shared" si="0"/>
        <v>9.5925435158602704E-9</v>
      </c>
      <c r="M217" s="57" t="s">
        <v>753</v>
      </c>
    </row>
    <row r="218" spans="1:13" x14ac:dyDescent="0.35">
      <c r="A218" s="559" t="s">
        <v>542</v>
      </c>
      <c r="B218" s="57" t="s">
        <v>537</v>
      </c>
      <c r="C218" s="372" t="s">
        <v>527</v>
      </c>
      <c r="D218" s="361">
        <v>150</v>
      </c>
      <c r="F218" s="369" t="s">
        <v>512</v>
      </c>
      <c r="G218" s="378">
        <v>3.9732808218386921E-4</v>
      </c>
      <c r="H218" t="s">
        <v>751</v>
      </c>
      <c r="L218" s="57">
        <f t="shared" si="0"/>
        <v>4.3797911361394779E-10</v>
      </c>
      <c r="M218" s="57" t="s">
        <v>753</v>
      </c>
    </row>
    <row r="219" spans="1:13" x14ac:dyDescent="0.35">
      <c r="A219" s="559" t="s">
        <v>542</v>
      </c>
      <c r="B219" s="57" t="s">
        <v>537</v>
      </c>
      <c r="C219" s="372" t="s">
        <v>527</v>
      </c>
      <c r="D219" s="361">
        <v>150</v>
      </c>
      <c r="F219" s="369" t="s">
        <v>513</v>
      </c>
      <c r="G219" s="378">
        <v>6.9851794274318783E-4</v>
      </c>
      <c r="H219" t="s">
        <v>751</v>
      </c>
      <c r="L219" s="57">
        <f t="shared" si="0"/>
        <v>7.6998400849130873E-10</v>
      </c>
      <c r="M219" s="57" t="s">
        <v>753</v>
      </c>
    </row>
    <row r="220" spans="1:13" x14ac:dyDescent="0.35">
      <c r="A220" s="559" t="s">
        <v>542</v>
      </c>
      <c r="B220" s="57" t="s">
        <v>537</v>
      </c>
      <c r="C220" s="372" t="s">
        <v>527</v>
      </c>
      <c r="D220" s="361">
        <v>150</v>
      </c>
      <c r="F220" s="360" t="s">
        <v>514</v>
      </c>
      <c r="G220" s="378">
        <v>0.10613560851430896</v>
      </c>
      <c r="H220" t="s">
        <v>751</v>
      </c>
      <c r="L220" s="57">
        <f t="shared" si="0"/>
        <v>1.1699444822644661E-7</v>
      </c>
      <c r="M220" s="57" t="s">
        <v>753</v>
      </c>
    </row>
    <row r="221" spans="1:13" x14ac:dyDescent="0.35">
      <c r="A221" s="559" t="s">
        <v>542</v>
      </c>
      <c r="B221" s="57" t="s">
        <v>537</v>
      </c>
      <c r="C221" s="372" t="s">
        <v>527</v>
      </c>
      <c r="D221" s="361">
        <v>150</v>
      </c>
      <c r="F221" s="360" t="s">
        <v>515</v>
      </c>
      <c r="G221" s="378">
        <v>2.723247675518965E-4</v>
      </c>
      <c r="H221" t="s">
        <v>751</v>
      </c>
      <c r="L221" s="57">
        <f t="shared" si="0"/>
        <v>3.0018658548355243E-10</v>
      </c>
      <c r="M221" s="57" t="s">
        <v>753</v>
      </c>
    </row>
    <row r="222" spans="1:13" x14ac:dyDescent="0.35">
      <c r="A222" s="559" t="s">
        <v>542</v>
      </c>
      <c r="B222" s="57" t="s">
        <v>537</v>
      </c>
      <c r="C222" s="372" t="s">
        <v>527</v>
      </c>
      <c r="D222" s="361">
        <v>150</v>
      </c>
      <c r="F222" s="360" t="s">
        <v>516</v>
      </c>
      <c r="G222" s="378">
        <v>75.643850035741863</v>
      </c>
      <c r="H222" t="s">
        <v>751</v>
      </c>
      <c r="L222" s="57">
        <f t="shared" si="0"/>
        <v>8.3383047598606532E-5</v>
      </c>
      <c r="M222" s="57" t="s">
        <v>753</v>
      </c>
    </row>
    <row r="223" spans="1:13" x14ac:dyDescent="0.35">
      <c r="A223" s="559" t="s">
        <v>541</v>
      </c>
      <c r="C223" s="373" t="s">
        <v>528</v>
      </c>
      <c r="D223" s="362">
        <v>50</v>
      </c>
      <c r="E223" t="s">
        <v>539</v>
      </c>
      <c r="F223" s="360" t="s">
        <v>507</v>
      </c>
      <c r="G223" s="379">
        <v>6.9293854673573754E-2</v>
      </c>
      <c r="H223" t="s">
        <v>751</v>
      </c>
      <c r="L223" s="57">
        <f t="shared" si="0"/>
        <v>7.6383377892683147E-8</v>
      </c>
      <c r="M223" s="57" t="s">
        <v>753</v>
      </c>
    </row>
    <row r="224" spans="1:13" x14ac:dyDescent="0.35">
      <c r="A224" s="559" t="s">
        <v>541</v>
      </c>
      <c r="C224" s="373" t="s">
        <v>528</v>
      </c>
      <c r="D224" s="362">
        <v>50</v>
      </c>
      <c r="E224" t="s">
        <v>539</v>
      </c>
      <c r="F224" s="360" t="s">
        <v>517</v>
      </c>
      <c r="G224" s="379">
        <v>0.23095418978604887</v>
      </c>
      <c r="H224" t="s">
        <v>751</v>
      </c>
      <c r="L224" s="57">
        <f t="shared" si="0"/>
        <v>2.545833427427139E-7</v>
      </c>
      <c r="M224" s="57" t="s">
        <v>753</v>
      </c>
    </row>
    <row r="225" spans="1:13" x14ac:dyDescent="0.35">
      <c r="A225" s="559" t="s">
        <v>541</v>
      </c>
      <c r="C225" s="373" t="s">
        <v>528</v>
      </c>
      <c r="D225" s="362">
        <v>50</v>
      </c>
      <c r="E225" t="s">
        <v>539</v>
      </c>
      <c r="F225" s="360" t="s">
        <v>508</v>
      </c>
      <c r="G225" s="379">
        <v>0.48433302773035608</v>
      </c>
      <c r="H225" t="s">
        <v>751</v>
      </c>
      <c r="L225" s="57">
        <f t="shared" si="0"/>
        <v>5.338856217093052E-7</v>
      </c>
      <c r="M225" s="57" t="s">
        <v>753</v>
      </c>
    </row>
    <row r="226" spans="1:13" x14ac:dyDescent="0.35">
      <c r="A226" s="559" t="s">
        <v>541</v>
      </c>
      <c r="C226" s="373" t="s">
        <v>528</v>
      </c>
      <c r="D226" s="362">
        <v>50</v>
      </c>
      <c r="E226" t="s">
        <v>539</v>
      </c>
      <c r="F226" s="360" t="s">
        <v>509</v>
      </c>
      <c r="G226" s="379">
        <v>2.5078164739604E-2</v>
      </c>
      <c r="H226" t="s">
        <v>751</v>
      </c>
      <c r="L226" s="57">
        <f t="shared" si="0"/>
        <v>2.7643936726912371E-8</v>
      </c>
      <c r="M226" s="57" t="s">
        <v>753</v>
      </c>
    </row>
    <row r="227" spans="1:13" x14ac:dyDescent="0.35">
      <c r="A227" s="559" t="s">
        <v>541</v>
      </c>
      <c r="C227" s="373" t="s">
        <v>528</v>
      </c>
      <c r="D227" s="362">
        <v>50</v>
      </c>
      <c r="E227" t="s">
        <v>539</v>
      </c>
      <c r="F227" s="360" t="s">
        <v>510</v>
      </c>
      <c r="G227" s="379">
        <v>1.3689297236301034E-2</v>
      </c>
      <c r="H227" t="s">
        <v>751</v>
      </c>
      <c r="L227" s="57">
        <f t="shared" si="0"/>
        <v>1.5089862857411702E-8</v>
      </c>
      <c r="M227" s="57" t="s">
        <v>753</v>
      </c>
    </row>
    <row r="228" spans="1:13" x14ac:dyDescent="0.35">
      <c r="A228" s="559" t="s">
        <v>541</v>
      </c>
      <c r="C228" s="373" t="s">
        <v>528</v>
      </c>
      <c r="D228" s="362">
        <v>50</v>
      </c>
      <c r="E228" t="s">
        <v>539</v>
      </c>
      <c r="F228" s="360" t="s">
        <v>511</v>
      </c>
      <c r="G228" s="379">
        <v>2.807784961573323E-2</v>
      </c>
      <c r="H228" t="s">
        <v>751</v>
      </c>
      <c r="L228" s="57">
        <f t="shared" si="0"/>
        <v>3.0950522347407893E-8</v>
      </c>
      <c r="M228" s="57" t="s">
        <v>753</v>
      </c>
    </row>
    <row r="229" spans="1:13" x14ac:dyDescent="0.35">
      <c r="A229" s="559" t="s">
        <v>541</v>
      </c>
      <c r="C229" s="373" t="s">
        <v>528</v>
      </c>
      <c r="D229" s="362">
        <v>50</v>
      </c>
      <c r="E229" t="s">
        <v>539</v>
      </c>
      <c r="F229" s="369" t="s">
        <v>512</v>
      </c>
      <c r="G229" s="379">
        <v>1.2360751278284335E-3</v>
      </c>
      <c r="H229" t="s">
        <v>751</v>
      </c>
      <c r="L229" s="57">
        <f t="shared" si="0"/>
        <v>1.3625392040525732E-9</v>
      </c>
      <c r="M229" s="57" t="s">
        <v>753</v>
      </c>
    </row>
    <row r="230" spans="1:13" x14ac:dyDescent="0.35">
      <c r="A230" s="559" t="s">
        <v>541</v>
      </c>
      <c r="C230" s="373" t="s">
        <v>528</v>
      </c>
      <c r="D230" s="362">
        <v>50</v>
      </c>
      <c r="E230" t="s">
        <v>539</v>
      </c>
      <c r="F230" s="369" t="s">
        <v>513</v>
      </c>
      <c r="G230" s="379">
        <v>2.1659115683497882E-3</v>
      </c>
      <c r="H230" t="s">
        <v>751</v>
      </c>
      <c r="L230" s="57">
        <f t="shared" si="0"/>
        <v>2.3875081359918742E-9</v>
      </c>
      <c r="M230" s="57" t="s">
        <v>753</v>
      </c>
    </row>
    <row r="231" spans="1:13" x14ac:dyDescent="0.35">
      <c r="A231" s="559" t="s">
        <v>541</v>
      </c>
      <c r="C231" s="373" t="s">
        <v>528</v>
      </c>
      <c r="D231" s="362">
        <v>50</v>
      </c>
      <c r="E231" t="s">
        <v>539</v>
      </c>
      <c r="F231" s="360" t="s">
        <v>514</v>
      </c>
      <c r="G231" s="379">
        <v>0.33837153521242253</v>
      </c>
      <c r="H231" t="s">
        <v>751</v>
      </c>
      <c r="L231" s="57">
        <f t="shared" si="0"/>
        <v>3.7299066366002806E-7</v>
      </c>
      <c r="M231" s="57" t="s">
        <v>753</v>
      </c>
    </row>
    <row r="232" spans="1:13" x14ac:dyDescent="0.35">
      <c r="A232" s="559" t="s">
        <v>541</v>
      </c>
      <c r="C232" s="373" t="s">
        <v>528</v>
      </c>
      <c r="D232" s="362">
        <v>50</v>
      </c>
      <c r="E232" t="s">
        <v>539</v>
      </c>
      <c r="F232" s="360" t="s">
        <v>515</v>
      </c>
      <c r="G232" s="379">
        <v>9.68139282282398E-4</v>
      </c>
      <c r="H232" t="s">
        <v>751</v>
      </c>
      <c r="L232" s="57">
        <f t="shared" si="0"/>
        <v>1.0671905755522832E-9</v>
      </c>
      <c r="M232" s="57" t="s">
        <v>753</v>
      </c>
    </row>
    <row r="233" spans="1:13" x14ac:dyDescent="0.35">
      <c r="A233" s="559" t="s">
        <v>541</v>
      </c>
      <c r="C233" s="373" t="s">
        <v>528</v>
      </c>
      <c r="D233" s="362">
        <v>50</v>
      </c>
      <c r="E233" t="s">
        <v>539</v>
      </c>
      <c r="F233" s="360" t="s">
        <v>516</v>
      </c>
      <c r="G233" s="379">
        <v>244.07206190587956</v>
      </c>
      <c r="H233" t="s">
        <v>751</v>
      </c>
      <c r="L233" s="57">
        <f t="shared" si="0"/>
        <v>2.6904331741142056E-4</v>
      </c>
      <c r="M233" s="57" t="s">
        <v>753</v>
      </c>
    </row>
    <row r="234" spans="1:13" x14ac:dyDescent="0.35">
      <c r="A234" s="559" t="s">
        <v>541</v>
      </c>
      <c r="C234" s="372" t="s">
        <v>524</v>
      </c>
      <c r="D234" s="363">
        <v>350</v>
      </c>
      <c r="F234" s="360" t="s">
        <v>507</v>
      </c>
      <c r="G234" s="378">
        <v>1.2775684849918627E-2</v>
      </c>
      <c r="H234" t="s">
        <v>751</v>
      </c>
      <c r="L234" s="57">
        <f t="shared" si="0"/>
        <v>1.4082777878733256E-8</v>
      </c>
      <c r="M234" s="57" t="s">
        <v>753</v>
      </c>
    </row>
    <row r="235" spans="1:13" x14ac:dyDescent="0.35">
      <c r="A235" s="559" t="s">
        <v>541</v>
      </c>
      <c r="C235" s="372" t="s">
        <v>524</v>
      </c>
      <c r="D235" s="363">
        <v>350</v>
      </c>
      <c r="F235" s="360" t="s">
        <v>517</v>
      </c>
      <c r="G235" s="378">
        <v>9.5824887686852128E-2</v>
      </c>
      <c r="H235" t="s">
        <v>751</v>
      </c>
      <c r="L235" s="57">
        <f t="shared" si="0"/>
        <v>1.0562882729195493E-7</v>
      </c>
      <c r="M235" s="57" t="s">
        <v>753</v>
      </c>
    </row>
    <row r="236" spans="1:13" x14ac:dyDescent="0.35">
      <c r="A236" s="559" t="s">
        <v>541</v>
      </c>
      <c r="C236" s="372" t="s">
        <v>524</v>
      </c>
      <c r="D236" s="363">
        <v>350</v>
      </c>
      <c r="F236" s="360" t="s">
        <v>508</v>
      </c>
      <c r="G236" s="378">
        <v>0.41229290126070739</v>
      </c>
      <c r="H236" t="s">
        <v>751</v>
      </c>
      <c r="L236" s="57">
        <f t="shared" si="0"/>
        <v>4.5447499822054752E-7</v>
      </c>
      <c r="M236" s="57" t="s">
        <v>753</v>
      </c>
    </row>
    <row r="237" spans="1:13" x14ac:dyDescent="0.35">
      <c r="A237" s="559" t="s">
        <v>541</v>
      </c>
      <c r="C237" s="372" t="s">
        <v>524</v>
      </c>
      <c r="D237" s="363">
        <v>350</v>
      </c>
      <c r="F237" s="360" t="s">
        <v>509</v>
      </c>
      <c r="G237" s="378">
        <v>1.3958298001104033E-2</v>
      </c>
      <c r="H237" t="s">
        <v>751</v>
      </c>
      <c r="L237" s="57">
        <f t="shared" si="0"/>
        <v>1.5386385358117731E-8</v>
      </c>
      <c r="M237" s="57" t="s">
        <v>753</v>
      </c>
    </row>
    <row r="238" spans="1:13" x14ac:dyDescent="0.35">
      <c r="A238" s="559" t="s">
        <v>541</v>
      </c>
      <c r="C238" s="372" t="s">
        <v>524</v>
      </c>
      <c r="D238" s="363">
        <v>350</v>
      </c>
      <c r="F238" s="360" t="s">
        <v>510</v>
      </c>
      <c r="G238" s="378">
        <v>1.3435509159621861E-2</v>
      </c>
      <c r="H238" t="s">
        <v>751</v>
      </c>
      <c r="L238" s="57">
        <f t="shared" si="0"/>
        <v>1.4810109470088087E-8</v>
      </c>
      <c r="M238" s="57" t="s">
        <v>753</v>
      </c>
    </row>
    <row r="239" spans="1:13" x14ac:dyDescent="0.35">
      <c r="A239" s="559" t="s">
        <v>541</v>
      </c>
      <c r="C239" s="372" t="s">
        <v>524</v>
      </c>
      <c r="D239" s="363">
        <v>350</v>
      </c>
      <c r="F239" s="360" t="s">
        <v>511</v>
      </c>
      <c r="G239" s="378">
        <v>4.694188707894697E-3</v>
      </c>
      <c r="H239" t="s">
        <v>751</v>
      </c>
      <c r="L239" s="57">
        <f t="shared" si="0"/>
        <v>5.1744558253219543E-9</v>
      </c>
      <c r="M239" s="57" t="s">
        <v>753</v>
      </c>
    </row>
    <row r="240" spans="1:13" x14ac:dyDescent="0.35">
      <c r="A240" s="559" t="s">
        <v>541</v>
      </c>
      <c r="C240" s="372" t="s">
        <v>524</v>
      </c>
      <c r="D240" s="363">
        <v>350</v>
      </c>
      <c r="F240" s="369" t="s">
        <v>512</v>
      </c>
      <c r="G240" s="378">
        <v>2.0311421952263339E-3</v>
      </c>
      <c r="H240" t="s">
        <v>751</v>
      </c>
      <c r="L240" s="57">
        <f t="shared" si="0"/>
        <v>2.2389503742084958E-9</v>
      </c>
      <c r="M240" s="57" t="s">
        <v>753</v>
      </c>
    </row>
    <row r="241" spans="1:13" x14ac:dyDescent="0.35">
      <c r="A241" s="559" t="s">
        <v>541</v>
      </c>
      <c r="C241" s="372" t="s">
        <v>524</v>
      </c>
      <c r="D241" s="363">
        <v>350</v>
      </c>
      <c r="F241" s="369" t="s">
        <v>513</v>
      </c>
      <c r="G241" s="378">
        <v>5.1771714831497489E-3</v>
      </c>
      <c r="H241" t="s">
        <v>751</v>
      </c>
      <c r="L241" s="57">
        <f t="shared" si="0"/>
        <v>5.7068530488817045E-9</v>
      </c>
      <c r="M241" s="57" t="s">
        <v>753</v>
      </c>
    </row>
    <row r="242" spans="1:13" x14ac:dyDescent="0.35">
      <c r="A242" s="559" t="s">
        <v>541</v>
      </c>
      <c r="C242" s="372" t="s">
        <v>524</v>
      </c>
      <c r="D242" s="363">
        <v>350</v>
      </c>
      <c r="F242" s="360" t="s">
        <v>514</v>
      </c>
      <c r="G242" s="378">
        <v>5.0251977122296086E-2</v>
      </c>
      <c r="H242" t="s">
        <v>751</v>
      </c>
      <c r="L242" s="57">
        <f t="shared" si="0"/>
        <v>5.5393306902446673E-8</v>
      </c>
      <c r="M242" s="57" t="s">
        <v>753</v>
      </c>
    </row>
    <row r="243" spans="1:13" x14ac:dyDescent="0.35">
      <c r="A243" s="559" t="s">
        <v>541</v>
      </c>
      <c r="C243" s="372" t="s">
        <v>524</v>
      </c>
      <c r="D243" s="363">
        <v>350</v>
      </c>
      <c r="F243" s="360" t="s">
        <v>515</v>
      </c>
      <c r="G243" s="378">
        <v>9.9449102628424465E-4</v>
      </c>
      <c r="H243" t="s">
        <v>751</v>
      </c>
      <c r="L243" s="57">
        <f t="shared" si="0"/>
        <v>1.0962383927029711E-9</v>
      </c>
      <c r="M243" s="57" t="s">
        <v>753</v>
      </c>
    </row>
    <row r="244" spans="1:13" x14ac:dyDescent="0.35">
      <c r="A244" s="559" t="s">
        <v>541</v>
      </c>
      <c r="C244" s="372" t="s">
        <v>524</v>
      </c>
      <c r="D244" s="363">
        <v>350</v>
      </c>
      <c r="F244" s="360" t="s">
        <v>516</v>
      </c>
      <c r="G244" s="378">
        <v>40.737777888690978</v>
      </c>
      <c r="H244" t="s">
        <v>751</v>
      </c>
      <c r="L244" s="57">
        <f t="shared" ref="L244:L288" si="1">G244/907.185/10^3</f>
        <v>4.4905700478613486E-5</v>
      </c>
      <c r="M244" s="57" t="s">
        <v>753</v>
      </c>
    </row>
    <row r="245" spans="1:13" x14ac:dyDescent="0.35">
      <c r="A245" s="559" t="s">
        <v>541</v>
      </c>
      <c r="C245" s="372" t="s">
        <v>526</v>
      </c>
      <c r="D245" s="363">
        <v>400</v>
      </c>
      <c r="F245" s="360" t="s">
        <v>507</v>
      </c>
      <c r="G245" s="378">
        <v>1.3248639589325413E-2</v>
      </c>
      <c r="H245" t="s">
        <v>751</v>
      </c>
      <c r="L245" s="57">
        <f t="shared" si="1"/>
        <v>1.4604121088119197E-8</v>
      </c>
      <c r="M245" s="57" t="s">
        <v>753</v>
      </c>
    </row>
    <row r="246" spans="1:13" x14ac:dyDescent="0.35">
      <c r="A246" s="559" t="s">
        <v>541</v>
      </c>
      <c r="C246" s="372" t="s">
        <v>526</v>
      </c>
      <c r="D246" s="363">
        <v>400</v>
      </c>
      <c r="F246" s="360" t="s">
        <v>517</v>
      </c>
      <c r="G246" s="378">
        <v>4.0944818370531565E-2</v>
      </c>
      <c r="H246" t="s">
        <v>751</v>
      </c>
      <c r="L246" s="57">
        <f t="shared" si="1"/>
        <v>4.5133923478156681E-8</v>
      </c>
      <c r="M246" s="57" t="s">
        <v>753</v>
      </c>
    </row>
    <row r="247" spans="1:13" x14ac:dyDescent="0.35">
      <c r="A247" s="559" t="s">
        <v>541</v>
      </c>
      <c r="C247" s="372" t="s">
        <v>526</v>
      </c>
      <c r="D247" s="363">
        <v>400</v>
      </c>
      <c r="F247" s="360" t="s">
        <v>508</v>
      </c>
      <c r="G247" s="378">
        <v>0.27620012224430063</v>
      </c>
      <c r="H247" t="s">
        <v>751</v>
      </c>
      <c r="L247" s="57">
        <f t="shared" si="1"/>
        <v>3.0445843157051834E-7</v>
      </c>
      <c r="M247" s="57" t="s">
        <v>753</v>
      </c>
    </row>
    <row r="248" spans="1:13" x14ac:dyDescent="0.35">
      <c r="A248" s="559" t="s">
        <v>541</v>
      </c>
      <c r="C248" s="372" t="s">
        <v>526</v>
      </c>
      <c r="D248" s="363">
        <v>400</v>
      </c>
      <c r="F248" s="360" t="s">
        <v>509</v>
      </c>
      <c r="G248" s="378">
        <v>8.3747797322327837E-3</v>
      </c>
      <c r="H248" t="s">
        <v>751</v>
      </c>
      <c r="L248" s="57">
        <f t="shared" si="1"/>
        <v>9.2316117795518933E-9</v>
      </c>
      <c r="M248" s="57" t="s">
        <v>753</v>
      </c>
    </row>
    <row r="249" spans="1:13" x14ac:dyDescent="0.35">
      <c r="A249" s="559" t="s">
        <v>541</v>
      </c>
      <c r="C249" s="372" t="s">
        <v>526</v>
      </c>
      <c r="D249" s="363">
        <v>400</v>
      </c>
      <c r="F249" s="360" t="s">
        <v>510</v>
      </c>
      <c r="G249" s="378">
        <v>8.0600294558160219E-3</v>
      </c>
      <c r="H249" t="s">
        <v>751</v>
      </c>
      <c r="L249" s="57">
        <f t="shared" si="1"/>
        <v>8.8846590891780857E-9</v>
      </c>
      <c r="M249" s="57" t="s">
        <v>753</v>
      </c>
    </row>
    <row r="250" spans="1:13" x14ac:dyDescent="0.35">
      <c r="A250" s="559" t="s">
        <v>541</v>
      </c>
      <c r="C250" s="372" t="s">
        <v>526</v>
      </c>
      <c r="D250" s="363">
        <v>400</v>
      </c>
      <c r="F250" s="360" t="s">
        <v>511</v>
      </c>
      <c r="G250" s="378">
        <v>2.8628236066084306E-3</v>
      </c>
      <c r="H250" t="s">
        <v>751</v>
      </c>
      <c r="L250" s="57">
        <f t="shared" si="1"/>
        <v>3.1557219383129468E-9</v>
      </c>
      <c r="M250" s="57" t="s">
        <v>753</v>
      </c>
    </row>
    <row r="251" spans="1:13" x14ac:dyDescent="0.35">
      <c r="A251" s="559" t="s">
        <v>541</v>
      </c>
      <c r="C251" s="372" t="s">
        <v>526</v>
      </c>
      <c r="D251" s="363">
        <v>400</v>
      </c>
      <c r="F251" s="369" t="s">
        <v>512</v>
      </c>
      <c r="G251" s="378">
        <v>7.1366018166610509E-4</v>
      </c>
      <c r="H251" t="s">
        <v>751</v>
      </c>
      <c r="L251" s="57">
        <f t="shared" si="1"/>
        <v>7.8667546494497282E-10</v>
      </c>
      <c r="M251" s="57" t="s">
        <v>753</v>
      </c>
    </row>
    <row r="252" spans="1:13" x14ac:dyDescent="0.35">
      <c r="A252" s="559" t="s">
        <v>541</v>
      </c>
      <c r="C252" s="372" t="s">
        <v>526</v>
      </c>
      <c r="D252" s="363">
        <v>400</v>
      </c>
      <c r="F252" s="369" t="s">
        <v>513</v>
      </c>
      <c r="G252" s="378">
        <v>6.9002614553109499E-3</v>
      </c>
      <c r="H252" t="s">
        <v>751</v>
      </c>
      <c r="L252" s="57">
        <f t="shared" si="1"/>
        <v>7.6062340705709972E-9</v>
      </c>
      <c r="M252" s="57" t="s">
        <v>753</v>
      </c>
    </row>
    <row r="253" spans="1:13" x14ac:dyDescent="0.35">
      <c r="A253" s="559" t="s">
        <v>541</v>
      </c>
      <c r="C253" s="372" t="s">
        <v>526</v>
      </c>
      <c r="D253" s="363">
        <v>400</v>
      </c>
      <c r="F253" s="360" t="s">
        <v>514</v>
      </c>
      <c r="G253" s="378">
        <v>3.2223484677263027E-2</v>
      </c>
      <c r="H253" t="s">
        <v>751</v>
      </c>
      <c r="L253" s="57">
        <f t="shared" si="1"/>
        <v>3.5520301456993919E-8</v>
      </c>
      <c r="M253" s="57" t="s">
        <v>753</v>
      </c>
    </row>
    <row r="254" spans="1:13" x14ac:dyDescent="0.35">
      <c r="A254" s="559" t="s">
        <v>541</v>
      </c>
      <c r="C254" s="372" t="s">
        <v>526</v>
      </c>
      <c r="D254" s="363">
        <v>400</v>
      </c>
      <c r="F254" s="360" t="s">
        <v>515</v>
      </c>
      <c r="G254" s="378">
        <v>6.4244736977105447E-4</v>
      </c>
      <c r="H254" t="s">
        <v>751</v>
      </c>
      <c r="L254" s="57">
        <f t="shared" si="1"/>
        <v>7.0817679940811902E-10</v>
      </c>
      <c r="M254" s="57" t="s">
        <v>753</v>
      </c>
    </row>
    <row r="255" spans="1:13" x14ac:dyDescent="0.35">
      <c r="A255" s="559" t="s">
        <v>541</v>
      </c>
      <c r="C255" s="372" t="s">
        <v>526</v>
      </c>
      <c r="D255" s="363">
        <v>400</v>
      </c>
      <c r="F255" s="360" t="s">
        <v>516</v>
      </c>
      <c r="G255" s="378">
        <v>24.850713251885782</v>
      </c>
      <c r="H255" t="s">
        <v>751</v>
      </c>
      <c r="L255" s="57">
        <f t="shared" si="1"/>
        <v>2.7393214451171241E-5</v>
      </c>
      <c r="M255" s="57" t="s">
        <v>753</v>
      </c>
    </row>
    <row r="256" spans="1:13" x14ac:dyDescent="0.35">
      <c r="A256" s="559" t="s">
        <v>541</v>
      </c>
      <c r="C256" s="372" t="s">
        <v>527</v>
      </c>
      <c r="D256" s="363">
        <v>50</v>
      </c>
      <c r="F256" s="360" t="s">
        <v>507</v>
      </c>
      <c r="G256" s="378">
        <v>5.8440400841486752E-2</v>
      </c>
      <c r="H256" t="s">
        <v>751</v>
      </c>
      <c r="L256" s="57">
        <f t="shared" si="1"/>
        <v>6.4419496399837696E-8</v>
      </c>
      <c r="M256" s="57" t="s">
        <v>753</v>
      </c>
    </row>
    <row r="257" spans="1:13" x14ac:dyDescent="0.35">
      <c r="A257" s="559" t="s">
        <v>541</v>
      </c>
      <c r="C257" s="372" t="s">
        <v>527</v>
      </c>
      <c r="D257" s="363">
        <v>50</v>
      </c>
      <c r="F257" s="360" t="s">
        <v>517</v>
      </c>
      <c r="G257" s="378">
        <v>0.17569278207552577</v>
      </c>
      <c r="H257" t="s">
        <v>751</v>
      </c>
      <c r="L257" s="57">
        <f t="shared" si="1"/>
        <v>1.9366808542417012E-7</v>
      </c>
      <c r="M257" s="57" t="s">
        <v>753</v>
      </c>
    </row>
    <row r="258" spans="1:13" x14ac:dyDescent="0.35">
      <c r="A258" s="559" t="s">
        <v>541</v>
      </c>
      <c r="C258" s="372" t="s">
        <v>527</v>
      </c>
      <c r="D258" s="363">
        <v>50</v>
      </c>
      <c r="F258" s="360" t="s">
        <v>508</v>
      </c>
      <c r="G258" s="378">
        <v>0.42147139565935149</v>
      </c>
      <c r="H258" t="s">
        <v>751</v>
      </c>
      <c r="L258" s="57">
        <f t="shared" si="1"/>
        <v>4.6459255351372819E-7</v>
      </c>
      <c r="M258" s="57" t="s">
        <v>753</v>
      </c>
    </row>
    <row r="259" spans="1:13" x14ac:dyDescent="0.35">
      <c r="A259" s="559" t="s">
        <v>541</v>
      </c>
      <c r="C259" s="372" t="s">
        <v>527</v>
      </c>
      <c r="D259" s="363">
        <v>50</v>
      </c>
      <c r="F259" s="360" t="s">
        <v>509</v>
      </c>
      <c r="G259" s="378">
        <v>1.5831687258665149E-2</v>
      </c>
      <c r="H259" t="s">
        <v>751</v>
      </c>
      <c r="L259" s="57">
        <f t="shared" si="1"/>
        <v>1.7451442934644146E-8</v>
      </c>
      <c r="M259" s="57" t="s">
        <v>753</v>
      </c>
    </row>
    <row r="260" spans="1:13" x14ac:dyDescent="0.35">
      <c r="A260" s="559" t="s">
        <v>541</v>
      </c>
      <c r="C260" s="372" t="s">
        <v>527</v>
      </c>
      <c r="D260" s="363">
        <v>50</v>
      </c>
      <c r="F260" s="360" t="s">
        <v>510</v>
      </c>
      <c r="G260" s="378">
        <v>8.8826662256251184E-3</v>
      </c>
      <c r="H260" t="s">
        <v>751</v>
      </c>
      <c r="L260" s="57">
        <f t="shared" si="1"/>
        <v>9.7914606454307753E-9</v>
      </c>
      <c r="M260" s="57" t="s">
        <v>753</v>
      </c>
    </row>
    <row r="261" spans="1:13" x14ac:dyDescent="0.35">
      <c r="A261" s="559" t="s">
        <v>541</v>
      </c>
      <c r="C261" s="372" t="s">
        <v>527</v>
      </c>
      <c r="D261" s="363">
        <v>50</v>
      </c>
      <c r="F261" s="360" t="s">
        <v>511</v>
      </c>
      <c r="G261" s="378">
        <v>1.9442021729204853E-2</v>
      </c>
      <c r="H261" t="s">
        <v>751</v>
      </c>
      <c r="L261" s="57">
        <f t="shared" si="1"/>
        <v>2.1431154317151246E-8</v>
      </c>
      <c r="M261" s="57" t="s">
        <v>753</v>
      </c>
    </row>
    <row r="262" spans="1:13" x14ac:dyDescent="0.35">
      <c r="A262" s="559" t="s">
        <v>541</v>
      </c>
      <c r="C262" s="372" t="s">
        <v>527</v>
      </c>
      <c r="D262" s="363">
        <v>50</v>
      </c>
      <c r="F262" s="369" t="s">
        <v>512</v>
      </c>
      <c r="G262" s="378">
        <v>9.6628609733139306E-4</v>
      </c>
      <c r="H262" t="s">
        <v>751</v>
      </c>
      <c r="L262" s="57">
        <f t="shared" si="1"/>
        <v>1.06514778940502E-9</v>
      </c>
      <c r="M262" s="57" t="s">
        <v>753</v>
      </c>
    </row>
    <row r="263" spans="1:13" x14ac:dyDescent="0.35">
      <c r="A263" s="559" t="s">
        <v>541</v>
      </c>
      <c r="C263" s="372" t="s">
        <v>527</v>
      </c>
      <c r="D263" s="363">
        <v>50</v>
      </c>
      <c r="F263" s="369" t="s">
        <v>513</v>
      </c>
      <c r="G263" s="378">
        <v>1.7034593987441337E-3</v>
      </c>
      <c r="H263" t="s">
        <v>751</v>
      </c>
      <c r="L263" s="57">
        <f t="shared" si="1"/>
        <v>1.8777420247734849E-9</v>
      </c>
      <c r="M263" s="57" t="s">
        <v>753</v>
      </c>
    </row>
    <row r="264" spans="1:13" x14ac:dyDescent="0.35">
      <c r="A264" s="559" t="s">
        <v>541</v>
      </c>
      <c r="C264" s="372" t="s">
        <v>527</v>
      </c>
      <c r="D264" s="363">
        <v>50</v>
      </c>
      <c r="F264" s="360" t="s">
        <v>514</v>
      </c>
      <c r="G264" s="378">
        <v>0.24311185954771466</v>
      </c>
      <c r="H264" t="s">
        <v>751</v>
      </c>
      <c r="L264" s="57">
        <f t="shared" si="1"/>
        <v>2.6798487579458948E-7</v>
      </c>
      <c r="M264" s="57" t="s">
        <v>753</v>
      </c>
    </row>
    <row r="265" spans="1:13" x14ac:dyDescent="0.35">
      <c r="A265" s="559" t="s">
        <v>541</v>
      </c>
      <c r="C265" s="372" t="s">
        <v>527</v>
      </c>
      <c r="D265" s="363">
        <v>50</v>
      </c>
      <c r="F265" s="360" t="s">
        <v>515</v>
      </c>
      <c r="G265" s="378">
        <v>6.4403821755994921E-4</v>
      </c>
      <c r="H265" t="s">
        <v>751</v>
      </c>
      <c r="L265" s="57">
        <f t="shared" si="1"/>
        <v>7.0993040841719074E-10</v>
      </c>
      <c r="M265" s="57" t="s">
        <v>753</v>
      </c>
    </row>
    <row r="266" spans="1:13" x14ac:dyDescent="0.35">
      <c r="A266" s="559" t="s">
        <v>541</v>
      </c>
      <c r="C266" s="372" t="s">
        <v>527</v>
      </c>
      <c r="D266" s="363">
        <v>50</v>
      </c>
      <c r="F266" s="360" t="s">
        <v>516</v>
      </c>
      <c r="G266" s="378">
        <v>168.92186446301986</v>
      </c>
      <c r="H266" t="s">
        <v>751</v>
      </c>
      <c r="L266" s="57">
        <f t="shared" si="1"/>
        <v>1.862044284936588E-4</v>
      </c>
      <c r="M266" s="57" t="s">
        <v>753</v>
      </c>
    </row>
    <row r="267" spans="1:13" x14ac:dyDescent="0.35">
      <c r="A267" s="559" t="s">
        <v>540</v>
      </c>
      <c r="C267" s="372" t="s">
        <v>527</v>
      </c>
      <c r="D267" s="363">
        <v>53.30846677660368</v>
      </c>
      <c r="F267" s="360" t="s">
        <v>507</v>
      </c>
      <c r="G267" s="378">
        <v>4.3830300631115059E-2</v>
      </c>
      <c r="H267" t="s">
        <v>751</v>
      </c>
      <c r="L267" s="57">
        <f t="shared" si="1"/>
        <v>4.8314622299878262E-8</v>
      </c>
      <c r="M267" s="57" t="s">
        <v>753</v>
      </c>
    </row>
    <row r="268" spans="1:13" x14ac:dyDescent="0.35">
      <c r="A268" s="559" t="s">
        <v>540</v>
      </c>
      <c r="C268" s="372" t="s">
        <v>527</v>
      </c>
      <c r="D268" s="363">
        <v>53.30846677660368</v>
      </c>
      <c r="F268" s="360" t="s">
        <v>517</v>
      </c>
      <c r="G268" s="378">
        <v>0.13176958655664431</v>
      </c>
      <c r="H268" t="s">
        <v>751</v>
      </c>
      <c r="L268" s="57">
        <f t="shared" si="1"/>
        <v>1.4525106406812758E-7</v>
      </c>
      <c r="M268" s="57" t="s">
        <v>753</v>
      </c>
    </row>
    <row r="269" spans="1:13" x14ac:dyDescent="0.35">
      <c r="A269" s="559" t="s">
        <v>540</v>
      </c>
      <c r="C269" s="372" t="s">
        <v>527</v>
      </c>
      <c r="D269" s="363">
        <v>53.30846677660368</v>
      </c>
      <c r="F269" s="360" t="s">
        <v>508</v>
      </c>
      <c r="G269" s="378">
        <v>0.31610354674451369</v>
      </c>
      <c r="H269" t="s">
        <v>751</v>
      </c>
      <c r="L269" s="57">
        <f t="shared" si="1"/>
        <v>3.4844441513529619E-7</v>
      </c>
      <c r="M269" s="57" t="s">
        <v>753</v>
      </c>
    </row>
    <row r="270" spans="1:13" x14ac:dyDescent="0.35">
      <c r="A270" s="559" t="s">
        <v>540</v>
      </c>
      <c r="C270" s="372" t="s">
        <v>527</v>
      </c>
      <c r="D270" s="363">
        <v>53.30846677660368</v>
      </c>
      <c r="F270" s="360" t="s">
        <v>509</v>
      </c>
      <c r="G270" s="378">
        <v>1.1873765443998858E-2</v>
      </c>
      <c r="H270" t="s">
        <v>751</v>
      </c>
      <c r="L270" s="57">
        <f t="shared" si="1"/>
        <v>1.3088582200983106E-8</v>
      </c>
      <c r="M270" s="57" t="s">
        <v>753</v>
      </c>
    </row>
    <row r="271" spans="1:13" x14ac:dyDescent="0.35">
      <c r="A271" s="559" t="s">
        <v>540</v>
      </c>
      <c r="C271" s="372" t="s">
        <v>527</v>
      </c>
      <c r="D271" s="363">
        <v>53.30846677660368</v>
      </c>
      <c r="F271" s="360" t="s">
        <v>510</v>
      </c>
      <c r="G271" s="378">
        <v>6.6619996692188375E-3</v>
      </c>
      <c r="H271" t="s">
        <v>751</v>
      </c>
      <c r="L271" s="57">
        <f t="shared" si="1"/>
        <v>7.3435954840730811E-9</v>
      </c>
      <c r="M271" s="57" t="s">
        <v>753</v>
      </c>
    </row>
    <row r="272" spans="1:13" x14ac:dyDescent="0.35">
      <c r="A272" s="559" t="s">
        <v>540</v>
      </c>
      <c r="C272" s="372" t="s">
        <v>527</v>
      </c>
      <c r="D272" s="363">
        <v>53.30846677660368</v>
      </c>
      <c r="F272" s="360" t="s">
        <v>511</v>
      </c>
      <c r="G272" s="378">
        <v>1.4581516296903643E-2</v>
      </c>
      <c r="H272" t="s">
        <v>751</v>
      </c>
      <c r="L272" s="57">
        <f t="shared" si="1"/>
        <v>1.6073365737863438E-8</v>
      </c>
      <c r="M272" s="57" t="s">
        <v>753</v>
      </c>
    </row>
    <row r="273" spans="1:13" x14ac:dyDescent="0.35">
      <c r="A273" s="559" t="s">
        <v>540</v>
      </c>
      <c r="C273" s="372" t="s">
        <v>527</v>
      </c>
      <c r="D273" s="363">
        <v>53.30846677660368</v>
      </c>
      <c r="F273" s="369" t="s">
        <v>512</v>
      </c>
      <c r="G273" s="378">
        <v>7.2471457299854488E-4</v>
      </c>
      <c r="H273" t="s">
        <v>751</v>
      </c>
      <c r="L273" s="57">
        <f t="shared" si="1"/>
        <v>7.9886084205376517E-10</v>
      </c>
      <c r="M273" s="57" t="s">
        <v>753</v>
      </c>
    </row>
    <row r="274" spans="1:13" x14ac:dyDescent="0.35">
      <c r="A274" s="559" t="s">
        <v>540</v>
      </c>
      <c r="C274" s="372" t="s">
        <v>527</v>
      </c>
      <c r="D274" s="363">
        <v>53.30846677660368</v>
      </c>
      <c r="F274" s="369" t="s">
        <v>513</v>
      </c>
      <c r="G274" s="378">
        <v>1.2775945490581002E-3</v>
      </c>
      <c r="H274" t="s">
        <v>751</v>
      </c>
      <c r="L274" s="57">
        <f t="shared" si="1"/>
        <v>1.4083065185801135E-9</v>
      </c>
      <c r="M274" s="57" t="s">
        <v>753</v>
      </c>
    </row>
    <row r="275" spans="1:13" x14ac:dyDescent="0.35">
      <c r="A275" s="559" t="s">
        <v>540</v>
      </c>
      <c r="C275" s="372" t="s">
        <v>527</v>
      </c>
      <c r="D275" s="363">
        <v>53.30846677660368</v>
      </c>
      <c r="F275" s="360" t="s">
        <v>514</v>
      </c>
      <c r="G275" s="378">
        <v>0.18233389466078603</v>
      </c>
      <c r="H275" t="s">
        <v>751</v>
      </c>
      <c r="L275" s="57">
        <f t="shared" si="1"/>
        <v>2.0098865684594218E-7</v>
      </c>
      <c r="M275" s="57" t="s">
        <v>753</v>
      </c>
    </row>
    <row r="276" spans="1:13" x14ac:dyDescent="0.35">
      <c r="A276" s="559" t="s">
        <v>540</v>
      </c>
      <c r="C276" s="372" t="s">
        <v>527</v>
      </c>
      <c r="D276" s="363">
        <v>53.30846677660368</v>
      </c>
      <c r="F276" s="360" t="s">
        <v>515</v>
      </c>
      <c r="G276" s="378">
        <v>4.8302866316996196E-4</v>
      </c>
      <c r="H276" t="s">
        <v>751</v>
      </c>
      <c r="L276" s="57">
        <f t="shared" si="1"/>
        <v>5.3244780631289321E-10</v>
      </c>
      <c r="M276" s="57" t="s">
        <v>753</v>
      </c>
    </row>
    <row r="277" spans="1:13" x14ac:dyDescent="0.35">
      <c r="A277" s="559" t="s">
        <v>540</v>
      </c>
      <c r="C277" s="372" t="s">
        <v>527</v>
      </c>
      <c r="D277" s="363">
        <v>53.30846677660368</v>
      </c>
      <c r="F277" s="360" t="s">
        <v>516</v>
      </c>
      <c r="G277" s="378">
        <v>126.69139834726485</v>
      </c>
      <c r="H277" t="s">
        <v>751</v>
      </c>
      <c r="L277" s="57">
        <f t="shared" si="1"/>
        <v>1.3965332137024406E-4</v>
      </c>
      <c r="M277" s="57" t="s">
        <v>753</v>
      </c>
    </row>
    <row r="278" spans="1:13" x14ac:dyDescent="0.35">
      <c r="A278" s="559" t="s">
        <v>544</v>
      </c>
      <c r="C278" s="372" t="s">
        <v>527</v>
      </c>
      <c r="D278" s="361">
        <v>1360</v>
      </c>
      <c r="F278" s="360" t="s">
        <v>507</v>
      </c>
      <c r="G278" s="378">
        <v>2.2941764849793413E-2</v>
      </c>
      <c r="H278" t="s">
        <v>751</v>
      </c>
      <c r="L278" s="57">
        <f t="shared" si="1"/>
        <v>2.5288959638655195E-8</v>
      </c>
      <c r="M278" s="57" t="s">
        <v>753</v>
      </c>
    </row>
    <row r="279" spans="1:13" x14ac:dyDescent="0.35">
      <c r="A279" s="559" t="s">
        <v>544</v>
      </c>
      <c r="C279" s="372" t="s">
        <v>527</v>
      </c>
      <c r="D279" s="361">
        <v>1360</v>
      </c>
      <c r="F279" s="360" t="s">
        <v>517</v>
      </c>
      <c r="G279" s="378">
        <v>6.7597331100423777E-2</v>
      </c>
      <c r="H279" t="s">
        <v>751</v>
      </c>
      <c r="L279" s="57">
        <f t="shared" si="1"/>
        <v>7.4513281304721506E-8</v>
      </c>
      <c r="M279" s="57" t="s">
        <v>753</v>
      </c>
    </row>
    <row r="280" spans="1:13" x14ac:dyDescent="0.35">
      <c r="A280" s="559" t="s">
        <v>544</v>
      </c>
      <c r="C280" s="372" t="s">
        <v>527</v>
      </c>
      <c r="D280" s="361">
        <v>1360</v>
      </c>
      <c r="F280" s="360" t="s">
        <v>508</v>
      </c>
      <c r="G280" s="378">
        <v>0.16160778156962985</v>
      </c>
      <c r="H280" t="s">
        <v>751</v>
      </c>
      <c r="L280" s="57">
        <f t="shared" si="1"/>
        <v>1.7814203450192613E-7</v>
      </c>
      <c r="M280" s="57" t="s">
        <v>753</v>
      </c>
    </row>
    <row r="281" spans="1:13" x14ac:dyDescent="0.35">
      <c r="A281" s="559" t="s">
        <v>544</v>
      </c>
      <c r="C281" s="372" t="s">
        <v>527</v>
      </c>
      <c r="D281" s="361">
        <v>1360</v>
      </c>
      <c r="F281" s="360" t="s">
        <v>509</v>
      </c>
      <c r="G281" s="378">
        <v>6.1768270255007016E-3</v>
      </c>
      <c r="H281" t="s">
        <v>751</v>
      </c>
      <c r="L281" s="57">
        <f t="shared" si="1"/>
        <v>6.8087843444288673E-9</v>
      </c>
      <c r="M281" s="57" t="s">
        <v>753</v>
      </c>
    </row>
    <row r="282" spans="1:13" x14ac:dyDescent="0.35">
      <c r="A282" s="559" t="s">
        <v>544</v>
      </c>
      <c r="C282" s="372" t="s">
        <v>527</v>
      </c>
      <c r="D282" s="361">
        <v>1360</v>
      </c>
      <c r="F282" s="360" t="s">
        <v>510</v>
      </c>
      <c r="G282" s="378">
        <v>3.5324418862089021E-3</v>
      </c>
      <c r="H282" t="s">
        <v>751</v>
      </c>
      <c r="L282" s="57">
        <f t="shared" si="1"/>
        <v>3.8938495303702141E-9</v>
      </c>
      <c r="M282" s="57" t="s">
        <v>753</v>
      </c>
    </row>
    <row r="283" spans="1:13" x14ac:dyDescent="0.35">
      <c r="A283" s="559" t="s">
        <v>544</v>
      </c>
      <c r="C283" s="372" t="s">
        <v>527</v>
      </c>
      <c r="D283" s="361">
        <v>1360</v>
      </c>
      <c r="F283" s="360" t="s">
        <v>511</v>
      </c>
      <c r="G283" s="378">
        <v>8.7022115894356978E-3</v>
      </c>
      <c r="H283" t="s">
        <v>751</v>
      </c>
      <c r="L283" s="57">
        <f t="shared" si="1"/>
        <v>9.5925435158602688E-9</v>
      </c>
      <c r="M283" s="57" t="s">
        <v>753</v>
      </c>
    </row>
    <row r="284" spans="1:13" x14ac:dyDescent="0.35">
      <c r="A284" s="559" t="s">
        <v>544</v>
      </c>
      <c r="C284" s="372" t="s">
        <v>527</v>
      </c>
      <c r="D284" s="361">
        <v>1360</v>
      </c>
      <c r="F284" s="369" t="s">
        <v>512</v>
      </c>
      <c r="G284" s="378">
        <v>3.9732808218386915E-4</v>
      </c>
      <c r="H284" t="s">
        <v>751</v>
      </c>
      <c r="L284" s="57">
        <f t="shared" si="1"/>
        <v>4.3797911361394769E-10</v>
      </c>
      <c r="M284" s="57" t="s">
        <v>753</v>
      </c>
    </row>
    <row r="285" spans="1:13" x14ac:dyDescent="0.35">
      <c r="A285" s="559" t="s">
        <v>544</v>
      </c>
      <c r="C285" s="372" t="s">
        <v>527</v>
      </c>
      <c r="D285" s="361">
        <v>1360</v>
      </c>
      <c r="F285" s="369" t="s">
        <v>513</v>
      </c>
      <c r="G285" s="378">
        <v>6.9851794274318783E-4</v>
      </c>
      <c r="H285" t="s">
        <v>751</v>
      </c>
      <c r="L285" s="57">
        <f t="shared" si="1"/>
        <v>7.6998400849130873E-10</v>
      </c>
      <c r="M285" s="57" t="s">
        <v>753</v>
      </c>
    </row>
    <row r="286" spans="1:13" x14ac:dyDescent="0.35">
      <c r="A286" s="559" t="s">
        <v>544</v>
      </c>
      <c r="C286" s="372" t="s">
        <v>527</v>
      </c>
      <c r="D286" s="361">
        <v>1360</v>
      </c>
      <c r="F286" s="360" t="s">
        <v>514</v>
      </c>
      <c r="G286" s="378">
        <v>0.10613560851430896</v>
      </c>
      <c r="H286" t="s">
        <v>751</v>
      </c>
      <c r="L286" s="57">
        <f t="shared" si="1"/>
        <v>1.1699444822644661E-7</v>
      </c>
      <c r="M286" s="57" t="s">
        <v>753</v>
      </c>
    </row>
    <row r="287" spans="1:13" x14ac:dyDescent="0.35">
      <c r="A287" s="559" t="s">
        <v>544</v>
      </c>
      <c r="C287" s="372" t="s">
        <v>527</v>
      </c>
      <c r="D287" s="361">
        <v>1360</v>
      </c>
      <c r="F287" s="360" t="s">
        <v>515</v>
      </c>
      <c r="G287" s="378">
        <v>2.723247675518965E-4</v>
      </c>
      <c r="H287" t="s">
        <v>751</v>
      </c>
      <c r="L287" s="57">
        <f t="shared" si="1"/>
        <v>3.0018658548355243E-10</v>
      </c>
      <c r="M287" s="57" t="s">
        <v>753</v>
      </c>
    </row>
    <row r="288" spans="1:13" x14ac:dyDescent="0.35">
      <c r="A288" s="559" t="s">
        <v>544</v>
      </c>
      <c r="C288" s="372" t="s">
        <v>527</v>
      </c>
      <c r="D288" s="361">
        <v>1360</v>
      </c>
      <c r="F288" s="360" t="s">
        <v>516</v>
      </c>
      <c r="G288" s="378">
        <v>75.643850035741863</v>
      </c>
      <c r="H288" t="s">
        <v>751</v>
      </c>
      <c r="L288" s="57">
        <f t="shared" si="1"/>
        <v>8.3383047598606532E-5</v>
      </c>
      <c r="M288" s="57" t="s">
        <v>753</v>
      </c>
    </row>
    <row r="289" spans="1:8" x14ac:dyDescent="0.35">
      <c r="A289" s="57" t="s">
        <v>545</v>
      </c>
      <c r="C289" s="372" t="s">
        <v>527</v>
      </c>
      <c r="D289" s="363">
        <v>30</v>
      </c>
      <c r="F289" s="360" t="s">
        <v>507</v>
      </c>
      <c r="G289" s="378">
        <v>1.221096782612404E-3</v>
      </c>
      <c r="H289" t="s">
        <v>518</v>
      </c>
    </row>
    <row r="290" spans="1:8" x14ac:dyDescent="0.35">
      <c r="A290" s="57" t="s">
        <v>545</v>
      </c>
      <c r="C290" s="372" t="s">
        <v>527</v>
      </c>
      <c r="D290" s="363">
        <v>30</v>
      </c>
      <c r="F290" s="360" t="s">
        <v>517</v>
      </c>
      <c r="G290" s="378">
        <v>3.6710544046841416E-3</v>
      </c>
      <c r="H290" t="s">
        <v>518</v>
      </c>
    </row>
    <row r="291" spans="1:8" x14ac:dyDescent="0.35">
      <c r="A291" s="57" t="s">
        <v>545</v>
      </c>
      <c r="C291" s="372" t="s">
        <v>527</v>
      </c>
      <c r="D291" s="363">
        <v>30</v>
      </c>
      <c r="F291" s="360" t="s">
        <v>508</v>
      </c>
      <c r="G291" s="378">
        <v>8.8065337984033695E-3</v>
      </c>
      <c r="H291" t="s">
        <v>518</v>
      </c>
    </row>
    <row r="292" spans="1:8" x14ac:dyDescent="0.35">
      <c r="A292" s="57" t="s">
        <v>545</v>
      </c>
      <c r="C292" s="372" t="s">
        <v>527</v>
      </c>
      <c r="D292" s="363">
        <v>30</v>
      </c>
      <c r="F292" s="360" t="s">
        <v>509</v>
      </c>
      <c r="G292" s="378">
        <v>3.3079893526599539E-4</v>
      </c>
      <c r="H292" t="s">
        <v>518</v>
      </c>
    </row>
    <row r="293" spans="1:8" x14ac:dyDescent="0.35">
      <c r="A293" s="57" t="s">
        <v>545</v>
      </c>
      <c r="C293" s="372" t="s">
        <v>527</v>
      </c>
      <c r="D293" s="363">
        <v>30</v>
      </c>
      <c r="F293" s="360" t="s">
        <v>510</v>
      </c>
      <c r="G293" s="378">
        <v>1.8560097112528212E-4</v>
      </c>
      <c r="H293" t="s">
        <v>518</v>
      </c>
    </row>
    <row r="294" spans="1:8" x14ac:dyDescent="0.35">
      <c r="A294" s="57" t="s">
        <v>545</v>
      </c>
      <c r="C294" s="372" t="s">
        <v>527</v>
      </c>
      <c r="D294" s="363">
        <v>30</v>
      </c>
      <c r="F294" s="360" t="s">
        <v>511</v>
      </c>
      <c r="G294" s="378">
        <v>4.062359230801013E-4</v>
      </c>
      <c r="H294" t="s">
        <v>518</v>
      </c>
    </row>
    <row r="295" spans="1:8" x14ac:dyDescent="0.35">
      <c r="A295" s="57" t="s">
        <v>545</v>
      </c>
      <c r="C295" s="372" t="s">
        <v>527</v>
      </c>
      <c r="D295" s="363">
        <v>30</v>
      </c>
      <c r="F295" s="369" t="s">
        <v>512</v>
      </c>
      <c r="G295" s="378">
        <v>2.0190293487802886E-5</v>
      </c>
      <c r="H295" t="s">
        <v>518</v>
      </c>
    </row>
    <row r="296" spans="1:8" x14ac:dyDescent="0.35">
      <c r="A296" s="57" t="s">
        <v>545</v>
      </c>
      <c r="C296" s="372" t="s">
        <v>527</v>
      </c>
      <c r="D296" s="363">
        <v>30</v>
      </c>
      <c r="F296" s="369" t="s">
        <v>513</v>
      </c>
      <c r="G296" s="378">
        <v>3.5593335452289884E-5</v>
      </c>
      <c r="H296" t="s">
        <v>518</v>
      </c>
    </row>
    <row r="297" spans="1:8" x14ac:dyDescent="0.35">
      <c r="A297" s="57" t="s">
        <v>545</v>
      </c>
      <c r="C297" s="372" t="s">
        <v>527</v>
      </c>
      <c r="D297" s="363">
        <v>30</v>
      </c>
      <c r="F297" s="360" t="s">
        <v>514</v>
      </c>
      <c r="G297" s="378">
        <v>5.0797582705471526E-3</v>
      </c>
      <c r="H297" t="s">
        <v>518</v>
      </c>
    </row>
    <row r="298" spans="1:8" x14ac:dyDescent="0.35">
      <c r="A298" s="57" t="s">
        <v>545</v>
      </c>
      <c r="C298" s="372" t="s">
        <v>527</v>
      </c>
      <c r="D298" s="363">
        <v>30</v>
      </c>
      <c r="F298" s="360" t="s">
        <v>515</v>
      </c>
      <c r="G298" s="378">
        <v>1.3457008918795676E-5</v>
      </c>
      <c r="H298" t="s">
        <v>518</v>
      </c>
    </row>
    <row r="299" spans="1:8" x14ac:dyDescent="0.35">
      <c r="A299" s="57" t="s">
        <v>545</v>
      </c>
      <c r="C299" s="372" t="s">
        <v>527</v>
      </c>
      <c r="D299" s="363">
        <v>30</v>
      </c>
      <c r="F299" s="360" t="s">
        <v>516</v>
      </c>
      <c r="G299" s="378">
        <v>3.5295778646037514</v>
      </c>
      <c r="H299" t="s">
        <v>518</v>
      </c>
    </row>
    <row r="300" spans="1:8" x14ac:dyDescent="0.35">
      <c r="A300" s="57" t="s">
        <v>549</v>
      </c>
      <c r="B300" t="s">
        <v>546</v>
      </c>
      <c r="C300" s="373" t="s">
        <v>528</v>
      </c>
      <c r="D300" s="362">
        <v>255.03000000000003</v>
      </c>
      <c r="E300" t="s">
        <v>547</v>
      </c>
      <c r="F300" s="360" t="s">
        <v>507</v>
      </c>
      <c r="G300" s="379">
        <v>3.7860623301542729E-4</v>
      </c>
      <c r="H300" t="s">
        <v>518</v>
      </c>
    </row>
    <row r="301" spans="1:8" x14ac:dyDescent="0.35">
      <c r="A301" s="57" t="s">
        <v>549</v>
      </c>
      <c r="B301" t="s">
        <v>546</v>
      </c>
      <c r="C301" s="373" t="s">
        <v>528</v>
      </c>
      <c r="D301" s="362">
        <v>255.03000000000003</v>
      </c>
      <c r="E301" t="s">
        <v>547</v>
      </c>
      <c r="F301" s="360" t="s">
        <v>517</v>
      </c>
      <c r="G301" s="379">
        <v>1.7109419534295316E-3</v>
      </c>
      <c r="H301" t="s">
        <v>518</v>
      </c>
    </row>
    <row r="302" spans="1:8" x14ac:dyDescent="0.35">
      <c r="A302" s="57" t="s">
        <v>549</v>
      </c>
      <c r="B302" t="s">
        <v>546</v>
      </c>
      <c r="C302" s="373" t="s">
        <v>528</v>
      </c>
      <c r="D302" s="362">
        <v>255.03000000000003</v>
      </c>
      <c r="E302" t="s">
        <v>547</v>
      </c>
      <c r="F302" s="360" t="s">
        <v>508</v>
      </c>
      <c r="G302" s="379">
        <v>7.1471422600009335E-3</v>
      </c>
      <c r="H302" t="s">
        <v>518</v>
      </c>
    </row>
    <row r="303" spans="1:8" x14ac:dyDescent="0.35">
      <c r="A303" s="57" t="s">
        <v>549</v>
      </c>
      <c r="B303" t="s">
        <v>546</v>
      </c>
      <c r="C303" s="373" t="s">
        <v>528</v>
      </c>
      <c r="D303" s="362">
        <v>255.03000000000003</v>
      </c>
      <c r="E303" t="s">
        <v>547</v>
      </c>
      <c r="F303" s="360" t="s">
        <v>509</v>
      </c>
      <c r="G303" s="379">
        <v>3.2234302532715498E-4</v>
      </c>
      <c r="H303" t="s">
        <v>518</v>
      </c>
    </row>
    <row r="304" spans="1:8" x14ac:dyDescent="0.35">
      <c r="A304" s="57" t="s">
        <v>549</v>
      </c>
      <c r="B304" t="s">
        <v>546</v>
      </c>
      <c r="C304" s="373" t="s">
        <v>528</v>
      </c>
      <c r="D304" s="362">
        <v>255.03000000000003</v>
      </c>
      <c r="E304" t="s">
        <v>547</v>
      </c>
      <c r="F304" s="360" t="s">
        <v>510</v>
      </c>
      <c r="G304" s="379">
        <v>2.7204288436719716E-4</v>
      </c>
      <c r="H304" t="s">
        <v>518</v>
      </c>
    </row>
    <row r="305" spans="1:8" x14ac:dyDescent="0.35">
      <c r="A305" s="57" t="s">
        <v>549</v>
      </c>
      <c r="B305" t="s">
        <v>546</v>
      </c>
      <c r="C305" s="373" t="s">
        <v>528</v>
      </c>
      <c r="D305" s="362">
        <v>255.03000000000003</v>
      </c>
      <c r="E305" t="s">
        <v>547</v>
      </c>
      <c r="F305" s="360" t="s">
        <v>511</v>
      </c>
      <c r="G305" s="379">
        <v>1.2504894307446344E-3</v>
      </c>
      <c r="H305" t="s">
        <v>518</v>
      </c>
    </row>
    <row r="306" spans="1:8" x14ac:dyDescent="0.35">
      <c r="A306" s="57" t="s">
        <v>549</v>
      </c>
      <c r="B306" t="s">
        <v>546</v>
      </c>
      <c r="C306" s="373" t="s">
        <v>528</v>
      </c>
      <c r="D306" s="362">
        <v>255.03000000000003</v>
      </c>
      <c r="E306" t="s">
        <v>547</v>
      </c>
      <c r="F306" s="369" t="s">
        <v>512</v>
      </c>
      <c r="G306" s="379">
        <v>3.7700803487984488E-5</v>
      </c>
      <c r="H306" t="s">
        <v>518</v>
      </c>
    </row>
    <row r="307" spans="1:8" x14ac:dyDescent="0.35">
      <c r="A307" s="57" t="s">
        <v>549</v>
      </c>
      <c r="B307" t="s">
        <v>546</v>
      </c>
      <c r="C307" s="373" t="s">
        <v>528</v>
      </c>
      <c r="D307" s="362">
        <v>255.03000000000003</v>
      </c>
      <c r="E307" t="s">
        <v>547</v>
      </c>
      <c r="F307" s="369" t="s">
        <v>513</v>
      </c>
      <c r="G307" s="379">
        <v>1.0804520239636471E-4</v>
      </c>
      <c r="H307" t="s">
        <v>518</v>
      </c>
    </row>
    <row r="308" spans="1:8" x14ac:dyDescent="0.35">
      <c r="A308" s="57" t="s">
        <v>549</v>
      </c>
      <c r="B308" t="s">
        <v>546</v>
      </c>
      <c r="C308" s="373" t="s">
        <v>528</v>
      </c>
      <c r="D308" s="362">
        <v>255.03000000000003</v>
      </c>
      <c r="E308" t="s">
        <v>547</v>
      </c>
      <c r="F308" s="360" t="s">
        <v>514</v>
      </c>
      <c r="G308" s="379">
        <v>1.8155766028065332E-3</v>
      </c>
      <c r="H308" t="s">
        <v>518</v>
      </c>
    </row>
    <row r="309" spans="1:8" x14ac:dyDescent="0.35">
      <c r="A309" s="57" t="s">
        <v>549</v>
      </c>
      <c r="B309" t="s">
        <v>546</v>
      </c>
      <c r="C309" s="373" t="s">
        <v>528</v>
      </c>
      <c r="D309" s="362">
        <v>255.03000000000003</v>
      </c>
      <c r="E309" t="s">
        <v>547</v>
      </c>
      <c r="F309" s="360" t="s">
        <v>515</v>
      </c>
      <c r="G309" s="379">
        <v>1.9077680883028572E-5</v>
      </c>
      <c r="H309" t="s">
        <v>518</v>
      </c>
    </row>
    <row r="310" spans="1:8" x14ac:dyDescent="0.35">
      <c r="A310" s="57" t="s">
        <v>549</v>
      </c>
      <c r="B310" t="s">
        <v>546</v>
      </c>
      <c r="C310" s="373" t="s">
        <v>528</v>
      </c>
      <c r="D310" s="362">
        <v>255.03000000000003</v>
      </c>
      <c r="E310" t="s">
        <v>547</v>
      </c>
      <c r="F310" s="360" t="s">
        <v>516</v>
      </c>
      <c r="G310" s="379">
        <v>1.2267156495667246</v>
      </c>
      <c r="H310" t="s">
        <v>518</v>
      </c>
    </row>
    <row r="311" spans="1:8" x14ac:dyDescent="0.35">
      <c r="A311" s="57" t="s">
        <v>549</v>
      </c>
      <c r="B311" t="s">
        <v>546</v>
      </c>
      <c r="C311" s="372" t="s">
        <v>523</v>
      </c>
      <c r="D311" s="361">
        <v>1300</v>
      </c>
      <c r="F311" s="360" t="s">
        <v>507</v>
      </c>
      <c r="G311" s="378">
        <v>1.8672996116525728E-4</v>
      </c>
      <c r="H311" t="s">
        <v>518</v>
      </c>
    </row>
    <row r="312" spans="1:8" x14ac:dyDescent="0.35">
      <c r="A312" s="57" t="s">
        <v>549</v>
      </c>
      <c r="B312" t="s">
        <v>546</v>
      </c>
      <c r="C312" s="372" t="s">
        <v>523</v>
      </c>
      <c r="D312" s="361">
        <v>1300</v>
      </c>
      <c r="F312" s="360" t="s">
        <v>517</v>
      </c>
      <c r="G312" s="378">
        <v>4.1846426077773248E-4</v>
      </c>
      <c r="H312" t="s">
        <v>518</v>
      </c>
    </row>
    <row r="313" spans="1:8" x14ac:dyDescent="0.35">
      <c r="A313" s="57" t="s">
        <v>549</v>
      </c>
      <c r="B313" t="s">
        <v>546</v>
      </c>
      <c r="C313" s="372" t="s">
        <v>523</v>
      </c>
      <c r="D313" s="361">
        <v>1300</v>
      </c>
      <c r="F313" s="360" t="s">
        <v>508</v>
      </c>
      <c r="G313" s="378">
        <v>4.5801419286404851E-3</v>
      </c>
      <c r="H313" t="s">
        <v>518</v>
      </c>
    </row>
    <row r="314" spans="1:8" x14ac:dyDescent="0.35">
      <c r="A314" s="57" t="s">
        <v>549</v>
      </c>
      <c r="B314" t="s">
        <v>546</v>
      </c>
      <c r="C314" s="372" t="s">
        <v>523</v>
      </c>
      <c r="D314" s="361">
        <v>1300</v>
      </c>
      <c r="F314" s="360" t="s">
        <v>509</v>
      </c>
      <c r="G314" s="378">
        <v>3.9693500687195538E-4</v>
      </c>
      <c r="H314" t="s">
        <v>518</v>
      </c>
    </row>
    <row r="315" spans="1:8" x14ac:dyDescent="0.35">
      <c r="A315" s="57" t="s">
        <v>549</v>
      </c>
      <c r="B315" t="s">
        <v>546</v>
      </c>
      <c r="C315" s="372" t="s">
        <v>523</v>
      </c>
      <c r="D315" s="361">
        <v>1300</v>
      </c>
      <c r="F315" s="360" t="s">
        <v>510</v>
      </c>
      <c r="G315" s="378">
        <v>3.6501565588101964E-4</v>
      </c>
      <c r="H315" t="s">
        <v>518</v>
      </c>
    </row>
    <row r="316" spans="1:8" x14ac:dyDescent="0.35">
      <c r="A316" s="57" t="s">
        <v>549</v>
      </c>
      <c r="B316" t="s">
        <v>546</v>
      </c>
      <c r="C316" s="372" t="s">
        <v>523</v>
      </c>
      <c r="D316" s="361">
        <v>1300</v>
      </c>
      <c r="F316" s="360" t="s">
        <v>511</v>
      </c>
      <c r="G316" s="378">
        <v>3.1538351566529729E-3</v>
      </c>
      <c r="H316" t="s">
        <v>518</v>
      </c>
    </row>
    <row r="317" spans="1:8" x14ac:dyDescent="0.35">
      <c r="A317" s="57" t="s">
        <v>549</v>
      </c>
      <c r="B317" t="s">
        <v>546</v>
      </c>
      <c r="C317" s="372" t="s">
        <v>523</v>
      </c>
      <c r="D317" s="361">
        <v>1300</v>
      </c>
      <c r="F317" s="369" t="s">
        <v>512</v>
      </c>
      <c r="G317" s="378">
        <v>5.4810090440102251E-5</v>
      </c>
      <c r="H317" t="s">
        <v>518</v>
      </c>
    </row>
    <row r="318" spans="1:8" x14ac:dyDescent="0.35">
      <c r="A318" s="57" t="s">
        <v>549</v>
      </c>
      <c r="B318" t="s">
        <v>546</v>
      </c>
      <c r="C318" s="372" t="s">
        <v>523</v>
      </c>
      <c r="D318" s="361">
        <v>1300</v>
      </c>
      <c r="F318" s="369" t="s">
        <v>513</v>
      </c>
      <c r="G318" s="378">
        <v>1.4208870344745584E-4</v>
      </c>
      <c r="H318" t="s">
        <v>518</v>
      </c>
    </row>
    <row r="319" spans="1:8" x14ac:dyDescent="0.35">
      <c r="A319" s="57" t="s">
        <v>549</v>
      </c>
      <c r="B319" t="s">
        <v>546</v>
      </c>
      <c r="C319" s="372" t="s">
        <v>523</v>
      </c>
      <c r="D319" s="361">
        <v>1300</v>
      </c>
      <c r="F319" s="360" t="s">
        <v>514</v>
      </c>
      <c r="G319" s="378">
        <v>2.3219478357649584E-4</v>
      </c>
      <c r="H319" t="s">
        <v>518</v>
      </c>
    </row>
    <row r="320" spans="1:8" x14ac:dyDescent="0.35">
      <c r="A320" s="57" t="s">
        <v>549</v>
      </c>
      <c r="B320" t="s">
        <v>546</v>
      </c>
      <c r="C320" s="372" t="s">
        <v>523</v>
      </c>
      <c r="D320" s="361">
        <v>1300</v>
      </c>
      <c r="F320" s="360" t="s">
        <v>515</v>
      </c>
      <c r="G320" s="378">
        <v>4.7064135496454978E-6</v>
      </c>
      <c r="H320" t="s">
        <v>518</v>
      </c>
    </row>
    <row r="321" spans="1:8" x14ac:dyDescent="0.35">
      <c r="A321" s="57" t="s">
        <v>549</v>
      </c>
      <c r="B321" t="s">
        <v>546</v>
      </c>
      <c r="C321" s="372" t="s">
        <v>523</v>
      </c>
      <c r="D321" s="361">
        <v>1300</v>
      </c>
      <c r="F321" s="360" t="s">
        <v>516</v>
      </c>
      <c r="G321" s="378">
        <v>0.20573952829703526</v>
      </c>
      <c r="H321" t="s">
        <v>518</v>
      </c>
    </row>
    <row r="322" spans="1:8" x14ac:dyDescent="0.35">
      <c r="A322" s="57" t="s">
        <v>549</v>
      </c>
      <c r="B322" t="s">
        <v>546</v>
      </c>
      <c r="C322" s="372" t="s">
        <v>524</v>
      </c>
      <c r="D322" s="361">
        <v>200</v>
      </c>
      <c r="F322" s="360" t="s">
        <v>507</v>
      </c>
      <c r="G322" s="378">
        <v>3.4721814187929428E-4</v>
      </c>
      <c r="H322" t="s">
        <v>518</v>
      </c>
    </row>
    <row r="323" spans="1:8" x14ac:dyDescent="0.35">
      <c r="A323" s="57" t="s">
        <v>549</v>
      </c>
      <c r="B323" t="s">
        <v>546</v>
      </c>
      <c r="C323" s="372" t="s">
        <v>524</v>
      </c>
      <c r="D323" s="361">
        <v>200</v>
      </c>
      <c r="F323" s="360" t="s">
        <v>517</v>
      </c>
      <c r="G323" s="378">
        <v>2.6043331405934591E-3</v>
      </c>
      <c r="H323" t="s">
        <v>518</v>
      </c>
    </row>
    <row r="324" spans="1:8" x14ac:dyDescent="0.35">
      <c r="A324" s="57" t="s">
        <v>549</v>
      </c>
      <c r="B324" t="s">
        <v>546</v>
      </c>
      <c r="C324" s="372" t="s">
        <v>524</v>
      </c>
      <c r="D324" s="361">
        <v>200</v>
      </c>
      <c r="F324" s="360" t="s">
        <v>508</v>
      </c>
      <c r="G324" s="378">
        <v>1.1205315156680462E-2</v>
      </c>
      <c r="H324" t="s">
        <v>518</v>
      </c>
    </row>
    <row r="325" spans="1:8" x14ac:dyDescent="0.35">
      <c r="A325" s="57" t="s">
        <v>549</v>
      </c>
      <c r="B325" t="s">
        <v>546</v>
      </c>
      <c r="C325" s="372" t="s">
        <v>524</v>
      </c>
      <c r="D325" s="361">
        <v>200</v>
      </c>
      <c r="F325" s="360" t="s">
        <v>509</v>
      </c>
      <c r="G325" s="378">
        <v>3.7935925570140201E-4</v>
      </c>
      <c r="H325" t="s">
        <v>518</v>
      </c>
    </row>
    <row r="326" spans="1:8" x14ac:dyDescent="0.35">
      <c r="A326" s="57" t="s">
        <v>549</v>
      </c>
      <c r="B326" t="s">
        <v>546</v>
      </c>
      <c r="C326" s="372" t="s">
        <v>524</v>
      </c>
      <c r="D326" s="361">
        <v>200</v>
      </c>
      <c r="F326" s="360" t="s">
        <v>510</v>
      </c>
      <c r="G326" s="378">
        <v>3.6515087687341103E-4</v>
      </c>
      <c r="H326" t="s">
        <v>518</v>
      </c>
    </row>
    <row r="327" spans="1:8" x14ac:dyDescent="0.35">
      <c r="A327" s="57" t="s">
        <v>549</v>
      </c>
      <c r="B327" t="s">
        <v>546</v>
      </c>
      <c r="C327" s="372" t="s">
        <v>524</v>
      </c>
      <c r="D327" s="361">
        <v>200</v>
      </c>
      <c r="F327" s="360" t="s">
        <v>511</v>
      </c>
      <c r="G327" s="378">
        <v>1.2757887345634885E-4</v>
      </c>
      <c r="H327" t="s">
        <v>518</v>
      </c>
    </row>
    <row r="328" spans="1:8" x14ac:dyDescent="0.35">
      <c r="A328" s="57" t="s">
        <v>549</v>
      </c>
      <c r="B328" t="s">
        <v>546</v>
      </c>
      <c r="C328" s="372" t="s">
        <v>524</v>
      </c>
      <c r="D328" s="361">
        <v>200</v>
      </c>
      <c r="F328" s="369" t="s">
        <v>512</v>
      </c>
      <c r="G328" s="378">
        <v>5.5202474638657842E-5</v>
      </c>
      <c r="H328" t="s">
        <v>518</v>
      </c>
    </row>
    <row r="329" spans="1:8" x14ac:dyDescent="0.35">
      <c r="A329" s="57" t="s">
        <v>549</v>
      </c>
      <c r="B329" t="s">
        <v>546</v>
      </c>
      <c r="C329" s="372" t="s">
        <v>524</v>
      </c>
      <c r="D329" s="361">
        <v>200</v>
      </c>
      <c r="F329" s="369" t="s">
        <v>513</v>
      </c>
      <c r="G329" s="378">
        <v>1.4070540121230175E-4</v>
      </c>
      <c r="H329" t="s">
        <v>518</v>
      </c>
    </row>
    <row r="330" spans="1:8" x14ac:dyDescent="0.35">
      <c r="A330" s="57" t="s">
        <v>549</v>
      </c>
      <c r="B330" t="s">
        <v>546</v>
      </c>
      <c r="C330" s="372" t="s">
        <v>524</v>
      </c>
      <c r="D330" s="361">
        <v>200</v>
      </c>
      <c r="F330" s="360" t="s">
        <v>514</v>
      </c>
      <c r="G330" s="378">
        <v>1.3657505117837638E-3</v>
      </c>
      <c r="H330" t="s">
        <v>518</v>
      </c>
    </row>
    <row r="331" spans="1:8" x14ac:dyDescent="0.35">
      <c r="A331" s="57" t="s">
        <v>549</v>
      </c>
      <c r="B331" t="s">
        <v>546</v>
      </c>
      <c r="C331" s="372" t="s">
        <v>524</v>
      </c>
      <c r="D331" s="361">
        <v>200</v>
      </c>
      <c r="F331" s="360" t="s">
        <v>515</v>
      </c>
      <c r="G331" s="378">
        <v>2.7028322185346259E-5</v>
      </c>
      <c r="H331" t="s">
        <v>518</v>
      </c>
    </row>
    <row r="332" spans="1:8" x14ac:dyDescent="0.35">
      <c r="A332" s="57" t="s">
        <v>549</v>
      </c>
      <c r="B332" t="s">
        <v>546</v>
      </c>
      <c r="C332" s="372" t="s">
        <v>524</v>
      </c>
      <c r="D332" s="361">
        <v>200</v>
      </c>
      <c r="F332" s="360" t="s">
        <v>516</v>
      </c>
      <c r="G332" s="378">
        <v>1.1071731738038895</v>
      </c>
      <c r="H332" t="s">
        <v>518</v>
      </c>
    </row>
    <row r="333" spans="1:8" x14ac:dyDescent="0.35">
      <c r="A333" s="57" t="s">
        <v>549</v>
      </c>
      <c r="B333" t="s">
        <v>546</v>
      </c>
      <c r="C333" s="372" t="s">
        <v>525</v>
      </c>
      <c r="D333" s="361">
        <v>110</v>
      </c>
      <c r="F333" s="360" t="s">
        <v>507</v>
      </c>
      <c r="G333" s="378">
        <v>1.6518359114387358E-4</v>
      </c>
      <c r="H333" t="s">
        <v>518</v>
      </c>
    </row>
    <row r="334" spans="1:8" x14ac:dyDescent="0.35">
      <c r="A334" s="57" t="s">
        <v>549</v>
      </c>
      <c r="B334" t="s">
        <v>546</v>
      </c>
      <c r="C334" s="372" t="s">
        <v>525</v>
      </c>
      <c r="D334" s="361">
        <v>110</v>
      </c>
      <c r="F334" s="360" t="s">
        <v>517</v>
      </c>
      <c r="G334" s="378">
        <v>5.2341303063770963E-4</v>
      </c>
      <c r="H334" t="s">
        <v>518</v>
      </c>
    </row>
    <row r="335" spans="1:8" x14ac:dyDescent="0.35">
      <c r="A335" s="57" t="s">
        <v>549</v>
      </c>
      <c r="B335" t="s">
        <v>546</v>
      </c>
      <c r="C335" s="372" t="s">
        <v>525</v>
      </c>
      <c r="D335" s="361">
        <v>110</v>
      </c>
      <c r="F335" s="360" t="s">
        <v>508</v>
      </c>
      <c r="G335" s="378">
        <v>1.0252943624729771E-3</v>
      </c>
      <c r="H335" t="s">
        <v>518</v>
      </c>
    </row>
    <row r="336" spans="1:8" x14ac:dyDescent="0.35">
      <c r="A336" s="57" t="s">
        <v>549</v>
      </c>
      <c r="B336" t="s">
        <v>546</v>
      </c>
      <c r="C336" s="372" t="s">
        <v>525</v>
      </c>
      <c r="D336" s="361">
        <v>110</v>
      </c>
      <c r="F336" s="360" t="s">
        <v>509</v>
      </c>
      <c r="G336" s="378">
        <v>1.8415995396459215E-4</v>
      </c>
      <c r="H336" t="s">
        <v>518</v>
      </c>
    </row>
    <row r="337" spans="1:8" x14ac:dyDescent="0.35">
      <c r="A337" s="57" t="s">
        <v>549</v>
      </c>
      <c r="B337" t="s">
        <v>546</v>
      </c>
      <c r="C337" s="372" t="s">
        <v>525</v>
      </c>
      <c r="D337" s="361">
        <v>110</v>
      </c>
      <c r="F337" s="360" t="s">
        <v>510</v>
      </c>
      <c r="G337" s="378">
        <v>7.9793067815326786E-5</v>
      </c>
      <c r="H337" t="s">
        <v>518</v>
      </c>
    </row>
    <row r="338" spans="1:8" x14ac:dyDescent="0.35">
      <c r="A338" s="57" t="s">
        <v>549</v>
      </c>
      <c r="B338" t="s">
        <v>546</v>
      </c>
      <c r="C338" s="372" t="s">
        <v>525</v>
      </c>
      <c r="D338" s="361">
        <v>110</v>
      </c>
      <c r="F338" s="360" t="s">
        <v>511</v>
      </c>
      <c r="G338" s="378">
        <v>2.5216390408323544E-3</v>
      </c>
      <c r="H338" t="s">
        <v>518</v>
      </c>
    </row>
    <row r="339" spans="1:8" x14ac:dyDescent="0.35">
      <c r="A339" s="57" t="s">
        <v>549</v>
      </c>
      <c r="B339" t="s">
        <v>546</v>
      </c>
      <c r="C339" s="372" t="s">
        <v>525</v>
      </c>
      <c r="D339" s="361">
        <v>110</v>
      </c>
      <c r="F339" s="369" t="s">
        <v>512</v>
      </c>
      <c r="G339" s="378">
        <v>6.5532551960565514E-6</v>
      </c>
      <c r="H339" t="s">
        <v>518</v>
      </c>
    </row>
    <row r="340" spans="1:8" x14ac:dyDescent="0.35">
      <c r="A340" s="57" t="s">
        <v>549</v>
      </c>
      <c r="B340" t="s">
        <v>546</v>
      </c>
      <c r="C340" s="372" t="s">
        <v>525</v>
      </c>
      <c r="D340" s="361">
        <v>110</v>
      </c>
      <c r="F340" s="369" t="s">
        <v>513</v>
      </c>
      <c r="G340" s="378">
        <v>1.5469057316848039E-5</v>
      </c>
      <c r="H340" t="s">
        <v>518</v>
      </c>
    </row>
    <row r="341" spans="1:8" x14ac:dyDescent="0.35">
      <c r="A341" s="57" t="s">
        <v>549</v>
      </c>
      <c r="B341" t="s">
        <v>546</v>
      </c>
      <c r="C341" s="372" t="s">
        <v>525</v>
      </c>
      <c r="D341" s="361">
        <v>110</v>
      </c>
      <c r="F341" s="360" t="s">
        <v>514</v>
      </c>
      <c r="G341" s="378">
        <v>2.8982108458889201E-3</v>
      </c>
      <c r="H341" t="s">
        <v>518</v>
      </c>
    </row>
    <row r="342" spans="1:8" x14ac:dyDescent="0.35">
      <c r="A342" s="57" t="s">
        <v>549</v>
      </c>
      <c r="B342" t="s">
        <v>546</v>
      </c>
      <c r="C342" s="372" t="s">
        <v>525</v>
      </c>
      <c r="D342" s="361">
        <v>110</v>
      </c>
      <c r="F342" s="360" t="s">
        <v>515</v>
      </c>
      <c r="G342" s="378">
        <v>2.2898314329068636E-5</v>
      </c>
      <c r="H342" t="s">
        <v>518</v>
      </c>
    </row>
    <row r="343" spans="1:8" x14ac:dyDescent="0.35">
      <c r="A343" s="57" t="s">
        <v>549</v>
      </c>
      <c r="B343" t="s">
        <v>546</v>
      </c>
      <c r="C343" s="372" t="s">
        <v>525</v>
      </c>
      <c r="D343" s="361">
        <v>110</v>
      </c>
      <c r="F343" s="360" t="s">
        <v>516</v>
      </c>
      <c r="G343" s="378">
        <v>1.4612110198261496</v>
      </c>
      <c r="H343" t="s">
        <v>518</v>
      </c>
    </row>
    <row r="344" spans="1:8" x14ac:dyDescent="0.35">
      <c r="A344" s="57" t="s">
        <v>549</v>
      </c>
      <c r="B344" t="s">
        <v>546</v>
      </c>
      <c r="C344" s="372" t="s">
        <v>526</v>
      </c>
      <c r="D344" s="361">
        <v>490</v>
      </c>
      <c r="F344" s="360" t="s">
        <v>507</v>
      </c>
      <c r="G344" s="378">
        <v>3.6007212722246544E-4</v>
      </c>
      <c r="H344" t="s">
        <v>518</v>
      </c>
    </row>
    <row r="345" spans="1:8" x14ac:dyDescent="0.35">
      <c r="A345" s="57" t="s">
        <v>549</v>
      </c>
      <c r="B345" t="s">
        <v>546</v>
      </c>
      <c r="C345" s="372" t="s">
        <v>526</v>
      </c>
      <c r="D345" s="361">
        <v>490</v>
      </c>
      <c r="F345" s="360" t="s">
        <v>517</v>
      </c>
      <c r="G345" s="378">
        <v>1.1128001294029815E-3</v>
      </c>
      <c r="H345" t="s">
        <v>518</v>
      </c>
    </row>
    <row r="346" spans="1:8" x14ac:dyDescent="0.35">
      <c r="A346" s="57" t="s">
        <v>549</v>
      </c>
      <c r="B346" t="s">
        <v>546</v>
      </c>
      <c r="C346" s="372" t="s">
        <v>526</v>
      </c>
      <c r="D346" s="361">
        <v>490</v>
      </c>
      <c r="F346" s="360" t="s">
        <v>508</v>
      </c>
      <c r="G346" s="378">
        <v>7.5065794404838328E-3</v>
      </c>
      <c r="H346" t="s">
        <v>518</v>
      </c>
    </row>
    <row r="347" spans="1:8" x14ac:dyDescent="0.35">
      <c r="A347" s="57" t="s">
        <v>549</v>
      </c>
      <c r="B347" t="s">
        <v>546</v>
      </c>
      <c r="C347" s="372" t="s">
        <v>526</v>
      </c>
      <c r="D347" s="361">
        <v>490</v>
      </c>
      <c r="F347" s="360" t="s">
        <v>509</v>
      </c>
      <c r="G347" s="378">
        <v>2.2761014313003817E-4</v>
      </c>
      <c r="H347" t="s">
        <v>518</v>
      </c>
    </row>
    <row r="348" spans="1:8" x14ac:dyDescent="0.35">
      <c r="A348" s="57" t="s">
        <v>549</v>
      </c>
      <c r="B348" t="s">
        <v>546</v>
      </c>
      <c r="C348" s="372" t="s">
        <v>526</v>
      </c>
      <c r="D348" s="361">
        <v>490</v>
      </c>
      <c r="F348" s="360" t="s">
        <v>510</v>
      </c>
      <c r="G348" s="378">
        <v>2.1905584585225912E-4</v>
      </c>
      <c r="H348" t="s">
        <v>518</v>
      </c>
    </row>
    <row r="349" spans="1:8" x14ac:dyDescent="0.35">
      <c r="A349" s="57" t="s">
        <v>549</v>
      </c>
      <c r="B349" t="s">
        <v>546</v>
      </c>
      <c r="C349" s="372" t="s">
        <v>526</v>
      </c>
      <c r="D349" s="361">
        <v>490</v>
      </c>
      <c r="F349" s="360" t="s">
        <v>511</v>
      </c>
      <c r="G349" s="378">
        <v>7.7805949731226339E-5</v>
      </c>
      <c r="H349" t="s">
        <v>518</v>
      </c>
    </row>
    <row r="350" spans="1:8" x14ac:dyDescent="0.35">
      <c r="A350" s="57" t="s">
        <v>549</v>
      </c>
      <c r="B350" t="s">
        <v>546</v>
      </c>
      <c r="C350" s="372" t="s">
        <v>526</v>
      </c>
      <c r="D350" s="361">
        <v>490</v>
      </c>
      <c r="F350" s="369" t="s">
        <v>512</v>
      </c>
      <c r="G350" s="378">
        <v>1.9395888762309502E-5</v>
      </c>
      <c r="H350" t="s">
        <v>518</v>
      </c>
    </row>
    <row r="351" spans="1:8" x14ac:dyDescent="0.35">
      <c r="A351" s="57" t="s">
        <v>549</v>
      </c>
      <c r="B351" t="s">
        <v>546</v>
      </c>
      <c r="C351" s="372" t="s">
        <v>526</v>
      </c>
      <c r="D351" s="361">
        <v>490</v>
      </c>
      <c r="F351" s="369" t="s">
        <v>513</v>
      </c>
      <c r="G351" s="378">
        <v>1.8753561857074474E-4</v>
      </c>
      <c r="H351" t="s">
        <v>518</v>
      </c>
    </row>
    <row r="352" spans="1:8" x14ac:dyDescent="0.35">
      <c r="A352" s="57" t="s">
        <v>549</v>
      </c>
      <c r="B352" t="s">
        <v>546</v>
      </c>
      <c r="C352" s="372" t="s">
        <v>526</v>
      </c>
      <c r="D352" s="361">
        <v>490</v>
      </c>
      <c r="F352" s="360" t="s">
        <v>514</v>
      </c>
      <c r="G352" s="378">
        <v>8.7577132701316114E-4</v>
      </c>
      <c r="H352" t="s">
        <v>518</v>
      </c>
    </row>
    <row r="353" spans="1:8" x14ac:dyDescent="0.35">
      <c r="A353" s="57" t="s">
        <v>549</v>
      </c>
      <c r="B353" t="s">
        <v>546</v>
      </c>
      <c r="C353" s="372" t="s">
        <v>526</v>
      </c>
      <c r="D353" s="361">
        <v>490</v>
      </c>
      <c r="F353" s="360" t="s">
        <v>515</v>
      </c>
      <c r="G353" s="378">
        <v>1.7460463733070728E-5</v>
      </c>
      <c r="H353" t="s">
        <v>518</v>
      </c>
    </row>
    <row r="354" spans="1:8" x14ac:dyDescent="0.35">
      <c r="A354" s="57" t="s">
        <v>549</v>
      </c>
      <c r="B354" t="s">
        <v>546</v>
      </c>
      <c r="C354" s="372" t="s">
        <v>526</v>
      </c>
      <c r="D354" s="361">
        <v>490</v>
      </c>
      <c r="F354" s="360" t="s">
        <v>516</v>
      </c>
      <c r="G354" s="378">
        <v>0.67539381106053897</v>
      </c>
      <c r="H354" t="s">
        <v>518</v>
      </c>
    </row>
    <row r="355" spans="1:8" x14ac:dyDescent="0.35">
      <c r="A355" s="57" t="s">
        <v>549</v>
      </c>
      <c r="B355" t="s">
        <v>546</v>
      </c>
      <c r="C355" s="372" t="s">
        <v>527</v>
      </c>
      <c r="D355" s="363">
        <v>30</v>
      </c>
      <c r="F355" s="360" t="s">
        <v>507</v>
      </c>
      <c r="G355" s="378">
        <v>1.191221897058893E-3</v>
      </c>
      <c r="H355" t="s">
        <v>518</v>
      </c>
    </row>
    <row r="356" spans="1:8" x14ac:dyDescent="0.35">
      <c r="A356" s="57" t="s">
        <v>549</v>
      </c>
      <c r="B356" t="s">
        <v>546</v>
      </c>
      <c r="C356" s="372" t="s">
        <v>527</v>
      </c>
      <c r="D356" s="363">
        <v>30</v>
      </c>
      <c r="F356" s="360" t="s">
        <v>517</v>
      </c>
      <c r="G356" s="378">
        <v>3.5812397955865571E-3</v>
      </c>
      <c r="H356" t="s">
        <v>518</v>
      </c>
    </row>
    <row r="357" spans="1:8" x14ac:dyDescent="0.35">
      <c r="A357" s="57" t="s">
        <v>549</v>
      </c>
      <c r="B357" t="s">
        <v>546</v>
      </c>
      <c r="C357" s="372" t="s">
        <v>527</v>
      </c>
      <c r="D357" s="363">
        <v>30</v>
      </c>
      <c r="F357" s="360" t="s">
        <v>508</v>
      </c>
      <c r="G357" s="378">
        <v>8.5910765200805442E-3</v>
      </c>
      <c r="H357" t="s">
        <v>518</v>
      </c>
    </row>
    <row r="358" spans="1:8" x14ac:dyDescent="0.35">
      <c r="A358" s="57" t="s">
        <v>549</v>
      </c>
      <c r="B358" t="s">
        <v>546</v>
      </c>
      <c r="C358" s="372" t="s">
        <v>527</v>
      </c>
      <c r="D358" s="363">
        <v>30</v>
      </c>
      <c r="F358" s="360" t="s">
        <v>509</v>
      </c>
      <c r="G358" s="378">
        <v>3.2270573538780708E-4</v>
      </c>
      <c r="H358" t="s">
        <v>518</v>
      </c>
    </row>
    <row r="359" spans="1:8" x14ac:dyDescent="0.35">
      <c r="A359" s="57" t="s">
        <v>549</v>
      </c>
      <c r="B359" t="s">
        <v>546</v>
      </c>
      <c r="C359" s="372" t="s">
        <v>527</v>
      </c>
      <c r="D359" s="363">
        <v>30</v>
      </c>
      <c r="F359" s="360" t="s">
        <v>510</v>
      </c>
      <c r="G359" s="378">
        <v>1.8106012894967196E-4</v>
      </c>
      <c r="H359" t="s">
        <v>518</v>
      </c>
    </row>
    <row r="360" spans="1:8" x14ac:dyDescent="0.35">
      <c r="A360" s="57" t="s">
        <v>549</v>
      </c>
      <c r="B360" t="s">
        <v>546</v>
      </c>
      <c r="C360" s="372" t="s">
        <v>527</v>
      </c>
      <c r="D360" s="363">
        <v>30</v>
      </c>
      <c r="F360" s="360" t="s">
        <v>511</v>
      </c>
      <c r="G360" s="378">
        <v>3.9629711079056378E-4</v>
      </c>
      <c r="H360" t="s">
        <v>518</v>
      </c>
    </row>
    <row r="361" spans="1:8" x14ac:dyDescent="0.35">
      <c r="A361" s="57" t="s">
        <v>549</v>
      </c>
      <c r="B361" t="s">
        <v>546</v>
      </c>
      <c r="C361" s="372" t="s">
        <v>527</v>
      </c>
      <c r="D361" s="363">
        <v>30</v>
      </c>
      <c r="F361" s="369" t="s">
        <v>512</v>
      </c>
      <c r="G361" s="378">
        <v>1.9696325510957133E-5</v>
      </c>
      <c r="H361" t="s">
        <v>518</v>
      </c>
    </row>
    <row r="362" spans="1:8" x14ac:dyDescent="0.35">
      <c r="A362" s="57" t="s">
        <v>549</v>
      </c>
      <c r="B362" t="s">
        <v>546</v>
      </c>
      <c r="C362" s="372" t="s">
        <v>527</v>
      </c>
      <c r="D362" s="363">
        <v>30</v>
      </c>
      <c r="F362" s="369" t="s">
        <v>513</v>
      </c>
      <c r="G362" s="378">
        <v>3.4722522558302914E-5</v>
      </c>
      <c r="H362" t="s">
        <v>518</v>
      </c>
    </row>
    <row r="363" spans="1:8" x14ac:dyDescent="0.35">
      <c r="A363" s="57" t="s">
        <v>549</v>
      </c>
      <c r="B363" t="s">
        <v>546</v>
      </c>
      <c r="C363" s="372" t="s">
        <v>527</v>
      </c>
      <c r="D363" s="363">
        <v>30</v>
      </c>
      <c r="F363" s="360" t="s">
        <v>514</v>
      </c>
      <c r="G363" s="378">
        <v>4.9554788529505966E-3</v>
      </c>
      <c r="H363" t="s">
        <v>518</v>
      </c>
    </row>
    <row r="364" spans="1:8" x14ac:dyDescent="0.35">
      <c r="A364" s="57" t="s">
        <v>549</v>
      </c>
      <c r="B364" t="s">
        <v>546</v>
      </c>
      <c r="C364" s="372" t="s">
        <v>527</v>
      </c>
      <c r="D364" s="363">
        <v>30</v>
      </c>
      <c r="F364" s="360" t="s">
        <v>515</v>
      </c>
      <c r="G364" s="378">
        <v>1.3127774899784091E-5</v>
      </c>
      <c r="H364" t="s">
        <v>518</v>
      </c>
    </row>
    <row r="365" spans="1:8" x14ac:dyDescent="0.35">
      <c r="A365" s="57" t="s">
        <v>549</v>
      </c>
      <c r="B365" t="s">
        <v>546</v>
      </c>
      <c r="C365" s="372" t="s">
        <v>527</v>
      </c>
      <c r="D365" s="363">
        <v>30</v>
      </c>
      <c r="F365" s="360" t="s">
        <v>516</v>
      </c>
      <c r="G365" s="378">
        <v>3.4432245662749712</v>
      </c>
      <c r="H365" t="s">
        <v>518</v>
      </c>
    </row>
    <row r="366" spans="1:8" x14ac:dyDescent="0.35">
      <c r="A366" s="57" t="s">
        <v>550</v>
      </c>
      <c r="C366" s="373" t="s">
        <v>528</v>
      </c>
      <c r="D366" s="362">
        <v>666.8</v>
      </c>
      <c r="E366" t="s">
        <v>548</v>
      </c>
      <c r="F366" s="360" t="s">
        <v>507</v>
      </c>
      <c r="G366" s="379">
        <v>2.9277702602660229E-4</v>
      </c>
      <c r="H366" t="s">
        <v>518</v>
      </c>
    </row>
    <row r="367" spans="1:8" x14ac:dyDescent="0.35">
      <c r="A367" s="57" t="s">
        <v>550</v>
      </c>
      <c r="C367" s="373" t="s">
        <v>528</v>
      </c>
      <c r="D367" s="362">
        <v>666.8</v>
      </c>
      <c r="E367" t="s">
        <v>548</v>
      </c>
      <c r="F367" s="360" t="s">
        <v>517</v>
      </c>
      <c r="G367" s="379">
        <v>9.468389650028273E-4</v>
      </c>
      <c r="H367" t="s">
        <v>518</v>
      </c>
    </row>
    <row r="368" spans="1:8" x14ac:dyDescent="0.35">
      <c r="A368" s="57" t="s">
        <v>550</v>
      </c>
      <c r="C368" s="373" t="s">
        <v>528</v>
      </c>
      <c r="D368" s="362">
        <v>666.8</v>
      </c>
      <c r="E368" t="s">
        <v>548</v>
      </c>
      <c r="F368" s="360" t="s">
        <v>508</v>
      </c>
      <c r="G368" s="379">
        <v>4.7352588821020425E-3</v>
      </c>
      <c r="H368" t="s">
        <v>518</v>
      </c>
    </row>
    <row r="369" spans="1:8" x14ac:dyDescent="0.35">
      <c r="A369" s="57" t="s">
        <v>550</v>
      </c>
      <c r="C369" s="373" t="s">
        <v>528</v>
      </c>
      <c r="D369" s="362">
        <v>666.8</v>
      </c>
      <c r="E369" t="s">
        <v>548</v>
      </c>
      <c r="F369" s="360" t="s">
        <v>509</v>
      </c>
      <c r="G369" s="379">
        <v>2.3626930980383761E-4</v>
      </c>
      <c r="H369" t="s">
        <v>518</v>
      </c>
    </row>
    <row r="370" spans="1:8" x14ac:dyDescent="0.35">
      <c r="A370" s="57" t="s">
        <v>550</v>
      </c>
      <c r="C370" s="373" t="s">
        <v>528</v>
      </c>
      <c r="D370" s="362">
        <v>666.8</v>
      </c>
      <c r="E370" t="s">
        <v>548</v>
      </c>
      <c r="F370" s="360" t="s">
        <v>510</v>
      </c>
      <c r="G370" s="379">
        <v>1.8605210451503974E-4</v>
      </c>
      <c r="H370" t="s">
        <v>518</v>
      </c>
    </row>
    <row r="371" spans="1:8" x14ac:dyDescent="0.35">
      <c r="A371" s="57" t="s">
        <v>550</v>
      </c>
      <c r="C371" s="373" t="s">
        <v>528</v>
      </c>
      <c r="D371" s="362">
        <v>666.8</v>
      </c>
      <c r="E371" t="s">
        <v>548</v>
      </c>
      <c r="F371" s="360" t="s">
        <v>511</v>
      </c>
      <c r="G371" s="379">
        <v>1.3429226418357565E-3</v>
      </c>
      <c r="H371" t="s">
        <v>518</v>
      </c>
    </row>
    <row r="372" spans="1:8" x14ac:dyDescent="0.35">
      <c r="A372" s="57" t="s">
        <v>550</v>
      </c>
      <c r="C372" s="373" t="s">
        <v>528</v>
      </c>
      <c r="D372" s="362">
        <v>666.8</v>
      </c>
      <c r="E372" t="s">
        <v>548</v>
      </c>
      <c r="F372" s="369" t="s">
        <v>512</v>
      </c>
      <c r="G372" s="379">
        <v>2.0717630806479387E-5</v>
      </c>
      <c r="H372" t="s">
        <v>518</v>
      </c>
    </row>
    <row r="373" spans="1:8" x14ac:dyDescent="0.35">
      <c r="A373" s="57" t="s">
        <v>550</v>
      </c>
      <c r="C373" s="373" t="s">
        <v>528</v>
      </c>
      <c r="D373" s="362">
        <v>666.8</v>
      </c>
      <c r="E373" t="s">
        <v>548</v>
      </c>
      <c r="F373" s="369" t="s">
        <v>513</v>
      </c>
      <c r="G373" s="379">
        <v>1.0366359119290676E-4</v>
      </c>
      <c r="H373" t="s">
        <v>518</v>
      </c>
    </row>
    <row r="374" spans="1:8" x14ac:dyDescent="0.35">
      <c r="A374" s="57" t="s">
        <v>550</v>
      </c>
      <c r="C374" s="373" t="s">
        <v>528</v>
      </c>
      <c r="D374" s="362">
        <v>666.8</v>
      </c>
      <c r="E374" t="s">
        <v>548</v>
      </c>
      <c r="F374" s="360" t="s">
        <v>514</v>
      </c>
      <c r="G374" s="379">
        <v>1.6337431077723479E-3</v>
      </c>
      <c r="H374" t="s">
        <v>518</v>
      </c>
    </row>
    <row r="375" spans="1:8" x14ac:dyDescent="0.35">
      <c r="A375" s="57" t="s">
        <v>550</v>
      </c>
      <c r="C375" s="373" t="s">
        <v>528</v>
      </c>
      <c r="D375" s="362">
        <v>666.8</v>
      </c>
      <c r="E375" t="s">
        <v>548</v>
      </c>
      <c r="F375" s="360" t="s">
        <v>515</v>
      </c>
      <c r="G375" s="379">
        <v>1.6623524986065992E-5</v>
      </c>
      <c r="H375" t="s">
        <v>518</v>
      </c>
    </row>
    <row r="376" spans="1:8" x14ac:dyDescent="0.35">
      <c r="A376" s="57" t="s">
        <v>550</v>
      </c>
      <c r="C376" s="373" t="s">
        <v>528</v>
      </c>
      <c r="D376" s="362">
        <v>666.8</v>
      </c>
      <c r="E376" t="s">
        <v>548</v>
      </c>
      <c r="F376" s="360" t="s">
        <v>516</v>
      </c>
      <c r="G376" s="379">
        <v>0.99082285177783791</v>
      </c>
      <c r="H376" t="s">
        <v>518</v>
      </c>
    </row>
    <row r="377" spans="1:8" x14ac:dyDescent="0.35">
      <c r="A377" s="57" t="s">
        <v>550</v>
      </c>
      <c r="C377" s="372" t="s">
        <v>523</v>
      </c>
      <c r="D377" s="361">
        <v>1560.0000000000002</v>
      </c>
      <c r="F377" s="360" t="s">
        <v>507</v>
      </c>
      <c r="G377" s="378">
        <v>1.9172024603894528E-4</v>
      </c>
      <c r="H377" t="s">
        <v>518</v>
      </c>
    </row>
    <row r="378" spans="1:8" x14ac:dyDescent="0.35">
      <c r="A378" s="57" t="s">
        <v>550</v>
      </c>
      <c r="C378" s="372" t="s">
        <v>523</v>
      </c>
      <c r="D378" s="361">
        <v>1560.0000000000002</v>
      </c>
      <c r="F378" s="360" t="s">
        <v>517</v>
      </c>
      <c r="G378" s="378">
        <v>4.2964755379459353E-4</v>
      </c>
      <c r="H378" t="s">
        <v>518</v>
      </c>
    </row>
    <row r="379" spans="1:8" x14ac:dyDescent="0.35">
      <c r="A379" s="57" t="s">
        <v>550</v>
      </c>
      <c r="C379" s="372" t="s">
        <v>523</v>
      </c>
      <c r="D379" s="361">
        <v>1560.0000000000002</v>
      </c>
      <c r="F379" s="360" t="s">
        <v>508</v>
      </c>
      <c r="G379" s="378">
        <v>4.7025444228262509E-3</v>
      </c>
      <c r="H379" t="s">
        <v>518</v>
      </c>
    </row>
    <row r="380" spans="1:8" x14ac:dyDescent="0.35">
      <c r="A380" s="57" t="s">
        <v>550</v>
      </c>
      <c r="C380" s="372" t="s">
        <v>523</v>
      </c>
      <c r="D380" s="361">
        <v>1560.0000000000002</v>
      </c>
      <c r="F380" s="360" t="s">
        <v>509</v>
      </c>
      <c r="G380" s="378">
        <v>4.0754293903382904E-4</v>
      </c>
      <c r="H380" t="s">
        <v>518</v>
      </c>
    </row>
    <row r="381" spans="1:8" x14ac:dyDescent="0.35">
      <c r="A381" s="57" t="s">
        <v>550</v>
      </c>
      <c r="C381" s="372" t="s">
        <v>523</v>
      </c>
      <c r="D381" s="361">
        <v>1560.0000000000002</v>
      </c>
      <c r="F381" s="360" t="s">
        <v>510</v>
      </c>
      <c r="G381" s="378">
        <v>3.7477055592403024E-4</v>
      </c>
      <c r="H381" t="s">
        <v>518</v>
      </c>
    </row>
    <row r="382" spans="1:8" x14ac:dyDescent="0.35">
      <c r="A382" s="57" t="s">
        <v>550</v>
      </c>
      <c r="C382" s="372" t="s">
        <v>523</v>
      </c>
      <c r="D382" s="361">
        <v>1560.0000000000002</v>
      </c>
      <c r="F382" s="360" t="s">
        <v>511</v>
      </c>
      <c r="G382" s="378">
        <v>3.2381201625413529E-3</v>
      </c>
      <c r="H382" t="s">
        <v>518</v>
      </c>
    </row>
    <row r="383" spans="1:8" x14ac:dyDescent="0.35">
      <c r="A383" s="57" t="s">
        <v>550</v>
      </c>
      <c r="C383" s="372" t="s">
        <v>523</v>
      </c>
      <c r="D383" s="361">
        <v>1560.0000000000002</v>
      </c>
      <c r="F383" s="369" t="s">
        <v>512</v>
      </c>
      <c r="G383" s="378">
        <v>5.6274868580374268E-5</v>
      </c>
      <c r="H383" t="s">
        <v>518</v>
      </c>
    </row>
    <row r="384" spans="1:8" x14ac:dyDescent="0.35">
      <c r="A384" s="57" t="s">
        <v>550</v>
      </c>
      <c r="C384" s="372" t="s">
        <v>523</v>
      </c>
      <c r="D384" s="361">
        <v>1560.0000000000002</v>
      </c>
      <c r="F384" s="369" t="s">
        <v>513</v>
      </c>
      <c r="G384" s="378">
        <v>1.4588596824155196E-4</v>
      </c>
      <c r="H384" t="s">
        <v>518</v>
      </c>
    </row>
    <row r="385" spans="1:8" x14ac:dyDescent="0.35">
      <c r="A385" s="57" t="s">
        <v>550</v>
      </c>
      <c r="C385" s="372" t="s">
        <v>523</v>
      </c>
      <c r="D385" s="361">
        <v>1560.0000000000002</v>
      </c>
      <c r="F385" s="360" t="s">
        <v>514</v>
      </c>
      <c r="G385" s="378">
        <v>2.3840009797275157E-4</v>
      </c>
      <c r="H385" t="s">
        <v>518</v>
      </c>
    </row>
    <row r="386" spans="1:8" x14ac:dyDescent="0.35">
      <c r="A386" s="57" t="s">
        <v>550</v>
      </c>
      <c r="C386" s="372" t="s">
        <v>523</v>
      </c>
      <c r="D386" s="361">
        <v>1560.0000000000002</v>
      </c>
      <c r="F386" s="360" t="s">
        <v>515</v>
      </c>
      <c r="G386" s="378">
        <v>4.832190603309267E-6</v>
      </c>
      <c r="H386" t="s">
        <v>518</v>
      </c>
    </row>
    <row r="387" spans="1:8" x14ac:dyDescent="0.35">
      <c r="A387" s="57" t="s">
        <v>550</v>
      </c>
      <c r="C387" s="372" t="s">
        <v>523</v>
      </c>
      <c r="D387" s="361">
        <v>1560.0000000000002</v>
      </c>
      <c r="F387" s="360" t="s">
        <v>516</v>
      </c>
      <c r="G387" s="378">
        <v>0.21123783638628596</v>
      </c>
      <c r="H387" t="s">
        <v>518</v>
      </c>
    </row>
    <row r="388" spans="1:8" x14ac:dyDescent="0.35">
      <c r="A388" s="57" t="s">
        <v>550</v>
      </c>
      <c r="C388" s="372" t="s">
        <v>524</v>
      </c>
      <c r="D388" s="361">
        <v>520</v>
      </c>
      <c r="F388" s="360" t="s">
        <v>507</v>
      </c>
      <c r="G388" s="378">
        <v>3.1878975423538854E-4</v>
      </c>
      <c r="H388" t="s">
        <v>518</v>
      </c>
    </row>
    <row r="389" spans="1:8" x14ac:dyDescent="0.35">
      <c r="A389" s="57" t="s">
        <v>550</v>
      </c>
      <c r="C389" s="372" t="s">
        <v>524</v>
      </c>
      <c r="D389" s="361">
        <v>520</v>
      </c>
      <c r="F389" s="360" t="s">
        <v>517</v>
      </c>
      <c r="G389" s="378">
        <v>2.3911040976812964E-3</v>
      </c>
      <c r="H389" t="s">
        <v>518</v>
      </c>
    </row>
    <row r="390" spans="1:8" x14ac:dyDescent="0.35">
      <c r="A390" s="57" t="s">
        <v>550</v>
      </c>
      <c r="C390" s="372" t="s">
        <v>524</v>
      </c>
      <c r="D390" s="361">
        <v>520</v>
      </c>
      <c r="F390" s="360" t="s">
        <v>508</v>
      </c>
      <c r="G390" s="378">
        <v>1.0287883131895928E-2</v>
      </c>
      <c r="H390" t="s">
        <v>518</v>
      </c>
    </row>
    <row r="391" spans="1:8" x14ac:dyDescent="0.35">
      <c r="A391" s="57" t="s">
        <v>550</v>
      </c>
      <c r="C391" s="372" t="s">
        <v>524</v>
      </c>
      <c r="D391" s="361">
        <v>520</v>
      </c>
      <c r="F391" s="360" t="s">
        <v>509</v>
      </c>
      <c r="G391" s="378">
        <v>3.4829932340923472E-4</v>
      </c>
      <c r="H391" t="s">
        <v>518</v>
      </c>
    </row>
    <row r="392" spans="1:8" x14ac:dyDescent="0.35">
      <c r="A392" s="57" t="s">
        <v>550</v>
      </c>
      <c r="C392" s="372" t="s">
        <v>524</v>
      </c>
      <c r="D392" s="361">
        <v>520</v>
      </c>
      <c r="F392" s="360" t="s">
        <v>510</v>
      </c>
      <c r="G392" s="378">
        <v>3.3525425159892263E-4</v>
      </c>
      <c r="H392" t="s">
        <v>518</v>
      </c>
    </row>
    <row r="393" spans="1:8" x14ac:dyDescent="0.35">
      <c r="A393" s="57" t="s">
        <v>550</v>
      </c>
      <c r="C393" s="372" t="s">
        <v>524</v>
      </c>
      <c r="D393" s="361">
        <v>520</v>
      </c>
      <c r="F393" s="360" t="s">
        <v>511</v>
      </c>
      <c r="G393" s="378">
        <v>1.1713338909841829E-4</v>
      </c>
      <c r="H393" t="s">
        <v>518</v>
      </c>
    </row>
    <row r="394" spans="1:8" x14ac:dyDescent="0.35">
      <c r="A394" s="57" t="s">
        <v>550</v>
      </c>
      <c r="C394" s="372" t="s">
        <v>524</v>
      </c>
      <c r="D394" s="361">
        <v>520</v>
      </c>
      <c r="F394" s="369" t="s">
        <v>512</v>
      </c>
      <c r="G394" s="378">
        <v>5.0682787564022807E-5</v>
      </c>
      <c r="H394" t="s">
        <v>518</v>
      </c>
    </row>
    <row r="395" spans="1:8" x14ac:dyDescent="0.35">
      <c r="A395" s="57" t="s">
        <v>550</v>
      </c>
      <c r="C395" s="372" t="s">
        <v>524</v>
      </c>
      <c r="D395" s="361">
        <v>520</v>
      </c>
      <c r="F395" s="369" t="s">
        <v>513</v>
      </c>
      <c r="G395" s="378">
        <v>1.2918518608873497E-4</v>
      </c>
      <c r="H395" t="s">
        <v>518</v>
      </c>
    </row>
    <row r="396" spans="1:8" x14ac:dyDescent="0.35">
      <c r="A396" s="57" t="s">
        <v>550</v>
      </c>
      <c r="C396" s="372" t="s">
        <v>524</v>
      </c>
      <c r="D396" s="361">
        <v>520</v>
      </c>
      <c r="F396" s="360" t="s">
        <v>514</v>
      </c>
      <c r="G396" s="378">
        <v>1.2539300730137505E-3</v>
      </c>
      <c r="H396" t="s">
        <v>518</v>
      </c>
    </row>
    <row r="397" spans="1:8" x14ac:dyDescent="0.35">
      <c r="A397" s="57" t="s">
        <v>550</v>
      </c>
      <c r="C397" s="372" t="s">
        <v>524</v>
      </c>
      <c r="D397" s="361">
        <v>520</v>
      </c>
      <c r="F397" s="360" t="s">
        <v>515</v>
      </c>
      <c r="G397" s="378">
        <v>2.4815385913380047E-5</v>
      </c>
      <c r="H397" t="s">
        <v>518</v>
      </c>
    </row>
    <row r="398" spans="1:8" x14ac:dyDescent="0.35">
      <c r="A398" s="57" t="s">
        <v>550</v>
      </c>
      <c r="C398" s="372" t="s">
        <v>524</v>
      </c>
      <c r="D398" s="361">
        <v>520</v>
      </c>
      <c r="F398" s="360" t="s">
        <v>516</v>
      </c>
      <c r="G398" s="378">
        <v>1.0165236818059391</v>
      </c>
      <c r="H398" t="s">
        <v>518</v>
      </c>
    </row>
    <row r="399" spans="1:8" x14ac:dyDescent="0.35">
      <c r="A399" s="57" t="s">
        <v>550</v>
      </c>
      <c r="C399" s="372" t="s">
        <v>525</v>
      </c>
      <c r="D399" s="361">
        <v>400</v>
      </c>
      <c r="F399" s="360" t="s">
        <v>507</v>
      </c>
      <c r="G399" s="378">
        <v>1.5165923110889901E-4</v>
      </c>
      <c r="H399" t="s">
        <v>518</v>
      </c>
    </row>
    <row r="400" spans="1:8" x14ac:dyDescent="0.35">
      <c r="A400" s="57" t="s">
        <v>550</v>
      </c>
      <c r="C400" s="372" t="s">
        <v>525</v>
      </c>
      <c r="D400" s="361">
        <v>400</v>
      </c>
      <c r="F400" s="360" t="s">
        <v>517</v>
      </c>
      <c r="G400" s="378">
        <v>4.8055873606570233E-4</v>
      </c>
      <c r="H400" t="s">
        <v>518</v>
      </c>
    </row>
    <row r="401" spans="1:8" x14ac:dyDescent="0.35">
      <c r="A401" s="57" t="s">
        <v>550</v>
      </c>
      <c r="C401" s="372" t="s">
        <v>525</v>
      </c>
      <c r="D401" s="361">
        <v>400</v>
      </c>
      <c r="F401" s="360" t="s">
        <v>508</v>
      </c>
      <c r="G401" s="378">
        <v>9.4134867510844511E-4</v>
      </c>
      <c r="H401" t="s">
        <v>518</v>
      </c>
    </row>
    <row r="402" spans="1:8" x14ac:dyDescent="0.35">
      <c r="A402" s="57" t="s">
        <v>550</v>
      </c>
      <c r="C402" s="372" t="s">
        <v>525</v>
      </c>
      <c r="D402" s="361">
        <v>400</v>
      </c>
      <c r="F402" s="360" t="s">
        <v>509</v>
      </c>
      <c r="G402" s="378">
        <v>1.6908190956445459E-4</v>
      </c>
      <c r="H402" t="s">
        <v>518</v>
      </c>
    </row>
    <row r="403" spans="1:8" x14ac:dyDescent="0.35">
      <c r="A403" s="57" t="s">
        <v>550</v>
      </c>
      <c r="C403" s="372" t="s">
        <v>525</v>
      </c>
      <c r="D403" s="361">
        <v>400</v>
      </c>
      <c r="F403" s="360" t="s">
        <v>510</v>
      </c>
      <c r="G403" s="378">
        <v>7.326003284522681E-5</v>
      </c>
      <c r="H403" t="s">
        <v>518</v>
      </c>
    </row>
    <row r="404" spans="1:8" x14ac:dyDescent="0.35">
      <c r="A404" s="57" t="s">
        <v>550</v>
      </c>
      <c r="C404" s="372" t="s">
        <v>525</v>
      </c>
      <c r="D404" s="361">
        <v>400</v>
      </c>
      <c r="F404" s="360" t="s">
        <v>511</v>
      </c>
      <c r="G404" s="378">
        <v>2.3151805540643751E-3</v>
      </c>
      <c r="H404" t="s">
        <v>518</v>
      </c>
    </row>
    <row r="405" spans="1:8" x14ac:dyDescent="0.35">
      <c r="A405" s="57" t="s">
        <v>550</v>
      </c>
      <c r="C405" s="372" t="s">
        <v>525</v>
      </c>
      <c r="D405" s="361">
        <v>400</v>
      </c>
      <c r="F405" s="369" t="s">
        <v>512</v>
      </c>
      <c r="G405" s="378">
        <v>6.0167092712537531E-6</v>
      </c>
      <c r="H405" t="s">
        <v>518</v>
      </c>
    </row>
    <row r="406" spans="1:8" x14ac:dyDescent="0.35">
      <c r="A406" s="57" t="s">
        <v>550</v>
      </c>
      <c r="C406" s="372" t="s">
        <v>525</v>
      </c>
      <c r="D406" s="361">
        <v>400</v>
      </c>
      <c r="F406" s="369" t="s">
        <v>513</v>
      </c>
      <c r="G406" s="378">
        <v>1.4202532602704417E-5</v>
      </c>
      <c r="H406" t="s">
        <v>518</v>
      </c>
    </row>
    <row r="407" spans="1:8" x14ac:dyDescent="0.35">
      <c r="A407" s="57" t="s">
        <v>550</v>
      </c>
      <c r="C407" s="372" t="s">
        <v>525</v>
      </c>
      <c r="D407" s="361">
        <v>400</v>
      </c>
      <c r="F407" s="360" t="s">
        <v>514</v>
      </c>
      <c r="G407" s="378">
        <v>2.660920648565808E-3</v>
      </c>
      <c r="H407" t="s">
        <v>518</v>
      </c>
    </row>
    <row r="408" spans="1:8" x14ac:dyDescent="0.35">
      <c r="A408" s="57" t="s">
        <v>550</v>
      </c>
      <c r="C408" s="372" t="s">
        <v>525</v>
      </c>
      <c r="D408" s="361">
        <v>400</v>
      </c>
      <c r="F408" s="360" t="s">
        <v>515</v>
      </c>
      <c r="G408" s="378">
        <v>2.1023521287969241E-5</v>
      </c>
      <c r="H408" t="s">
        <v>518</v>
      </c>
    </row>
    <row r="409" spans="1:8" x14ac:dyDescent="0.35">
      <c r="A409" s="57" t="s">
        <v>550</v>
      </c>
      <c r="C409" s="372" t="s">
        <v>525</v>
      </c>
      <c r="D409" s="361">
        <v>400</v>
      </c>
      <c r="F409" s="360" t="s">
        <v>516</v>
      </c>
      <c r="G409" s="378">
        <v>1.3415747788269528</v>
      </c>
      <c r="H409" t="s">
        <v>518</v>
      </c>
    </row>
    <row r="410" spans="1:8" x14ac:dyDescent="0.35">
      <c r="A410" s="57" t="s">
        <v>550</v>
      </c>
      <c r="C410" s="372" t="s">
        <v>526</v>
      </c>
      <c r="D410" s="361">
        <v>800</v>
      </c>
      <c r="F410" s="360" t="s">
        <v>507</v>
      </c>
      <c r="G410" s="378">
        <v>3.3059132314626461E-4</v>
      </c>
      <c r="H410" t="s">
        <v>518</v>
      </c>
    </row>
    <row r="411" spans="1:8" x14ac:dyDescent="0.35">
      <c r="A411" s="57" t="s">
        <v>550</v>
      </c>
      <c r="C411" s="372" t="s">
        <v>526</v>
      </c>
      <c r="D411" s="361">
        <v>800</v>
      </c>
      <c r="F411" s="360" t="s">
        <v>517</v>
      </c>
      <c r="G411" s="378">
        <v>1.0216899319990282E-3</v>
      </c>
      <c r="H411" t="s">
        <v>518</v>
      </c>
    </row>
    <row r="412" spans="1:8" x14ac:dyDescent="0.35">
      <c r="A412" s="57" t="s">
        <v>550</v>
      </c>
      <c r="C412" s="372" t="s">
        <v>526</v>
      </c>
      <c r="D412" s="361">
        <v>800</v>
      </c>
      <c r="F412" s="360" t="s">
        <v>508</v>
      </c>
      <c r="G412" s="378">
        <v>6.8919803614759375E-3</v>
      </c>
      <c r="H412" t="s">
        <v>518</v>
      </c>
    </row>
    <row r="413" spans="1:8" x14ac:dyDescent="0.35">
      <c r="A413" s="57" t="s">
        <v>550</v>
      </c>
      <c r="C413" s="372" t="s">
        <v>526</v>
      </c>
      <c r="D413" s="361">
        <v>800</v>
      </c>
      <c r="F413" s="360" t="s">
        <v>509</v>
      </c>
      <c r="G413" s="378">
        <v>2.0897462672077465E-4</v>
      </c>
      <c r="H413" t="s">
        <v>518</v>
      </c>
    </row>
    <row r="414" spans="1:8" x14ac:dyDescent="0.35">
      <c r="A414" s="57" t="s">
        <v>550</v>
      </c>
      <c r="C414" s="372" t="s">
        <v>526</v>
      </c>
      <c r="D414" s="361">
        <v>800</v>
      </c>
      <c r="F414" s="360" t="s">
        <v>510</v>
      </c>
      <c r="G414" s="378">
        <v>2.0112071012505812E-4</v>
      </c>
      <c r="H414" t="s">
        <v>518</v>
      </c>
    </row>
    <row r="415" spans="1:8" x14ac:dyDescent="0.35">
      <c r="A415" s="57" t="s">
        <v>550</v>
      </c>
      <c r="C415" s="372" t="s">
        <v>526</v>
      </c>
      <c r="D415" s="361">
        <v>800</v>
      </c>
      <c r="F415" s="360" t="s">
        <v>511</v>
      </c>
      <c r="G415" s="378">
        <v>7.1435609494999633E-5</v>
      </c>
      <c r="H415" t="s">
        <v>518</v>
      </c>
    </row>
    <row r="416" spans="1:8" x14ac:dyDescent="0.35">
      <c r="A416" s="57" t="s">
        <v>550</v>
      </c>
      <c r="C416" s="372" t="s">
        <v>526</v>
      </c>
      <c r="D416" s="361">
        <v>800</v>
      </c>
      <c r="F416" s="369" t="s">
        <v>512</v>
      </c>
      <c r="G416" s="378">
        <v>1.7807855828751862E-5</v>
      </c>
      <c r="H416" t="s">
        <v>518</v>
      </c>
    </row>
    <row r="417" spans="1:8" x14ac:dyDescent="0.35">
      <c r="A417" s="57" t="s">
        <v>550</v>
      </c>
      <c r="C417" s="372" t="s">
        <v>526</v>
      </c>
      <c r="D417" s="361">
        <v>800</v>
      </c>
      <c r="F417" s="369" t="s">
        <v>513</v>
      </c>
      <c r="G417" s="378">
        <v>1.7218119258103899E-4</v>
      </c>
      <c r="H417" t="s">
        <v>518</v>
      </c>
    </row>
    <row r="418" spans="1:8" x14ac:dyDescent="0.35">
      <c r="A418" s="57" t="s">
        <v>550</v>
      </c>
      <c r="C418" s="372" t="s">
        <v>526</v>
      </c>
      <c r="D418" s="361">
        <v>800</v>
      </c>
      <c r="F418" s="360" t="s">
        <v>514</v>
      </c>
      <c r="G418" s="378">
        <v>8.0406779609454087E-4</v>
      </c>
      <c r="H418" t="s">
        <v>518</v>
      </c>
    </row>
    <row r="419" spans="1:8" x14ac:dyDescent="0.35">
      <c r="A419" s="57" t="s">
        <v>550</v>
      </c>
      <c r="C419" s="372" t="s">
        <v>526</v>
      </c>
      <c r="D419" s="361">
        <v>800</v>
      </c>
      <c r="F419" s="360" t="s">
        <v>515</v>
      </c>
      <c r="G419" s="378">
        <v>1.6030893179068254E-5</v>
      </c>
      <c r="H419" t="s">
        <v>518</v>
      </c>
    </row>
    <row r="420" spans="1:8" x14ac:dyDescent="0.35">
      <c r="A420" s="57" t="s">
        <v>550</v>
      </c>
      <c r="C420" s="372" t="s">
        <v>526</v>
      </c>
      <c r="D420" s="361">
        <v>800</v>
      </c>
      <c r="F420" s="360" t="s">
        <v>516</v>
      </c>
      <c r="G420" s="378">
        <v>0.6200961328654907</v>
      </c>
      <c r="H420" t="s">
        <v>518</v>
      </c>
    </row>
    <row r="421" spans="1:8" x14ac:dyDescent="0.35">
      <c r="A421" s="57" t="s">
        <v>550</v>
      </c>
      <c r="C421" s="372" t="s">
        <v>527</v>
      </c>
      <c r="D421" s="363">
        <v>30</v>
      </c>
      <c r="F421" s="360" t="s">
        <v>507</v>
      </c>
      <c r="G421" s="378">
        <v>1.3671136743743097E-3</v>
      </c>
      <c r="H421" t="s">
        <v>518</v>
      </c>
    </row>
    <row r="422" spans="1:8" x14ac:dyDescent="0.35">
      <c r="A422" s="57" t="s">
        <v>550</v>
      </c>
      <c r="C422" s="372" t="s">
        <v>527</v>
      </c>
      <c r="D422" s="363">
        <v>30</v>
      </c>
      <c r="F422" s="360" t="s">
        <v>517</v>
      </c>
      <c r="G422" s="378">
        <v>4.1100334940516849E-3</v>
      </c>
      <c r="H422" t="s">
        <v>518</v>
      </c>
    </row>
    <row r="423" spans="1:8" x14ac:dyDescent="0.35">
      <c r="A423" s="57" t="s">
        <v>550</v>
      </c>
      <c r="C423" s="372" t="s">
        <v>527</v>
      </c>
      <c r="D423" s="363">
        <v>30</v>
      </c>
      <c r="F423" s="360" t="s">
        <v>508</v>
      </c>
      <c r="G423" s="378">
        <v>9.8596056848823232E-3</v>
      </c>
      <c r="H423" t="s">
        <v>518</v>
      </c>
    </row>
    <row r="424" spans="1:8" x14ac:dyDescent="0.35">
      <c r="A424" s="57" t="s">
        <v>550</v>
      </c>
      <c r="C424" s="372" t="s">
        <v>527</v>
      </c>
      <c r="D424" s="363">
        <v>30</v>
      </c>
      <c r="F424" s="360" t="s">
        <v>509</v>
      </c>
      <c r="G424" s="378">
        <v>3.7035536765815273E-4</v>
      </c>
      <c r="H424" t="s">
        <v>518</v>
      </c>
    </row>
    <row r="425" spans="1:8" x14ac:dyDescent="0.35">
      <c r="A425" s="57" t="s">
        <v>550</v>
      </c>
      <c r="C425" s="372" t="s">
        <v>527</v>
      </c>
      <c r="D425" s="363">
        <v>30</v>
      </c>
      <c r="F425" s="360" t="s">
        <v>510</v>
      </c>
      <c r="G425" s="378">
        <v>2.0779485231275482E-4</v>
      </c>
      <c r="H425" t="s">
        <v>518</v>
      </c>
    </row>
    <row r="426" spans="1:8" x14ac:dyDescent="0.35">
      <c r="A426" s="57" t="s">
        <v>550</v>
      </c>
      <c r="C426" s="372" t="s">
        <v>527</v>
      </c>
      <c r="D426" s="363">
        <v>30</v>
      </c>
      <c r="F426" s="360" t="s">
        <v>511</v>
      </c>
      <c r="G426" s="378">
        <v>4.5481299547503625E-4</v>
      </c>
      <c r="H426" t="s">
        <v>518</v>
      </c>
    </row>
    <row r="427" spans="1:8" x14ac:dyDescent="0.35">
      <c r="A427" s="57" t="s">
        <v>550</v>
      </c>
      <c r="C427" s="372" t="s">
        <v>527</v>
      </c>
      <c r="D427" s="363">
        <v>30</v>
      </c>
      <c r="F427" s="369" t="s">
        <v>512</v>
      </c>
      <c r="G427" s="378">
        <v>2.2604618003950107E-5</v>
      </c>
      <c r="H427" t="s">
        <v>518</v>
      </c>
    </row>
    <row r="428" spans="1:8" x14ac:dyDescent="0.35">
      <c r="A428" s="57" t="s">
        <v>550</v>
      </c>
      <c r="C428" s="372" t="s">
        <v>527</v>
      </c>
      <c r="D428" s="363">
        <v>30</v>
      </c>
      <c r="F428" s="369" t="s">
        <v>513</v>
      </c>
      <c r="G428" s="378">
        <v>3.9849532245359227E-5</v>
      </c>
      <c r="H428" t="s">
        <v>518</v>
      </c>
    </row>
    <row r="429" spans="1:8" x14ac:dyDescent="0.35">
      <c r="A429" s="57" t="s">
        <v>550</v>
      </c>
      <c r="C429" s="372" t="s">
        <v>527</v>
      </c>
      <c r="D429" s="363">
        <v>30</v>
      </c>
      <c r="F429" s="360" t="s">
        <v>514</v>
      </c>
      <c r="G429" s="378">
        <v>5.6871880206937975E-3</v>
      </c>
      <c r="H429" t="s">
        <v>518</v>
      </c>
    </row>
    <row r="430" spans="1:8" x14ac:dyDescent="0.35">
      <c r="A430" s="57" t="s">
        <v>550</v>
      </c>
      <c r="C430" s="372" t="s">
        <v>527</v>
      </c>
      <c r="D430" s="363">
        <v>30</v>
      </c>
      <c r="F430" s="360" t="s">
        <v>515</v>
      </c>
      <c r="G430" s="378">
        <v>1.5066177530747127E-5</v>
      </c>
      <c r="H430" t="s">
        <v>518</v>
      </c>
    </row>
    <row r="431" spans="1:8" x14ac:dyDescent="0.35">
      <c r="A431" s="57" t="s">
        <v>550</v>
      </c>
      <c r="C431" s="372" t="s">
        <v>527</v>
      </c>
      <c r="D431" s="363">
        <v>30</v>
      </c>
      <c r="F431" s="360" t="s">
        <v>516</v>
      </c>
      <c r="G431" s="378">
        <v>3.9516394049826129</v>
      </c>
      <c r="H431" t="s">
        <v>518</v>
      </c>
    </row>
    <row r="432" spans="1:8" x14ac:dyDescent="0.35">
      <c r="A432" s="57" t="s">
        <v>551</v>
      </c>
      <c r="B432" t="s">
        <v>552</v>
      </c>
      <c r="C432" s="373" t="s">
        <v>528</v>
      </c>
      <c r="D432" s="362">
        <v>690</v>
      </c>
      <c r="E432" t="s">
        <v>553</v>
      </c>
      <c r="F432" s="360" t="s">
        <v>507</v>
      </c>
      <c r="G432" s="379">
        <v>3.7241911586623672E-4</v>
      </c>
      <c r="H432" t="s">
        <v>518</v>
      </c>
    </row>
    <row r="433" spans="1:8" x14ac:dyDescent="0.35">
      <c r="A433" s="57" t="s">
        <v>551</v>
      </c>
      <c r="B433" t="s">
        <v>552</v>
      </c>
      <c r="C433" s="373" t="s">
        <v>528</v>
      </c>
      <c r="D433" s="362">
        <v>690</v>
      </c>
      <c r="E433" t="s">
        <v>553</v>
      </c>
      <c r="F433" s="360" t="s">
        <v>517</v>
      </c>
      <c r="G433" s="379">
        <v>1.4221819251034312E-3</v>
      </c>
      <c r="H433" t="s">
        <v>518</v>
      </c>
    </row>
    <row r="434" spans="1:8" x14ac:dyDescent="0.35">
      <c r="A434" s="57" t="s">
        <v>551</v>
      </c>
      <c r="B434" t="s">
        <v>552</v>
      </c>
      <c r="C434" s="373" t="s">
        <v>528</v>
      </c>
      <c r="D434" s="362">
        <v>690</v>
      </c>
      <c r="E434" t="s">
        <v>553</v>
      </c>
      <c r="F434" s="360" t="s">
        <v>508</v>
      </c>
      <c r="G434" s="379">
        <v>8.1008571302912859E-3</v>
      </c>
      <c r="H434" t="s">
        <v>518</v>
      </c>
    </row>
    <row r="435" spans="1:8" x14ac:dyDescent="0.35">
      <c r="A435" s="57" t="s">
        <v>551</v>
      </c>
      <c r="B435" t="s">
        <v>552</v>
      </c>
      <c r="C435" s="373" t="s">
        <v>528</v>
      </c>
      <c r="D435" s="362">
        <v>690</v>
      </c>
      <c r="E435" t="s">
        <v>553</v>
      </c>
      <c r="F435" s="360" t="s">
        <v>509</v>
      </c>
      <c r="G435" s="379">
        <v>1.8735310224994291E-4</v>
      </c>
      <c r="H435" t="s">
        <v>518</v>
      </c>
    </row>
    <row r="436" spans="1:8" x14ac:dyDescent="0.35">
      <c r="A436" s="57" t="s">
        <v>551</v>
      </c>
      <c r="B436" t="s">
        <v>552</v>
      </c>
      <c r="C436" s="373" t="s">
        <v>528</v>
      </c>
      <c r="D436" s="362">
        <v>690</v>
      </c>
      <c r="E436" t="s">
        <v>553</v>
      </c>
      <c r="F436" s="360" t="s">
        <v>510</v>
      </c>
      <c r="G436" s="379">
        <v>1.7206165599894355E-4</v>
      </c>
      <c r="H436" t="s">
        <v>518</v>
      </c>
    </row>
    <row r="437" spans="1:8" x14ac:dyDescent="0.35">
      <c r="A437" s="57" t="s">
        <v>551</v>
      </c>
      <c r="B437" t="s">
        <v>552</v>
      </c>
      <c r="C437" s="373" t="s">
        <v>528</v>
      </c>
      <c r="D437" s="362">
        <v>690</v>
      </c>
      <c r="E437" t="s">
        <v>553</v>
      </c>
      <c r="F437" s="360" t="s">
        <v>511</v>
      </c>
      <c r="G437" s="379">
        <v>6.5416039217325187E-4</v>
      </c>
      <c r="H437" t="s">
        <v>518</v>
      </c>
    </row>
    <row r="438" spans="1:8" x14ac:dyDescent="0.35">
      <c r="A438" s="57" t="s">
        <v>551</v>
      </c>
      <c r="B438" t="s">
        <v>552</v>
      </c>
      <c r="C438" s="373" t="s">
        <v>528</v>
      </c>
      <c r="D438" s="362">
        <v>690</v>
      </c>
      <c r="E438" t="s">
        <v>553</v>
      </c>
      <c r="F438" s="369" t="s">
        <v>512</v>
      </c>
      <c r="G438" s="379">
        <v>1.9822969368203862E-5</v>
      </c>
      <c r="H438" t="s">
        <v>518</v>
      </c>
    </row>
    <row r="439" spans="1:8" x14ac:dyDescent="0.35">
      <c r="A439" s="57" t="s">
        <v>551</v>
      </c>
      <c r="B439" t="s">
        <v>552</v>
      </c>
      <c r="C439" s="373" t="s">
        <v>528</v>
      </c>
      <c r="D439" s="362">
        <v>690</v>
      </c>
      <c r="E439" t="s">
        <v>553</v>
      </c>
      <c r="F439" s="369" t="s">
        <v>513</v>
      </c>
      <c r="G439" s="379">
        <v>1.0759657514170533E-4</v>
      </c>
      <c r="H439" t="s">
        <v>518</v>
      </c>
    </row>
    <row r="440" spans="1:8" x14ac:dyDescent="0.35">
      <c r="A440" s="57" t="s">
        <v>551</v>
      </c>
      <c r="B440" t="s">
        <v>552</v>
      </c>
      <c r="C440" s="373" t="s">
        <v>528</v>
      </c>
      <c r="D440" s="362">
        <v>690</v>
      </c>
      <c r="E440" t="s">
        <v>553</v>
      </c>
      <c r="F440" s="360" t="s">
        <v>514</v>
      </c>
      <c r="G440" s="379">
        <v>1.8727711093744846E-3</v>
      </c>
      <c r="H440" t="s">
        <v>518</v>
      </c>
    </row>
    <row r="441" spans="1:8" x14ac:dyDescent="0.35">
      <c r="A441" s="57" t="s">
        <v>551</v>
      </c>
      <c r="B441" t="s">
        <v>552</v>
      </c>
      <c r="C441" s="373" t="s">
        <v>528</v>
      </c>
      <c r="D441" s="362">
        <v>690</v>
      </c>
      <c r="E441" t="s">
        <v>553</v>
      </c>
      <c r="F441" s="360" t="s">
        <v>515</v>
      </c>
      <c r="G441" s="379">
        <v>1.8426500492690778E-5</v>
      </c>
      <c r="H441" t="s">
        <v>518</v>
      </c>
    </row>
    <row r="442" spans="1:8" x14ac:dyDescent="0.35">
      <c r="A442" s="57" t="s">
        <v>551</v>
      </c>
      <c r="B442" t="s">
        <v>552</v>
      </c>
      <c r="C442" s="373" t="s">
        <v>528</v>
      </c>
      <c r="D442" s="362">
        <v>690</v>
      </c>
      <c r="E442" t="s">
        <v>553</v>
      </c>
      <c r="F442" s="360" t="s">
        <v>516</v>
      </c>
      <c r="G442" s="379">
        <v>0.88148869177794353</v>
      </c>
      <c r="H442" t="s">
        <v>518</v>
      </c>
    </row>
    <row r="443" spans="1:8" x14ac:dyDescent="0.35">
      <c r="A443" s="57" t="s">
        <v>551</v>
      </c>
      <c r="B443" t="s">
        <v>552</v>
      </c>
      <c r="C443" s="372" t="s">
        <v>524</v>
      </c>
      <c r="D443" s="361">
        <v>520</v>
      </c>
      <c r="F443" s="360" t="s">
        <v>507</v>
      </c>
      <c r="G443" s="378">
        <v>2.989445085339111E-4</v>
      </c>
      <c r="H443" t="s">
        <v>518</v>
      </c>
    </row>
    <row r="444" spans="1:8" x14ac:dyDescent="0.35">
      <c r="A444" s="57" t="s">
        <v>551</v>
      </c>
      <c r="B444" t="s">
        <v>552</v>
      </c>
      <c r="C444" s="372" t="s">
        <v>524</v>
      </c>
      <c r="D444" s="361">
        <v>520</v>
      </c>
      <c r="F444" s="360" t="s">
        <v>517</v>
      </c>
      <c r="G444" s="378">
        <v>1.7849425017061288E-3</v>
      </c>
      <c r="H444" t="s">
        <v>518</v>
      </c>
    </row>
    <row r="445" spans="1:8" x14ac:dyDescent="0.35">
      <c r="A445" s="57" t="s">
        <v>551</v>
      </c>
      <c r="B445" t="s">
        <v>552</v>
      </c>
      <c r="C445" s="372" t="s">
        <v>524</v>
      </c>
      <c r="D445" s="361">
        <v>520</v>
      </c>
      <c r="F445" s="360" t="s">
        <v>508</v>
      </c>
      <c r="G445" s="378">
        <v>9.8779491785717499E-3</v>
      </c>
      <c r="H445" t="s">
        <v>518</v>
      </c>
    </row>
    <row r="446" spans="1:8" x14ac:dyDescent="0.35">
      <c r="A446" s="57" t="s">
        <v>551</v>
      </c>
      <c r="B446" t="s">
        <v>552</v>
      </c>
      <c r="C446" s="372" t="s">
        <v>524</v>
      </c>
      <c r="D446" s="361">
        <v>520</v>
      </c>
      <c r="F446" s="360" t="s">
        <v>509</v>
      </c>
      <c r="G446" s="378">
        <v>1.883363957120261E-4</v>
      </c>
      <c r="H446" t="s">
        <v>518</v>
      </c>
    </row>
    <row r="447" spans="1:8" x14ac:dyDescent="0.35">
      <c r="A447" s="57" t="s">
        <v>551</v>
      </c>
      <c r="B447" t="s">
        <v>552</v>
      </c>
      <c r="C447" s="372" t="s">
        <v>524</v>
      </c>
      <c r="D447" s="361">
        <v>520</v>
      </c>
      <c r="F447" s="360" t="s">
        <v>510</v>
      </c>
      <c r="G447" s="378">
        <v>1.8132130583049355E-4</v>
      </c>
      <c r="H447" t="s">
        <v>518</v>
      </c>
    </row>
    <row r="448" spans="1:8" x14ac:dyDescent="0.35">
      <c r="A448" s="57" t="s">
        <v>551</v>
      </c>
      <c r="B448" t="s">
        <v>552</v>
      </c>
      <c r="C448" s="372" t="s">
        <v>524</v>
      </c>
      <c r="D448" s="361">
        <v>520</v>
      </c>
      <c r="F448" s="360" t="s">
        <v>511</v>
      </c>
      <c r="G448" s="378">
        <v>1.5575423985900569E-3</v>
      </c>
      <c r="H448" t="s">
        <v>518</v>
      </c>
    </row>
    <row r="449" spans="1:8" x14ac:dyDescent="0.35">
      <c r="A449" s="57" t="s">
        <v>551</v>
      </c>
      <c r="B449" t="s">
        <v>552</v>
      </c>
      <c r="C449" s="372" t="s">
        <v>524</v>
      </c>
      <c r="D449" s="361">
        <v>520</v>
      </c>
      <c r="F449" s="369" t="s">
        <v>512</v>
      </c>
      <c r="G449" s="378">
        <v>2.7474648428504235E-5</v>
      </c>
      <c r="H449" t="s">
        <v>518</v>
      </c>
    </row>
    <row r="450" spans="1:8" x14ac:dyDescent="0.35">
      <c r="A450" s="57" t="s">
        <v>551</v>
      </c>
      <c r="B450" t="s">
        <v>552</v>
      </c>
      <c r="C450" s="372" t="s">
        <v>524</v>
      </c>
      <c r="D450" s="361">
        <v>520</v>
      </c>
      <c r="F450" s="369" t="s">
        <v>513</v>
      </c>
      <c r="G450" s="378">
        <v>7.0658091811540656E-5</v>
      </c>
      <c r="H450" t="s">
        <v>518</v>
      </c>
    </row>
    <row r="451" spans="1:8" x14ac:dyDescent="0.35">
      <c r="A451" s="57" t="s">
        <v>551</v>
      </c>
      <c r="B451" t="s">
        <v>552</v>
      </c>
      <c r="C451" s="372" t="s">
        <v>524</v>
      </c>
      <c r="D451" s="361">
        <v>520</v>
      </c>
      <c r="F451" s="360" t="s">
        <v>514</v>
      </c>
      <c r="G451" s="378">
        <v>2.2964725125960883E-3</v>
      </c>
      <c r="H451" t="s">
        <v>518</v>
      </c>
    </row>
    <row r="452" spans="1:8" x14ac:dyDescent="0.35">
      <c r="A452" s="57" t="s">
        <v>551</v>
      </c>
      <c r="B452" t="s">
        <v>552</v>
      </c>
      <c r="C452" s="372" t="s">
        <v>524</v>
      </c>
      <c r="D452" s="361">
        <v>520</v>
      </c>
      <c r="F452" s="360" t="s">
        <v>515</v>
      </c>
      <c r="G452" s="378">
        <v>2.3159444129743815E-5</v>
      </c>
      <c r="H452" t="s">
        <v>518</v>
      </c>
    </row>
    <row r="453" spans="1:8" x14ac:dyDescent="0.35">
      <c r="A453" s="57" t="s">
        <v>551</v>
      </c>
      <c r="B453" t="s">
        <v>552</v>
      </c>
      <c r="C453" s="372" t="s">
        <v>524</v>
      </c>
      <c r="D453" s="361">
        <v>520</v>
      </c>
      <c r="F453" s="360" t="s">
        <v>516</v>
      </c>
      <c r="G453" s="378">
        <v>0.88431554844851035</v>
      </c>
      <c r="H453" t="s">
        <v>518</v>
      </c>
    </row>
    <row r="454" spans="1:8" x14ac:dyDescent="0.35">
      <c r="A454" s="57" t="s">
        <v>551</v>
      </c>
      <c r="B454" t="s">
        <v>552</v>
      </c>
      <c r="C454" s="372" t="s">
        <v>526</v>
      </c>
      <c r="D454" s="361">
        <v>800</v>
      </c>
      <c r="F454" s="360" t="s">
        <v>507</v>
      </c>
      <c r="G454" s="378">
        <v>3.1708986405904035E-4</v>
      </c>
      <c r="H454" t="s">
        <v>518</v>
      </c>
    </row>
    <row r="455" spans="1:8" x14ac:dyDescent="0.35">
      <c r="A455" s="57" t="s">
        <v>551</v>
      </c>
      <c r="B455" t="s">
        <v>552</v>
      </c>
      <c r="C455" s="372" t="s">
        <v>526</v>
      </c>
      <c r="D455" s="361">
        <v>800</v>
      </c>
      <c r="F455" s="360" t="s">
        <v>517</v>
      </c>
      <c r="G455" s="378">
        <v>8.9916059924610746E-4</v>
      </c>
      <c r="H455" t="s">
        <v>518</v>
      </c>
    </row>
    <row r="456" spans="1:8" x14ac:dyDescent="0.35">
      <c r="A456" s="57" t="s">
        <v>551</v>
      </c>
      <c r="B456" t="s">
        <v>552</v>
      </c>
      <c r="C456" s="372" t="s">
        <v>526</v>
      </c>
      <c r="D456" s="361">
        <v>800</v>
      </c>
      <c r="F456" s="360" t="s">
        <v>508</v>
      </c>
      <c r="G456" s="378">
        <v>6.6084029935867036E-3</v>
      </c>
      <c r="H456" t="s">
        <v>518</v>
      </c>
    </row>
    <row r="457" spans="1:8" x14ac:dyDescent="0.35">
      <c r="A457" s="57" t="s">
        <v>551</v>
      </c>
      <c r="B457" t="s">
        <v>552</v>
      </c>
      <c r="C457" s="372" t="s">
        <v>526</v>
      </c>
      <c r="D457" s="361">
        <v>800</v>
      </c>
      <c r="F457" s="360" t="s">
        <v>509</v>
      </c>
      <c r="G457" s="378">
        <v>1.6527193870043979E-4</v>
      </c>
      <c r="H457" t="s">
        <v>518</v>
      </c>
    </row>
    <row r="458" spans="1:8" x14ac:dyDescent="0.35">
      <c r="A458" s="57" t="s">
        <v>551</v>
      </c>
      <c r="B458" t="s">
        <v>552</v>
      </c>
      <c r="C458" s="372" t="s">
        <v>526</v>
      </c>
      <c r="D458" s="361">
        <v>800</v>
      </c>
      <c r="F458" s="360" t="s">
        <v>510</v>
      </c>
      <c r="G458" s="378">
        <v>1.5903320827113289E-4</v>
      </c>
      <c r="H458" t="s">
        <v>518</v>
      </c>
    </row>
    <row r="459" spans="1:8" x14ac:dyDescent="0.35">
      <c r="A459" s="57" t="s">
        <v>551</v>
      </c>
      <c r="B459" t="s">
        <v>552</v>
      </c>
      <c r="C459" s="372" t="s">
        <v>526</v>
      </c>
      <c r="D459" s="361">
        <v>800</v>
      </c>
      <c r="F459" s="360" t="s">
        <v>511</v>
      </c>
      <c r="G459" s="378">
        <v>7.2436501434924218E-5</v>
      </c>
      <c r="H459" t="s">
        <v>518</v>
      </c>
    </row>
    <row r="460" spans="1:8" x14ac:dyDescent="0.35">
      <c r="A460" s="57" t="s">
        <v>551</v>
      </c>
      <c r="B460" t="s">
        <v>552</v>
      </c>
      <c r="C460" s="372" t="s">
        <v>526</v>
      </c>
      <c r="D460" s="361">
        <v>800</v>
      </c>
      <c r="F460" s="369" t="s">
        <v>512</v>
      </c>
      <c r="G460" s="378">
        <v>1.4169756670475583E-5</v>
      </c>
      <c r="H460" t="s">
        <v>518</v>
      </c>
    </row>
    <row r="461" spans="1:8" x14ac:dyDescent="0.35">
      <c r="A461" s="57" t="s">
        <v>551</v>
      </c>
      <c r="B461" t="s">
        <v>552</v>
      </c>
      <c r="C461" s="372" t="s">
        <v>526</v>
      </c>
      <c r="D461" s="361">
        <v>800</v>
      </c>
      <c r="F461" s="369" t="s">
        <v>513</v>
      </c>
      <c r="G461" s="378">
        <v>1.3585729884837503E-4</v>
      </c>
      <c r="H461" t="s">
        <v>518</v>
      </c>
    </row>
    <row r="462" spans="1:8" x14ac:dyDescent="0.35">
      <c r="A462" s="57" t="s">
        <v>551</v>
      </c>
      <c r="B462" t="s">
        <v>552</v>
      </c>
      <c r="C462" s="372" t="s">
        <v>526</v>
      </c>
      <c r="D462" s="361">
        <v>800</v>
      </c>
      <c r="F462" s="360" t="s">
        <v>514</v>
      </c>
      <c r="G462" s="378">
        <v>1.1927837068041131E-3</v>
      </c>
      <c r="H462" t="s">
        <v>518</v>
      </c>
    </row>
    <row r="463" spans="1:8" x14ac:dyDescent="0.35">
      <c r="A463" s="57" t="s">
        <v>551</v>
      </c>
      <c r="B463" t="s">
        <v>552</v>
      </c>
      <c r="C463" s="372" t="s">
        <v>526</v>
      </c>
      <c r="D463" s="361">
        <v>800</v>
      </c>
      <c r="F463" s="360" t="s">
        <v>515</v>
      </c>
      <c r="G463" s="378">
        <v>1.5288187250211044E-5</v>
      </c>
      <c r="H463" t="s">
        <v>518</v>
      </c>
    </row>
    <row r="464" spans="1:8" x14ac:dyDescent="0.35">
      <c r="A464" s="57" t="s">
        <v>551</v>
      </c>
      <c r="B464" t="s">
        <v>552</v>
      </c>
      <c r="C464" s="372" t="s">
        <v>526</v>
      </c>
      <c r="D464" s="361">
        <v>800</v>
      </c>
      <c r="F464" s="360" t="s">
        <v>516</v>
      </c>
      <c r="G464" s="378">
        <v>0.5670522022340746</v>
      </c>
      <c r="H464" t="s">
        <v>518</v>
      </c>
    </row>
    <row r="465" spans="1:8" x14ac:dyDescent="0.35">
      <c r="A465" s="57" t="s">
        <v>551</v>
      </c>
      <c r="B465" t="s">
        <v>555</v>
      </c>
      <c r="C465" s="372" t="s">
        <v>527</v>
      </c>
      <c r="D465" s="363">
        <v>30</v>
      </c>
      <c r="F465" s="360" t="s">
        <v>507</v>
      </c>
      <c r="G465" s="378">
        <v>1.7469224035090102E-3</v>
      </c>
      <c r="H465" t="s">
        <v>518</v>
      </c>
    </row>
    <row r="466" spans="1:8" x14ac:dyDescent="0.35">
      <c r="A466" s="57" t="s">
        <v>551</v>
      </c>
      <c r="B466" t="s">
        <v>555</v>
      </c>
      <c r="C466" s="372" t="s">
        <v>527</v>
      </c>
      <c r="D466" s="363">
        <v>30</v>
      </c>
      <c r="F466" s="360" t="s">
        <v>517</v>
      </c>
      <c r="G466" s="378">
        <v>5.2518746059777022E-3</v>
      </c>
      <c r="H466" t="s">
        <v>518</v>
      </c>
    </row>
    <row r="467" spans="1:8" x14ac:dyDescent="0.35">
      <c r="A467" s="57" t="s">
        <v>551</v>
      </c>
      <c r="B467" t="s">
        <v>555</v>
      </c>
      <c r="C467" s="372" t="s">
        <v>527</v>
      </c>
      <c r="D467" s="363">
        <v>30</v>
      </c>
      <c r="F467" s="360" t="s">
        <v>508</v>
      </c>
      <c r="G467" s="378">
        <v>1.2598781201255021E-2</v>
      </c>
      <c r="H467" t="s">
        <v>518</v>
      </c>
    </row>
    <row r="468" spans="1:8" x14ac:dyDescent="0.35">
      <c r="A468" s="57" t="s">
        <v>551</v>
      </c>
      <c r="B468" t="s">
        <v>555</v>
      </c>
      <c r="C468" s="372" t="s">
        <v>527</v>
      </c>
      <c r="D468" s="363">
        <v>30</v>
      </c>
      <c r="F468" s="360" t="s">
        <v>509</v>
      </c>
      <c r="G468" s="378">
        <v>4.7324673957193015E-4</v>
      </c>
      <c r="H468" t="s">
        <v>518</v>
      </c>
    </row>
    <row r="469" spans="1:8" x14ac:dyDescent="0.35">
      <c r="A469" s="57" t="s">
        <v>551</v>
      </c>
      <c r="B469" t="s">
        <v>555</v>
      </c>
      <c r="C469" s="372" t="s">
        <v>527</v>
      </c>
      <c r="D469" s="363">
        <v>30</v>
      </c>
      <c r="F469" s="360" t="s">
        <v>510</v>
      </c>
      <c r="G469" s="378">
        <v>2.6552399382965235E-4</v>
      </c>
      <c r="H469" t="s">
        <v>518</v>
      </c>
    </row>
    <row r="470" spans="1:8" x14ac:dyDescent="0.35">
      <c r="A470" s="57" t="s">
        <v>551</v>
      </c>
      <c r="B470" t="s">
        <v>555</v>
      </c>
      <c r="C470" s="372" t="s">
        <v>527</v>
      </c>
      <c r="D470" s="363">
        <v>30</v>
      </c>
      <c r="F470" s="360" t="s">
        <v>511</v>
      </c>
      <c r="G470" s="378">
        <v>5.8116821307197767E-4</v>
      </c>
      <c r="H470" t="s">
        <v>518</v>
      </c>
    </row>
    <row r="471" spans="1:8" x14ac:dyDescent="0.35">
      <c r="A471" s="57" t="s">
        <v>551</v>
      </c>
      <c r="B471" t="s">
        <v>555</v>
      </c>
      <c r="C471" s="372" t="s">
        <v>527</v>
      </c>
      <c r="D471" s="363">
        <v>30</v>
      </c>
      <c r="F471" s="369" t="s">
        <v>512</v>
      </c>
      <c r="G471" s="378">
        <v>2.8884586815311011E-5</v>
      </c>
      <c r="H471" t="s">
        <v>518</v>
      </c>
    </row>
    <row r="472" spans="1:8" x14ac:dyDescent="0.35">
      <c r="A472" s="57" t="s">
        <v>551</v>
      </c>
      <c r="B472" t="s">
        <v>555</v>
      </c>
      <c r="C472" s="372" t="s">
        <v>527</v>
      </c>
      <c r="D472" s="363">
        <v>30</v>
      </c>
      <c r="F472" s="369" t="s">
        <v>513</v>
      </c>
      <c r="G472" s="378">
        <v>5.0920447914203761E-5</v>
      </c>
      <c r="H472" t="s">
        <v>518</v>
      </c>
    </row>
    <row r="473" spans="1:8" x14ac:dyDescent="0.35">
      <c r="A473" s="57" t="s">
        <v>551</v>
      </c>
      <c r="B473" t="s">
        <v>555</v>
      </c>
      <c r="C473" s="372" t="s">
        <v>527</v>
      </c>
      <c r="D473" s="363">
        <v>30</v>
      </c>
      <c r="F473" s="360" t="s">
        <v>514</v>
      </c>
      <c r="G473" s="378">
        <v>7.2671909823922081E-3</v>
      </c>
      <c r="H473" t="s">
        <v>518</v>
      </c>
    </row>
    <row r="474" spans="1:8" x14ac:dyDescent="0.35">
      <c r="A474" s="57" t="s">
        <v>551</v>
      </c>
      <c r="B474" t="s">
        <v>555</v>
      </c>
      <c r="C474" s="372" t="s">
        <v>527</v>
      </c>
      <c r="D474" s="363">
        <v>30</v>
      </c>
      <c r="F474" s="360" t="s">
        <v>515</v>
      </c>
      <c r="G474" s="378">
        <v>1.9251832204627681E-5</v>
      </c>
      <c r="H474" t="s">
        <v>518</v>
      </c>
    </row>
    <row r="475" spans="1:8" x14ac:dyDescent="0.35">
      <c r="A475" s="57" t="s">
        <v>551</v>
      </c>
      <c r="B475" t="s">
        <v>555</v>
      </c>
      <c r="C475" s="372" t="s">
        <v>527</v>
      </c>
      <c r="D475" s="363">
        <v>30</v>
      </c>
      <c r="F475" s="360" t="s">
        <v>516</v>
      </c>
      <c r="G475" s="378">
        <v>5.0494757945512836</v>
      </c>
      <c r="H475" t="s">
        <v>518</v>
      </c>
    </row>
    <row r="476" spans="1:8" x14ac:dyDescent="0.35">
      <c r="A476" s="57" t="s">
        <v>554</v>
      </c>
      <c r="B476" t="s">
        <v>555</v>
      </c>
      <c r="C476" s="373" t="s">
        <v>528</v>
      </c>
      <c r="D476" s="362">
        <v>472.5</v>
      </c>
      <c r="E476" t="s">
        <v>556</v>
      </c>
      <c r="F476" s="360" t="s">
        <v>507</v>
      </c>
      <c r="G476" s="379">
        <v>8.8460553830695381E-4</v>
      </c>
      <c r="H476" t="s">
        <v>518</v>
      </c>
    </row>
    <row r="477" spans="1:8" x14ac:dyDescent="0.35">
      <c r="A477" s="57" t="s">
        <v>554</v>
      </c>
      <c r="B477" t="s">
        <v>555</v>
      </c>
      <c r="C477" s="373" t="s">
        <v>528</v>
      </c>
      <c r="D477" s="362">
        <v>472.5</v>
      </c>
      <c r="E477" t="s">
        <v>556</v>
      </c>
      <c r="F477" s="360" t="s">
        <v>517</v>
      </c>
      <c r="G477" s="379">
        <v>3.0704981702213596E-3</v>
      </c>
      <c r="H477" t="s">
        <v>518</v>
      </c>
    </row>
    <row r="478" spans="1:8" x14ac:dyDescent="0.35">
      <c r="A478" s="57" t="s">
        <v>554</v>
      </c>
      <c r="B478" t="s">
        <v>555</v>
      </c>
      <c r="C478" s="373" t="s">
        <v>528</v>
      </c>
      <c r="D478" s="362">
        <v>472.5</v>
      </c>
      <c r="E478" t="s">
        <v>556</v>
      </c>
      <c r="F478" s="360" t="s">
        <v>508</v>
      </c>
      <c r="G478" s="379">
        <v>1.2491987805155475E-2</v>
      </c>
      <c r="H478" t="s">
        <v>518</v>
      </c>
    </row>
    <row r="479" spans="1:8" x14ac:dyDescent="0.35">
      <c r="A479" s="57" t="s">
        <v>554</v>
      </c>
      <c r="B479" t="s">
        <v>555</v>
      </c>
      <c r="C479" s="373" t="s">
        <v>528</v>
      </c>
      <c r="D479" s="362">
        <v>472.5</v>
      </c>
      <c r="E479" t="s">
        <v>556</v>
      </c>
      <c r="F479" s="360" t="s">
        <v>509</v>
      </c>
      <c r="G479" s="379">
        <v>5.1875862968609788E-4</v>
      </c>
      <c r="H479" t="s">
        <v>518</v>
      </c>
    </row>
    <row r="480" spans="1:8" x14ac:dyDescent="0.35">
      <c r="A480" s="57" t="s">
        <v>554</v>
      </c>
      <c r="B480" t="s">
        <v>555</v>
      </c>
      <c r="C480" s="373" t="s">
        <v>528</v>
      </c>
      <c r="D480" s="362">
        <v>472.5</v>
      </c>
      <c r="E480" t="s">
        <v>556</v>
      </c>
      <c r="F480" s="360" t="s">
        <v>510</v>
      </c>
      <c r="G480" s="379">
        <v>3.8770040420039656E-4</v>
      </c>
      <c r="H480" t="s">
        <v>518</v>
      </c>
    </row>
    <row r="481" spans="1:8" x14ac:dyDescent="0.35">
      <c r="A481" s="57" t="s">
        <v>554</v>
      </c>
      <c r="B481" t="s">
        <v>555</v>
      </c>
      <c r="C481" s="373" t="s">
        <v>528</v>
      </c>
      <c r="D481" s="362">
        <v>472.5</v>
      </c>
      <c r="E481" t="s">
        <v>556</v>
      </c>
      <c r="F481" s="360" t="s">
        <v>511</v>
      </c>
      <c r="G481" s="379">
        <v>2.0511972596693353E-3</v>
      </c>
      <c r="H481" t="s">
        <v>518</v>
      </c>
    </row>
    <row r="482" spans="1:8" x14ac:dyDescent="0.35">
      <c r="A482" s="57" t="s">
        <v>554</v>
      </c>
      <c r="B482" t="s">
        <v>555</v>
      </c>
      <c r="C482" s="373" t="s">
        <v>528</v>
      </c>
      <c r="D482" s="362">
        <v>472.5</v>
      </c>
      <c r="E482" t="s">
        <v>556</v>
      </c>
      <c r="F482" s="369" t="s">
        <v>512</v>
      </c>
      <c r="G482" s="379">
        <v>4.0473204986465401E-5</v>
      </c>
      <c r="H482" t="s">
        <v>518</v>
      </c>
    </row>
    <row r="483" spans="1:8" x14ac:dyDescent="0.35">
      <c r="A483" s="57" t="s">
        <v>554</v>
      </c>
      <c r="B483" t="s">
        <v>555</v>
      </c>
      <c r="C483" s="373" t="s">
        <v>528</v>
      </c>
      <c r="D483" s="362">
        <v>472.5</v>
      </c>
      <c r="E483" t="s">
        <v>556</v>
      </c>
      <c r="F483" s="369" t="s">
        <v>513</v>
      </c>
      <c r="G483" s="379">
        <v>2.1533045689673061E-4</v>
      </c>
      <c r="H483" t="s">
        <v>518</v>
      </c>
    </row>
    <row r="484" spans="1:8" x14ac:dyDescent="0.35">
      <c r="A484" s="57" t="s">
        <v>554</v>
      </c>
      <c r="B484" t="s">
        <v>555</v>
      </c>
      <c r="C484" s="373" t="s">
        <v>528</v>
      </c>
      <c r="D484" s="362">
        <v>472.5</v>
      </c>
      <c r="E484" t="s">
        <v>556</v>
      </c>
      <c r="F484" s="360" t="s">
        <v>514</v>
      </c>
      <c r="G484" s="379">
        <v>4.7345932836675916E-3</v>
      </c>
      <c r="H484" t="s">
        <v>518</v>
      </c>
    </row>
    <row r="485" spans="1:8" x14ac:dyDescent="0.35">
      <c r="A485" s="57" t="s">
        <v>554</v>
      </c>
      <c r="B485" t="s">
        <v>555</v>
      </c>
      <c r="C485" s="373" t="s">
        <v>528</v>
      </c>
      <c r="D485" s="362">
        <v>472.5</v>
      </c>
      <c r="E485" t="s">
        <v>556</v>
      </c>
      <c r="F485" s="360" t="s">
        <v>515</v>
      </c>
      <c r="G485" s="379">
        <v>4.2005336918208117E-5</v>
      </c>
      <c r="H485" t="s">
        <v>518</v>
      </c>
    </row>
    <row r="486" spans="1:8" x14ac:dyDescent="0.35">
      <c r="A486" s="57" t="s">
        <v>554</v>
      </c>
      <c r="B486" t="s">
        <v>555</v>
      </c>
      <c r="C486" s="373" t="s">
        <v>528</v>
      </c>
      <c r="D486" s="362">
        <v>472.5</v>
      </c>
      <c r="E486" t="s">
        <v>556</v>
      </c>
      <c r="F486" s="360" t="s">
        <v>516</v>
      </c>
      <c r="G486" s="379">
        <v>2.9829863839623236</v>
      </c>
      <c r="H486" t="s">
        <v>518</v>
      </c>
    </row>
    <row r="487" spans="1:8" x14ac:dyDescent="0.35">
      <c r="A487" s="57" t="s">
        <v>554</v>
      </c>
      <c r="B487" t="s">
        <v>555</v>
      </c>
      <c r="C487" s="372" t="s">
        <v>524</v>
      </c>
      <c r="D487" s="361">
        <v>520</v>
      </c>
      <c r="F487" s="360" t="s">
        <v>507</v>
      </c>
      <c r="G487" s="378">
        <v>7.3943829582709451E-4</v>
      </c>
      <c r="H487" t="s">
        <v>518</v>
      </c>
    </row>
    <row r="488" spans="1:8" x14ac:dyDescent="0.35">
      <c r="A488" s="57" t="s">
        <v>554</v>
      </c>
      <c r="B488" t="s">
        <v>555</v>
      </c>
      <c r="C488" s="372" t="s">
        <v>524</v>
      </c>
      <c r="D488" s="361">
        <v>520</v>
      </c>
      <c r="F488" s="360" t="s">
        <v>517</v>
      </c>
      <c r="G488" s="378">
        <v>5.5462069142571228E-3</v>
      </c>
      <c r="H488" t="s">
        <v>518</v>
      </c>
    </row>
    <row r="489" spans="1:8" x14ac:dyDescent="0.35">
      <c r="A489" s="57" t="s">
        <v>554</v>
      </c>
      <c r="B489" t="s">
        <v>555</v>
      </c>
      <c r="C489" s="372" t="s">
        <v>524</v>
      </c>
      <c r="D489" s="361">
        <v>520</v>
      </c>
      <c r="F489" s="360" t="s">
        <v>508</v>
      </c>
      <c r="G489" s="378">
        <v>2.3862921156181133E-2</v>
      </c>
      <c r="H489" t="s">
        <v>518</v>
      </c>
    </row>
    <row r="490" spans="1:8" x14ac:dyDescent="0.35">
      <c r="A490" s="57" t="s">
        <v>554</v>
      </c>
      <c r="B490" t="s">
        <v>555</v>
      </c>
      <c r="C490" s="372" t="s">
        <v>524</v>
      </c>
      <c r="D490" s="361">
        <v>520</v>
      </c>
      <c r="F490" s="360" t="s">
        <v>509</v>
      </c>
      <c r="G490" s="378">
        <v>8.0788624702564122E-4</v>
      </c>
      <c r="H490" t="s">
        <v>518</v>
      </c>
    </row>
    <row r="491" spans="1:8" x14ac:dyDescent="0.35">
      <c r="A491" s="57" t="s">
        <v>554</v>
      </c>
      <c r="B491" t="s">
        <v>555</v>
      </c>
      <c r="C491" s="372" t="s">
        <v>524</v>
      </c>
      <c r="D491" s="361">
        <v>520</v>
      </c>
      <c r="F491" s="360" t="s">
        <v>510</v>
      </c>
      <c r="G491" s="378">
        <v>7.7762797949914848E-4</v>
      </c>
      <c r="H491" t="s">
        <v>518</v>
      </c>
    </row>
    <row r="492" spans="1:8" x14ac:dyDescent="0.35">
      <c r="A492" s="57" t="s">
        <v>554</v>
      </c>
      <c r="B492" t="s">
        <v>555</v>
      </c>
      <c r="C492" s="372" t="s">
        <v>524</v>
      </c>
      <c r="D492" s="361">
        <v>520</v>
      </c>
      <c r="F492" s="360" t="s">
        <v>511</v>
      </c>
      <c r="G492" s="378">
        <v>2.7169290251227143E-4</v>
      </c>
      <c r="H492" t="s">
        <v>518</v>
      </c>
    </row>
    <row r="493" spans="1:8" x14ac:dyDescent="0.35">
      <c r="A493" s="57" t="s">
        <v>554</v>
      </c>
      <c r="B493" t="s">
        <v>555</v>
      </c>
      <c r="C493" s="372" t="s">
        <v>524</v>
      </c>
      <c r="D493" s="361">
        <v>520</v>
      </c>
      <c r="F493" s="369" t="s">
        <v>512</v>
      </c>
      <c r="G493" s="378">
        <v>1.1755959395243144E-4</v>
      </c>
      <c r="H493" t="s">
        <v>518</v>
      </c>
    </row>
    <row r="494" spans="1:8" x14ac:dyDescent="0.35">
      <c r="A494" s="57" t="s">
        <v>554</v>
      </c>
      <c r="B494" t="s">
        <v>555</v>
      </c>
      <c r="C494" s="372" t="s">
        <v>524</v>
      </c>
      <c r="D494" s="361">
        <v>520</v>
      </c>
      <c r="F494" s="369" t="s">
        <v>513</v>
      </c>
      <c r="G494" s="378">
        <v>2.9964725207895721E-4</v>
      </c>
      <c r="H494" t="s">
        <v>518</v>
      </c>
    </row>
    <row r="495" spans="1:8" x14ac:dyDescent="0.35">
      <c r="A495" s="57" t="s">
        <v>554</v>
      </c>
      <c r="B495" t="s">
        <v>555</v>
      </c>
      <c r="C495" s="372" t="s">
        <v>524</v>
      </c>
      <c r="D495" s="361">
        <v>520</v>
      </c>
      <c r="F495" s="360" t="s">
        <v>514</v>
      </c>
      <c r="G495" s="378">
        <v>2.908512284215388E-3</v>
      </c>
      <c r="H495" t="s">
        <v>518</v>
      </c>
    </row>
    <row r="496" spans="1:8" x14ac:dyDescent="0.35">
      <c r="A496" s="57" t="s">
        <v>554</v>
      </c>
      <c r="B496" t="s">
        <v>555</v>
      </c>
      <c r="C496" s="372" t="s">
        <v>524</v>
      </c>
      <c r="D496" s="361">
        <v>520</v>
      </c>
      <c r="F496" s="360" t="s">
        <v>515</v>
      </c>
      <c r="G496" s="378">
        <v>5.7559712714394625E-5</v>
      </c>
      <c r="H496" t="s">
        <v>518</v>
      </c>
    </row>
    <row r="497" spans="1:8" x14ac:dyDescent="0.35">
      <c r="A497" s="57" t="s">
        <v>554</v>
      </c>
      <c r="B497" t="s">
        <v>555</v>
      </c>
      <c r="C497" s="372" t="s">
        <v>524</v>
      </c>
      <c r="D497" s="361">
        <v>520</v>
      </c>
      <c r="F497" s="360" t="s">
        <v>516</v>
      </c>
      <c r="G497" s="378">
        <v>2.3578440930302227</v>
      </c>
      <c r="H497" t="s">
        <v>518</v>
      </c>
    </row>
    <row r="498" spans="1:8" x14ac:dyDescent="0.35">
      <c r="A498" s="57" t="s">
        <v>554</v>
      </c>
      <c r="B498" t="s">
        <v>555</v>
      </c>
      <c r="C498" s="372" t="s">
        <v>525</v>
      </c>
      <c r="D498" s="361">
        <v>564.9122807017543</v>
      </c>
      <c r="F498" s="360" t="s">
        <v>507</v>
      </c>
      <c r="G498" s="378">
        <v>3.5177618448429708E-4</v>
      </c>
      <c r="H498" t="s">
        <v>518</v>
      </c>
    </row>
    <row r="499" spans="1:8" x14ac:dyDescent="0.35">
      <c r="A499" s="57" t="s">
        <v>554</v>
      </c>
      <c r="B499" t="s">
        <v>555</v>
      </c>
      <c r="C499" s="372" t="s">
        <v>525</v>
      </c>
      <c r="D499" s="361">
        <v>564.9122807017543</v>
      </c>
      <c r="F499" s="360" t="s">
        <v>517</v>
      </c>
      <c r="G499" s="378">
        <v>1.1146642202900484E-3</v>
      </c>
      <c r="H499" t="s">
        <v>518</v>
      </c>
    </row>
    <row r="500" spans="1:8" x14ac:dyDescent="0.35">
      <c r="A500" s="57" t="s">
        <v>554</v>
      </c>
      <c r="B500" t="s">
        <v>555</v>
      </c>
      <c r="C500" s="372" t="s">
        <v>525</v>
      </c>
      <c r="D500" s="361">
        <v>564.9122807017543</v>
      </c>
      <c r="F500" s="360" t="s">
        <v>508</v>
      </c>
      <c r="G500" s="378">
        <v>2.1834743772452527E-3</v>
      </c>
      <c r="H500" t="s">
        <v>518</v>
      </c>
    </row>
    <row r="501" spans="1:8" x14ac:dyDescent="0.35">
      <c r="A501" s="57" t="s">
        <v>554</v>
      </c>
      <c r="B501" t="s">
        <v>555</v>
      </c>
      <c r="C501" s="372" t="s">
        <v>525</v>
      </c>
      <c r="D501" s="361">
        <v>564.9122807017543</v>
      </c>
      <c r="F501" s="360" t="s">
        <v>509</v>
      </c>
      <c r="G501" s="378">
        <v>3.92188385612966E-4</v>
      </c>
      <c r="H501" t="s">
        <v>518</v>
      </c>
    </row>
    <row r="502" spans="1:8" x14ac:dyDescent="0.35">
      <c r="A502" s="57" t="s">
        <v>554</v>
      </c>
      <c r="B502" t="s">
        <v>555</v>
      </c>
      <c r="C502" s="372" t="s">
        <v>525</v>
      </c>
      <c r="D502" s="361">
        <v>564.9122807017543</v>
      </c>
      <c r="F502" s="360" t="s">
        <v>510</v>
      </c>
      <c r="G502" s="378">
        <v>1.6992790113107712E-4</v>
      </c>
      <c r="H502" t="s">
        <v>518</v>
      </c>
    </row>
    <row r="503" spans="1:8" x14ac:dyDescent="0.35">
      <c r="A503" s="57" t="s">
        <v>554</v>
      </c>
      <c r="B503" t="s">
        <v>555</v>
      </c>
      <c r="C503" s="372" t="s">
        <v>525</v>
      </c>
      <c r="D503" s="361">
        <v>564.9122807017543</v>
      </c>
      <c r="F503" s="360" t="s">
        <v>511</v>
      </c>
      <c r="G503" s="378">
        <v>5.3701009542650793E-3</v>
      </c>
      <c r="H503" t="s">
        <v>518</v>
      </c>
    </row>
    <row r="504" spans="1:8" x14ac:dyDescent="0.35">
      <c r="A504" s="57" t="s">
        <v>554</v>
      </c>
      <c r="B504" t="s">
        <v>555</v>
      </c>
      <c r="C504" s="372" t="s">
        <v>525</v>
      </c>
      <c r="D504" s="361">
        <v>564.9122807017543</v>
      </c>
      <c r="F504" s="369" t="s">
        <v>512</v>
      </c>
      <c r="G504" s="378">
        <v>1.395586022108448E-5</v>
      </c>
      <c r="H504" t="s">
        <v>518</v>
      </c>
    </row>
    <row r="505" spans="1:8" x14ac:dyDescent="0.35">
      <c r="A505" s="57" t="s">
        <v>554</v>
      </c>
      <c r="B505" t="s">
        <v>555</v>
      </c>
      <c r="C505" s="372" t="s">
        <v>525</v>
      </c>
      <c r="D505" s="361">
        <v>564.9122807017543</v>
      </c>
      <c r="F505" s="369" t="s">
        <v>513</v>
      </c>
      <c r="G505" s="378">
        <v>3.2943017661785005E-5</v>
      </c>
      <c r="H505" t="s">
        <v>518</v>
      </c>
    </row>
    <row r="506" spans="1:8" x14ac:dyDescent="0.35">
      <c r="A506" s="57" t="s">
        <v>554</v>
      </c>
      <c r="B506" t="s">
        <v>555</v>
      </c>
      <c r="C506" s="372" t="s">
        <v>525</v>
      </c>
      <c r="D506" s="361">
        <v>564.9122807017543</v>
      </c>
      <c r="F506" s="360" t="s">
        <v>514</v>
      </c>
      <c r="G506" s="378">
        <v>6.1720510259994062E-3</v>
      </c>
      <c r="H506" t="s">
        <v>518</v>
      </c>
    </row>
    <row r="507" spans="1:8" x14ac:dyDescent="0.35">
      <c r="A507" s="57" t="s">
        <v>554</v>
      </c>
      <c r="B507" t="s">
        <v>555</v>
      </c>
      <c r="C507" s="372" t="s">
        <v>525</v>
      </c>
      <c r="D507" s="361">
        <v>564.9122807017543</v>
      </c>
      <c r="F507" s="360" t="s">
        <v>515</v>
      </c>
      <c r="G507" s="378">
        <v>4.8764417760998784E-5</v>
      </c>
      <c r="H507" t="s">
        <v>518</v>
      </c>
    </row>
    <row r="508" spans="1:8" x14ac:dyDescent="0.35">
      <c r="A508" s="57" t="s">
        <v>554</v>
      </c>
      <c r="B508" t="s">
        <v>555</v>
      </c>
      <c r="C508" s="372" t="s">
        <v>525</v>
      </c>
      <c r="D508" s="361">
        <v>564.9122807017543</v>
      </c>
      <c r="F508" s="360" t="s">
        <v>516</v>
      </c>
      <c r="G508" s="378">
        <v>3.1118056807055661</v>
      </c>
      <c r="H508" t="s">
        <v>518</v>
      </c>
    </row>
    <row r="509" spans="1:8" x14ac:dyDescent="0.35">
      <c r="A509" s="57" t="s">
        <v>554</v>
      </c>
      <c r="B509" t="s">
        <v>555</v>
      </c>
      <c r="C509" s="372" t="s">
        <v>526</v>
      </c>
      <c r="D509" s="361">
        <v>664.91228070175441</v>
      </c>
      <c r="F509" s="360" t="s">
        <v>507</v>
      </c>
      <c r="G509" s="378">
        <v>7.6681223707710335E-4</v>
      </c>
      <c r="H509" t="s">
        <v>518</v>
      </c>
    </row>
    <row r="510" spans="1:8" x14ac:dyDescent="0.35">
      <c r="A510" s="57" t="s">
        <v>554</v>
      </c>
      <c r="B510" t="s">
        <v>555</v>
      </c>
      <c r="C510" s="372" t="s">
        <v>526</v>
      </c>
      <c r="D510" s="361">
        <v>664.91228070175441</v>
      </c>
      <c r="F510" s="360" t="s">
        <v>517</v>
      </c>
      <c r="G510" s="378">
        <v>2.369827298851115E-3</v>
      </c>
      <c r="H510" t="s">
        <v>518</v>
      </c>
    </row>
    <row r="511" spans="1:8" x14ac:dyDescent="0.35">
      <c r="A511" s="57" t="s">
        <v>554</v>
      </c>
      <c r="B511" t="s">
        <v>555</v>
      </c>
      <c r="C511" s="372" t="s">
        <v>526</v>
      </c>
      <c r="D511" s="361">
        <v>664.91228070175441</v>
      </c>
      <c r="F511" s="360" t="s">
        <v>508</v>
      </c>
      <c r="G511" s="378">
        <v>1.5986066508275023E-2</v>
      </c>
      <c r="H511" t="s">
        <v>518</v>
      </c>
    </row>
    <row r="512" spans="1:8" x14ac:dyDescent="0.35">
      <c r="A512" s="57" t="s">
        <v>554</v>
      </c>
      <c r="B512" t="s">
        <v>555</v>
      </c>
      <c r="C512" s="372" t="s">
        <v>526</v>
      </c>
      <c r="D512" s="361">
        <v>664.91228070175441</v>
      </c>
      <c r="F512" s="360" t="s">
        <v>509</v>
      </c>
      <c r="G512" s="378">
        <v>4.8472022642049917E-4</v>
      </c>
      <c r="H512" t="s">
        <v>518</v>
      </c>
    </row>
    <row r="513" spans="1:8" x14ac:dyDescent="0.35">
      <c r="A513" s="57" t="s">
        <v>554</v>
      </c>
      <c r="B513" t="s">
        <v>555</v>
      </c>
      <c r="C513" s="372" t="s">
        <v>526</v>
      </c>
      <c r="D513" s="361">
        <v>664.91228070175441</v>
      </c>
      <c r="F513" s="360" t="s">
        <v>510</v>
      </c>
      <c r="G513" s="378">
        <v>4.6650293233890648E-4</v>
      </c>
      <c r="H513" t="s">
        <v>518</v>
      </c>
    </row>
    <row r="514" spans="1:8" x14ac:dyDescent="0.35">
      <c r="A514" s="57" t="s">
        <v>554</v>
      </c>
      <c r="B514" t="s">
        <v>555</v>
      </c>
      <c r="C514" s="372" t="s">
        <v>526</v>
      </c>
      <c r="D514" s="361">
        <v>664.91228070175441</v>
      </c>
      <c r="F514" s="360" t="s">
        <v>511</v>
      </c>
      <c r="G514" s="378">
        <v>1.6569611991779819E-4</v>
      </c>
      <c r="H514" t="s">
        <v>518</v>
      </c>
    </row>
    <row r="515" spans="1:8" x14ac:dyDescent="0.35">
      <c r="A515" s="57" t="s">
        <v>554</v>
      </c>
      <c r="B515" t="s">
        <v>555</v>
      </c>
      <c r="C515" s="372" t="s">
        <v>526</v>
      </c>
      <c r="D515" s="361">
        <v>664.91228070175441</v>
      </c>
      <c r="F515" s="369" t="s">
        <v>512</v>
      </c>
      <c r="G515" s="378">
        <v>4.130562664389772E-5</v>
      </c>
      <c r="H515" t="s">
        <v>518</v>
      </c>
    </row>
    <row r="516" spans="1:8" x14ac:dyDescent="0.35">
      <c r="A516" s="57" t="s">
        <v>554</v>
      </c>
      <c r="B516" t="s">
        <v>555</v>
      </c>
      <c r="C516" s="372" t="s">
        <v>526</v>
      </c>
      <c r="D516" s="361">
        <v>664.91228070175441</v>
      </c>
      <c r="F516" s="369" t="s">
        <v>513</v>
      </c>
      <c r="G516" s="378">
        <v>3.9937722566074516E-4</v>
      </c>
      <c r="H516" t="s">
        <v>518</v>
      </c>
    </row>
    <row r="517" spans="1:8" x14ac:dyDescent="0.35">
      <c r="A517" s="57" t="s">
        <v>554</v>
      </c>
      <c r="B517" t="s">
        <v>555</v>
      </c>
      <c r="C517" s="372" t="s">
        <v>526</v>
      </c>
      <c r="D517" s="361">
        <v>664.91228070175441</v>
      </c>
      <c r="F517" s="360" t="s">
        <v>514</v>
      </c>
      <c r="G517" s="378">
        <v>1.8650490267469011E-3</v>
      </c>
      <c r="H517" t="s">
        <v>518</v>
      </c>
    </row>
    <row r="518" spans="1:8" x14ac:dyDescent="0.35">
      <c r="A518" s="57" t="s">
        <v>554</v>
      </c>
      <c r="B518" t="s">
        <v>555</v>
      </c>
      <c r="C518" s="372" t="s">
        <v>526</v>
      </c>
      <c r="D518" s="361">
        <v>664.91228070175441</v>
      </c>
      <c r="F518" s="360" t="s">
        <v>515</v>
      </c>
      <c r="G518" s="378">
        <v>3.7183931338532777E-5</v>
      </c>
      <c r="H518" t="s">
        <v>518</v>
      </c>
    </row>
    <row r="519" spans="1:8" x14ac:dyDescent="0.35">
      <c r="A519" s="57" t="s">
        <v>554</v>
      </c>
      <c r="B519" t="s">
        <v>555</v>
      </c>
      <c r="C519" s="372" t="s">
        <v>526</v>
      </c>
      <c r="D519" s="361">
        <v>664.91228070175441</v>
      </c>
      <c r="F519" s="360" t="s">
        <v>516</v>
      </c>
      <c r="G519" s="378">
        <v>1.4383236024469759</v>
      </c>
      <c r="H519" t="s">
        <v>518</v>
      </c>
    </row>
    <row r="520" spans="1:8" x14ac:dyDescent="0.35">
      <c r="A520" s="57" t="s">
        <v>554</v>
      </c>
      <c r="B520" t="s">
        <v>555</v>
      </c>
      <c r="C520" s="372" t="s">
        <v>527</v>
      </c>
      <c r="D520" s="361">
        <v>110</v>
      </c>
      <c r="F520" s="360" t="s">
        <v>507</v>
      </c>
      <c r="G520" s="378">
        <v>1.844970813911105E-3</v>
      </c>
      <c r="H520" t="s">
        <v>518</v>
      </c>
    </row>
    <row r="521" spans="1:8" x14ac:dyDescent="0.35">
      <c r="A521" s="57" t="s">
        <v>554</v>
      </c>
      <c r="B521" t="s">
        <v>555</v>
      </c>
      <c r="C521" s="372" t="s">
        <v>527</v>
      </c>
      <c r="D521" s="361">
        <v>110</v>
      </c>
      <c r="F521" s="360" t="s">
        <v>517</v>
      </c>
      <c r="G521" s="378">
        <v>5.5466432549531198E-3</v>
      </c>
      <c r="H521" t="s">
        <v>518</v>
      </c>
    </row>
    <row r="522" spans="1:8" x14ac:dyDescent="0.35">
      <c r="A522" s="57" t="s">
        <v>554</v>
      </c>
      <c r="B522" t="s">
        <v>555</v>
      </c>
      <c r="C522" s="372" t="s">
        <v>527</v>
      </c>
      <c r="D522" s="361">
        <v>110</v>
      </c>
      <c r="F522" s="360" t="s">
        <v>508</v>
      </c>
      <c r="G522" s="378">
        <v>1.3305905036466902E-2</v>
      </c>
      <c r="H522" t="s">
        <v>518</v>
      </c>
    </row>
    <row r="523" spans="1:8" x14ac:dyDescent="0.35">
      <c r="A523" s="57" t="s">
        <v>554</v>
      </c>
      <c r="B523" t="s">
        <v>555</v>
      </c>
      <c r="C523" s="372" t="s">
        <v>527</v>
      </c>
      <c r="D523" s="361">
        <v>110</v>
      </c>
      <c r="F523" s="360" t="s">
        <v>509</v>
      </c>
      <c r="G523" s="378">
        <v>4.9980836042572239E-4</v>
      </c>
      <c r="H523" t="s">
        <v>518</v>
      </c>
    </row>
    <row r="524" spans="1:8" x14ac:dyDescent="0.35">
      <c r="A524" s="57" t="s">
        <v>554</v>
      </c>
      <c r="B524" t="s">
        <v>555</v>
      </c>
      <c r="C524" s="372" t="s">
        <v>527</v>
      </c>
      <c r="D524" s="361">
        <v>110</v>
      </c>
      <c r="F524" s="360" t="s">
        <v>510</v>
      </c>
      <c r="G524" s="378">
        <v>2.8042689132888788E-4</v>
      </c>
      <c r="H524" t="s">
        <v>518</v>
      </c>
    </row>
    <row r="525" spans="1:8" x14ac:dyDescent="0.35">
      <c r="A525" s="57" t="s">
        <v>554</v>
      </c>
      <c r="B525" t="s">
        <v>555</v>
      </c>
      <c r="C525" s="372" t="s">
        <v>527</v>
      </c>
      <c r="D525" s="361">
        <v>110</v>
      </c>
      <c r="F525" s="360" t="s">
        <v>511</v>
      </c>
      <c r="G525" s="378">
        <v>6.1378707430672578E-4</v>
      </c>
      <c r="H525" t="s">
        <v>518</v>
      </c>
    </row>
    <row r="526" spans="1:8" x14ac:dyDescent="0.35">
      <c r="A526" s="57" t="s">
        <v>554</v>
      </c>
      <c r="B526" t="s">
        <v>555</v>
      </c>
      <c r="C526" s="372" t="s">
        <v>527</v>
      </c>
      <c r="D526" s="361">
        <v>110</v>
      </c>
      <c r="F526" s="369" t="s">
        <v>512</v>
      </c>
      <c r="G526" s="378">
        <v>3.0505773776262323E-5</v>
      </c>
      <c r="H526" t="s">
        <v>518</v>
      </c>
    </row>
    <row r="527" spans="1:8" x14ac:dyDescent="0.35">
      <c r="A527" s="57" t="s">
        <v>554</v>
      </c>
      <c r="B527" t="s">
        <v>555</v>
      </c>
      <c r="C527" s="372" t="s">
        <v>527</v>
      </c>
      <c r="D527" s="361">
        <v>110</v>
      </c>
      <c r="F527" s="369" t="s">
        <v>513</v>
      </c>
      <c r="G527" s="378">
        <v>5.3778427733411325E-5</v>
      </c>
      <c r="H527" t="s">
        <v>518</v>
      </c>
    </row>
    <row r="528" spans="1:8" x14ac:dyDescent="0.35">
      <c r="A528" s="57" t="s">
        <v>554</v>
      </c>
      <c r="B528" t="s">
        <v>555</v>
      </c>
      <c r="C528" s="372" t="s">
        <v>527</v>
      </c>
      <c r="D528" s="361">
        <v>110</v>
      </c>
      <c r="F528" s="360" t="s">
        <v>514</v>
      </c>
      <c r="G528" s="378">
        <v>7.6750720207718953E-3</v>
      </c>
      <c r="H528" t="s">
        <v>518</v>
      </c>
    </row>
    <row r="529" spans="1:8" x14ac:dyDescent="0.35">
      <c r="A529" s="57" t="s">
        <v>554</v>
      </c>
      <c r="B529" t="s">
        <v>555</v>
      </c>
      <c r="C529" s="372" t="s">
        <v>527</v>
      </c>
      <c r="D529" s="361">
        <v>110</v>
      </c>
      <c r="F529" s="360" t="s">
        <v>515</v>
      </c>
      <c r="G529" s="378">
        <v>2.0332367631501821E-5</v>
      </c>
      <c r="H529" t="s">
        <v>518</v>
      </c>
    </row>
    <row r="530" spans="1:8" x14ac:dyDescent="0.35">
      <c r="A530" s="57" t="s">
        <v>554</v>
      </c>
      <c r="B530" t="s">
        <v>555</v>
      </c>
      <c r="C530" s="372" t="s">
        <v>527</v>
      </c>
      <c r="D530" s="361">
        <v>110</v>
      </c>
      <c r="F530" s="360" t="s">
        <v>516</v>
      </c>
      <c r="G530" s="378">
        <v>5.3328845332709447</v>
      </c>
      <c r="H530" t="s">
        <v>518</v>
      </c>
    </row>
    <row r="531" spans="1:8" x14ac:dyDescent="0.35">
      <c r="A531" s="57" t="s">
        <v>557</v>
      </c>
      <c r="C531" s="373" t="s">
        <v>528</v>
      </c>
      <c r="D531" s="362">
        <v>652</v>
      </c>
      <c r="E531" t="s">
        <v>558</v>
      </c>
      <c r="F531" s="360" t="s">
        <v>507</v>
      </c>
      <c r="G531" s="379">
        <v>4.6278467562703158E-4</v>
      </c>
      <c r="H531" t="s">
        <v>518</v>
      </c>
    </row>
    <row r="532" spans="1:8" x14ac:dyDescent="0.35">
      <c r="A532" s="57" t="s">
        <v>557</v>
      </c>
      <c r="C532" s="373" t="s">
        <v>528</v>
      </c>
      <c r="D532" s="362">
        <v>652</v>
      </c>
      <c r="E532" t="s">
        <v>558</v>
      </c>
      <c r="F532" s="360" t="s">
        <v>517</v>
      </c>
      <c r="G532" s="379">
        <v>1.6123177253947727E-3</v>
      </c>
      <c r="H532" t="s">
        <v>518</v>
      </c>
    </row>
    <row r="533" spans="1:8" x14ac:dyDescent="0.35">
      <c r="A533" s="57" t="s">
        <v>557</v>
      </c>
      <c r="C533" s="373" t="s">
        <v>528</v>
      </c>
      <c r="D533" s="362">
        <v>652</v>
      </c>
      <c r="E533" t="s">
        <v>558</v>
      </c>
      <c r="F533" s="360" t="s">
        <v>508</v>
      </c>
      <c r="G533" s="379">
        <v>6.9189485013005378E-3</v>
      </c>
      <c r="H533" t="s">
        <v>518</v>
      </c>
    </row>
    <row r="534" spans="1:8" x14ac:dyDescent="0.35">
      <c r="A534" s="57" t="s">
        <v>557</v>
      </c>
      <c r="C534" s="373" t="s">
        <v>528</v>
      </c>
      <c r="D534" s="362">
        <v>652</v>
      </c>
      <c r="E534" t="s">
        <v>558</v>
      </c>
      <c r="F534" s="360" t="s">
        <v>509</v>
      </c>
      <c r="G534" s="379">
        <v>3.3456032528251948E-4</v>
      </c>
      <c r="H534" t="s">
        <v>518</v>
      </c>
    </row>
    <row r="535" spans="1:8" x14ac:dyDescent="0.35">
      <c r="A535" s="57" t="s">
        <v>557</v>
      </c>
      <c r="C535" s="373" t="s">
        <v>528</v>
      </c>
      <c r="D535" s="362">
        <v>652</v>
      </c>
      <c r="E535" t="s">
        <v>558</v>
      </c>
      <c r="F535" s="360" t="s">
        <v>510</v>
      </c>
      <c r="G535" s="379">
        <v>2.3788161479538022E-4</v>
      </c>
      <c r="H535" t="s">
        <v>518</v>
      </c>
    </row>
    <row r="536" spans="1:8" x14ac:dyDescent="0.35">
      <c r="A536" s="57" t="s">
        <v>557</v>
      </c>
      <c r="C536" s="373" t="s">
        <v>528</v>
      </c>
      <c r="D536" s="362">
        <v>652</v>
      </c>
      <c r="E536" t="s">
        <v>558</v>
      </c>
      <c r="F536" s="360" t="s">
        <v>511</v>
      </c>
      <c r="G536" s="379">
        <v>1.982241326120219E-3</v>
      </c>
      <c r="H536" t="s">
        <v>518</v>
      </c>
    </row>
    <row r="537" spans="1:8" x14ac:dyDescent="0.35">
      <c r="A537" s="57" t="s">
        <v>557</v>
      </c>
      <c r="C537" s="373" t="s">
        <v>528</v>
      </c>
      <c r="D537" s="362">
        <v>652</v>
      </c>
      <c r="E537" t="s">
        <v>558</v>
      </c>
      <c r="F537" s="369" t="s">
        <v>512</v>
      </c>
      <c r="G537" s="379">
        <v>2.3693758523457124E-5</v>
      </c>
      <c r="H537" t="s">
        <v>518</v>
      </c>
    </row>
    <row r="538" spans="1:8" x14ac:dyDescent="0.35">
      <c r="A538" s="57" t="s">
        <v>557</v>
      </c>
      <c r="C538" s="373" t="s">
        <v>528</v>
      </c>
      <c r="D538" s="362">
        <v>652</v>
      </c>
      <c r="E538" t="s">
        <v>558</v>
      </c>
      <c r="F538" s="369" t="s">
        <v>513</v>
      </c>
      <c r="G538" s="379">
        <v>1.3346319620652971E-4</v>
      </c>
      <c r="H538" t="s">
        <v>518</v>
      </c>
    </row>
    <row r="539" spans="1:8" x14ac:dyDescent="0.35">
      <c r="A539" s="57" t="s">
        <v>557</v>
      </c>
      <c r="C539" s="373" t="s">
        <v>528</v>
      </c>
      <c r="D539" s="362">
        <v>652</v>
      </c>
      <c r="E539" t="s">
        <v>558</v>
      </c>
      <c r="F539" s="360" t="s">
        <v>514</v>
      </c>
      <c r="G539" s="379">
        <v>3.2346428706913231E-3</v>
      </c>
      <c r="H539" t="s">
        <v>518</v>
      </c>
    </row>
    <row r="540" spans="1:8" x14ac:dyDescent="0.35">
      <c r="A540" s="57" t="s">
        <v>557</v>
      </c>
      <c r="C540" s="373" t="s">
        <v>528</v>
      </c>
      <c r="D540" s="362">
        <v>652</v>
      </c>
      <c r="E540" t="s">
        <v>558</v>
      </c>
      <c r="F540" s="360" t="s">
        <v>515</v>
      </c>
      <c r="G540" s="379">
        <v>3.1006339909822546E-5</v>
      </c>
      <c r="H540" t="s">
        <v>518</v>
      </c>
    </row>
    <row r="541" spans="1:8" x14ac:dyDescent="0.35">
      <c r="A541" s="57" t="s">
        <v>557</v>
      </c>
      <c r="C541" s="373" t="s">
        <v>528</v>
      </c>
      <c r="D541" s="362">
        <v>652</v>
      </c>
      <c r="E541" t="s">
        <v>558</v>
      </c>
      <c r="F541" s="360" t="s">
        <v>516</v>
      </c>
      <c r="G541" s="379">
        <v>1.8883421604250508</v>
      </c>
      <c r="H541" t="s">
        <v>518</v>
      </c>
    </row>
    <row r="542" spans="1:8" x14ac:dyDescent="0.35">
      <c r="A542" s="57" t="s">
        <v>557</v>
      </c>
      <c r="C542" s="372" t="s">
        <v>524</v>
      </c>
      <c r="D542" s="361">
        <v>520</v>
      </c>
      <c r="F542" s="360" t="s">
        <v>507</v>
      </c>
      <c r="G542" s="378">
        <v>5.1444138780856361E-4</v>
      </c>
      <c r="H542" t="s">
        <v>518</v>
      </c>
    </row>
    <row r="543" spans="1:8" x14ac:dyDescent="0.35">
      <c r="A543" s="57" t="s">
        <v>557</v>
      </c>
      <c r="C543" s="372" t="s">
        <v>524</v>
      </c>
      <c r="D543" s="361">
        <v>520</v>
      </c>
      <c r="F543" s="360" t="s">
        <v>517</v>
      </c>
      <c r="G543" s="378">
        <v>3.8586023988011827E-3</v>
      </c>
      <c r="H543" t="s">
        <v>518</v>
      </c>
    </row>
    <row r="544" spans="1:8" x14ac:dyDescent="0.35">
      <c r="A544" s="57" t="s">
        <v>557</v>
      </c>
      <c r="C544" s="372" t="s">
        <v>524</v>
      </c>
      <c r="D544" s="361">
        <v>520</v>
      </c>
      <c r="F544" s="360" t="s">
        <v>508</v>
      </c>
      <c r="G544" s="378">
        <v>1.6601891389762039E-2</v>
      </c>
      <c r="H544" t="s">
        <v>518</v>
      </c>
    </row>
    <row r="545" spans="1:8" x14ac:dyDescent="0.35">
      <c r="A545" s="57" t="s">
        <v>557</v>
      </c>
      <c r="C545" s="372" t="s">
        <v>524</v>
      </c>
      <c r="D545" s="361">
        <v>520</v>
      </c>
      <c r="F545" s="360" t="s">
        <v>509</v>
      </c>
      <c r="G545" s="378">
        <v>5.6206193871314789E-4</v>
      </c>
      <c r="H545" t="s">
        <v>518</v>
      </c>
    </row>
    <row r="546" spans="1:8" x14ac:dyDescent="0.35">
      <c r="A546" s="57" t="s">
        <v>557</v>
      </c>
      <c r="C546" s="372" t="s">
        <v>524</v>
      </c>
      <c r="D546" s="361">
        <v>520</v>
      </c>
      <c r="F546" s="360" t="s">
        <v>510</v>
      </c>
      <c r="G546" s="378">
        <v>5.4101068233806341E-4</v>
      </c>
      <c r="H546" t="s">
        <v>518</v>
      </c>
    </row>
    <row r="547" spans="1:8" x14ac:dyDescent="0.35">
      <c r="A547" s="57" t="s">
        <v>557</v>
      </c>
      <c r="C547" s="372" t="s">
        <v>524</v>
      </c>
      <c r="D547" s="361">
        <v>520</v>
      </c>
      <c r="F547" s="360" t="s">
        <v>511</v>
      </c>
      <c r="G547" s="378">
        <v>1.8902195709218805E-4</v>
      </c>
      <c r="H547" t="s">
        <v>518</v>
      </c>
    </row>
    <row r="548" spans="1:8" x14ac:dyDescent="0.35">
      <c r="A548" s="57" t="s">
        <v>557</v>
      </c>
      <c r="C548" s="372" t="s">
        <v>524</v>
      </c>
      <c r="D548" s="361">
        <v>520</v>
      </c>
      <c r="F548" s="369" t="s">
        <v>512</v>
      </c>
      <c r="G548" s="378">
        <v>8.1788461599021265E-5</v>
      </c>
      <c r="H548" t="s">
        <v>518</v>
      </c>
    </row>
    <row r="549" spans="1:8" x14ac:dyDescent="0.35">
      <c r="A549" s="57" t="s">
        <v>557</v>
      </c>
      <c r="C549" s="372" t="s">
        <v>524</v>
      </c>
      <c r="D549" s="361">
        <v>520</v>
      </c>
      <c r="F549" s="369" t="s">
        <v>513</v>
      </c>
      <c r="G549" s="378">
        <v>2.084703336065338E-4</v>
      </c>
      <c r="H549" t="s">
        <v>518</v>
      </c>
    </row>
    <row r="550" spans="1:8" x14ac:dyDescent="0.35">
      <c r="A550" s="57" t="s">
        <v>557</v>
      </c>
      <c r="C550" s="372" t="s">
        <v>524</v>
      </c>
      <c r="D550" s="361">
        <v>520</v>
      </c>
      <c r="F550" s="360" t="s">
        <v>514</v>
      </c>
      <c r="G550" s="378">
        <v>2.023507714428541E-3</v>
      </c>
      <c r="H550" t="s">
        <v>518</v>
      </c>
    </row>
    <row r="551" spans="1:8" x14ac:dyDescent="0.35">
      <c r="A551" s="57" t="s">
        <v>557</v>
      </c>
      <c r="C551" s="372" t="s">
        <v>524</v>
      </c>
      <c r="D551" s="361">
        <v>520</v>
      </c>
      <c r="F551" s="360" t="s">
        <v>515</v>
      </c>
      <c r="G551" s="378">
        <v>4.0045394805436831E-5</v>
      </c>
      <c r="H551" t="s">
        <v>518</v>
      </c>
    </row>
    <row r="552" spans="1:8" x14ac:dyDescent="0.35">
      <c r="A552" s="57" t="s">
        <v>557</v>
      </c>
      <c r="C552" s="372" t="s">
        <v>524</v>
      </c>
      <c r="D552" s="361">
        <v>520</v>
      </c>
      <c r="F552" s="360" t="s">
        <v>516</v>
      </c>
      <c r="G552" s="378">
        <v>1.6403973046837235</v>
      </c>
      <c r="H552" t="s">
        <v>518</v>
      </c>
    </row>
    <row r="553" spans="1:8" x14ac:dyDescent="0.35">
      <c r="A553" s="57" t="s">
        <v>557</v>
      </c>
      <c r="C553" s="372" t="s">
        <v>525</v>
      </c>
      <c r="D553" s="361">
        <v>550</v>
      </c>
      <c r="F553" s="360" t="s">
        <v>507</v>
      </c>
      <c r="G553" s="378">
        <v>2.4473743051363345E-4</v>
      </c>
      <c r="H553" t="s">
        <v>518</v>
      </c>
    </row>
    <row r="554" spans="1:8" x14ac:dyDescent="0.35">
      <c r="A554" s="57" t="s">
        <v>557</v>
      </c>
      <c r="C554" s="372" t="s">
        <v>525</v>
      </c>
      <c r="D554" s="361">
        <v>550</v>
      </c>
      <c r="F554" s="360" t="s">
        <v>517</v>
      </c>
      <c r="G554" s="378">
        <v>7.7549325165145329E-4</v>
      </c>
      <c r="H554" t="s">
        <v>518</v>
      </c>
    </row>
    <row r="555" spans="1:8" x14ac:dyDescent="0.35">
      <c r="A555" s="57" t="s">
        <v>557</v>
      </c>
      <c r="C555" s="372" t="s">
        <v>525</v>
      </c>
      <c r="D555" s="361">
        <v>550</v>
      </c>
      <c r="F555" s="360" t="s">
        <v>508</v>
      </c>
      <c r="G555" s="378">
        <v>1.5190849530156666E-3</v>
      </c>
      <c r="H555" t="s">
        <v>518</v>
      </c>
    </row>
    <row r="556" spans="1:8" x14ac:dyDescent="0.35">
      <c r="A556" s="57" t="s">
        <v>557</v>
      </c>
      <c r="C556" s="372" t="s">
        <v>525</v>
      </c>
      <c r="D556" s="361">
        <v>550</v>
      </c>
      <c r="F556" s="360" t="s">
        <v>509</v>
      </c>
      <c r="G556" s="378">
        <v>2.728529730144138E-4</v>
      </c>
      <c r="H556" t="s">
        <v>518</v>
      </c>
    </row>
    <row r="557" spans="1:8" x14ac:dyDescent="0.35">
      <c r="A557" s="57" t="s">
        <v>557</v>
      </c>
      <c r="C557" s="372" t="s">
        <v>525</v>
      </c>
      <c r="D557" s="361">
        <v>550</v>
      </c>
      <c r="F557" s="360" t="s">
        <v>510</v>
      </c>
      <c r="G557" s="378">
        <v>1.1822209612160656E-4</v>
      </c>
      <c r="H557" t="s">
        <v>518</v>
      </c>
    </row>
    <row r="558" spans="1:8" x14ac:dyDescent="0.35">
      <c r="A558" s="57" t="s">
        <v>557</v>
      </c>
      <c r="C558" s="372" t="s">
        <v>525</v>
      </c>
      <c r="D558" s="361">
        <v>550</v>
      </c>
      <c r="F558" s="360" t="s">
        <v>511</v>
      </c>
      <c r="G558" s="378">
        <v>3.7360821087770763E-3</v>
      </c>
      <c r="H558" t="s">
        <v>518</v>
      </c>
    </row>
    <row r="559" spans="1:8" x14ac:dyDescent="0.35">
      <c r="A559" s="57" t="s">
        <v>557</v>
      </c>
      <c r="C559" s="372" t="s">
        <v>525</v>
      </c>
      <c r="D559" s="361">
        <v>550</v>
      </c>
      <c r="F559" s="369" t="s">
        <v>512</v>
      </c>
      <c r="G559" s="378">
        <v>9.7093593078871675E-6</v>
      </c>
      <c r="H559" t="s">
        <v>518</v>
      </c>
    </row>
    <row r="560" spans="1:8" x14ac:dyDescent="0.35">
      <c r="A560" s="57" t="s">
        <v>557</v>
      </c>
      <c r="C560" s="372" t="s">
        <v>525</v>
      </c>
      <c r="D560" s="361">
        <v>550</v>
      </c>
      <c r="F560" s="369" t="s">
        <v>513</v>
      </c>
      <c r="G560" s="378">
        <v>2.2919088475901083E-5</v>
      </c>
      <c r="H560" t="s">
        <v>518</v>
      </c>
    </row>
    <row r="561" spans="1:8" x14ac:dyDescent="0.35">
      <c r="A561" s="57" t="s">
        <v>557</v>
      </c>
      <c r="C561" s="372" t="s">
        <v>525</v>
      </c>
      <c r="D561" s="361">
        <v>550</v>
      </c>
      <c r="F561" s="360" t="s">
        <v>514</v>
      </c>
      <c r="G561" s="378">
        <v>4.2940141366208905E-3</v>
      </c>
      <c r="H561" t="s">
        <v>518</v>
      </c>
    </row>
    <row r="562" spans="1:8" x14ac:dyDescent="0.35">
      <c r="A562" s="57" t="s">
        <v>557</v>
      </c>
      <c r="C562" s="372" t="s">
        <v>525</v>
      </c>
      <c r="D562" s="361">
        <v>550</v>
      </c>
      <c r="F562" s="360" t="s">
        <v>515</v>
      </c>
      <c r="G562" s="378">
        <v>3.39263396151054E-5</v>
      </c>
      <c r="H562" t="s">
        <v>518</v>
      </c>
    </row>
    <row r="563" spans="1:8" x14ac:dyDescent="0.35">
      <c r="A563" s="57" t="s">
        <v>557</v>
      </c>
      <c r="C563" s="372" t="s">
        <v>525</v>
      </c>
      <c r="D563" s="361">
        <v>550</v>
      </c>
      <c r="F563" s="360" t="s">
        <v>516</v>
      </c>
      <c r="G563" s="378">
        <v>2.1649428248534668</v>
      </c>
      <c r="H563" t="s">
        <v>518</v>
      </c>
    </row>
    <row r="564" spans="1:8" x14ac:dyDescent="0.35">
      <c r="A564" s="57" t="s">
        <v>557</v>
      </c>
      <c r="C564" s="372" t="s">
        <v>526</v>
      </c>
      <c r="D564" s="361">
        <v>800</v>
      </c>
      <c r="F564" s="360" t="s">
        <v>507</v>
      </c>
      <c r="G564" s="378">
        <v>5.3348596313812892E-4</v>
      </c>
      <c r="H564" t="s">
        <v>518</v>
      </c>
    </row>
    <row r="565" spans="1:8" x14ac:dyDescent="0.35">
      <c r="A565" s="57" t="s">
        <v>557</v>
      </c>
      <c r="C565" s="372" t="s">
        <v>526</v>
      </c>
      <c r="D565" s="361">
        <v>800</v>
      </c>
      <c r="F565" s="360" t="s">
        <v>517</v>
      </c>
      <c r="G565" s="378">
        <v>1.6487342505353039E-3</v>
      </c>
      <c r="H565" t="s">
        <v>518</v>
      </c>
    </row>
    <row r="566" spans="1:8" x14ac:dyDescent="0.35">
      <c r="A566" s="57" t="s">
        <v>557</v>
      </c>
      <c r="C566" s="372" t="s">
        <v>526</v>
      </c>
      <c r="D566" s="361">
        <v>800</v>
      </c>
      <c r="F566" s="360" t="s">
        <v>508</v>
      </c>
      <c r="G566" s="378">
        <v>1.112181271449866E-2</v>
      </c>
      <c r="H566" t="s">
        <v>518</v>
      </c>
    </row>
    <row r="567" spans="1:8" x14ac:dyDescent="0.35">
      <c r="A567" s="57" t="s">
        <v>557</v>
      </c>
      <c r="C567" s="372" t="s">
        <v>526</v>
      </c>
      <c r="D567" s="361">
        <v>800</v>
      </c>
      <c r="F567" s="360" t="s">
        <v>509</v>
      </c>
      <c r="G567" s="378">
        <v>3.3722914729446415E-4</v>
      </c>
      <c r="H567" t="s">
        <v>518</v>
      </c>
    </row>
    <row r="568" spans="1:8" x14ac:dyDescent="0.35">
      <c r="A568" s="57" t="s">
        <v>557</v>
      </c>
      <c r="C568" s="372" t="s">
        <v>526</v>
      </c>
      <c r="D568" s="361">
        <v>800</v>
      </c>
      <c r="F568" s="360" t="s">
        <v>510</v>
      </c>
      <c r="G568" s="378">
        <v>3.2455502681363532E-4</v>
      </c>
      <c r="H568" t="s">
        <v>518</v>
      </c>
    </row>
    <row r="569" spans="1:8" x14ac:dyDescent="0.35">
      <c r="A569" s="57" t="s">
        <v>557</v>
      </c>
      <c r="C569" s="372" t="s">
        <v>526</v>
      </c>
      <c r="D569" s="361">
        <v>800</v>
      </c>
      <c r="F569" s="360" t="s">
        <v>511</v>
      </c>
      <c r="G569" s="378">
        <v>1.1527796486339743E-4</v>
      </c>
      <c r="H569" t="s">
        <v>518</v>
      </c>
    </row>
    <row r="570" spans="1:8" x14ac:dyDescent="0.35">
      <c r="A570" s="57" t="s">
        <v>557</v>
      </c>
      <c r="C570" s="372" t="s">
        <v>526</v>
      </c>
      <c r="D570" s="361">
        <v>800</v>
      </c>
      <c r="F570" s="369" t="s">
        <v>512</v>
      </c>
      <c r="G570" s="378">
        <v>2.8737115747056097E-5</v>
      </c>
      <c r="H570" t="s">
        <v>518</v>
      </c>
    </row>
    <row r="571" spans="1:8" x14ac:dyDescent="0.35">
      <c r="A571" s="57" t="s">
        <v>557</v>
      </c>
      <c r="C571" s="372" t="s">
        <v>526</v>
      </c>
      <c r="D571" s="361">
        <v>800</v>
      </c>
      <c r="F571" s="369" t="s">
        <v>513</v>
      </c>
      <c r="G571" s="378">
        <v>2.7785438675208968E-4</v>
      </c>
      <c r="H571" t="s">
        <v>518</v>
      </c>
    </row>
    <row r="572" spans="1:8" x14ac:dyDescent="0.35">
      <c r="A572" s="57" t="s">
        <v>557</v>
      </c>
      <c r="C572" s="372" t="s">
        <v>526</v>
      </c>
      <c r="D572" s="361">
        <v>800</v>
      </c>
      <c r="F572" s="360" t="s">
        <v>514</v>
      </c>
      <c r="G572" s="378">
        <v>1.2975503366071805E-3</v>
      </c>
      <c r="H572" t="s">
        <v>518</v>
      </c>
    </row>
    <row r="573" spans="1:8" x14ac:dyDescent="0.35">
      <c r="A573" s="57" t="s">
        <v>557</v>
      </c>
      <c r="C573" s="372" t="s">
        <v>526</v>
      </c>
      <c r="D573" s="361">
        <v>800</v>
      </c>
      <c r="F573" s="360" t="s">
        <v>515</v>
      </c>
      <c r="G573" s="378">
        <v>2.5869573363895847E-5</v>
      </c>
      <c r="H573" t="s">
        <v>518</v>
      </c>
    </row>
    <row r="574" spans="1:8" x14ac:dyDescent="0.35">
      <c r="A574" s="57" t="s">
        <v>557</v>
      </c>
      <c r="C574" s="372" t="s">
        <v>526</v>
      </c>
      <c r="D574" s="361">
        <v>800</v>
      </c>
      <c r="F574" s="360" t="s">
        <v>516</v>
      </c>
      <c r="G574" s="378">
        <v>1.0006692841530298</v>
      </c>
      <c r="H574" t="s">
        <v>518</v>
      </c>
    </row>
    <row r="575" spans="1:8" x14ac:dyDescent="0.35">
      <c r="A575" s="57" t="s">
        <v>557</v>
      </c>
      <c r="C575" s="372" t="s">
        <v>527</v>
      </c>
      <c r="D575" s="363">
        <v>30</v>
      </c>
      <c r="F575" s="360" t="s">
        <v>507</v>
      </c>
      <c r="G575" s="378">
        <v>2.2061557706709758E-3</v>
      </c>
      <c r="H575" t="s">
        <v>518</v>
      </c>
    </row>
    <row r="576" spans="1:8" x14ac:dyDescent="0.35">
      <c r="A576" s="57" t="s">
        <v>557</v>
      </c>
      <c r="C576" s="372" t="s">
        <v>527</v>
      </c>
      <c r="D576" s="363">
        <v>30</v>
      </c>
      <c r="F576" s="360" t="s">
        <v>517</v>
      </c>
      <c r="G576" s="378">
        <v>6.6324946348759236E-3</v>
      </c>
      <c r="H576" t="s">
        <v>518</v>
      </c>
    </row>
    <row r="577" spans="1:8" x14ac:dyDescent="0.35">
      <c r="A577" s="57" t="s">
        <v>557</v>
      </c>
      <c r="C577" s="372" t="s">
        <v>527</v>
      </c>
      <c r="D577" s="363">
        <v>30</v>
      </c>
      <c r="F577" s="360" t="s">
        <v>508</v>
      </c>
      <c r="G577" s="378">
        <v>1.591076615351588E-2</v>
      </c>
      <c r="H577" t="s">
        <v>518</v>
      </c>
    </row>
    <row r="578" spans="1:8" x14ac:dyDescent="0.35">
      <c r="A578" s="57" t="s">
        <v>557</v>
      </c>
      <c r="C578" s="372" t="s">
        <v>527</v>
      </c>
      <c r="D578" s="363">
        <v>30</v>
      </c>
      <c r="F578" s="360" t="s">
        <v>509</v>
      </c>
      <c r="G578" s="378">
        <v>5.9765449418970325E-4</v>
      </c>
      <c r="H578" t="s">
        <v>518</v>
      </c>
    </row>
    <row r="579" spans="1:8" x14ac:dyDescent="0.35">
      <c r="A579" s="57" t="s">
        <v>557</v>
      </c>
      <c r="C579" s="372" t="s">
        <v>527</v>
      </c>
      <c r="D579" s="363">
        <v>30</v>
      </c>
      <c r="F579" s="360" t="s">
        <v>510</v>
      </c>
      <c r="G579" s="378">
        <v>3.3532530698686559E-4</v>
      </c>
      <c r="H579" t="s">
        <v>518</v>
      </c>
    </row>
    <row r="580" spans="1:8" x14ac:dyDescent="0.35">
      <c r="A580" s="57" t="s">
        <v>557</v>
      </c>
      <c r="C580" s="372" t="s">
        <v>527</v>
      </c>
      <c r="D580" s="363">
        <v>30</v>
      </c>
      <c r="F580" s="360" t="s">
        <v>511</v>
      </c>
      <c r="G580" s="378">
        <v>7.3394651326461708E-4</v>
      </c>
      <c r="H580" t="s">
        <v>518</v>
      </c>
    </row>
    <row r="581" spans="1:8" x14ac:dyDescent="0.35">
      <c r="A581" s="57" t="s">
        <v>557</v>
      </c>
      <c r="C581" s="372" t="s">
        <v>527</v>
      </c>
      <c r="D581" s="363">
        <v>30</v>
      </c>
      <c r="F581" s="369" t="s">
        <v>512</v>
      </c>
      <c r="G581" s="378">
        <v>3.6477806774957011E-5</v>
      </c>
      <c r="H581" t="s">
        <v>518</v>
      </c>
    </row>
    <row r="582" spans="1:8" x14ac:dyDescent="0.35">
      <c r="A582" s="57" t="s">
        <v>557</v>
      </c>
      <c r="C582" s="372" t="s">
        <v>527</v>
      </c>
      <c r="D582" s="363">
        <v>30</v>
      </c>
      <c r="F582" s="369" t="s">
        <v>513</v>
      </c>
      <c r="G582" s="378">
        <v>6.4306485385624086E-5</v>
      </c>
      <c r="H582" t="s">
        <v>518</v>
      </c>
    </row>
    <row r="583" spans="1:8" x14ac:dyDescent="0.35">
      <c r="A583" s="57" t="s">
        <v>557</v>
      </c>
      <c r="C583" s="372" t="s">
        <v>527</v>
      </c>
      <c r="D583" s="363">
        <v>30</v>
      </c>
      <c r="F583" s="360" t="s">
        <v>514</v>
      </c>
      <c r="G583" s="378">
        <v>9.1776001556613824E-3</v>
      </c>
      <c r="H583" t="s">
        <v>518</v>
      </c>
    </row>
    <row r="584" spans="1:8" x14ac:dyDescent="0.35">
      <c r="A584" s="57" t="s">
        <v>557</v>
      </c>
      <c r="C584" s="372" t="s">
        <v>527</v>
      </c>
      <c r="D584" s="363">
        <v>30</v>
      </c>
      <c r="F584" s="360" t="s">
        <v>515</v>
      </c>
      <c r="G584" s="378">
        <v>2.4312780366726591E-5</v>
      </c>
      <c r="H584" t="s">
        <v>518</v>
      </c>
    </row>
    <row r="585" spans="1:8" x14ac:dyDescent="0.35">
      <c r="A585" s="57" t="s">
        <v>557</v>
      </c>
      <c r="C585" s="372" t="s">
        <v>527</v>
      </c>
      <c r="D585" s="363">
        <v>30</v>
      </c>
      <c r="F585" s="360" t="s">
        <v>516</v>
      </c>
      <c r="G585" s="378">
        <v>6.3768889451736124</v>
      </c>
      <c r="H585" t="s">
        <v>518</v>
      </c>
    </row>
    <row r="586" spans="1:8" x14ac:dyDescent="0.35">
      <c r="A586" s="57" t="s">
        <v>559</v>
      </c>
      <c r="C586" s="373" t="s">
        <v>528</v>
      </c>
      <c r="D586" s="362">
        <v>750</v>
      </c>
      <c r="E586" t="s">
        <v>560</v>
      </c>
      <c r="F586" s="360" t="s">
        <v>507</v>
      </c>
      <c r="G586" s="379">
        <v>7.3997541851587129E-4</v>
      </c>
      <c r="H586" t="s">
        <v>518</v>
      </c>
    </row>
    <row r="587" spans="1:8" x14ac:dyDescent="0.35">
      <c r="A587" s="57" t="s">
        <v>559</v>
      </c>
      <c r="C587" s="373" t="s">
        <v>528</v>
      </c>
      <c r="D587" s="362">
        <v>750</v>
      </c>
      <c r="E587" t="s">
        <v>560</v>
      </c>
      <c r="F587" s="360" t="s">
        <v>517</v>
      </c>
      <c r="G587" s="379">
        <v>2.3447412283551421E-3</v>
      </c>
      <c r="H587" t="s">
        <v>518</v>
      </c>
    </row>
    <row r="588" spans="1:8" x14ac:dyDescent="0.35">
      <c r="A588" s="57" t="s">
        <v>559</v>
      </c>
      <c r="C588" s="373" t="s">
        <v>528</v>
      </c>
      <c r="D588" s="362">
        <v>750</v>
      </c>
      <c r="E588" t="s">
        <v>560</v>
      </c>
      <c r="F588" s="360" t="s">
        <v>508</v>
      </c>
      <c r="G588" s="379">
        <v>4.5930265816299483E-3</v>
      </c>
      <c r="H588" t="s">
        <v>518</v>
      </c>
    </row>
    <row r="589" spans="1:8" x14ac:dyDescent="0.35">
      <c r="A589" s="57" t="s">
        <v>559</v>
      </c>
      <c r="C589" s="373" t="s">
        <v>528</v>
      </c>
      <c r="D589" s="362">
        <v>750</v>
      </c>
      <c r="E589" t="s">
        <v>560</v>
      </c>
      <c r="F589" s="360" t="s">
        <v>509</v>
      </c>
      <c r="G589" s="379">
        <v>8.2498411655258926E-4</v>
      </c>
      <c r="H589" t="s">
        <v>518</v>
      </c>
    </row>
    <row r="590" spans="1:8" x14ac:dyDescent="0.35">
      <c r="A590" s="57" t="s">
        <v>559</v>
      </c>
      <c r="C590" s="373" t="s">
        <v>528</v>
      </c>
      <c r="D590" s="362">
        <v>750</v>
      </c>
      <c r="E590" t="s">
        <v>560</v>
      </c>
      <c r="F590" s="360" t="s">
        <v>510</v>
      </c>
      <c r="G590" s="379">
        <v>3.5745020641840932E-4</v>
      </c>
      <c r="H590" t="s">
        <v>518</v>
      </c>
    </row>
    <row r="591" spans="1:8" x14ac:dyDescent="0.35">
      <c r="A591" s="57" t="s">
        <v>559</v>
      </c>
      <c r="C591" s="373" t="s">
        <v>528</v>
      </c>
      <c r="D591" s="362">
        <v>750</v>
      </c>
      <c r="E591" t="s">
        <v>560</v>
      </c>
      <c r="F591" s="360" t="s">
        <v>511</v>
      </c>
      <c r="G591" s="379">
        <v>1.1296224350520707E-2</v>
      </c>
      <c r="H591" t="s">
        <v>518</v>
      </c>
    </row>
    <row r="592" spans="1:8" x14ac:dyDescent="0.35">
      <c r="A592" s="57" t="s">
        <v>559</v>
      </c>
      <c r="C592" s="373" t="s">
        <v>528</v>
      </c>
      <c r="D592" s="362">
        <v>750</v>
      </c>
      <c r="E592" t="s">
        <v>560</v>
      </c>
      <c r="F592" s="369" t="s">
        <v>512</v>
      </c>
      <c r="G592" s="379">
        <v>2.9356715898733539E-5</v>
      </c>
      <c r="H592" t="s">
        <v>518</v>
      </c>
    </row>
    <row r="593" spans="1:8" x14ac:dyDescent="0.35">
      <c r="A593" s="57" t="s">
        <v>559</v>
      </c>
      <c r="C593" s="373" t="s">
        <v>528</v>
      </c>
      <c r="D593" s="362">
        <v>750</v>
      </c>
      <c r="E593" t="s">
        <v>560</v>
      </c>
      <c r="F593" s="369" t="s">
        <v>513</v>
      </c>
      <c r="G593" s="379">
        <v>6.9296968801886759E-5</v>
      </c>
      <c r="H593" t="s">
        <v>518</v>
      </c>
    </row>
    <row r="594" spans="1:8" x14ac:dyDescent="0.35">
      <c r="A594" s="57" t="s">
        <v>559</v>
      </c>
      <c r="C594" s="373" t="s">
        <v>528</v>
      </c>
      <c r="D594" s="362">
        <v>750</v>
      </c>
      <c r="E594" t="s">
        <v>560</v>
      </c>
      <c r="F594" s="360" t="s">
        <v>514</v>
      </c>
      <c r="G594" s="379">
        <v>1.2983158731341281E-2</v>
      </c>
      <c r="H594" t="s">
        <v>518</v>
      </c>
    </row>
    <row r="595" spans="1:8" x14ac:dyDescent="0.35">
      <c r="A595" s="57" t="s">
        <v>559</v>
      </c>
      <c r="C595" s="373" t="s">
        <v>528</v>
      </c>
      <c r="D595" s="362">
        <v>750</v>
      </c>
      <c r="E595" t="s">
        <v>560</v>
      </c>
      <c r="F595" s="360" t="s">
        <v>515</v>
      </c>
      <c r="G595" s="379">
        <v>1.0257792321637011E-4</v>
      </c>
      <c r="H595" t="s">
        <v>518</v>
      </c>
    </row>
    <row r="596" spans="1:8" x14ac:dyDescent="0.35">
      <c r="A596" s="57" t="s">
        <v>559</v>
      </c>
      <c r="C596" s="373" t="s">
        <v>528</v>
      </c>
      <c r="D596" s="362">
        <v>750</v>
      </c>
      <c r="E596" t="s">
        <v>560</v>
      </c>
      <c r="F596" s="360" t="s">
        <v>516</v>
      </c>
      <c r="G596" s="379">
        <v>6.5458089901562255</v>
      </c>
      <c r="H596" t="s">
        <v>518</v>
      </c>
    </row>
    <row r="597" spans="1:8" x14ac:dyDescent="0.35">
      <c r="A597" s="57" t="s">
        <v>559</v>
      </c>
      <c r="C597" s="372" t="s">
        <v>525</v>
      </c>
      <c r="D597" s="361">
        <v>750</v>
      </c>
      <c r="F597" s="360" t="s">
        <v>507</v>
      </c>
      <c r="G597" s="378">
        <v>7.3997541851587129E-4</v>
      </c>
      <c r="H597" t="s">
        <v>518</v>
      </c>
    </row>
    <row r="598" spans="1:8" x14ac:dyDescent="0.35">
      <c r="A598" s="57" t="s">
        <v>559</v>
      </c>
      <c r="C598" s="372" t="s">
        <v>525</v>
      </c>
      <c r="D598" s="361">
        <v>750</v>
      </c>
      <c r="F598" s="360" t="s">
        <v>517</v>
      </c>
      <c r="G598" s="378">
        <v>2.3447412283551421E-3</v>
      </c>
      <c r="H598" t="s">
        <v>518</v>
      </c>
    </row>
    <row r="599" spans="1:8" x14ac:dyDescent="0.35">
      <c r="A599" s="57" t="s">
        <v>559</v>
      </c>
      <c r="C599" s="372" t="s">
        <v>525</v>
      </c>
      <c r="D599" s="361">
        <v>750</v>
      </c>
      <c r="F599" s="360" t="s">
        <v>508</v>
      </c>
      <c r="G599" s="378">
        <v>4.5930265816299483E-3</v>
      </c>
      <c r="H599" t="s">
        <v>518</v>
      </c>
    </row>
    <row r="600" spans="1:8" x14ac:dyDescent="0.35">
      <c r="A600" s="57" t="s">
        <v>559</v>
      </c>
      <c r="C600" s="372" t="s">
        <v>525</v>
      </c>
      <c r="D600" s="361">
        <v>750</v>
      </c>
      <c r="F600" s="360" t="s">
        <v>509</v>
      </c>
      <c r="G600" s="378">
        <v>8.2498411655258926E-4</v>
      </c>
      <c r="H600" t="s">
        <v>518</v>
      </c>
    </row>
    <row r="601" spans="1:8" x14ac:dyDescent="0.35">
      <c r="A601" s="57" t="s">
        <v>559</v>
      </c>
      <c r="C601" s="372" t="s">
        <v>525</v>
      </c>
      <c r="D601" s="361">
        <v>750</v>
      </c>
      <c r="F601" s="360" t="s">
        <v>510</v>
      </c>
      <c r="G601" s="378">
        <v>3.5745020641840932E-4</v>
      </c>
      <c r="H601" t="s">
        <v>518</v>
      </c>
    </row>
    <row r="602" spans="1:8" x14ac:dyDescent="0.35">
      <c r="A602" s="57" t="s">
        <v>559</v>
      </c>
      <c r="C602" s="372" t="s">
        <v>525</v>
      </c>
      <c r="D602" s="361">
        <v>750</v>
      </c>
      <c r="F602" s="360" t="s">
        <v>511</v>
      </c>
      <c r="G602" s="378">
        <v>1.1296224350520707E-2</v>
      </c>
      <c r="H602" t="s">
        <v>518</v>
      </c>
    </row>
    <row r="603" spans="1:8" x14ac:dyDescent="0.35">
      <c r="A603" s="57" t="s">
        <v>559</v>
      </c>
      <c r="C603" s="372" t="s">
        <v>525</v>
      </c>
      <c r="D603" s="361">
        <v>750</v>
      </c>
      <c r="F603" s="369" t="s">
        <v>512</v>
      </c>
      <c r="G603" s="378">
        <v>2.9356715898733539E-5</v>
      </c>
      <c r="H603" t="s">
        <v>518</v>
      </c>
    </row>
    <row r="604" spans="1:8" x14ac:dyDescent="0.35">
      <c r="A604" s="57" t="s">
        <v>559</v>
      </c>
      <c r="C604" s="372" t="s">
        <v>525</v>
      </c>
      <c r="D604" s="361">
        <v>750</v>
      </c>
      <c r="F604" s="369" t="s">
        <v>513</v>
      </c>
      <c r="G604" s="378">
        <v>6.9296968801886759E-5</v>
      </c>
      <c r="H604" t="s">
        <v>518</v>
      </c>
    </row>
    <row r="605" spans="1:8" x14ac:dyDescent="0.35">
      <c r="A605" s="57" t="s">
        <v>559</v>
      </c>
      <c r="C605" s="372" t="s">
        <v>525</v>
      </c>
      <c r="D605" s="361">
        <v>750</v>
      </c>
      <c r="F605" s="360" t="s">
        <v>514</v>
      </c>
      <c r="G605" s="378">
        <v>1.2983158731341281E-2</v>
      </c>
      <c r="H605" t="s">
        <v>518</v>
      </c>
    </row>
    <row r="606" spans="1:8" x14ac:dyDescent="0.35">
      <c r="A606" s="57" t="s">
        <v>559</v>
      </c>
      <c r="C606" s="372" t="s">
        <v>525</v>
      </c>
      <c r="D606" s="361">
        <v>750</v>
      </c>
      <c r="F606" s="360" t="s">
        <v>515</v>
      </c>
      <c r="G606" s="378">
        <v>1.0257792321637011E-4</v>
      </c>
      <c r="H606" t="s">
        <v>518</v>
      </c>
    </row>
    <row r="607" spans="1:8" x14ac:dyDescent="0.35">
      <c r="A607" s="57" t="s">
        <v>559</v>
      </c>
      <c r="C607" s="372" t="s">
        <v>525</v>
      </c>
      <c r="D607" s="361">
        <v>750</v>
      </c>
      <c r="F607" s="360" t="s">
        <v>516</v>
      </c>
      <c r="G607" s="378">
        <v>6.5458089901562255</v>
      </c>
      <c r="H607" t="s">
        <v>518</v>
      </c>
    </row>
    <row r="608" spans="1:8" x14ac:dyDescent="0.35">
      <c r="A608" s="57" t="s">
        <v>559</v>
      </c>
      <c r="C608" s="372" t="s">
        <v>527</v>
      </c>
      <c r="D608" s="361">
        <v>30</v>
      </c>
      <c r="F608" s="360" t="s">
        <v>507</v>
      </c>
      <c r="G608" s="378">
        <v>2.6552224606590711E-2</v>
      </c>
      <c r="H608" t="s">
        <v>518</v>
      </c>
    </row>
    <row r="609" spans="1:8" x14ac:dyDescent="0.35">
      <c r="A609" s="57" t="s">
        <v>559</v>
      </c>
      <c r="C609" s="372" t="s">
        <v>527</v>
      </c>
      <c r="D609" s="361">
        <v>30</v>
      </c>
      <c r="F609" s="360" t="s">
        <v>517</v>
      </c>
      <c r="G609" s="378">
        <v>7.9825499898256227E-2</v>
      </c>
      <c r="H609" t="s">
        <v>518</v>
      </c>
    </row>
    <row r="610" spans="1:8" x14ac:dyDescent="0.35">
      <c r="A610" s="57" t="s">
        <v>559</v>
      </c>
      <c r="C610" s="372" t="s">
        <v>527</v>
      </c>
      <c r="D610" s="361">
        <v>30</v>
      </c>
      <c r="F610" s="360" t="s">
        <v>508</v>
      </c>
      <c r="G610" s="378">
        <v>0.1914942916485933</v>
      </c>
      <c r="H610" t="s">
        <v>518</v>
      </c>
    </row>
    <row r="611" spans="1:8" x14ac:dyDescent="0.35">
      <c r="A611" s="57" t="s">
        <v>559</v>
      </c>
      <c r="C611" s="372" t="s">
        <v>527</v>
      </c>
      <c r="D611" s="361">
        <v>30</v>
      </c>
      <c r="F611" s="360" t="s">
        <v>509</v>
      </c>
      <c r="G611" s="378">
        <v>7.1930806418247515E-3</v>
      </c>
      <c r="H611" t="s">
        <v>518</v>
      </c>
    </row>
    <row r="612" spans="1:8" x14ac:dyDescent="0.35">
      <c r="A612" s="57" t="s">
        <v>559</v>
      </c>
      <c r="C612" s="372" t="s">
        <v>527</v>
      </c>
      <c r="D612" s="361">
        <v>30</v>
      </c>
      <c r="F612" s="360" t="s">
        <v>510</v>
      </c>
      <c r="G612" s="378">
        <v>4.0358133300266935E-3</v>
      </c>
      <c r="H612" t="s">
        <v>518</v>
      </c>
    </row>
    <row r="613" spans="1:8" x14ac:dyDescent="0.35">
      <c r="A613" s="57" t="s">
        <v>559</v>
      </c>
      <c r="C613" s="372" t="s">
        <v>527</v>
      </c>
      <c r="D613" s="361">
        <v>30</v>
      </c>
      <c r="F613" s="360" t="s">
        <v>511</v>
      </c>
      <c r="G613" s="378">
        <v>8.8334255126052176E-3</v>
      </c>
      <c r="H613" t="s">
        <v>518</v>
      </c>
    </row>
    <row r="614" spans="1:8" x14ac:dyDescent="0.35">
      <c r="A614" s="57" t="s">
        <v>559</v>
      </c>
      <c r="C614" s="372" t="s">
        <v>527</v>
      </c>
      <c r="D614" s="361">
        <v>30</v>
      </c>
      <c r="F614" s="369" t="s">
        <v>512</v>
      </c>
      <c r="G614" s="378">
        <v>4.3902925238588066E-4</v>
      </c>
      <c r="H614" t="s">
        <v>518</v>
      </c>
    </row>
    <row r="615" spans="1:8" x14ac:dyDescent="0.35">
      <c r="A615" s="57" t="s">
        <v>559</v>
      </c>
      <c r="C615" s="372" t="s">
        <v>527</v>
      </c>
      <c r="D615" s="361">
        <v>30</v>
      </c>
      <c r="F615" s="369" t="s">
        <v>513</v>
      </c>
      <c r="G615" s="378">
        <v>7.7396177836537084E-4</v>
      </c>
      <c r="H615" t="s">
        <v>518</v>
      </c>
    </row>
    <row r="616" spans="1:8" x14ac:dyDescent="0.35">
      <c r="A616" s="57" t="s">
        <v>559</v>
      </c>
      <c r="C616" s="372" t="s">
        <v>527</v>
      </c>
      <c r="D616" s="361">
        <v>30</v>
      </c>
      <c r="F616" s="360" t="s">
        <v>514</v>
      </c>
      <c r="G616" s="378">
        <v>0.11045715988064106</v>
      </c>
      <c r="H616" t="s">
        <v>518</v>
      </c>
    </row>
    <row r="617" spans="1:8" x14ac:dyDescent="0.35">
      <c r="A617" s="57" t="s">
        <v>559</v>
      </c>
      <c r="C617" s="372" t="s">
        <v>527</v>
      </c>
      <c r="D617" s="361">
        <v>30</v>
      </c>
      <c r="F617" s="360" t="s">
        <v>515</v>
      </c>
      <c r="G617" s="378">
        <v>2.926168739715485E-4</v>
      </c>
      <c r="H617" t="s">
        <v>518</v>
      </c>
    </row>
    <row r="618" spans="1:8" x14ac:dyDescent="0.35">
      <c r="A618" s="57" t="s">
        <v>559</v>
      </c>
      <c r="C618" s="372" t="s">
        <v>527</v>
      </c>
      <c r="D618" s="361">
        <v>30</v>
      </c>
      <c r="F618" s="360" t="s">
        <v>516</v>
      </c>
      <c r="G618" s="378">
        <v>76.749153352865136</v>
      </c>
      <c r="H618" t="s">
        <v>518</v>
      </c>
    </row>
    <row r="619" spans="1:8" x14ac:dyDescent="0.35">
      <c r="A619" s="57" t="s">
        <v>561</v>
      </c>
      <c r="C619" s="373" t="s">
        <v>528</v>
      </c>
      <c r="D619" s="362">
        <v>690</v>
      </c>
      <c r="E619" t="s">
        <v>553</v>
      </c>
      <c r="F619" s="360" t="s">
        <v>507</v>
      </c>
      <c r="G619" s="379">
        <v>2.3638208313364172E-4</v>
      </c>
      <c r="H619" t="s">
        <v>518</v>
      </c>
    </row>
    <row r="620" spans="1:8" x14ac:dyDescent="0.35">
      <c r="A620" s="57" t="s">
        <v>561</v>
      </c>
      <c r="C620" s="373" t="s">
        <v>528</v>
      </c>
      <c r="D620" s="362">
        <v>690</v>
      </c>
      <c r="E620" t="s">
        <v>553</v>
      </c>
      <c r="F620" s="360" t="s">
        <v>517</v>
      </c>
      <c r="G620" s="379">
        <v>9.2646447327011917E-4</v>
      </c>
      <c r="H620" t="s">
        <v>518</v>
      </c>
    </row>
    <row r="621" spans="1:8" x14ac:dyDescent="0.35">
      <c r="A621" s="57" t="s">
        <v>561</v>
      </c>
      <c r="C621" s="373" t="s">
        <v>528</v>
      </c>
      <c r="D621" s="362">
        <v>690</v>
      </c>
      <c r="E621" t="s">
        <v>553</v>
      </c>
      <c r="F621" s="360" t="s">
        <v>508</v>
      </c>
      <c r="G621" s="379">
        <v>3.8876273247421588E-3</v>
      </c>
      <c r="H621" t="s">
        <v>518</v>
      </c>
    </row>
    <row r="622" spans="1:8" x14ac:dyDescent="0.35">
      <c r="A622" s="57" t="s">
        <v>561</v>
      </c>
      <c r="C622" s="373" t="s">
        <v>528</v>
      </c>
      <c r="D622" s="362">
        <v>690</v>
      </c>
      <c r="E622" t="s">
        <v>553</v>
      </c>
      <c r="F622" s="360" t="s">
        <v>509</v>
      </c>
      <c r="G622" s="379">
        <v>1.2922091468372065E-4</v>
      </c>
      <c r="H622" t="s">
        <v>518</v>
      </c>
    </row>
    <row r="623" spans="1:8" x14ac:dyDescent="0.35">
      <c r="A623" s="57" t="s">
        <v>561</v>
      </c>
      <c r="C623" s="373" t="s">
        <v>528</v>
      </c>
      <c r="D623" s="362">
        <v>690</v>
      </c>
      <c r="E623" t="s">
        <v>553</v>
      </c>
      <c r="F623" s="360" t="s">
        <v>510</v>
      </c>
      <c r="G623" s="379">
        <v>1.1182799856510141E-4</v>
      </c>
      <c r="H623" t="s">
        <v>518</v>
      </c>
    </row>
    <row r="624" spans="1:8" x14ac:dyDescent="0.35">
      <c r="A624" s="57" t="s">
        <v>561</v>
      </c>
      <c r="C624" s="373" t="s">
        <v>528</v>
      </c>
      <c r="D624" s="362">
        <v>690</v>
      </c>
      <c r="E624" t="s">
        <v>553</v>
      </c>
      <c r="F624" s="360" t="s">
        <v>511</v>
      </c>
      <c r="G624" s="379">
        <v>7.1586435438245833E-5</v>
      </c>
      <c r="H624" t="s">
        <v>518</v>
      </c>
    </row>
    <row r="625" spans="1:8" x14ac:dyDescent="0.35">
      <c r="A625" s="57" t="s">
        <v>561</v>
      </c>
      <c r="C625" s="373" t="s">
        <v>528</v>
      </c>
      <c r="D625" s="362">
        <v>690</v>
      </c>
      <c r="E625" t="s">
        <v>553</v>
      </c>
      <c r="F625" s="369" t="s">
        <v>512</v>
      </c>
      <c r="G625" s="379">
        <v>1.3327845550831646E-5</v>
      </c>
      <c r="H625" t="s">
        <v>518</v>
      </c>
    </row>
    <row r="626" spans="1:8" x14ac:dyDescent="0.35">
      <c r="A626" s="57" t="s">
        <v>561</v>
      </c>
      <c r="C626" s="373" t="s">
        <v>528</v>
      </c>
      <c r="D626" s="362">
        <v>690</v>
      </c>
      <c r="E626" t="s">
        <v>553</v>
      </c>
      <c r="F626" s="369" t="s">
        <v>513</v>
      </c>
      <c r="G626" s="379">
        <v>6.1003068819713354E-5</v>
      </c>
      <c r="H626" t="s">
        <v>518</v>
      </c>
    </row>
    <row r="627" spans="1:8" x14ac:dyDescent="0.35">
      <c r="A627" s="57" t="s">
        <v>561</v>
      </c>
      <c r="C627" s="373" t="s">
        <v>528</v>
      </c>
      <c r="D627" s="362">
        <v>690</v>
      </c>
      <c r="E627" t="s">
        <v>553</v>
      </c>
      <c r="F627" s="360" t="s">
        <v>514</v>
      </c>
      <c r="G627" s="379">
        <v>8.4425122545853223E-4</v>
      </c>
      <c r="H627" t="s">
        <v>518</v>
      </c>
    </row>
    <row r="628" spans="1:8" x14ac:dyDescent="0.35">
      <c r="A628" s="57" t="s">
        <v>561</v>
      </c>
      <c r="C628" s="373" t="s">
        <v>528</v>
      </c>
      <c r="D628" s="362">
        <v>690</v>
      </c>
      <c r="E628" t="s">
        <v>553</v>
      </c>
      <c r="F628" s="360" t="s">
        <v>515</v>
      </c>
      <c r="G628" s="379">
        <v>8.5083391630074651E-6</v>
      </c>
      <c r="H628" t="s">
        <v>518</v>
      </c>
    </row>
    <row r="629" spans="1:8" x14ac:dyDescent="0.35">
      <c r="A629" s="57" t="s">
        <v>561</v>
      </c>
      <c r="C629" s="373" t="s">
        <v>528</v>
      </c>
      <c r="D629" s="362">
        <v>690</v>
      </c>
      <c r="E629" t="s">
        <v>553</v>
      </c>
      <c r="F629" s="360" t="s">
        <v>516</v>
      </c>
      <c r="G629" s="379">
        <v>0.62167569242178267</v>
      </c>
      <c r="H629" t="s">
        <v>518</v>
      </c>
    </row>
    <row r="630" spans="1:8" x14ac:dyDescent="0.35">
      <c r="A630" s="57" t="s">
        <v>561</v>
      </c>
      <c r="C630" s="372" t="s">
        <v>524</v>
      </c>
      <c r="D630" s="361">
        <v>520</v>
      </c>
      <c r="F630" s="360" t="s">
        <v>507</v>
      </c>
      <c r="G630" s="378">
        <v>1.2374378862902729E-4</v>
      </c>
      <c r="H630" t="s">
        <v>518</v>
      </c>
    </row>
    <row r="631" spans="1:8" x14ac:dyDescent="0.35">
      <c r="A631" s="57" t="s">
        <v>561</v>
      </c>
      <c r="C631" s="372" t="s">
        <v>524</v>
      </c>
      <c r="D631" s="361">
        <v>520</v>
      </c>
      <c r="F631" s="360" t="s">
        <v>517</v>
      </c>
      <c r="G631" s="378">
        <v>9.2814865008177124E-4</v>
      </c>
      <c r="H631" t="s">
        <v>518</v>
      </c>
    </row>
    <row r="632" spans="1:8" x14ac:dyDescent="0.35">
      <c r="A632" s="57" t="s">
        <v>561</v>
      </c>
      <c r="C632" s="372" t="s">
        <v>524</v>
      </c>
      <c r="D632" s="361">
        <v>520</v>
      </c>
      <c r="F632" s="360" t="s">
        <v>508</v>
      </c>
      <c r="G632" s="378">
        <v>3.9934208010131336E-3</v>
      </c>
      <c r="H632" t="s">
        <v>518</v>
      </c>
    </row>
    <row r="633" spans="1:8" x14ac:dyDescent="0.35">
      <c r="A633" s="57" t="s">
        <v>561</v>
      </c>
      <c r="C633" s="372" t="s">
        <v>524</v>
      </c>
      <c r="D633" s="361">
        <v>520</v>
      </c>
      <c r="F633" s="360" t="s">
        <v>509</v>
      </c>
      <c r="G633" s="378">
        <v>1.3519844123899101E-4</v>
      </c>
      <c r="H633" t="s">
        <v>518</v>
      </c>
    </row>
    <row r="634" spans="1:8" x14ac:dyDescent="0.35">
      <c r="A634" s="57" t="s">
        <v>561</v>
      </c>
      <c r="C634" s="372" t="s">
        <v>524</v>
      </c>
      <c r="D634" s="361">
        <v>520</v>
      </c>
      <c r="F634" s="360" t="s">
        <v>510</v>
      </c>
      <c r="G634" s="378">
        <v>1.3013476968964187E-4</v>
      </c>
      <c r="H634" t="s">
        <v>518</v>
      </c>
    </row>
    <row r="635" spans="1:8" x14ac:dyDescent="0.35">
      <c r="A635" s="57" t="s">
        <v>561</v>
      </c>
      <c r="C635" s="372" t="s">
        <v>524</v>
      </c>
      <c r="D635" s="361">
        <v>520</v>
      </c>
      <c r="F635" s="360" t="s">
        <v>511</v>
      </c>
      <c r="G635" s="378">
        <v>4.5467362578076419E-5</v>
      </c>
      <c r="H635" t="s">
        <v>518</v>
      </c>
    </row>
    <row r="636" spans="1:8" x14ac:dyDescent="0.35">
      <c r="A636" s="57" t="s">
        <v>561</v>
      </c>
      <c r="C636" s="372" t="s">
        <v>524</v>
      </c>
      <c r="D636" s="361">
        <v>520</v>
      </c>
      <c r="F636" s="369" t="s">
        <v>512</v>
      </c>
      <c r="G636" s="378">
        <v>1.9673405647853533E-5</v>
      </c>
      <c r="H636" t="s">
        <v>518</v>
      </c>
    </row>
    <row r="637" spans="1:8" x14ac:dyDescent="0.35">
      <c r="A637" s="57" t="s">
        <v>561</v>
      </c>
      <c r="C637" s="372" t="s">
        <v>524</v>
      </c>
      <c r="D637" s="361">
        <v>520</v>
      </c>
      <c r="F637" s="369" t="s">
        <v>513</v>
      </c>
      <c r="G637" s="378">
        <v>5.0145477227484257E-5</v>
      </c>
      <c r="H637" t="s">
        <v>518</v>
      </c>
    </row>
    <row r="638" spans="1:8" x14ac:dyDescent="0.35">
      <c r="A638" s="57" t="s">
        <v>561</v>
      </c>
      <c r="C638" s="372" t="s">
        <v>524</v>
      </c>
      <c r="D638" s="361">
        <v>520</v>
      </c>
      <c r="F638" s="360" t="s">
        <v>514</v>
      </c>
      <c r="G638" s="378">
        <v>4.8673477064141316E-4</v>
      </c>
      <c r="H638" t="s">
        <v>518</v>
      </c>
    </row>
    <row r="639" spans="1:8" x14ac:dyDescent="0.35">
      <c r="A639" s="57" t="s">
        <v>561</v>
      </c>
      <c r="C639" s="372" t="s">
        <v>524</v>
      </c>
      <c r="D639" s="361">
        <v>520</v>
      </c>
      <c r="F639" s="360" t="s">
        <v>515</v>
      </c>
      <c r="G639" s="378">
        <v>9.6325237195222295E-6</v>
      </c>
      <c r="H639" t="s">
        <v>518</v>
      </c>
    </row>
    <row r="640" spans="1:8" x14ac:dyDescent="0.35">
      <c r="A640" s="57" t="s">
        <v>561</v>
      </c>
      <c r="C640" s="372" t="s">
        <v>524</v>
      </c>
      <c r="D640" s="361">
        <v>520</v>
      </c>
      <c r="F640" s="360" t="s">
        <v>516</v>
      </c>
      <c r="G640" s="378">
        <v>0.3945813500797607</v>
      </c>
      <c r="H640" t="s">
        <v>518</v>
      </c>
    </row>
    <row r="641" spans="1:8" x14ac:dyDescent="0.35">
      <c r="A641" s="57" t="s">
        <v>561</v>
      </c>
      <c r="C641" s="372" t="s">
        <v>526</v>
      </c>
      <c r="D641" s="361">
        <v>800</v>
      </c>
      <c r="F641" s="360" t="s">
        <v>507</v>
      </c>
      <c r="G641" s="378">
        <v>1.2832477289654565E-4</v>
      </c>
      <c r="H641" t="s">
        <v>518</v>
      </c>
    </row>
    <row r="642" spans="1:8" x14ac:dyDescent="0.35">
      <c r="A642" s="57" t="s">
        <v>561</v>
      </c>
      <c r="C642" s="372" t="s">
        <v>526</v>
      </c>
      <c r="D642" s="361">
        <v>800</v>
      </c>
      <c r="F642" s="360" t="s">
        <v>517</v>
      </c>
      <c r="G642" s="378">
        <v>3.9658671996196308E-4</v>
      </c>
      <c r="H642" t="s">
        <v>518</v>
      </c>
    </row>
    <row r="643" spans="1:8" x14ac:dyDescent="0.35">
      <c r="A643" s="57" t="s">
        <v>561</v>
      </c>
      <c r="C643" s="372" t="s">
        <v>526</v>
      </c>
      <c r="D643" s="361">
        <v>800</v>
      </c>
      <c r="F643" s="360" t="s">
        <v>508</v>
      </c>
      <c r="G643" s="378">
        <v>2.6752420670840145E-3</v>
      </c>
      <c r="H643" t="s">
        <v>518</v>
      </c>
    </row>
    <row r="644" spans="1:8" x14ac:dyDescent="0.35">
      <c r="A644" s="57" t="s">
        <v>561</v>
      </c>
      <c r="C644" s="372" t="s">
        <v>526</v>
      </c>
      <c r="D644" s="361">
        <v>800</v>
      </c>
      <c r="F644" s="360" t="s">
        <v>509</v>
      </c>
      <c r="G644" s="378">
        <v>8.1117136589877283E-5</v>
      </c>
      <c r="H644" t="s">
        <v>518</v>
      </c>
    </row>
    <row r="645" spans="1:8" x14ac:dyDescent="0.35">
      <c r="A645" s="57" t="s">
        <v>561</v>
      </c>
      <c r="C645" s="372" t="s">
        <v>526</v>
      </c>
      <c r="D645" s="361">
        <v>800</v>
      </c>
      <c r="F645" s="360" t="s">
        <v>510</v>
      </c>
      <c r="G645" s="378">
        <v>7.8068502240064586E-5</v>
      </c>
      <c r="H645" t="s">
        <v>518</v>
      </c>
    </row>
    <row r="646" spans="1:8" x14ac:dyDescent="0.35">
      <c r="A646" s="57" t="s">
        <v>561</v>
      </c>
      <c r="C646" s="372" t="s">
        <v>526</v>
      </c>
      <c r="D646" s="361">
        <v>800</v>
      </c>
      <c r="F646" s="360" t="s">
        <v>511</v>
      </c>
      <c r="G646" s="378">
        <v>2.7728974487078057E-5</v>
      </c>
      <c r="H646" t="s">
        <v>518</v>
      </c>
    </row>
    <row r="647" spans="1:8" x14ac:dyDescent="0.35">
      <c r="A647" s="57" t="s">
        <v>561</v>
      </c>
      <c r="C647" s="372" t="s">
        <v>526</v>
      </c>
      <c r="D647" s="361">
        <v>800</v>
      </c>
      <c r="F647" s="369" t="s">
        <v>512</v>
      </c>
      <c r="G647" s="378">
        <v>6.912429017345884E-6</v>
      </c>
      <c r="H647" t="s">
        <v>518</v>
      </c>
    </row>
    <row r="648" spans="1:8" x14ac:dyDescent="0.35">
      <c r="A648" s="57" t="s">
        <v>561</v>
      </c>
      <c r="C648" s="372" t="s">
        <v>526</v>
      </c>
      <c r="D648" s="361">
        <v>800</v>
      </c>
      <c r="F648" s="369" t="s">
        <v>513</v>
      </c>
      <c r="G648" s="378">
        <v>6.6835125086578892E-5</v>
      </c>
      <c r="H648" t="s">
        <v>518</v>
      </c>
    </row>
    <row r="649" spans="1:8" x14ac:dyDescent="0.35">
      <c r="A649" s="57" t="s">
        <v>561</v>
      </c>
      <c r="C649" s="372" t="s">
        <v>526</v>
      </c>
      <c r="D649" s="361">
        <v>800</v>
      </c>
      <c r="F649" s="360" t="s">
        <v>514</v>
      </c>
      <c r="G649" s="378">
        <v>3.1211290225426416E-4</v>
      </c>
      <c r="H649" t="s">
        <v>518</v>
      </c>
    </row>
    <row r="650" spans="1:8" x14ac:dyDescent="0.35">
      <c r="A650" s="57" t="s">
        <v>561</v>
      </c>
      <c r="C650" s="372" t="s">
        <v>526</v>
      </c>
      <c r="D650" s="361">
        <v>800</v>
      </c>
      <c r="F650" s="360" t="s">
        <v>515</v>
      </c>
      <c r="G650" s="378">
        <v>6.222670053631626E-6</v>
      </c>
      <c r="H650" t="s">
        <v>518</v>
      </c>
    </row>
    <row r="651" spans="1:8" x14ac:dyDescent="0.35">
      <c r="A651" s="57" t="s">
        <v>561</v>
      </c>
      <c r="C651" s="372" t="s">
        <v>526</v>
      </c>
      <c r="D651" s="361">
        <v>800</v>
      </c>
      <c r="F651" s="360" t="s">
        <v>516</v>
      </c>
      <c r="G651" s="378">
        <v>0.24070110088395832</v>
      </c>
      <c r="H651" t="s">
        <v>518</v>
      </c>
    </row>
    <row r="652" spans="1:8" x14ac:dyDescent="0.35">
      <c r="A652" s="57" t="s">
        <v>561</v>
      </c>
      <c r="C652" s="372" t="s">
        <v>527</v>
      </c>
      <c r="D652" s="363">
        <v>30</v>
      </c>
      <c r="F652" s="360" t="s">
        <v>507</v>
      </c>
      <c r="G652" s="378">
        <v>2.6533447720015818E-3</v>
      </c>
      <c r="H652" t="s">
        <v>518</v>
      </c>
    </row>
    <row r="653" spans="1:8" x14ac:dyDescent="0.35">
      <c r="A653" s="57" t="s">
        <v>561</v>
      </c>
      <c r="C653" s="372" t="s">
        <v>527</v>
      </c>
      <c r="D653" s="363">
        <v>30</v>
      </c>
      <c r="F653" s="360" t="s">
        <v>517</v>
      </c>
      <c r="G653" s="378">
        <v>7.9769049850112184E-3</v>
      </c>
      <c r="H653" t="s">
        <v>518</v>
      </c>
    </row>
    <row r="654" spans="1:8" x14ac:dyDescent="0.35">
      <c r="A654" s="57" t="s">
        <v>561</v>
      </c>
      <c r="C654" s="372" t="s">
        <v>527</v>
      </c>
      <c r="D654" s="363">
        <v>30</v>
      </c>
      <c r="F654" s="360" t="s">
        <v>508</v>
      </c>
      <c r="G654" s="378">
        <v>1.9135887299168979E-2</v>
      </c>
      <c r="H654" t="s">
        <v>518</v>
      </c>
    </row>
    <row r="655" spans="1:8" x14ac:dyDescent="0.35">
      <c r="A655" s="57" t="s">
        <v>561</v>
      </c>
      <c r="C655" s="372" t="s">
        <v>527</v>
      </c>
      <c r="D655" s="363">
        <v>30</v>
      </c>
      <c r="F655" s="360" t="s">
        <v>509</v>
      </c>
      <c r="G655" s="378">
        <v>7.1879939245595597E-4</v>
      </c>
      <c r="H655" t="s">
        <v>518</v>
      </c>
    </row>
    <row r="656" spans="1:8" x14ac:dyDescent="0.35">
      <c r="A656" s="57" t="s">
        <v>561</v>
      </c>
      <c r="C656" s="372" t="s">
        <v>527</v>
      </c>
      <c r="D656" s="363">
        <v>30</v>
      </c>
      <c r="F656" s="360" t="s">
        <v>510</v>
      </c>
      <c r="G656" s="378">
        <v>4.0329593315290859E-4</v>
      </c>
      <c r="H656" t="s">
        <v>518</v>
      </c>
    </row>
    <row r="657" spans="1:13" x14ac:dyDescent="0.35">
      <c r="A657" s="57" t="s">
        <v>561</v>
      </c>
      <c r="C657" s="372" t="s">
        <v>527</v>
      </c>
      <c r="D657" s="363">
        <v>30</v>
      </c>
      <c r="F657" s="360" t="s">
        <v>511</v>
      </c>
      <c r="G657" s="378">
        <v>8.8271787957528455E-4</v>
      </c>
      <c r="H657" t="s">
        <v>518</v>
      </c>
    </row>
    <row r="658" spans="1:13" x14ac:dyDescent="0.35">
      <c r="A658" s="57" t="s">
        <v>561</v>
      </c>
      <c r="C658" s="372" t="s">
        <v>527</v>
      </c>
      <c r="D658" s="363">
        <v>30</v>
      </c>
      <c r="F658" s="369" t="s">
        <v>512</v>
      </c>
      <c r="G658" s="378">
        <v>4.3871878489785474E-5</v>
      </c>
      <c r="H658" t="s">
        <v>518</v>
      </c>
    </row>
    <row r="659" spans="1:13" x14ac:dyDescent="0.35">
      <c r="A659" s="57" t="s">
        <v>561</v>
      </c>
      <c r="C659" s="372" t="s">
        <v>527</v>
      </c>
      <c r="D659" s="363">
        <v>30</v>
      </c>
      <c r="F659" s="369" t="s">
        <v>513</v>
      </c>
      <c r="G659" s="378">
        <v>7.7341445727491636E-5</v>
      </c>
      <c r="H659" t="s">
        <v>518</v>
      </c>
    </row>
    <row r="660" spans="1:13" x14ac:dyDescent="0.35">
      <c r="A660" s="57" t="s">
        <v>561</v>
      </c>
      <c r="C660" s="372" t="s">
        <v>527</v>
      </c>
      <c r="D660" s="363">
        <v>30</v>
      </c>
      <c r="F660" s="360" t="s">
        <v>514</v>
      </c>
      <c r="G660" s="378">
        <v>1.1037904809930473E-2</v>
      </c>
      <c r="H660" t="s">
        <v>518</v>
      </c>
    </row>
    <row r="661" spans="1:13" x14ac:dyDescent="0.35">
      <c r="A661" s="57" t="s">
        <v>561</v>
      </c>
      <c r="C661" s="372" t="s">
        <v>527</v>
      </c>
      <c r="D661" s="363">
        <v>30</v>
      </c>
      <c r="F661" s="360" t="s">
        <v>515</v>
      </c>
      <c r="G661" s="378">
        <v>2.9240994464890713E-5</v>
      </c>
      <c r="H661" t="s">
        <v>518</v>
      </c>
    </row>
    <row r="662" spans="1:13" x14ac:dyDescent="0.35">
      <c r="A662" s="57" t="s">
        <v>561</v>
      </c>
      <c r="C662" s="372" t="s">
        <v>527</v>
      </c>
      <c r="D662" s="363">
        <v>30</v>
      </c>
      <c r="F662" s="360" t="s">
        <v>516</v>
      </c>
      <c r="G662" s="378">
        <v>7.6694878798902977</v>
      </c>
      <c r="H662" t="s">
        <v>518</v>
      </c>
    </row>
    <row r="663" spans="1:13" x14ac:dyDescent="0.35">
      <c r="A663" s="559" t="s">
        <v>562</v>
      </c>
      <c r="C663" s="373" t="s">
        <v>528</v>
      </c>
      <c r="D663" s="362">
        <v>2845.86</v>
      </c>
      <c r="E663" t="s">
        <v>563</v>
      </c>
      <c r="F663" s="360" t="s">
        <v>507</v>
      </c>
      <c r="G663" s="379">
        <v>1.3517750946285134E-2</v>
      </c>
      <c r="H663" t="s">
        <v>751</v>
      </c>
      <c r="L663" s="57">
        <f>G663/907.185/10^3</f>
        <v>1.4900765495775543E-8</v>
      </c>
      <c r="M663" s="57" t="s">
        <v>753</v>
      </c>
    </row>
    <row r="664" spans="1:13" x14ac:dyDescent="0.35">
      <c r="A664" s="559" t="s">
        <v>562</v>
      </c>
      <c r="C664" s="373" t="s">
        <v>528</v>
      </c>
      <c r="D664" s="362">
        <v>2845.86</v>
      </c>
      <c r="E664" t="s">
        <v>563</v>
      </c>
      <c r="F664" s="360" t="s">
        <v>517</v>
      </c>
      <c r="G664" s="379">
        <v>1.5002745852935701E-2</v>
      </c>
      <c r="H664" t="s">
        <v>751</v>
      </c>
      <c r="L664" s="57">
        <f t="shared" ref="L664:L727" si="2">G664/907.185/10^3</f>
        <v>1.6537691708896974E-8</v>
      </c>
      <c r="M664" s="57" t="s">
        <v>753</v>
      </c>
    </row>
    <row r="665" spans="1:13" x14ac:dyDescent="0.35">
      <c r="A665" s="559" t="s">
        <v>562</v>
      </c>
      <c r="C665" s="373" t="s">
        <v>528</v>
      </c>
      <c r="D665" s="362">
        <v>2845.86</v>
      </c>
      <c r="E665" t="s">
        <v>563</v>
      </c>
      <c r="F665" s="360" t="s">
        <v>508</v>
      </c>
      <c r="G665" s="379">
        <v>3.2316204285268324E-2</v>
      </c>
      <c r="H665" t="s">
        <v>751</v>
      </c>
      <c r="L665" s="57">
        <f t="shared" si="2"/>
        <v>3.5622507300350338E-8</v>
      </c>
      <c r="M665" s="57" t="s">
        <v>753</v>
      </c>
    </row>
    <row r="666" spans="1:13" x14ac:dyDescent="0.35">
      <c r="A666" s="559" t="s">
        <v>562</v>
      </c>
      <c r="C666" s="373" t="s">
        <v>528</v>
      </c>
      <c r="D666" s="362">
        <v>2845.86</v>
      </c>
      <c r="E666" t="s">
        <v>563</v>
      </c>
      <c r="F666" s="360" t="s">
        <v>509</v>
      </c>
      <c r="G666" s="379">
        <v>1.5767970702339834E-3</v>
      </c>
      <c r="H666" t="s">
        <v>751</v>
      </c>
      <c r="L666" s="57">
        <f t="shared" si="2"/>
        <v>1.7381207474043149E-9</v>
      </c>
      <c r="M666" s="57" t="s">
        <v>753</v>
      </c>
    </row>
    <row r="667" spans="1:13" x14ac:dyDescent="0.35">
      <c r="A667" s="559" t="s">
        <v>562</v>
      </c>
      <c r="C667" s="373" t="s">
        <v>528</v>
      </c>
      <c r="D667" s="362">
        <v>2845.86</v>
      </c>
      <c r="E667" t="s">
        <v>563</v>
      </c>
      <c r="F667" s="360" t="s">
        <v>510</v>
      </c>
      <c r="G667" s="379">
        <v>8.6459516190289497E-4</v>
      </c>
      <c r="H667" t="s">
        <v>751</v>
      </c>
      <c r="L667" s="57">
        <f t="shared" si="2"/>
        <v>9.5305275319024783E-10</v>
      </c>
      <c r="M667" s="57" t="s">
        <v>753</v>
      </c>
    </row>
    <row r="668" spans="1:13" x14ac:dyDescent="0.35">
      <c r="A668" s="559" t="s">
        <v>562</v>
      </c>
      <c r="C668" s="373" t="s">
        <v>528</v>
      </c>
      <c r="D668" s="362">
        <v>2845.86</v>
      </c>
      <c r="E668" t="s">
        <v>563</v>
      </c>
      <c r="F668" s="360" t="s">
        <v>511</v>
      </c>
      <c r="G668" s="379">
        <v>1.7930502923364257E-3</v>
      </c>
      <c r="H668" t="s">
        <v>751</v>
      </c>
      <c r="L668" s="57">
        <f t="shared" si="2"/>
        <v>1.9764990518322345E-9</v>
      </c>
      <c r="M668" s="57" t="s">
        <v>753</v>
      </c>
    </row>
    <row r="669" spans="1:13" x14ac:dyDescent="0.35">
      <c r="A669" s="559" t="s">
        <v>562</v>
      </c>
      <c r="C669" s="373" t="s">
        <v>528</v>
      </c>
      <c r="D669" s="362">
        <v>2845.86</v>
      </c>
      <c r="E669" t="s">
        <v>563</v>
      </c>
      <c r="F669" s="369" t="s">
        <v>512</v>
      </c>
      <c r="G669" s="379">
        <v>8.0713521384966408E-5</v>
      </c>
      <c r="H669" t="s">
        <v>751</v>
      </c>
      <c r="L669" s="57">
        <f t="shared" si="2"/>
        <v>8.8971402067898396E-11</v>
      </c>
      <c r="M669" s="57" t="s">
        <v>753</v>
      </c>
    </row>
    <row r="670" spans="1:13" x14ac:dyDescent="0.35">
      <c r="A670" s="559" t="s">
        <v>562</v>
      </c>
      <c r="C670" s="373" t="s">
        <v>528</v>
      </c>
      <c r="D670" s="362">
        <v>2845.86</v>
      </c>
      <c r="E670" t="s">
        <v>563</v>
      </c>
      <c r="F670" s="369" t="s">
        <v>513</v>
      </c>
      <c r="G670" s="379">
        <v>1.4159584719378591E-4</v>
      </c>
      <c r="H670" t="s">
        <v>751</v>
      </c>
      <c r="L670" s="57">
        <f t="shared" si="2"/>
        <v>1.5608265920819449E-10</v>
      </c>
      <c r="M670" s="57" t="s">
        <v>753</v>
      </c>
    </row>
    <row r="671" spans="1:13" x14ac:dyDescent="0.35">
      <c r="A671" s="559" t="s">
        <v>562</v>
      </c>
      <c r="C671" s="373" t="s">
        <v>528</v>
      </c>
      <c r="D671" s="362">
        <v>2845.86</v>
      </c>
      <c r="E671" t="s">
        <v>563</v>
      </c>
      <c r="F671" s="360" t="s">
        <v>514</v>
      </c>
      <c r="G671" s="379">
        <v>2.1750317014118857E-2</v>
      </c>
      <c r="H671" t="s">
        <v>751</v>
      </c>
      <c r="L671" s="57">
        <f t="shared" si="2"/>
        <v>2.3975613589420964E-8</v>
      </c>
      <c r="M671" s="57" t="s">
        <v>753</v>
      </c>
    </row>
    <row r="672" spans="1:13" x14ac:dyDescent="0.35">
      <c r="A672" s="559" t="s">
        <v>562</v>
      </c>
      <c r="C672" s="373" t="s">
        <v>528</v>
      </c>
      <c r="D672" s="362">
        <v>2845.86</v>
      </c>
      <c r="E672" t="s">
        <v>563</v>
      </c>
      <c r="F672" s="360" t="s">
        <v>515</v>
      </c>
      <c r="G672" s="379">
        <v>6.1401232192444719E-5</v>
      </c>
      <c r="H672" t="s">
        <v>751</v>
      </c>
      <c r="L672" s="57">
        <f t="shared" si="2"/>
        <v>6.768325335234238E-11</v>
      </c>
      <c r="M672" s="57" t="s">
        <v>753</v>
      </c>
    </row>
    <row r="673" spans="1:13" x14ac:dyDescent="0.35">
      <c r="A673" s="559" t="s">
        <v>562</v>
      </c>
      <c r="C673" s="373" t="s">
        <v>528</v>
      </c>
      <c r="D673" s="362">
        <v>2845.86</v>
      </c>
      <c r="E673" t="s">
        <v>563</v>
      </c>
      <c r="F673" s="360" t="s">
        <v>516</v>
      </c>
      <c r="G673" s="379">
        <v>15.585117119993136</v>
      </c>
      <c r="H673" t="s">
        <v>751</v>
      </c>
      <c r="L673" s="57">
        <f t="shared" si="2"/>
        <v>1.717964595974706E-5</v>
      </c>
      <c r="M673" s="57" t="s">
        <v>753</v>
      </c>
    </row>
    <row r="674" spans="1:13" x14ac:dyDescent="0.35">
      <c r="A674" s="559" t="s">
        <v>562</v>
      </c>
      <c r="C674" s="372" t="s">
        <v>523</v>
      </c>
      <c r="D674" s="363">
        <v>3000</v>
      </c>
      <c r="F674" s="360" t="s">
        <v>507</v>
      </c>
      <c r="G674" s="378">
        <v>8.6210111026021451E-3</v>
      </c>
      <c r="H674" t="s">
        <v>751</v>
      </c>
      <c r="L674" s="57">
        <f t="shared" si="2"/>
        <v>9.503035326424209E-9</v>
      </c>
      <c r="M674" s="57" t="s">
        <v>753</v>
      </c>
    </row>
    <row r="675" spans="1:13" x14ac:dyDescent="0.35">
      <c r="A675" s="559" t="s">
        <v>562</v>
      </c>
      <c r="C675" s="372" t="s">
        <v>523</v>
      </c>
      <c r="D675" s="363">
        <v>3000</v>
      </c>
      <c r="F675" s="360" t="s">
        <v>517</v>
      </c>
      <c r="G675" s="378">
        <v>1.9319797507022961E-2</v>
      </c>
      <c r="H675" t="s">
        <v>751</v>
      </c>
      <c r="L675" s="57">
        <f t="shared" si="2"/>
        <v>2.1296425213184701E-8</v>
      </c>
      <c r="M675" s="57" t="s">
        <v>753</v>
      </c>
    </row>
    <row r="676" spans="1:13" x14ac:dyDescent="0.35">
      <c r="A676" s="559" t="s">
        <v>562</v>
      </c>
      <c r="C676" s="372" t="s">
        <v>523</v>
      </c>
      <c r="D676" s="363">
        <v>3000</v>
      </c>
      <c r="F676" s="360" t="s">
        <v>508</v>
      </c>
      <c r="G676" s="378">
        <v>0.21145751957479572</v>
      </c>
      <c r="H676" t="s">
        <v>751</v>
      </c>
      <c r="L676" s="57">
        <f t="shared" si="2"/>
        <v>2.3309194880294068E-7</v>
      </c>
      <c r="M676" s="57" t="s">
        <v>753</v>
      </c>
    </row>
    <row r="677" spans="1:13" x14ac:dyDescent="0.35">
      <c r="A677" s="559" t="s">
        <v>562</v>
      </c>
      <c r="C677" s="372" t="s">
        <v>523</v>
      </c>
      <c r="D677" s="363">
        <v>3000</v>
      </c>
      <c r="F677" s="360" t="s">
        <v>509</v>
      </c>
      <c r="G677" s="378">
        <v>1.8325827734875979E-2</v>
      </c>
      <c r="H677" t="s">
        <v>751</v>
      </c>
      <c r="L677" s="57">
        <f t="shared" si="2"/>
        <v>2.0200761404648424E-8</v>
      </c>
      <c r="M677" s="57" t="s">
        <v>753</v>
      </c>
    </row>
    <row r="678" spans="1:13" x14ac:dyDescent="0.35">
      <c r="A678" s="559" t="s">
        <v>562</v>
      </c>
      <c r="C678" s="372" t="s">
        <v>523</v>
      </c>
      <c r="D678" s="363">
        <v>3000</v>
      </c>
      <c r="F678" s="360" t="s">
        <v>510</v>
      </c>
      <c r="G678" s="378">
        <v>1.6852164496456632E-2</v>
      </c>
      <c r="H678" t="s">
        <v>751</v>
      </c>
      <c r="L678" s="57">
        <f t="shared" si="2"/>
        <v>1.8576326214009966E-8</v>
      </c>
      <c r="M678" s="57" t="s">
        <v>753</v>
      </c>
    </row>
    <row r="679" spans="1:13" x14ac:dyDescent="0.35">
      <c r="A679" s="559" t="s">
        <v>562</v>
      </c>
      <c r="C679" s="372" t="s">
        <v>523</v>
      </c>
      <c r="D679" s="363">
        <v>3000</v>
      </c>
      <c r="F679" s="360" t="s">
        <v>511</v>
      </c>
      <c r="G679" s="378">
        <v>0.14560731299686608</v>
      </c>
      <c r="H679" t="s">
        <v>751</v>
      </c>
      <c r="L679" s="57">
        <f t="shared" si="2"/>
        <v>1.6050454206900034E-7</v>
      </c>
      <c r="M679" s="57" t="s">
        <v>753</v>
      </c>
    </row>
    <row r="680" spans="1:13" x14ac:dyDescent="0.35">
      <c r="A680" s="559" t="s">
        <v>562</v>
      </c>
      <c r="C680" s="372" t="s">
        <v>523</v>
      </c>
      <c r="D680" s="363">
        <v>3000</v>
      </c>
      <c r="F680" s="369" t="s">
        <v>512</v>
      </c>
      <c r="G680" s="378">
        <v>2.530490529051025E-3</v>
      </c>
      <c r="H680" t="s">
        <v>751</v>
      </c>
      <c r="L680" s="57">
        <f t="shared" si="2"/>
        <v>2.7893875329188925E-9</v>
      </c>
      <c r="M680" s="57" t="s">
        <v>753</v>
      </c>
    </row>
    <row r="681" spans="1:13" x14ac:dyDescent="0.35">
      <c r="A681" s="559" t="s">
        <v>562</v>
      </c>
      <c r="C681" s="372" t="s">
        <v>523</v>
      </c>
      <c r="D681" s="363">
        <v>3000</v>
      </c>
      <c r="F681" s="369" t="s">
        <v>513</v>
      </c>
      <c r="G681" s="378">
        <v>6.5599986329498193E-3</v>
      </c>
      <c r="H681" t="s">
        <v>751</v>
      </c>
      <c r="L681" s="57">
        <f t="shared" si="2"/>
        <v>7.2311586202922447E-9</v>
      </c>
      <c r="M681" s="57" t="s">
        <v>753</v>
      </c>
    </row>
    <row r="682" spans="1:13" x14ac:dyDescent="0.35">
      <c r="A682" s="559" t="s">
        <v>562</v>
      </c>
      <c r="C682" s="372" t="s">
        <v>523</v>
      </c>
      <c r="D682" s="363">
        <v>3000</v>
      </c>
      <c r="F682" s="360" t="s">
        <v>514</v>
      </c>
      <c r="G682" s="378">
        <v>1.0720046181596471E-2</v>
      </c>
      <c r="H682" t="s">
        <v>751</v>
      </c>
      <c r="L682" s="57">
        <f t="shared" si="2"/>
        <v>1.1816824772892489E-8</v>
      </c>
      <c r="M682" s="57" t="s">
        <v>753</v>
      </c>
    </row>
    <row r="683" spans="1:13" x14ac:dyDescent="0.35">
      <c r="A683" s="559" t="s">
        <v>562</v>
      </c>
      <c r="C683" s="372" t="s">
        <v>523</v>
      </c>
      <c r="D683" s="363">
        <v>3000</v>
      </c>
      <c r="F683" s="360" t="s">
        <v>515</v>
      </c>
      <c r="G683" s="378">
        <v>2.1728726987214824E-4</v>
      </c>
      <c r="H683" t="s">
        <v>751</v>
      </c>
      <c r="L683" s="57">
        <f t="shared" si="2"/>
        <v>2.3951814665382286E-10</v>
      </c>
      <c r="M683" s="57" t="s">
        <v>753</v>
      </c>
    </row>
    <row r="684" spans="1:13" x14ac:dyDescent="0.35">
      <c r="A684" s="559" t="s">
        <v>562</v>
      </c>
      <c r="C684" s="372" t="s">
        <v>523</v>
      </c>
      <c r="D684" s="363">
        <v>3000</v>
      </c>
      <c r="F684" s="360" t="s">
        <v>516</v>
      </c>
      <c r="G684" s="378">
        <v>9.498651135706865</v>
      </c>
      <c r="H684" t="s">
        <v>751</v>
      </c>
      <c r="L684" s="57">
        <f t="shared" si="2"/>
        <v>1.0470467584568601E-5</v>
      </c>
      <c r="M684" s="57" t="s">
        <v>753</v>
      </c>
    </row>
    <row r="685" spans="1:13" x14ac:dyDescent="0.35">
      <c r="A685" s="559" t="s">
        <v>562</v>
      </c>
      <c r="C685" s="372" t="s">
        <v>524</v>
      </c>
      <c r="D685" s="361">
        <v>790</v>
      </c>
      <c r="F685" s="360" t="s">
        <v>507</v>
      </c>
      <c r="G685" s="378">
        <v>6.387842424959312E-3</v>
      </c>
      <c r="H685" t="s">
        <v>751</v>
      </c>
      <c r="L685" s="57">
        <f t="shared" si="2"/>
        <v>7.0413889393666262E-9</v>
      </c>
      <c r="M685" s="57" t="s">
        <v>753</v>
      </c>
    </row>
    <row r="686" spans="1:13" x14ac:dyDescent="0.35">
      <c r="A686" s="559" t="s">
        <v>562</v>
      </c>
      <c r="C686" s="372" t="s">
        <v>524</v>
      </c>
      <c r="D686" s="361">
        <v>790</v>
      </c>
      <c r="F686" s="360" t="s">
        <v>517</v>
      </c>
      <c r="G686" s="378">
        <v>4.7912443843426057E-2</v>
      </c>
      <c r="H686" t="s">
        <v>751</v>
      </c>
      <c r="L686" s="57">
        <f t="shared" si="2"/>
        <v>5.2814413645977456E-8</v>
      </c>
      <c r="M686" s="57" t="s">
        <v>753</v>
      </c>
    </row>
    <row r="687" spans="1:13" x14ac:dyDescent="0.35">
      <c r="A687" s="559" t="s">
        <v>562</v>
      </c>
      <c r="C687" s="372" t="s">
        <v>524</v>
      </c>
      <c r="D687" s="361">
        <v>790</v>
      </c>
      <c r="F687" s="360" t="s">
        <v>508</v>
      </c>
      <c r="G687" s="378">
        <v>0.20614645063035364</v>
      </c>
      <c r="H687" t="s">
        <v>751</v>
      </c>
      <c r="L687" s="57">
        <f t="shared" si="2"/>
        <v>2.2723749911027371E-7</v>
      </c>
      <c r="M687" s="57" t="s">
        <v>753</v>
      </c>
    </row>
    <row r="688" spans="1:13" x14ac:dyDescent="0.35">
      <c r="A688" s="559" t="s">
        <v>562</v>
      </c>
      <c r="C688" s="372" t="s">
        <v>524</v>
      </c>
      <c r="D688" s="361">
        <v>790</v>
      </c>
      <c r="F688" s="360" t="s">
        <v>509</v>
      </c>
      <c r="G688" s="378">
        <v>6.9791490005520138E-3</v>
      </c>
      <c r="H688" t="s">
        <v>751</v>
      </c>
      <c r="L688" s="57">
        <f t="shared" si="2"/>
        <v>7.6931926790588624E-9</v>
      </c>
      <c r="M688" s="57" t="s">
        <v>753</v>
      </c>
    </row>
    <row r="689" spans="1:13" x14ac:dyDescent="0.35">
      <c r="A689" s="559" t="s">
        <v>562</v>
      </c>
      <c r="C689" s="372" t="s">
        <v>524</v>
      </c>
      <c r="D689" s="361">
        <v>790</v>
      </c>
      <c r="F689" s="360" t="s">
        <v>510</v>
      </c>
      <c r="G689" s="378">
        <v>6.7177545798109278E-3</v>
      </c>
      <c r="H689" t="s">
        <v>751</v>
      </c>
      <c r="L689" s="57">
        <f t="shared" si="2"/>
        <v>7.405054735044041E-9</v>
      </c>
      <c r="M689" s="57" t="s">
        <v>753</v>
      </c>
    </row>
    <row r="690" spans="1:13" x14ac:dyDescent="0.35">
      <c r="A690" s="559" t="s">
        <v>562</v>
      </c>
      <c r="C690" s="372" t="s">
        <v>524</v>
      </c>
      <c r="D690" s="361">
        <v>790</v>
      </c>
      <c r="F690" s="360" t="s">
        <v>511</v>
      </c>
      <c r="G690" s="378">
        <v>2.3470943539473476E-3</v>
      </c>
      <c r="H690" t="s">
        <v>751</v>
      </c>
      <c r="L690" s="57">
        <f t="shared" si="2"/>
        <v>2.5872279126609763E-9</v>
      </c>
      <c r="M690" s="57" t="s">
        <v>753</v>
      </c>
    </row>
    <row r="691" spans="1:13" x14ac:dyDescent="0.35">
      <c r="A691" s="559" t="s">
        <v>562</v>
      </c>
      <c r="C691" s="372" t="s">
        <v>524</v>
      </c>
      <c r="D691" s="361">
        <v>790</v>
      </c>
      <c r="F691" s="369" t="s">
        <v>512</v>
      </c>
      <c r="G691" s="378">
        <v>1.0155710976131667E-3</v>
      </c>
      <c r="H691" t="s">
        <v>751</v>
      </c>
      <c r="L691" s="57">
        <f t="shared" si="2"/>
        <v>1.1194751871042475E-9</v>
      </c>
      <c r="M691" s="57" t="s">
        <v>753</v>
      </c>
    </row>
    <row r="692" spans="1:13" x14ac:dyDescent="0.35">
      <c r="A692" s="559" t="s">
        <v>562</v>
      </c>
      <c r="C692" s="372" t="s">
        <v>524</v>
      </c>
      <c r="D692" s="361">
        <v>790</v>
      </c>
      <c r="F692" s="369" t="s">
        <v>513</v>
      </c>
      <c r="G692" s="378">
        <v>2.5885857415748736E-3</v>
      </c>
      <c r="H692" t="s">
        <v>751</v>
      </c>
      <c r="L692" s="57">
        <f t="shared" si="2"/>
        <v>2.853426524440851E-9</v>
      </c>
      <c r="M692" s="57" t="s">
        <v>753</v>
      </c>
    </row>
    <row r="693" spans="1:13" x14ac:dyDescent="0.35">
      <c r="A693" s="559" t="s">
        <v>562</v>
      </c>
      <c r="C693" s="372" t="s">
        <v>524</v>
      </c>
      <c r="D693" s="361">
        <v>790</v>
      </c>
      <c r="F693" s="360" t="s">
        <v>514</v>
      </c>
      <c r="G693" s="378">
        <v>2.5125988561148029E-2</v>
      </c>
      <c r="H693" t="s">
        <v>751</v>
      </c>
      <c r="L693" s="57">
        <f t="shared" si="2"/>
        <v>2.7696653451223323E-8</v>
      </c>
      <c r="M693" s="57" t="s">
        <v>753</v>
      </c>
    </row>
    <row r="694" spans="1:13" x14ac:dyDescent="0.35">
      <c r="A694" s="559" t="s">
        <v>562</v>
      </c>
      <c r="C694" s="372" t="s">
        <v>524</v>
      </c>
      <c r="D694" s="361">
        <v>790</v>
      </c>
      <c r="F694" s="360" t="s">
        <v>515</v>
      </c>
      <c r="G694" s="378">
        <v>4.9724551314212211E-4</v>
      </c>
      <c r="H694" t="s">
        <v>751</v>
      </c>
      <c r="L694" s="57">
        <f t="shared" si="2"/>
        <v>5.4811919635148532E-10</v>
      </c>
      <c r="M694" s="57" t="s">
        <v>753</v>
      </c>
    </row>
    <row r="695" spans="1:13" x14ac:dyDescent="0.35">
      <c r="A695" s="559" t="s">
        <v>562</v>
      </c>
      <c r="C695" s="372" t="s">
        <v>524</v>
      </c>
      <c r="D695" s="361">
        <v>790</v>
      </c>
      <c r="F695" s="360" t="s">
        <v>516</v>
      </c>
      <c r="G695" s="378">
        <v>20.368888944345482</v>
      </c>
      <c r="H695" t="s">
        <v>751</v>
      </c>
      <c r="L695" s="57">
        <f t="shared" si="2"/>
        <v>2.2452850239306736E-5</v>
      </c>
      <c r="M695" s="57" t="s">
        <v>753</v>
      </c>
    </row>
    <row r="696" spans="1:13" x14ac:dyDescent="0.35">
      <c r="A696" s="559" t="s">
        <v>562</v>
      </c>
      <c r="C696" s="372" t="s">
        <v>526</v>
      </c>
      <c r="D696" s="361">
        <v>780</v>
      </c>
      <c r="F696" s="360" t="s">
        <v>507</v>
      </c>
      <c r="G696" s="378">
        <v>1.3248639589325413E-2</v>
      </c>
      <c r="H696" t="s">
        <v>751</v>
      </c>
      <c r="L696" s="57">
        <f t="shared" si="2"/>
        <v>1.4604121088119197E-8</v>
      </c>
      <c r="M696" s="57" t="s">
        <v>753</v>
      </c>
    </row>
    <row r="697" spans="1:13" x14ac:dyDescent="0.35">
      <c r="A697" s="559" t="s">
        <v>562</v>
      </c>
      <c r="C697" s="372" t="s">
        <v>526</v>
      </c>
      <c r="D697" s="361">
        <v>780</v>
      </c>
      <c r="F697" s="360" t="s">
        <v>517</v>
      </c>
      <c r="G697" s="378">
        <v>4.0944818370531565E-2</v>
      </c>
      <c r="H697" t="s">
        <v>751</v>
      </c>
      <c r="L697" s="57">
        <f t="shared" si="2"/>
        <v>4.5133923478156681E-8</v>
      </c>
      <c r="M697" s="57" t="s">
        <v>753</v>
      </c>
    </row>
    <row r="698" spans="1:13" x14ac:dyDescent="0.35">
      <c r="A698" s="559" t="s">
        <v>562</v>
      </c>
      <c r="C698" s="372" t="s">
        <v>526</v>
      </c>
      <c r="D698" s="361">
        <v>780</v>
      </c>
      <c r="F698" s="360" t="s">
        <v>508</v>
      </c>
      <c r="G698" s="378">
        <v>0.27620012224430057</v>
      </c>
      <c r="H698" t="s">
        <v>751</v>
      </c>
      <c r="L698" s="57">
        <f t="shared" si="2"/>
        <v>3.0445843157051823E-7</v>
      </c>
      <c r="M698" s="57" t="s">
        <v>753</v>
      </c>
    </row>
    <row r="699" spans="1:13" x14ac:dyDescent="0.35">
      <c r="A699" s="559" t="s">
        <v>562</v>
      </c>
      <c r="C699" s="372" t="s">
        <v>526</v>
      </c>
      <c r="D699" s="361">
        <v>780</v>
      </c>
      <c r="F699" s="360" t="s">
        <v>509</v>
      </c>
      <c r="G699" s="378">
        <v>8.374779732232782E-3</v>
      </c>
      <c r="H699" t="s">
        <v>751</v>
      </c>
      <c r="L699" s="57">
        <f t="shared" si="2"/>
        <v>9.23161177955189E-9</v>
      </c>
      <c r="M699" s="57" t="s">
        <v>753</v>
      </c>
    </row>
    <row r="700" spans="1:13" x14ac:dyDescent="0.35">
      <c r="A700" s="559" t="s">
        <v>562</v>
      </c>
      <c r="C700" s="372" t="s">
        <v>526</v>
      </c>
      <c r="D700" s="361">
        <v>780</v>
      </c>
      <c r="F700" s="360" t="s">
        <v>510</v>
      </c>
      <c r="G700" s="378">
        <v>8.0600294558160201E-3</v>
      </c>
      <c r="H700" t="s">
        <v>751</v>
      </c>
      <c r="L700" s="57">
        <f t="shared" si="2"/>
        <v>8.8846590891780841E-9</v>
      </c>
      <c r="M700" s="57" t="s">
        <v>753</v>
      </c>
    </row>
    <row r="701" spans="1:13" x14ac:dyDescent="0.35">
      <c r="A701" s="559" t="s">
        <v>562</v>
      </c>
      <c r="C701" s="372" t="s">
        <v>526</v>
      </c>
      <c r="D701" s="361">
        <v>780</v>
      </c>
      <c r="F701" s="360" t="s">
        <v>511</v>
      </c>
      <c r="G701" s="378">
        <v>2.8628236066084306E-3</v>
      </c>
      <c r="H701" t="s">
        <v>751</v>
      </c>
      <c r="L701" s="57">
        <f t="shared" si="2"/>
        <v>3.1557219383129468E-9</v>
      </c>
      <c r="M701" s="57" t="s">
        <v>753</v>
      </c>
    </row>
    <row r="702" spans="1:13" x14ac:dyDescent="0.35">
      <c r="A702" s="559" t="s">
        <v>562</v>
      </c>
      <c r="C702" s="372" t="s">
        <v>526</v>
      </c>
      <c r="D702" s="361">
        <v>780</v>
      </c>
      <c r="F702" s="369" t="s">
        <v>512</v>
      </c>
      <c r="G702" s="378">
        <v>7.1366018166610498E-4</v>
      </c>
      <c r="H702" t="s">
        <v>751</v>
      </c>
      <c r="L702" s="57">
        <f t="shared" si="2"/>
        <v>7.8667546494497272E-10</v>
      </c>
      <c r="M702" s="57" t="s">
        <v>753</v>
      </c>
    </row>
    <row r="703" spans="1:13" x14ac:dyDescent="0.35">
      <c r="A703" s="559" t="s">
        <v>562</v>
      </c>
      <c r="C703" s="372" t="s">
        <v>526</v>
      </c>
      <c r="D703" s="361">
        <v>780</v>
      </c>
      <c r="F703" s="369" t="s">
        <v>513</v>
      </c>
      <c r="G703" s="378">
        <v>6.9002614553109499E-3</v>
      </c>
      <c r="H703" t="s">
        <v>751</v>
      </c>
      <c r="L703" s="57">
        <f t="shared" si="2"/>
        <v>7.6062340705709972E-9</v>
      </c>
      <c r="M703" s="57" t="s">
        <v>753</v>
      </c>
    </row>
    <row r="704" spans="1:13" x14ac:dyDescent="0.35">
      <c r="A704" s="559" t="s">
        <v>562</v>
      </c>
      <c r="C704" s="372" t="s">
        <v>526</v>
      </c>
      <c r="D704" s="361">
        <v>780</v>
      </c>
      <c r="F704" s="360" t="s">
        <v>514</v>
      </c>
      <c r="G704" s="378">
        <v>3.2223484677263027E-2</v>
      </c>
      <c r="H704" t="s">
        <v>751</v>
      </c>
      <c r="L704" s="57">
        <f t="shared" si="2"/>
        <v>3.5520301456993919E-8</v>
      </c>
      <c r="M704" s="57" t="s">
        <v>753</v>
      </c>
    </row>
    <row r="705" spans="1:13" x14ac:dyDescent="0.35">
      <c r="A705" s="559" t="s">
        <v>562</v>
      </c>
      <c r="C705" s="372" t="s">
        <v>526</v>
      </c>
      <c r="D705" s="361">
        <v>780</v>
      </c>
      <c r="F705" s="360" t="s">
        <v>515</v>
      </c>
      <c r="G705" s="378">
        <v>6.4244736977105447E-4</v>
      </c>
      <c r="H705" t="s">
        <v>751</v>
      </c>
      <c r="L705" s="57">
        <f t="shared" si="2"/>
        <v>7.0817679940811902E-10</v>
      </c>
      <c r="M705" s="57" t="s">
        <v>753</v>
      </c>
    </row>
    <row r="706" spans="1:13" x14ac:dyDescent="0.35">
      <c r="A706" s="559" t="s">
        <v>562</v>
      </c>
      <c r="C706" s="372" t="s">
        <v>526</v>
      </c>
      <c r="D706" s="361">
        <v>780</v>
      </c>
      <c r="F706" s="360" t="s">
        <v>516</v>
      </c>
      <c r="G706" s="378">
        <v>24.850713251885779</v>
      </c>
      <c r="H706" t="s">
        <v>751</v>
      </c>
      <c r="L706" s="57">
        <f t="shared" si="2"/>
        <v>2.7393214451171238E-5</v>
      </c>
      <c r="M706" s="57" t="s">
        <v>753</v>
      </c>
    </row>
    <row r="707" spans="1:13" x14ac:dyDescent="0.35">
      <c r="A707" s="559" t="s">
        <v>562</v>
      </c>
      <c r="C707" s="372" t="s">
        <v>527</v>
      </c>
      <c r="D707" s="361">
        <v>265</v>
      </c>
      <c r="F707" s="360" t="s">
        <v>507</v>
      </c>
      <c r="G707" s="378">
        <v>4.3187088672167882E-2</v>
      </c>
      <c r="H707" t="s">
        <v>751</v>
      </c>
      <c r="L707" s="57">
        <f t="shared" si="2"/>
        <v>4.7605602685414642E-8</v>
      </c>
      <c r="M707" s="57" t="s">
        <v>753</v>
      </c>
    </row>
    <row r="708" spans="1:13" x14ac:dyDescent="0.35">
      <c r="A708" s="559" t="s">
        <v>562</v>
      </c>
      <c r="C708" s="372" t="s">
        <v>527</v>
      </c>
      <c r="D708" s="361">
        <v>265</v>
      </c>
      <c r="F708" s="360" t="s">
        <v>517</v>
      </c>
      <c r="G708" s="378">
        <v>0.12983586096776278</v>
      </c>
      <c r="H708" t="s">
        <v>751</v>
      </c>
      <c r="L708" s="57">
        <f t="shared" si="2"/>
        <v>1.4311949709018866E-7</v>
      </c>
      <c r="M708" s="57" t="s">
        <v>753</v>
      </c>
    </row>
    <row r="709" spans="1:13" x14ac:dyDescent="0.35">
      <c r="A709" s="559" t="s">
        <v>562</v>
      </c>
      <c r="C709" s="372" t="s">
        <v>527</v>
      </c>
      <c r="D709" s="361">
        <v>265</v>
      </c>
      <c r="F709" s="360" t="s">
        <v>508</v>
      </c>
      <c r="G709" s="378">
        <v>0.31146471062876613</v>
      </c>
      <c r="H709" t="s">
        <v>751</v>
      </c>
      <c r="L709" s="57">
        <f t="shared" si="2"/>
        <v>3.4333097508089983E-7</v>
      </c>
      <c r="M709" s="57" t="s">
        <v>753</v>
      </c>
    </row>
    <row r="710" spans="1:13" x14ac:dyDescent="0.35">
      <c r="A710" s="559" t="s">
        <v>562</v>
      </c>
      <c r="C710" s="372" t="s">
        <v>527</v>
      </c>
      <c r="D710" s="361">
        <v>265</v>
      </c>
      <c r="F710" s="360" t="s">
        <v>509</v>
      </c>
      <c r="G710" s="378">
        <v>1.1699517313793425E-2</v>
      </c>
      <c r="H710" t="s">
        <v>751</v>
      </c>
      <c r="L710" s="57">
        <f t="shared" si="2"/>
        <v>1.2896506571199288E-8</v>
      </c>
      <c r="M710" s="57" t="s">
        <v>753</v>
      </c>
    </row>
    <row r="711" spans="1:13" x14ac:dyDescent="0.35">
      <c r="A711" s="559" t="s">
        <v>562</v>
      </c>
      <c r="C711" s="372" t="s">
        <v>527</v>
      </c>
      <c r="D711" s="361">
        <v>265</v>
      </c>
      <c r="F711" s="360" t="s">
        <v>510</v>
      </c>
      <c r="G711" s="378">
        <v>6.5642344749116425E-3</v>
      </c>
      <c r="H711" t="s">
        <v>751</v>
      </c>
      <c r="L711" s="57">
        <f t="shared" si="2"/>
        <v>7.2358278354598489E-9</v>
      </c>
      <c r="M711" s="57" t="s">
        <v>753</v>
      </c>
    </row>
    <row r="712" spans="1:13" x14ac:dyDescent="0.35">
      <c r="A712" s="559" t="s">
        <v>562</v>
      </c>
      <c r="C712" s="372" t="s">
        <v>527</v>
      </c>
      <c r="D712" s="361">
        <v>265</v>
      </c>
      <c r="F712" s="360" t="s">
        <v>511</v>
      </c>
      <c r="G712" s="378">
        <v>1.4367531781016168E-2</v>
      </c>
      <c r="H712" t="s">
        <v>751</v>
      </c>
      <c r="L712" s="57">
        <f t="shared" si="2"/>
        <v>1.5837488253240704E-8</v>
      </c>
      <c r="M712" s="57" t="s">
        <v>753</v>
      </c>
    </row>
    <row r="713" spans="1:13" x14ac:dyDescent="0.35">
      <c r="A713" s="559" t="s">
        <v>562</v>
      </c>
      <c r="C713" s="372" t="s">
        <v>527</v>
      </c>
      <c r="D713" s="361">
        <v>265</v>
      </c>
      <c r="F713" s="369" t="s">
        <v>512</v>
      </c>
      <c r="G713" s="378">
        <v>7.1407934865684705E-4</v>
      </c>
      <c r="H713" t="s">
        <v>751</v>
      </c>
      <c r="L713" s="57">
        <f t="shared" si="2"/>
        <v>7.8713751732760914E-10</v>
      </c>
      <c r="M713" s="57" t="s">
        <v>753</v>
      </c>
    </row>
    <row r="714" spans="1:13" x14ac:dyDescent="0.35">
      <c r="A714" s="559" t="s">
        <v>562</v>
      </c>
      <c r="C714" s="372" t="s">
        <v>527</v>
      </c>
      <c r="D714" s="361">
        <v>265</v>
      </c>
      <c r="F714" s="369" t="s">
        <v>513</v>
      </c>
      <c r="G714" s="378">
        <v>1.2588457820907905E-3</v>
      </c>
      <c r="H714" t="s">
        <v>751</v>
      </c>
      <c r="L714" s="57">
        <f t="shared" si="2"/>
        <v>1.3876395466093363E-9</v>
      </c>
      <c r="M714" s="57" t="s">
        <v>753</v>
      </c>
    </row>
    <row r="715" spans="1:13" x14ac:dyDescent="0.35">
      <c r="A715" s="559" t="s">
        <v>562</v>
      </c>
      <c r="C715" s="372" t="s">
        <v>527</v>
      </c>
      <c r="D715" s="361">
        <v>265</v>
      </c>
      <c r="F715" s="360" t="s">
        <v>514</v>
      </c>
      <c r="G715" s="378">
        <v>0.1796581352003552</v>
      </c>
      <c r="H715" t="s">
        <v>751</v>
      </c>
      <c r="L715" s="57">
        <f t="shared" si="2"/>
        <v>1.9803913777273128E-7</v>
      </c>
      <c r="M715" s="57" t="s">
        <v>753</v>
      </c>
    </row>
    <row r="716" spans="1:13" x14ac:dyDescent="0.35">
      <c r="A716" s="559" t="s">
        <v>562</v>
      </c>
      <c r="C716" s="372" t="s">
        <v>527</v>
      </c>
      <c r="D716" s="361">
        <v>265</v>
      </c>
      <c r="F716" s="360" t="s">
        <v>515</v>
      </c>
      <c r="G716" s="378">
        <v>4.759401922219751E-4</v>
      </c>
      <c r="H716" t="s">
        <v>751</v>
      </c>
      <c r="L716" s="57">
        <f t="shared" si="2"/>
        <v>5.2463410684918197E-10</v>
      </c>
      <c r="M716" s="57" t="s">
        <v>753</v>
      </c>
    </row>
    <row r="717" spans="1:13" x14ac:dyDescent="0.35">
      <c r="A717" s="559" t="s">
        <v>562</v>
      </c>
      <c r="C717" s="372" t="s">
        <v>527</v>
      </c>
      <c r="D717" s="361">
        <v>265</v>
      </c>
      <c r="F717" s="360" t="s">
        <v>516</v>
      </c>
      <c r="G717" s="378">
        <v>124.83219543650836</v>
      </c>
      <c r="H717" t="s">
        <v>751</v>
      </c>
      <c r="L717" s="57">
        <f t="shared" si="2"/>
        <v>1.3760390155977928E-4</v>
      </c>
      <c r="M717" s="57" t="s">
        <v>753</v>
      </c>
    </row>
    <row r="718" spans="1:13" x14ac:dyDescent="0.35">
      <c r="A718" s="559" t="s">
        <v>564</v>
      </c>
      <c r="C718" s="373" t="s">
        <v>528</v>
      </c>
      <c r="D718" s="362">
        <v>4165.8600000000006</v>
      </c>
      <c r="E718" t="s">
        <v>563</v>
      </c>
      <c r="F718" s="360" t="s">
        <v>507</v>
      </c>
      <c r="G718" s="379">
        <v>1.1966163376452843E-2</v>
      </c>
      <c r="H718" t="s">
        <v>751</v>
      </c>
      <c r="L718" s="57">
        <f t="shared" si="2"/>
        <v>1.3190433457842494E-8</v>
      </c>
      <c r="M718" s="57" t="s">
        <v>753</v>
      </c>
    </row>
    <row r="719" spans="1:13" x14ac:dyDescent="0.35">
      <c r="A719" s="559" t="s">
        <v>564</v>
      </c>
      <c r="C719" s="373" t="s">
        <v>528</v>
      </c>
      <c r="D719" s="362">
        <v>4165.8600000000006</v>
      </c>
      <c r="E719" t="s">
        <v>563</v>
      </c>
      <c r="F719" s="360" t="s">
        <v>517</v>
      </c>
      <c r="G719" s="379">
        <v>1.0248955632939078E-2</v>
      </c>
      <c r="H719" t="s">
        <v>751</v>
      </c>
      <c r="L719" s="57">
        <f t="shared" si="2"/>
        <v>1.1297536481466382E-8</v>
      </c>
      <c r="M719" s="57" t="s">
        <v>753</v>
      </c>
    </row>
    <row r="720" spans="1:13" x14ac:dyDescent="0.35">
      <c r="A720" s="559" t="s">
        <v>564</v>
      </c>
      <c r="C720" s="373" t="s">
        <v>528</v>
      </c>
      <c r="D720" s="362">
        <v>4165.8600000000006</v>
      </c>
      <c r="E720" t="s">
        <v>563</v>
      </c>
      <c r="F720" s="360" t="s">
        <v>508</v>
      </c>
      <c r="G720" s="379">
        <v>2.207644835094643E-2</v>
      </c>
      <c r="H720" t="s">
        <v>751</v>
      </c>
      <c r="L720" s="57">
        <f t="shared" si="2"/>
        <v>2.433511174782038E-8</v>
      </c>
      <c r="M720" s="57" t="s">
        <v>753</v>
      </c>
    </row>
    <row r="721" spans="1:13" x14ac:dyDescent="0.35">
      <c r="A721" s="559" t="s">
        <v>564</v>
      </c>
      <c r="C721" s="373" t="s">
        <v>528</v>
      </c>
      <c r="D721" s="362">
        <v>4165.8600000000006</v>
      </c>
      <c r="E721" t="s">
        <v>563</v>
      </c>
      <c r="F721" s="360" t="s">
        <v>509</v>
      </c>
      <c r="G721" s="379">
        <v>1.0771710307826195E-3</v>
      </c>
      <c r="H721" t="s">
        <v>751</v>
      </c>
      <c r="L721" s="57">
        <f t="shared" si="2"/>
        <v>1.1873774707282632E-9</v>
      </c>
      <c r="M721" s="57" t="s">
        <v>753</v>
      </c>
    </row>
    <row r="722" spans="1:13" x14ac:dyDescent="0.35">
      <c r="A722" s="559" t="s">
        <v>564</v>
      </c>
      <c r="C722" s="373" t="s">
        <v>528</v>
      </c>
      <c r="D722" s="362">
        <v>4165.8600000000006</v>
      </c>
      <c r="E722" t="s">
        <v>563</v>
      </c>
      <c r="F722" s="360" t="s">
        <v>510</v>
      </c>
      <c r="G722" s="379">
        <v>5.9063837657841894E-4</v>
      </c>
      <c r="H722" t="s">
        <v>751</v>
      </c>
      <c r="L722" s="57">
        <f t="shared" si="2"/>
        <v>6.5106717657194388E-10</v>
      </c>
      <c r="M722" s="57" t="s">
        <v>753</v>
      </c>
    </row>
    <row r="723" spans="1:13" x14ac:dyDescent="0.35">
      <c r="A723" s="559" t="s">
        <v>564</v>
      </c>
      <c r="C723" s="373" t="s">
        <v>528</v>
      </c>
      <c r="D723" s="362">
        <v>4165.8600000000006</v>
      </c>
      <c r="E723" t="s">
        <v>563</v>
      </c>
      <c r="F723" s="360" t="s">
        <v>511</v>
      </c>
      <c r="G723" s="379">
        <v>1.2249019662083076E-3</v>
      </c>
      <c r="H723" t="s">
        <v>751</v>
      </c>
      <c r="L723" s="57">
        <f t="shared" si="2"/>
        <v>1.350222905149785E-9</v>
      </c>
      <c r="M723" s="57" t="s">
        <v>753</v>
      </c>
    </row>
    <row r="724" spans="1:13" x14ac:dyDescent="0.35">
      <c r="A724" s="559" t="s">
        <v>564</v>
      </c>
      <c r="C724" s="373" t="s">
        <v>528</v>
      </c>
      <c r="D724" s="362">
        <v>4165.8600000000006</v>
      </c>
      <c r="E724" t="s">
        <v>563</v>
      </c>
      <c r="F724" s="369" t="s">
        <v>512</v>
      </c>
      <c r="G724" s="379">
        <v>5.5138526491197617E-5</v>
      </c>
      <c r="H724" t="s">
        <v>751</v>
      </c>
      <c r="L724" s="57">
        <f t="shared" si="2"/>
        <v>6.0779803999402128E-11</v>
      </c>
      <c r="M724" s="57" t="s">
        <v>753</v>
      </c>
    </row>
    <row r="725" spans="1:13" x14ac:dyDescent="0.35">
      <c r="A725" s="559" t="s">
        <v>564</v>
      </c>
      <c r="C725" s="373" t="s">
        <v>528</v>
      </c>
      <c r="D725" s="362">
        <v>4165.8600000000006</v>
      </c>
      <c r="E725" t="s">
        <v>563</v>
      </c>
      <c r="F725" s="369" t="s">
        <v>513</v>
      </c>
      <c r="G725" s="379">
        <v>9.6729596696698293E-5</v>
      </c>
      <c r="H725" t="s">
        <v>751</v>
      </c>
      <c r="L725" s="57">
        <f t="shared" si="2"/>
        <v>1.0662609798078485E-10</v>
      </c>
      <c r="M725" s="57" t="s">
        <v>753</v>
      </c>
    </row>
    <row r="726" spans="1:13" x14ac:dyDescent="0.35">
      <c r="A726" s="559" t="s">
        <v>564</v>
      </c>
      <c r="C726" s="373" t="s">
        <v>528</v>
      </c>
      <c r="D726" s="362">
        <v>4165.8600000000006</v>
      </c>
      <c r="E726" t="s">
        <v>563</v>
      </c>
      <c r="F726" s="360" t="s">
        <v>514</v>
      </c>
      <c r="G726" s="379">
        <v>1.485848232485016E-2</v>
      </c>
      <c r="H726" t="s">
        <v>751</v>
      </c>
      <c r="L726" s="57">
        <f t="shared" si="2"/>
        <v>1.6378668435710642E-8</v>
      </c>
      <c r="M726" s="57" t="s">
        <v>753</v>
      </c>
    </row>
    <row r="727" spans="1:13" x14ac:dyDescent="0.35">
      <c r="A727" s="559" t="s">
        <v>564</v>
      </c>
      <c r="C727" s="373" t="s">
        <v>528</v>
      </c>
      <c r="D727" s="362">
        <v>4165.8600000000006</v>
      </c>
      <c r="E727" t="s">
        <v>563</v>
      </c>
      <c r="F727" s="360" t="s">
        <v>515</v>
      </c>
      <c r="G727" s="379">
        <v>4.1945555214815359E-5</v>
      </c>
      <c r="H727" t="s">
        <v>751</v>
      </c>
      <c r="L727" s="57">
        <f t="shared" si="2"/>
        <v>4.6237046704713325E-11</v>
      </c>
      <c r="M727" s="57" t="s">
        <v>753</v>
      </c>
    </row>
    <row r="728" spans="1:13" x14ac:dyDescent="0.35">
      <c r="A728" s="559" t="s">
        <v>564</v>
      </c>
      <c r="C728" s="373" t="s">
        <v>528</v>
      </c>
      <c r="D728" s="362">
        <v>4165.8600000000006</v>
      </c>
      <c r="E728" t="s">
        <v>563</v>
      </c>
      <c r="F728" s="360" t="s">
        <v>516</v>
      </c>
      <c r="G728" s="379">
        <v>10.646795957402231</v>
      </c>
      <c r="H728" t="s">
        <v>751</v>
      </c>
      <c r="L728" s="57">
        <f t="shared" ref="L728:L772" si="3">G728/907.185/10^3</f>
        <v>1.1736080245376888E-5</v>
      </c>
      <c r="M728" s="57" t="s">
        <v>753</v>
      </c>
    </row>
    <row r="729" spans="1:13" x14ac:dyDescent="0.35">
      <c r="A729" s="559" t="s">
        <v>564</v>
      </c>
      <c r="C729" s="372" t="s">
        <v>523</v>
      </c>
      <c r="D729" s="363">
        <v>5200</v>
      </c>
      <c r="F729" s="360" t="s">
        <v>507</v>
      </c>
      <c r="G729" s="378">
        <v>8.6210111026021469E-3</v>
      </c>
      <c r="H729" t="s">
        <v>751</v>
      </c>
      <c r="L729" s="57">
        <f t="shared" si="3"/>
        <v>9.5030353264242107E-9</v>
      </c>
      <c r="M729" s="57" t="s">
        <v>753</v>
      </c>
    </row>
    <row r="730" spans="1:13" x14ac:dyDescent="0.35">
      <c r="A730" s="559" t="s">
        <v>564</v>
      </c>
      <c r="C730" s="372" t="s">
        <v>523</v>
      </c>
      <c r="D730" s="363">
        <v>5200</v>
      </c>
      <c r="F730" s="360" t="s">
        <v>517</v>
      </c>
      <c r="G730" s="378">
        <v>1.9319797507022965E-2</v>
      </c>
      <c r="H730" t="s">
        <v>751</v>
      </c>
      <c r="L730" s="57">
        <f t="shared" si="3"/>
        <v>2.1296425213184704E-8</v>
      </c>
      <c r="M730" s="57" t="s">
        <v>753</v>
      </c>
    </row>
    <row r="731" spans="1:13" x14ac:dyDescent="0.35">
      <c r="A731" s="559" t="s">
        <v>564</v>
      </c>
      <c r="C731" s="372" t="s">
        <v>523</v>
      </c>
      <c r="D731" s="363">
        <v>5200</v>
      </c>
      <c r="F731" s="360" t="s">
        <v>508</v>
      </c>
      <c r="G731" s="378">
        <v>0.21145751957479569</v>
      </c>
      <c r="H731" t="s">
        <v>751</v>
      </c>
      <c r="L731" s="57">
        <f t="shared" si="3"/>
        <v>2.3309194880294065E-7</v>
      </c>
      <c r="M731" s="57" t="s">
        <v>753</v>
      </c>
    </row>
    <row r="732" spans="1:13" x14ac:dyDescent="0.35">
      <c r="A732" s="559" t="s">
        <v>564</v>
      </c>
      <c r="C732" s="372" t="s">
        <v>523</v>
      </c>
      <c r="D732" s="363">
        <v>5200</v>
      </c>
      <c r="F732" s="360" t="s">
        <v>509</v>
      </c>
      <c r="G732" s="378">
        <v>1.8325827734875979E-2</v>
      </c>
      <c r="H732" t="s">
        <v>751</v>
      </c>
      <c r="L732" s="57">
        <f t="shared" si="3"/>
        <v>2.0200761404648424E-8</v>
      </c>
      <c r="M732" s="57" t="s">
        <v>753</v>
      </c>
    </row>
    <row r="733" spans="1:13" x14ac:dyDescent="0.35">
      <c r="A733" s="559" t="s">
        <v>564</v>
      </c>
      <c r="C733" s="372" t="s">
        <v>523</v>
      </c>
      <c r="D733" s="363">
        <v>5200</v>
      </c>
      <c r="F733" s="360" t="s">
        <v>510</v>
      </c>
      <c r="G733" s="378">
        <v>1.6852164496456632E-2</v>
      </c>
      <c r="H733" t="s">
        <v>751</v>
      </c>
      <c r="L733" s="57">
        <f t="shared" si="3"/>
        <v>1.8576326214009966E-8</v>
      </c>
      <c r="M733" s="57" t="s">
        <v>753</v>
      </c>
    </row>
    <row r="734" spans="1:13" x14ac:dyDescent="0.35">
      <c r="A734" s="559" t="s">
        <v>564</v>
      </c>
      <c r="C734" s="372" t="s">
        <v>523</v>
      </c>
      <c r="D734" s="363">
        <v>5200</v>
      </c>
      <c r="F734" s="360" t="s">
        <v>511</v>
      </c>
      <c r="G734" s="378">
        <v>0.14560731299686605</v>
      </c>
      <c r="H734" t="s">
        <v>751</v>
      </c>
      <c r="L734" s="57">
        <f t="shared" si="3"/>
        <v>1.6050454206900031E-7</v>
      </c>
      <c r="M734" s="57" t="s">
        <v>753</v>
      </c>
    </row>
    <row r="735" spans="1:13" x14ac:dyDescent="0.35">
      <c r="A735" s="559" t="s">
        <v>564</v>
      </c>
      <c r="C735" s="372" t="s">
        <v>523</v>
      </c>
      <c r="D735" s="363">
        <v>5200</v>
      </c>
      <c r="F735" s="369" t="s">
        <v>512</v>
      </c>
      <c r="G735" s="378">
        <v>2.530490529051025E-3</v>
      </c>
      <c r="H735" t="s">
        <v>751</v>
      </c>
      <c r="L735" s="57">
        <f t="shared" si="3"/>
        <v>2.7893875329188925E-9</v>
      </c>
      <c r="M735" s="57" t="s">
        <v>753</v>
      </c>
    </row>
    <row r="736" spans="1:13" x14ac:dyDescent="0.35">
      <c r="A736" s="559" t="s">
        <v>564</v>
      </c>
      <c r="C736" s="372" t="s">
        <v>523</v>
      </c>
      <c r="D736" s="363">
        <v>5200</v>
      </c>
      <c r="F736" s="369" t="s">
        <v>513</v>
      </c>
      <c r="G736" s="378">
        <v>6.5599986329498185E-3</v>
      </c>
      <c r="H736" t="s">
        <v>751</v>
      </c>
      <c r="L736" s="57">
        <f t="shared" si="3"/>
        <v>7.231158620292243E-9</v>
      </c>
      <c r="M736" s="57" t="s">
        <v>753</v>
      </c>
    </row>
    <row r="737" spans="1:13" x14ac:dyDescent="0.35">
      <c r="A737" s="559" t="s">
        <v>564</v>
      </c>
      <c r="C737" s="372" t="s">
        <v>523</v>
      </c>
      <c r="D737" s="363">
        <v>5200</v>
      </c>
      <c r="F737" s="360" t="s">
        <v>514</v>
      </c>
      <c r="G737" s="378">
        <v>1.0720046181596469E-2</v>
      </c>
      <c r="H737" t="s">
        <v>751</v>
      </c>
      <c r="L737" s="57">
        <f t="shared" si="3"/>
        <v>1.1816824772892487E-8</v>
      </c>
      <c r="M737" s="57" t="s">
        <v>753</v>
      </c>
    </row>
    <row r="738" spans="1:13" x14ac:dyDescent="0.35">
      <c r="A738" s="559" t="s">
        <v>564</v>
      </c>
      <c r="C738" s="372" t="s">
        <v>523</v>
      </c>
      <c r="D738" s="363">
        <v>5200</v>
      </c>
      <c r="F738" s="360" t="s">
        <v>515</v>
      </c>
      <c r="G738" s="378">
        <v>2.1728726987214821E-4</v>
      </c>
      <c r="H738" t="s">
        <v>751</v>
      </c>
      <c r="L738" s="57">
        <f t="shared" si="3"/>
        <v>2.3951814665382281E-10</v>
      </c>
      <c r="M738" s="57" t="s">
        <v>753</v>
      </c>
    </row>
    <row r="739" spans="1:13" x14ac:dyDescent="0.35">
      <c r="A739" s="559" t="s">
        <v>564</v>
      </c>
      <c r="C739" s="372" t="s">
        <v>523</v>
      </c>
      <c r="D739" s="363">
        <v>5200</v>
      </c>
      <c r="F739" s="360" t="s">
        <v>516</v>
      </c>
      <c r="G739" s="378">
        <v>9.498651135706865</v>
      </c>
      <c r="H739" t="s">
        <v>751</v>
      </c>
      <c r="L739" s="57">
        <f t="shared" si="3"/>
        <v>1.0470467584568601E-5</v>
      </c>
      <c r="M739" s="57" t="s">
        <v>753</v>
      </c>
    </row>
    <row r="740" spans="1:13" x14ac:dyDescent="0.35">
      <c r="A740" s="559" t="s">
        <v>564</v>
      </c>
      <c r="C740" s="372" t="s">
        <v>524</v>
      </c>
      <c r="D740" s="361">
        <v>790</v>
      </c>
      <c r="F740" s="360" t="s">
        <v>507</v>
      </c>
      <c r="G740" s="378">
        <v>6.387842424959312E-3</v>
      </c>
      <c r="H740" t="s">
        <v>751</v>
      </c>
      <c r="L740" s="57">
        <f t="shared" si="3"/>
        <v>7.0413889393666262E-9</v>
      </c>
      <c r="M740" s="57" t="s">
        <v>753</v>
      </c>
    </row>
    <row r="741" spans="1:13" x14ac:dyDescent="0.35">
      <c r="A741" s="559" t="s">
        <v>564</v>
      </c>
      <c r="C741" s="372" t="s">
        <v>524</v>
      </c>
      <c r="D741" s="361">
        <v>790</v>
      </c>
      <c r="F741" s="360" t="s">
        <v>517</v>
      </c>
      <c r="G741" s="378">
        <v>4.7912443843426057E-2</v>
      </c>
      <c r="H741" t="s">
        <v>751</v>
      </c>
      <c r="L741" s="57">
        <f t="shared" si="3"/>
        <v>5.2814413645977456E-8</v>
      </c>
      <c r="M741" s="57" t="s">
        <v>753</v>
      </c>
    </row>
    <row r="742" spans="1:13" x14ac:dyDescent="0.35">
      <c r="A742" s="559" t="s">
        <v>564</v>
      </c>
      <c r="C742" s="372" t="s">
        <v>524</v>
      </c>
      <c r="D742" s="361">
        <v>790</v>
      </c>
      <c r="F742" s="360" t="s">
        <v>508</v>
      </c>
      <c r="G742" s="378">
        <v>0.20614645063035364</v>
      </c>
      <c r="H742" t="s">
        <v>751</v>
      </c>
      <c r="L742" s="57">
        <f t="shared" si="3"/>
        <v>2.2723749911027371E-7</v>
      </c>
      <c r="M742" s="57" t="s">
        <v>753</v>
      </c>
    </row>
    <row r="743" spans="1:13" x14ac:dyDescent="0.35">
      <c r="A743" s="559" t="s">
        <v>564</v>
      </c>
      <c r="C743" s="372" t="s">
        <v>524</v>
      </c>
      <c r="D743" s="361">
        <v>790</v>
      </c>
      <c r="F743" s="360" t="s">
        <v>509</v>
      </c>
      <c r="G743" s="378">
        <v>6.9791490005520138E-3</v>
      </c>
      <c r="H743" t="s">
        <v>751</v>
      </c>
      <c r="L743" s="57">
        <f t="shared" si="3"/>
        <v>7.6931926790588624E-9</v>
      </c>
      <c r="M743" s="57" t="s">
        <v>753</v>
      </c>
    </row>
    <row r="744" spans="1:13" x14ac:dyDescent="0.35">
      <c r="A744" s="559" t="s">
        <v>564</v>
      </c>
      <c r="C744" s="372" t="s">
        <v>524</v>
      </c>
      <c r="D744" s="361">
        <v>790</v>
      </c>
      <c r="F744" s="360" t="s">
        <v>510</v>
      </c>
      <c r="G744" s="378">
        <v>6.7177545798109278E-3</v>
      </c>
      <c r="H744" t="s">
        <v>751</v>
      </c>
      <c r="L744" s="57">
        <f t="shared" si="3"/>
        <v>7.405054735044041E-9</v>
      </c>
      <c r="M744" s="57" t="s">
        <v>753</v>
      </c>
    </row>
    <row r="745" spans="1:13" x14ac:dyDescent="0.35">
      <c r="A745" s="559" t="s">
        <v>564</v>
      </c>
      <c r="C745" s="372" t="s">
        <v>524</v>
      </c>
      <c r="D745" s="361">
        <v>790</v>
      </c>
      <c r="F745" s="360" t="s">
        <v>511</v>
      </c>
      <c r="G745" s="378">
        <v>2.3470943539473476E-3</v>
      </c>
      <c r="H745" t="s">
        <v>751</v>
      </c>
      <c r="L745" s="57">
        <f t="shared" si="3"/>
        <v>2.5872279126609763E-9</v>
      </c>
      <c r="M745" s="57" t="s">
        <v>753</v>
      </c>
    </row>
    <row r="746" spans="1:13" x14ac:dyDescent="0.35">
      <c r="A746" s="559" t="s">
        <v>564</v>
      </c>
      <c r="C746" s="372" t="s">
        <v>524</v>
      </c>
      <c r="D746" s="361">
        <v>790</v>
      </c>
      <c r="F746" s="369" t="s">
        <v>512</v>
      </c>
      <c r="G746" s="378">
        <v>1.0155710976131667E-3</v>
      </c>
      <c r="H746" t="s">
        <v>751</v>
      </c>
      <c r="L746" s="57">
        <f t="shared" si="3"/>
        <v>1.1194751871042475E-9</v>
      </c>
      <c r="M746" s="57" t="s">
        <v>753</v>
      </c>
    </row>
    <row r="747" spans="1:13" x14ac:dyDescent="0.35">
      <c r="A747" s="559" t="s">
        <v>564</v>
      </c>
      <c r="C747" s="372" t="s">
        <v>524</v>
      </c>
      <c r="D747" s="361">
        <v>790</v>
      </c>
      <c r="F747" s="369" t="s">
        <v>513</v>
      </c>
      <c r="G747" s="378">
        <v>2.5885857415748736E-3</v>
      </c>
      <c r="H747" t="s">
        <v>751</v>
      </c>
      <c r="L747" s="57">
        <f t="shared" si="3"/>
        <v>2.853426524440851E-9</v>
      </c>
      <c r="M747" s="57" t="s">
        <v>753</v>
      </c>
    </row>
    <row r="748" spans="1:13" x14ac:dyDescent="0.35">
      <c r="A748" s="559" t="s">
        <v>564</v>
      </c>
      <c r="C748" s="372" t="s">
        <v>524</v>
      </c>
      <c r="D748" s="361">
        <v>790</v>
      </c>
      <c r="F748" s="360" t="s">
        <v>514</v>
      </c>
      <c r="G748" s="378">
        <v>2.5125988561148029E-2</v>
      </c>
      <c r="H748" t="s">
        <v>751</v>
      </c>
      <c r="L748" s="57">
        <f t="shared" si="3"/>
        <v>2.7696653451223323E-8</v>
      </c>
      <c r="M748" s="57" t="s">
        <v>753</v>
      </c>
    </row>
    <row r="749" spans="1:13" x14ac:dyDescent="0.35">
      <c r="A749" s="559" t="s">
        <v>564</v>
      </c>
      <c r="C749" s="372" t="s">
        <v>524</v>
      </c>
      <c r="D749" s="361">
        <v>790</v>
      </c>
      <c r="F749" s="360" t="s">
        <v>515</v>
      </c>
      <c r="G749" s="378">
        <v>4.9724551314212211E-4</v>
      </c>
      <c r="H749" t="s">
        <v>751</v>
      </c>
      <c r="L749" s="57">
        <f t="shared" si="3"/>
        <v>5.4811919635148532E-10</v>
      </c>
      <c r="M749" s="57" t="s">
        <v>753</v>
      </c>
    </row>
    <row r="750" spans="1:13" x14ac:dyDescent="0.35">
      <c r="A750" s="559" t="s">
        <v>564</v>
      </c>
      <c r="C750" s="372" t="s">
        <v>524</v>
      </c>
      <c r="D750" s="361">
        <v>790</v>
      </c>
      <c r="F750" s="360" t="s">
        <v>516</v>
      </c>
      <c r="G750" s="378">
        <v>20.368888944345482</v>
      </c>
      <c r="H750" t="s">
        <v>751</v>
      </c>
      <c r="L750" s="57">
        <f t="shared" si="3"/>
        <v>2.2452850239306736E-5</v>
      </c>
      <c r="M750" s="57" t="s">
        <v>753</v>
      </c>
    </row>
    <row r="751" spans="1:13" x14ac:dyDescent="0.35">
      <c r="A751" s="559" t="s">
        <v>564</v>
      </c>
      <c r="C751" s="372" t="s">
        <v>526</v>
      </c>
      <c r="D751" s="361">
        <v>780</v>
      </c>
      <c r="F751" s="360" t="s">
        <v>507</v>
      </c>
      <c r="G751" s="378">
        <v>1.3248639589325413E-2</v>
      </c>
      <c r="H751" t="s">
        <v>751</v>
      </c>
      <c r="L751" s="57">
        <f t="shared" si="3"/>
        <v>1.4604121088119197E-8</v>
      </c>
      <c r="M751" s="57" t="s">
        <v>753</v>
      </c>
    </row>
    <row r="752" spans="1:13" x14ac:dyDescent="0.35">
      <c r="A752" s="559" t="s">
        <v>564</v>
      </c>
      <c r="C752" s="372" t="s">
        <v>526</v>
      </c>
      <c r="D752" s="361">
        <v>780</v>
      </c>
      <c r="F752" s="360" t="s">
        <v>517</v>
      </c>
      <c r="G752" s="378">
        <v>4.0944818370531565E-2</v>
      </c>
      <c r="H752" t="s">
        <v>751</v>
      </c>
      <c r="L752" s="57">
        <f t="shared" si="3"/>
        <v>4.5133923478156681E-8</v>
      </c>
      <c r="M752" s="57" t="s">
        <v>753</v>
      </c>
    </row>
    <row r="753" spans="1:13" x14ac:dyDescent="0.35">
      <c r="A753" s="559" t="s">
        <v>564</v>
      </c>
      <c r="C753" s="372" t="s">
        <v>526</v>
      </c>
      <c r="D753" s="361">
        <v>780</v>
      </c>
      <c r="F753" s="360" t="s">
        <v>508</v>
      </c>
      <c r="G753" s="378">
        <v>0.27620012224430057</v>
      </c>
      <c r="H753" t="s">
        <v>751</v>
      </c>
      <c r="L753" s="57">
        <f t="shared" si="3"/>
        <v>3.0445843157051823E-7</v>
      </c>
      <c r="M753" s="57" t="s">
        <v>753</v>
      </c>
    </row>
    <row r="754" spans="1:13" x14ac:dyDescent="0.35">
      <c r="A754" s="559" t="s">
        <v>564</v>
      </c>
      <c r="C754" s="372" t="s">
        <v>526</v>
      </c>
      <c r="D754" s="361">
        <v>780</v>
      </c>
      <c r="F754" s="360" t="s">
        <v>509</v>
      </c>
      <c r="G754" s="378">
        <v>8.374779732232782E-3</v>
      </c>
      <c r="H754" t="s">
        <v>751</v>
      </c>
      <c r="L754" s="57">
        <f t="shared" si="3"/>
        <v>9.23161177955189E-9</v>
      </c>
      <c r="M754" s="57" t="s">
        <v>753</v>
      </c>
    </row>
    <row r="755" spans="1:13" x14ac:dyDescent="0.35">
      <c r="A755" s="559" t="s">
        <v>564</v>
      </c>
      <c r="C755" s="372" t="s">
        <v>526</v>
      </c>
      <c r="D755" s="361">
        <v>780</v>
      </c>
      <c r="F755" s="360" t="s">
        <v>510</v>
      </c>
      <c r="G755" s="378">
        <v>8.0600294558160201E-3</v>
      </c>
      <c r="H755" t="s">
        <v>751</v>
      </c>
      <c r="L755" s="57">
        <f t="shared" si="3"/>
        <v>8.8846590891780841E-9</v>
      </c>
      <c r="M755" s="57" t="s">
        <v>753</v>
      </c>
    </row>
    <row r="756" spans="1:13" x14ac:dyDescent="0.35">
      <c r="A756" s="559" t="s">
        <v>564</v>
      </c>
      <c r="C756" s="372" t="s">
        <v>526</v>
      </c>
      <c r="D756" s="361">
        <v>780</v>
      </c>
      <c r="F756" s="360" t="s">
        <v>511</v>
      </c>
      <c r="G756" s="378">
        <v>2.8628236066084306E-3</v>
      </c>
      <c r="H756" t="s">
        <v>751</v>
      </c>
      <c r="L756" s="57">
        <f t="shared" si="3"/>
        <v>3.1557219383129468E-9</v>
      </c>
      <c r="M756" s="57" t="s">
        <v>753</v>
      </c>
    </row>
    <row r="757" spans="1:13" x14ac:dyDescent="0.35">
      <c r="A757" s="559" t="s">
        <v>564</v>
      </c>
      <c r="C757" s="372" t="s">
        <v>526</v>
      </c>
      <c r="D757" s="361">
        <v>780</v>
      </c>
      <c r="F757" s="369" t="s">
        <v>512</v>
      </c>
      <c r="G757" s="378">
        <v>7.1366018166610498E-4</v>
      </c>
      <c r="H757" t="s">
        <v>751</v>
      </c>
      <c r="L757" s="57">
        <f t="shared" si="3"/>
        <v>7.8667546494497272E-10</v>
      </c>
      <c r="M757" s="57" t="s">
        <v>753</v>
      </c>
    </row>
    <row r="758" spans="1:13" x14ac:dyDescent="0.35">
      <c r="A758" s="559" t="s">
        <v>564</v>
      </c>
      <c r="C758" s="372" t="s">
        <v>526</v>
      </c>
      <c r="D758" s="361">
        <v>780</v>
      </c>
      <c r="F758" s="369" t="s">
        <v>513</v>
      </c>
      <c r="G758" s="378">
        <v>6.9002614553109499E-3</v>
      </c>
      <c r="H758" t="s">
        <v>751</v>
      </c>
      <c r="L758" s="57">
        <f t="shared" si="3"/>
        <v>7.6062340705709972E-9</v>
      </c>
      <c r="M758" s="57" t="s">
        <v>753</v>
      </c>
    </row>
    <row r="759" spans="1:13" x14ac:dyDescent="0.35">
      <c r="A759" s="559" t="s">
        <v>564</v>
      </c>
      <c r="C759" s="372" t="s">
        <v>526</v>
      </c>
      <c r="D759" s="361">
        <v>780</v>
      </c>
      <c r="F759" s="360" t="s">
        <v>514</v>
      </c>
      <c r="G759" s="378">
        <v>3.2223484677263027E-2</v>
      </c>
      <c r="H759" t="s">
        <v>751</v>
      </c>
      <c r="L759" s="57">
        <f t="shared" si="3"/>
        <v>3.5520301456993919E-8</v>
      </c>
      <c r="M759" s="57" t="s">
        <v>753</v>
      </c>
    </row>
    <row r="760" spans="1:13" x14ac:dyDescent="0.35">
      <c r="A760" s="559" t="s">
        <v>564</v>
      </c>
      <c r="C760" s="372" t="s">
        <v>526</v>
      </c>
      <c r="D760" s="361">
        <v>780</v>
      </c>
      <c r="F760" s="360" t="s">
        <v>515</v>
      </c>
      <c r="G760" s="378">
        <v>6.4244736977105447E-4</v>
      </c>
      <c r="H760" t="s">
        <v>751</v>
      </c>
      <c r="L760" s="57">
        <f t="shared" si="3"/>
        <v>7.0817679940811902E-10</v>
      </c>
      <c r="M760" s="57" t="s">
        <v>753</v>
      </c>
    </row>
    <row r="761" spans="1:13" x14ac:dyDescent="0.35">
      <c r="A761" s="559" t="s">
        <v>564</v>
      </c>
      <c r="C761" s="372" t="s">
        <v>526</v>
      </c>
      <c r="D761" s="361">
        <v>780</v>
      </c>
      <c r="F761" s="360" t="s">
        <v>516</v>
      </c>
      <c r="G761" s="378">
        <v>24.850713251885779</v>
      </c>
      <c r="H761" t="s">
        <v>751</v>
      </c>
      <c r="L761" s="57">
        <f t="shared" si="3"/>
        <v>2.7393214451171238E-5</v>
      </c>
      <c r="M761" s="57" t="s">
        <v>753</v>
      </c>
    </row>
    <row r="762" spans="1:13" x14ac:dyDescent="0.35">
      <c r="A762" s="559" t="s">
        <v>564</v>
      </c>
      <c r="C762" s="372" t="s">
        <v>527</v>
      </c>
      <c r="D762" s="361">
        <v>265</v>
      </c>
      <c r="F762" s="360" t="s">
        <v>507</v>
      </c>
      <c r="G762" s="378">
        <v>4.3187088672167882E-2</v>
      </c>
      <c r="H762" t="s">
        <v>751</v>
      </c>
      <c r="L762" s="57">
        <f t="shared" si="3"/>
        <v>4.7605602685414642E-8</v>
      </c>
      <c r="M762" s="57" t="s">
        <v>753</v>
      </c>
    </row>
    <row r="763" spans="1:13" x14ac:dyDescent="0.35">
      <c r="A763" s="559" t="s">
        <v>564</v>
      </c>
      <c r="C763" s="372" t="s">
        <v>527</v>
      </c>
      <c r="D763" s="361">
        <v>265</v>
      </c>
      <c r="F763" s="360" t="s">
        <v>517</v>
      </c>
      <c r="G763" s="378">
        <v>0.12983586096776278</v>
      </c>
      <c r="H763" t="s">
        <v>751</v>
      </c>
      <c r="L763" s="57">
        <f t="shared" si="3"/>
        <v>1.4311949709018866E-7</v>
      </c>
      <c r="M763" s="57" t="s">
        <v>753</v>
      </c>
    </row>
    <row r="764" spans="1:13" x14ac:dyDescent="0.35">
      <c r="A764" s="559" t="s">
        <v>564</v>
      </c>
      <c r="C764" s="372" t="s">
        <v>527</v>
      </c>
      <c r="D764" s="361">
        <v>265</v>
      </c>
      <c r="F764" s="360" t="s">
        <v>508</v>
      </c>
      <c r="G764" s="378">
        <v>0.31146471062876613</v>
      </c>
      <c r="H764" t="s">
        <v>751</v>
      </c>
      <c r="L764" s="57">
        <f t="shared" si="3"/>
        <v>3.4333097508089983E-7</v>
      </c>
      <c r="M764" s="57" t="s">
        <v>753</v>
      </c>
    </row>
    <row r="765" spans="1:13" x14ac:dyDescent="0.35">
      <c r="A765" s="559" t="s">
        <v>564</v>
      </c>
      <c r="C765" s="372" t="s">
        <v>527</v>
      </c>
      <c r="D765" s="361">
        <v>265</v>
      </c>
      <c r="F765" s="360" t="s">
        <v>509</v>
      </c>
      <c r="G765" s="378">
        <v>1.1699517313793425E-2</v>
      </c>
      <c r="H765" t="s">
        <v>751</v>
      </c>
      <c r="L765" s="57">
        <f t="shared" si="3"/>
        <v>1.2896506571199288E-8</v>
      </c>
      <c r="M765" s="57" t="s">
        <v>753</v>
      </c>
    </row>
    <row r="766" spans="1:13" x14ac:dyDescent="0.35">
      <c r="A766" s="559" t="s">
        <v>564</v>
      </c>
      <c r="C766" s="372" t="s">
        <v>527</v>
      </c>
      <c r="D766" s="361">
        <v>265</v>
      </c>
      <c r="F766" s="360" t="s">
        <v>510</v>
      </c>
      <c r="G766" s="378">
        <v>6.5642344749116425E-3</v>
      </c>
      <c r="H766" t="s">
        <v>751</v>
      </c>
      <c r="L766" s="57">
        <f t="shared" si="3"/>
        <v>7.2358278354598489E-9</v>
      </c>
      <c r="M766" s="57" t="s">
        <v>753</v>
      </c>
    </row>
    <row r="767" spans="1:13" x14ac:dyDescent="0.35">
      <c r="A767" s="559" t="s">
        <v>564</v>
      </c>
      <c r="C767" s="372" t="s">
        <v>527</v>
      </c>
      <c r="D767" s="361">
        <v>265</v>
      </c>
      <c r="F767" s="360" t="s">
        <v>511</v>
      </c>
      <c r="G767" s="378">
        <v>1.4367531781016168E-2</v>
      </c>
      <c r="H767" t="s">
        <v>751</v>
      </c>
      <c r="L767" s="57">
        <f t="shared" si="3"/>
        <v>1.5837488253240704E-8</v>
      </c>
      <c r="M767" s="57" t="s">
        <v>753</v>
      </c>
    </row>
    <row r="768" spans="1:13" x14ac:dyDescent="0.35">
      <c r="A768" s="559" t="s">
        <v>564</v>
      </c>
      <c r="C768" s="372" t="s">
        <v>527</v>
      </c>
      <c r="D768" s="361">
        <v>265</v>
      </c>
      <c r="F768" s="369" t="s">
        <v>512</v>
      </c>
      <c r="G768" s="378">
        <v>7.1407934865684705E-4</v>
      </c>
      <c r="H768" t="s">
        <v>751</v>
      </c>
      <c r="L768" s="57">
        <f t="shared" si="3"/>
        <v>7.8713751732760914E-10</v>
      </c>
      <c r="M768" s="57" t="s">
        <v>753</v>
      </c>
    </row>
    <row r="769" spans="1:13" x14ac:dyDescent="0.35">
      <c r="A769" s="559" t="s">
        <v>564</v>
      </c>
      <c r="C769" s="372" t="s">
        <v>527</v>
      </c>
      <c r="D769" s="361">
        <v>265</v>
      </c>
      <c r="F769" s="369" t="s">
        <v>513</v>
      </c>
      <c r="G769" s="378">
        <v>1.2588457820907905E-3</v>
      </c>
      <c r="H769" t="s">
        <v>751</v>
      </c>
      <c r="L769" s="57">
        <f t="shared" si="3"/>
        <v>1.3876395466093363E-9</v>
      </c>
      <c r="M769" s="57" t="s">
        <v>753</v>
      </c>
    </row>
    <row r="770" spans="1:13" x14ac:dyDescent="0.35">
      <c r="A770" s="559" t="s">
        <v>564</v>
      </c>
      <c r="C770" s="372" t="s">
        <v>527</v>
      </c>
      <c r="D770" s="361">
        <v>265</v>
      </c>
      <c r="F770" s="360" t="s">
        <v>514</v>
      </c>
      <c r="G770" s="378">
        <v>0.1796581352003552</v>
      </c>
      <c r="H770" t="s">
        <v>751</v>
      </c>
      <c r="L770" s="57">
        <f t="shared" si="3"/>
        <v>1.9803913777273128E-7</v>
      </c>
      <c r="M770" s="57" t="s">
        <v>753</v>
      </c>
    </row>
    <row r="771" spans="1:13" x14ac:dyDescent="0.35">
      <c r="A771" s="559" t="s">
        <v>564</v>
      </c>
      <c r="C771" s="372" t="s">
        <v>527</v>
      </c>
      <c r="D771" s="361">
        <v>265</v>
      </c>
      <c r="F771" s="360" t="s">
        <v>515</v>
      </c>
      <c r="G771" s="378">
        <v>4.759401922219751E-4</v>
      </c>
      <c r="H771" t="s">
        <v>751</v>
      </c>
      <c r="L771" s="57">
        <f t="shared" si="3"/>
        <v>5.2463410684918197E-10</v>
      </c>
      <c r="M771" s="57" t="s">
        <v>753</v>
      </c>
    </row>
    <row r="772" spans="1:13" x14ac:dyDescent="0.35">
      <c r="A772" s="559" t="s">
        <v>564</v>
      </c>
      <c r="C772" s="372" t="s">
        <v>527</v>
      </c>
      <c r="D772" s="361">
        <v>265</v>
      </c>
      <c r="F772" s="360" t="s">
        <v>516</v>
      </c>
      <c r="G772" s="378">
        <v>124.83219543650836</v>
      </c>
      <c r="H772" t="s">
        <v>751</v>
      </c>
      <c r="L772" s="57">
        <f t="shared" si="3"/>
        <v>1.3760390155977928E-4</v>
      </c>
      <c r="M772" s="57" t="s">
        <v>753</v>
      </c>
    </row>
    <row r="773" spans="1:13" x14ac:dyDescent="0.35">
      <c r="A773" s="57" t="s">
        <v>565</v>
      </c>
      <c r="B773" t="s">
        <v>566</v>
      </c>
      <c r="C773" s="373" t="s">
        <v>528</v>
      </c>
      <c r="D773" s="362">
        <v>255.03000000000003</v>
      </c>
      <c r="E773" t="s">
        <v>567</v>
      </c>
      <c r="F773" s="360" t="s">
        <v>507</v>
      </c>
      <c r="G773" s="379">
        <v>3.7502956641323644E-4</v>
      </c>
      <c r="H773" t="s">
        <v>518</v>
      </c>
    </row>
    <row r="774" spans="1:13" x14ac:dyDescent="0.35">
      <c r="A774" s="57" t="s">
        <v>565</v>
      </c>
      <c r="B774" t="s">
        <v>566</v>
      </c>
      <c r="C774" s="373" t="s">
        <v>528</v>
      </c>
      <c r="D774" s="362">
        <v>255.03000000000003</v>
      </c>
      <c r="E774" t="s">
        <v>567</v>
      </c>
      <c r="F774" s="360" t="s">
        <v>517</v>
      </c>
      <c r="G774" s="379">
        <v>1.6947788044650264E-3</v>
      </c>
      <c r="H774" t="s">
        <v>518</v>
      </c>
    </row>
    <row r="775" spans="1:13" x14ac:dyDescent="0.35">
      <c r="A775" s="57" t="s">
        <v>565</v>
      </c>
      <c r="B775" t="s">
        <v>566</v>
      </c>
      <c r="C775" s="373" t="s">
        <v>528</v>
      </c>
      <c r="D775" s="362">
        <v>255.03000000000003</v>
      </c>
      <c r="E775" t="s">
        <v>567</v>
      </c>
      <c r="F775" s="360" t="s">
        <v>508</v>
      </c>
      <c r="G775" s="379">
        <v>7.0796237069679982E-3</v>
      </c>
      <c r="H775" t="s">
        <v>518</v>
      </c>
    </row>
    <row r="776" spans="1:13" x14ac:dyDescent="0.35">
      <c r="A776" s="57" t="s">
        <v>565</v>
      </c>
      <c r="B776" t="s">
        <v>566</v>
      </c>
      <c r="C776" s="373" t="s">
        <v>528</v>
      </c>
      <c r="D776" s="362">
        <v>255.03000000000003</v>
      </c>
      <c r="E776" t="s">
        <v>567</v>
      </c>
      <c r="F776" s="360" t="s">
        <v>509</v>
      </c>
      <c r="G776" s="379">
        <v>3.192978733127405E-4</v>
      </c>
      <c r="H776" t="s">
        <v>518</v>
      </c>
    </row>
    <row r="777" spans="1:13" x14ac:dyDescent="0.35">
      <c r="A777" s="57" t="s">
        <v>565</v>
      </c>
      <c r="B777" t="s">
        <v>566</v>
      </c>
      <c r="C777" s="373" t="s">
        <v>528</v>
      </c>
      <c r="D777" s="362">
        <v>255.03000000000003</v>
      </c>
      <c r="E777" t="s">
        <v>567</v>
      </c>
      <c r="F777" s="360" t="s">
        <v>510</v>
      </c>
      <c r="G777" s="379">
        <v>2.6947291426625541E-4</v>
      </c>
      <c r="H777" t="s">
        <v>518</v>
      </c>
    </row>
    <row r="778" spans="1:13" x14ac:dyDescent="0.35">
      <c r="A778" s="57" t="s">
        <v>565</v>
      </c>
      <c r="B778" t="s">
        <v>566</v>
      </c>
      <c r="C778" s="373" t="s">
        <v>528</v>
      </c>
      <c r="D778" s="362">
        <v>255.03000000000003</v>
      </c>
      <c r="E778" t="s">
        <v>567</v>
      </c>
      <c r="F778" s="360" t="s">
        <v>511</v>
      </c>
      <c r="G778" s="379">
        <v>1.2386761445561988E-3</v>
      </c>
      <c r="H778" t="s">
        <v>518</v>
      </c>
    </row>
    <row r="779" spans="1:13" x14ac:dyDescent="0.35">
      <c r="A779" s="57" t="s">
        <v>565</v>
      </c>
      <c r="B779" t="s">
        <v>566</v>
      </c>
      <c r="C779" s="373" t="s">
        <v>528</v>
      </c>
      <c r="D779" s="362">
        <v>255.03000000000003</v>
      </c>
      <c r="E779" t="s">
        <v>567</v>
      </c>
      <c r="F779" s="369" t="s">
        <v>512</v>
      </c>
      <c r="G779" s="379">
        <v>3.7344646634365709E-5</v>
      </c>
      <c r="H779" t="s">
        <v>518</v>
      </c>
    </row>
    <row r="780" spans="1:13" x14ac:dyDescent="0.35">
      <c r="A780" s="57" t="s">
        <v>565</v>
      </c>
      <c r="B780" t="s">
        <v>566</v>
      </c>
      <c r="C780" s="373" t="s">
        <v>528</v>
      </c>
      <c r="D780" s="362">
        <v>255.03000000000003</v>
      </c>
      <c r="E780" t="s">
        <v>567</v>
      </c>
      <c r="F780" s="369" t="s">
        <v>513</v>
      </c>
      <c r="G780" s="379">
        <v>1.0702450692640324E-4</v>
      </c>
      <c r="H780" t="s">
        <v>518</v>
      </c>
    </row>
    <row r="781" spans="1:13" x14ac:dyDescent="0.35">
      <c r="A781" s="57" t="s">
        <v>565</v>
      </c>
      <c r="B781" t="s">
        <v>566</v>
      </c>
      <c r="C781" s="373" t="s">
        <v>528</v>
      </c>
      <c r="D781" s="362">
        <v>255.03000000000003</v>
      </c>
      <c r="E781" t="s">
        <v>567</v>
      </c>
      <c r="F781" s="360" t="s">
        <v>514</v>
      </c>
      <c r="G781" s="379">
        <v>1.7984249776278934E-3</v>
      </c>
      <c r="H781" t="s">
        <v>518</v>
      </c>
    </row>
    <row r="782" spans="1:13" x14ac:dyDescent="0.35">
      <c r="A782" s="57" t="s">
        <v>565</v>
      </c>
      <c r="B782" t="s">
        <v>566</v>
      </c>
      <c r="C782" s="373" t="s">
        <v>528</v>
      </c>
      <c r="D782" s="362">
        <v>255.03000000000003</v>
      </c>
      <c r="E782" t="s">
        <v>567</v>
      </c>
      <c r="F782" s="360" t="s">
        <v>515</v>
      </c>
      <c r="G782" s="379">
        <v>1.8897455366089439E-5</v>
      </c>
      <c r="H782" t="s">
        <v>518</v>
      </c>
    </row>
    <row r="783" spans="1:13" x14ac:dyDescent="0.35">
      <c r="A783" s="57" t="s">
        <v>565</v>
      </c>
      <c r="B783" t="s">
        <v>566</v>
      </c>
      <c r="C783" s="373" t="s">
        <v>528</v>
      </c>
      <c r="D783" s="362">
        <v>255.03000000000003</v>
      </c>
      <c r="E783" t="s">
        <v>567</v>
      </c>
      <c r="F783" s="360" t="s">
        <v>516</v>
      </c>
      <c r="G783" s="379">
        <v>1.2151269526262507</v>
      </c>
      <c r="H783" t="s">
        <v>518</v>
      </c>
    </row>
    <row r="784" spans="1:13" x14ac:dyDescent="0.35">
      <c r="A784" s="57" t="s">
        <v>565</v>
      </c>
      <c r="B784" t="s">
        <v>566</v>
      </c>
      <c r="C784" s="372" t="s">
        <v>523</v>
      </c>
      <c r="D784" s="361">
        <v>1300</v>
      </c>
      <c r="F784" s="360" t="s">
        <v>507</v>
      </c>
      <c r="G784" s="378">
        <v>1.8496593628270614E-4</v>
      </c>
      <c r="H784" t="s">
        <v>518</v>
      </c>
    </row>
    <row r="785" spans="1:8" x14ac:dyDescent="0.35">
      <c r="A785" s="57" t="s">
        <v>565</v>
      </c>
      <c r="B785" t="s">
        <v>566</v>
      </c>
      <c r="C785" s="372" t="s">
        <v>523</v>
      </c>
      <c r="D785" s="361">
        <v>1300</v>
      </c>
      <c r="F785" s="360" t="s">
        <v>517</v>
      </c>
      <c r="G785" s="378">
        <v>4.1451105817508753E-4</v>
      </c>
      <c r="H785" t="s">
        <v>518</v>
      </c>
    </row>
    <row r="786" spans="1:8" x14ac:dyDescent="0.35">
      <c r="A786" s="57" t="s">
        <v>565</v>
      </c>
      <c r="B786" t="s">
        <v>566</v>
      </c>
      <c r="C786" s="372" t="s">
        <v>523</v>
      </c>
      <c r="D786" s="361">
        <v>1300</v>
      </c>
      <c r="F786" s="360" t="s">
        <v>508</v>
      </c>
      <c r="G786" s="378">
        <v>4.5368736481925121E-3</v>
      </c>
      <c r="H786" t="s">
        <v>518</v>
      </c>
    </row>
    <row r="787" spans="1:8" x14ac:dyDescent="0.35">
      <c r="A787" s="57" t="s">
        <v>565</v>
      </c>
      <c r="B787" t="s">
        <v>566</v>
      </c>
      <c r="C787" s="372" t="s">
        <v>523</v>
      </c>
      <c r="D787" s="361">
        <v>1300</v>
      </c>
      <c r="F787" s="360" t="s">
        <v>509</v>
      </c>
      <c r="G787" s="378">
        <v>3.9318518962512349E-4</v>
      </c>
      <c r="H787" t="s">
        <v>518</v>
      </c>
    </row>
    <row r="788" spans="1:8" x14ac:dyDescent="0.35">
      <c r="A788" s="57" t="s">
        <v>565</v>
      </c>
      <c r="B788" t="s">
        <v>566</v>
      </c>
      <c r="C788" s="372" t="s">
        <v>523</v>
      </c>
      <c r="D788" s="361">
        <v>1300</v>
      </c>
      <c r="F788" s="360" t="s">
        <v>510</v>
      </c>
      <c r="G788" s="378">
        <v>3.6156737851044285E-4</v>
      </c>
      <c r="H788" t="s">
        <v>518</v>
      </c>
    </row>
    <row r="789" spans="1:8" x14ac:dyDescent="0.35">
      <c r="A789" s="57" t="s">
        <v>565</v>
      </c>
      <c r="B789" t="s">
        <v>566</v>
      </c>
      <c r="C789" s="372" t="s">
        <v>523</v>
      </c>
      <c r="D789" s="361">
        <v>1300</v>
      </c>
      <c r="F789" s="360" t="s">
        <v>511</v>
      </c>
      <c r="G789" s="378">
        <v>3.1240410965188482E-3</v>
      </c>
      <c r="H789" t="s">
        <v>518</v>
      </c>
    </row>
    <row r="790" spans="1:8" x14ac:dyDescent="0.35">
      <c r="A790" s="57" t="s">
        <v>565</v>
      </c>
      <c r="B790" t="s">
        <v>566</v>
      </c>
      <c r="C790" s="372" t="s">
        <v>523</v>
      </c>
      <c r="D790" s="361">
        <v>1300</v>
      </c>
      <c r="F790" s="369" t="s">
        <v>512</v>
      </c>
      <c r="G790" s="378">
        <v>5.4292303349332979E-5</v>
      </c>
      <c r="H790" t="s">
        <v>518</v>
      </c>
    </row>
    <row r="791" spans="1:8" x14ac:dyDescent="0.35">
      <c r="A791" s="57" t="s">
        <v>565</v>
      </c>
      <c r="B791" t="s">
        <v>566</v>
      </c>
      <c r="C791" s="372" t="s">
        <v>523</v>
      </c>
      <c r="D791" s="361">
        <v>1300</v>
      </c>
      <c r="F791" s="369" t="s">
        <v>513</v>
      </c>
      <c r="G791" s="378">
        <v>1.4074640140419178E-4</v>
      </c>
      <c r="H791" t="s">
        <v>518</v>
      </c>
    </row>
    <row r="792" spans="1:8" x14ac:dyDescent="0.35">
      <c r="A792" s="57" t="s">
        <v>565</v>
      </c>
      <c r="B792" t="s">
        <v>566</v>
      </c>
      <c r="C792" s="372" t="s">
        <v>523</v>
      </c>
      <c r="D792" s="361">
        <v>1300</v>
      </c>
      <c r="F792" s="360" t="s">
        <v>514</v>
      </c>
      <c r="G792" s="378">
        <v>2.3000125569660185E-4</v>
      </c>
      <c r="H792" t="s">
        <v>518</v>
      </c>
    </row>
    <row r="793" spans="1:8" x14ac:dyDescent="0.35">
      <c r="A793" s="57" t="s">
        <v>565</v>
      </c>
      <c r="B793" t="s">
        <v>566</v>
      </c>
      <c r="C793" s="372" t="s">
        <v>523</v>
      </c>
      <c r="D793" s="361">
        <v>1300</v>
      </c>
      <c r="F793" s="360" t="s">
        <v>515</v>
      </c>
      <c r="G793" s="378">
        <v>4.6619523900257895E-6</v>
      </c>
      <c r="H793" t="s">
        <v>518</v>
      </c>
    </row>
    <row r="794" spans="1:8" x14ac:dyDescent="0.35">
      <c r="A794" s="57" t="s">
        <v>565</v>
      </c>
      <c r="B794" t="s">
        <v>566</v>
      </c>
      <c r="C794" s="372" t="s">
        <v>523</v>
      </c>
      <c r="D794" s="361">
        <v>1300</v>
      </c>
      <c r="F794" s="360" t="s">
        <v>516</v>
      </c>
      <c r="G794" s="378">
        <v>0.20379592136338895</v>
      </c>
      <c r="H794" t="s">
        <v>518</v>
      </c>
    </row>
    <row r="795" spans="1:8" x14ac:dyDescent="0.35">
      <c r="A795" s="57" t="s">
        <v>565</v>
      </c>
      <c r="B795" t="s">
        <v>566</v>
      </c>
      <c r="C795" s="372" t="s">
        <v>524</v>
      </c>
      <c r="D795" s="361">
        <v>200</v>
      </c>
      <c r="F795" s="360" t="s">
        <v>507</v>
      </c>
      <c r="G795" s="378">
        <v>3.4393799637866848E-4</v>
      </c>
      <c r="H795" t="s">
        <v>518</v>
      </c>
    </row>
    <row r="796" spans="1:8" x14ac:dyDescent="0.35">
      <c r="A796" s="57" t="s">
        <v>565</v>
      </c>
      <c r="B796" t="s">
        <v>566</v>
      </c>
      <c r="C796" s="372" t="s">
        <v>524</v>
      </c>
      <c r="D796" s="361">
        <v>200</v>
      </c>
      <c r="F796" s="360" t="s">
        <v>517</v>
      </c>
      <c r="G796" s="378">
        <v>2.5797301875708661E-3</v>
      </c>
      <c r="H796" t="s">
        <v>518</v>
      </c>
    </row>
    <row r="797" spans="1:8" x14ac:dyDescent="0.35">
      <c r="A797" s="57" t="s">
        <v>565</v>
      </c>
      <c r="B797" t="s">
        <v>566</v>
      </c>
      <c r="C797" s="372" t="s">
        <v>524</v>
      </c>
      <c r="D797" s="361">
        <v>200</v>
      </c>
      <c r="F797" s="360" t="s">
        <v>508</v>
      </c>
      <c r="G797" s="378">
        <v>1.1099459328136062E-2</v>
      </c>
      <c r="H797" t="s">
        <v>518</v>
      </c>
    </row>
    <row r="798" spans="1:8" x14ac:dyDescent="0.35">
      <c r="A798" s="57" t="s">
        <v>565</v>
      </c>
      <c r="B798" t="s">
        <v>566</v>
      </c>
      <c r="C798" s="372" t="s">
        <v>524</v>
      </c>
      <c r="D798" s="361">
        <v>200</v>
      </c>
      <c r="F798" s="360" t="s">
        <v>509</v>
      </c>
      <c r="G798" s="378">
        <v>3.7577547534656594E-4</v>
      </c>
      <c r="H798" t="s">
        <v>518</v>
      </c>
    </row>
    <row r="799" spans="1:8" x14ac:dyDescent="0.35">
      <c r="A799" s="57" t="s">
        <v>565</v>
      </c>
      <c r="B799" t="s">
        <v>566</v>
      </c>
      <c r="C799" s="372" t="s">
        <v>524</v>
      </c>
      <c r="D799" s="361">
        <v>200</v>
      </c>
      <c r="F799" s="360" t="s">
        <v>510</v>
      </c>
      <c r="G799" s="378">
        <v>3.6170132207957696E-4</v>
      </c>
      <c r="H799" t="s">
        <v>518</v>
      </c>
    </row>
    <row r="800" spans="1:8" x14ac:dyDescent="0.35">
      <c r="A800" s="57" t="s">
        <v>565</v>
      </c>
      <c r="B800" t="s">
        <v>566</v>
      </c>
      <c r="C800" s="372" t="s">
        <v>524</v>
      </c>
      <c r="D800" s="361">
        <v>200</v>
      </c>
      <c r="F800" s="360" t="s">
        <v>511</v>
      </c>
      <c r="G800" s="378">
        <v>1.2637364476214015E-4</v>
      </c>
      <c r="H800" t="s">
        <v>518</v>
      </c>
    </row>
    <row r="801" spans="1:8" x14ac:dyDescent="0.35">
      <c r="A801" s="57" t="s">
        <v>565</v>
      </c>
      <c r="B801" t="s">
        <v>566</v>
      </c>
      <c r="C801" s="372" t="s">
        <v>524</v>
      </c>
      <c r="D801" s="361">
        <v>200</v>
      </c>
      <c r="F801" s="369" t="s">
        <v>512</v>
      </c>
      <c r="G801" s="378">
        <v>5.4680980721809601E-5</v>
      </c>
      <c r="H801" t="s">
        <v>518</v>
      </c>
    </row>
    <row r="802" spans="1:8" x14ac:dyDescent="0.35">
      <c r="A802" s="57" t="s">
        <v>565</v>
      </c>
      <c r="B802" t="s">
        <v>566</v>
      </c>
      <c r="C802" s="372" t="s">
        <v>524</v>
      </c>
      <c r="D802" s="361">
        <v>200</v>
      </c>
      <c r="F802" s="369" t="s">
        <v>513</v>
      </c>
      <c r="G802" s="378">
        <v>1.3937616712849998E-4</v>
      </c>
      <c r="H802" t="s">
        <v>518</v>
      </c>
    </row>
    <row r="803" spans="1:8" x14ac:dyDescent="0.35">
      <c r="A803" s="57" t="s">
        <v>565</v>
      </c>
      <c r="B803" t="s">
        <v>566</v>
      </c>
      <c r="C803" s="372" t="s">
        <v>524</v>
      </c>
      <c r="D803" s="361">
        <v>200</v>
      </c>
      <c r="F803" s="360" t="s">
        <v>514</v>
      </c>
      <c r="G803" s="378">
        <v>1.3528483622245332E-3</v>
      </c>
      <c r="H803" t="s">
        <v>518</v>
      </c>
    </row>
    <row r="804" spans="1:8" x14ac:dyDescent="0.35">
      <c r="A804" s="57" t="s">
        <v>565</v>
      </c>
      <c r="B804" t="s">
        <v>566</v>
      </c>
      <c r="C804" s="372" t="s">
        <v>524</v>
      </c>
      <c r="D804" s="361">
        <v>200</v>
      </c>
      <c r="F804" s="360" t="s">
        <v>515</v>
      </c>
      <c r="G804" s="378">
        <v>2.6772987516121089E-5</v>
      </c>
      <c r="H804" t="s">
        <v>518</v>
      </c>
    </row>
    <row r="805" spans="1:8" x14ac:dyDescent="0.35">
      <c r="A805" s="57" t="s">
        <v>565</v>
      </c>
      <c r="B805" t="s">
        <v>566</v>
      </c>
      <c r="C805" s="372" t="s">
        <v>524</v>
      </c>
      <c r="D805" s="361">
        <v>200</v>
      </c>
      <c r="F805" s="360" t="s">
        <v>516</v>
      </c>
      <c r="G805" s="378">
        <v>1.096713786270709</v>
      </c>
      <c r="H805" t="s">
        <v>518</v>
      </c>
    </row>
    <row r="806" spans="1:8" x14ac:dyDescent="0.35">
      <c r="A806" s="57" t="s">
        <v>565</v>
      </c>
      <c r="B806" t="s">
        <v>566</v>
      </c>
      <c r="C806" s="372" t="s">
        <v>525</v>
      </c>
      <c r="D806" s="361">
        <v>110</v>
      </c>
      <c r="F806" s="360" t="s">
        <v>507</v>
      </c>
      <c r="G806" s="378">
        <v>1.6362311331188248E-4</v>
      </c>
      <c r="H806" t="s">
        <v>518</v>
      </c>
    </row>
    <row r="807" spans="1:8" x14ac:dyDescent="0.35">
      <c r="A807" s="57" t="s">
        <v>565</v>
      </c>
      <c r="B807" t="s">
        <v>566</v>
      </c>
      <c r="C807" s="372" t="s">
        <v>525</v>
      </c>
      <c r="D807" s="361">
        <v>110</v>
      </c>
      <c r="F807" s="360" t="s">
        <v>517</v>
      </c>
      <c r="G807" s="378">
        <v>5.1846838434669868E-4</v>
      </c>
      <c r="H807" t="s">
        <v>518</v>
      </c>
    </row>
    <row r="808" spans="1:8" x14ac:dyDescent="0.35">
      <c r="A808" s="57" t="s">
        <v>565</v>
      </c>
      <c r="B808" t="s">
        <v>566</v>
      </c>
      <c r="C808" s="372" t="s">
        <v>525</v>
      </c>
      <c r="D808" s="361">
        <v>110</v>
      </c>
      <c r="F808" s="360" t="s">
        <v>508</v>
      </c>
      <c r="G808" s="378">
        <v>1.0156084783435359E-3</v>
      </c>
      <c r="H808" t="s">
        <v>518</v>
      </c>
    </row>
    <row r="809" spans="1:8" x14ac:dyDescent="0.35">
      <c r="A809" s="57" t="s">
        <v>565</v>
      </c>
      <c r="B809" t="s">
        <v>566</v>
      </c>
      <c r="C809" s="372" t="s">
        <v>525</v>
      </c>
      <c r="D809" s="361">
        <v>110</v>
      </c>
      <c r="F809" s="360" t="s">
        <v>509</v>
      </c>
      <c r="G809" s="378">
        <v>1.8242020776030996E-4</v>
      </c>
      <c r="H809" t="s">
        <v>518</v>
      </c>
    </row>
    <row r="810" spans="1:8" x14ac:dyDescent="0.35">
      <c r="A810" s="57" t="s">
        <v>565</v>
      </c>
      <c r="B810" t="s">
        <v>566</v>
      </c>
      <c r="C810" s="372" t="s">
        <v>525</v>
      </c>
      <c r="D810" s="361">
        <v>110</v>
      </c>
      <c r="F810" s="360" t="s">
        <v>510</v>
      </c>
      <c r="G810" s="378">
        <v>7.9039268284694631E-5</v>
      </c>
      <c r="H810" t="s">
        <v>518</v>
      </c>
    </row>
    <row r="811" spans="1:8" x14ac:dyDescent="0.35">
      <c r="A811" s="57" t="s">
        <v>565</v>
      </c>
      <c r="B811" t="s">
        <v>566</v>
      </c>
      <c r="C811" s="372" t="s">
        <v>525</v>
      </c>
      <c r="D811" s="361">
        <v>110</v>
      </c>
      <c r="F811" s="360" t="s">
        <v>511</v>
      </c>
      <c r="G811" s="378">
        <v>2.4978172931862767E-3</v>
      </c>
      <c r="H811" t="s">
        <v>518</v>
      </c>
    </row>
    <row r="812" spans="1:8" x14ac:dyDescent="0.35">
      <c r="A812" s="57" t="s">
        <v>565</v>
      </c>
      <c r="B812" t="s">
        <v>566</v>
      </c>
      <c r="C812" s="372" t="s">
        <v>525</v>
      </c>
      <c r="D812" s="361">
        <v>110</v>
      </c>
      <c r="F812" s="369" t="s">
        <v>512</v>
      </c>
      <c r="G812" s="378">
        <v>6.4913470525780619E-6</v>
      </c>
      <c r="H812" t="s">
        <v>518</v>
      </c>
    </row>
    <row r="813" spans="1:8" x14ac:dyDescent="0.35">
      <c r="A813" s="57" t="s">
        <v>565</v>
      </c>
      <c r="B813" t="s">
        <v>566</v>
      </c>
      <c r="C813" s="372" t="s">
        <v>525</v>
      </c>
      <c r="D813" s="361">
        <v>110</v>
      </c>
      <c r="F813" s="369" t="s">
        <v>513</v>
      </c>
      <c r="G813" s="378">
        <v>1.5322922214338267E-5</v>
      </c>
      <c r="H813" t="s">
        <v>518</v>
      </c>
    </row>
    <row r="814" spans="1:8" x14ac:dyDescent="0.35">
      <c r="A814" s="57" t="s">
        <v>565</v>
      </c>
      <c r="B814" t="s">
        <v>566</v>
      </c>
      <c r="C814" s="372" t="s">
        <v>525</v>
      </c>
      <c r="D814" s="361">
        <v>110</v>
      </c>
      <c r="F814" s="360" t="s">
        <v>514</v>
      </c>
      <c r="G814" s="378">
        <v>2.8708316507392835E-3</v>
      </c>
      <c r="H814" t="s">
        <v>518</v>
      </c>
    </row>
    <row r="815" spans="1:8" x14ac:dyDescent="0.35">
      <c r="A815" s="57" t="s">
        <v>565</v>
      </c>
      <c r="B815" t="s">
        <v>566</v>
      </c>
      <c r="C815" s="372" t="s">
        <v>525</v>
      </c>
      <c r="D815" s="361">
        <v>110</v>
      </c>
      <c r="F815" s="360" t="s">
        <v>515</v>
      </c>
      <c r="G815" s="378">
        <v>2.2681995555193854E-5</v>
      </c>
      <c r="H815" t="s">
        <v>518</v>
      </c>
    </row>
    <row r="816" spans="1:8" x14ac:dyDescent="0.35">
      <c r="A816" s="57" t="s">
        <v>565</v>
      </c>
      <c r="B816" t="s">
        <v>566</v>
      </c>
      <c r="C816" s="372" t="s">
        <v>525</v>
      </c>
      <c r="D816" s="361">
        <v>110</v>
      </c>
      <c r="F816" s="360" t="s">
        <v>516</v>
      </c>
      <c r="G816" s="378">
        <v>1.4474070615243</v>
      </c>
      <c r="H816" t="s">
        <v>518</v>
      </c>
    </row>
    <row r="817" spans="1:8" x14ac:dyDescent="0.35">
      <c r="A817" s="57" t="s">
        <v>565</v>
      </c>
      <c r="B817" t="s">
        <v>566</v>
      </c>
      <c r="C817" s="372" t="s">
        <v>526</v>
      </c>
      <c r="D817" s="361">
        <v>490</v>
      </c>
      <c r="F817" s="360" t="s">
        <v>507</v>
      </c>
      <c r="G817" s="378">
        <v>3.5667055102135746E-4</v>
      </c>
      <c r="H817" t="s">
        <v>518</v>
      </c>
    </row>
    <row r="818" spans="1:8" x14ac:dyDescent="0.35">
      <c r="A818" s="57" t="s">
        <v>565</v>
      </c>
      <c r="B818" t="s">
        <v>566</v>
      </c>
      <c r="C818" s="372" t="s">
        <v>526</v>
      </c>
      <c r="D818" s="361">
        <v>490</v>
      </c>
      <c r="F818" s="360" t="s">
        <v>517</v>
      </c>
      <c r="G818" s="378">
        <v>1.1022875844138261E-3</v>
      </c>
      <c r="H818" t="s">
        <v>518</v>
      </c>
    </row>
    <row r="819" spans="1:8" x14ac:dyDescent="0.35">
      <c r="A819" s="57" t="s">
        <v>565</v>
      </c>
      <c r="B819" t="s">
        <v>566</v>
      </c>
      <c r="C819" s="372" t="s">
        <v>526</v>
      </c>
      <c r="D819" s="361">
        <v>490</v>
      </c>
      <c r="F819" s="360" t="s">
        <v>508</v>
      </c>
      <c r="G819" s="378">
        <v>7.4356653095472274E-3</v>
      </c>
      <c r="H819" t="s">
        <v>518</v>
      </c>
    </row>
    <row r="820" spans="1:8" x14ac:dyDescent="0.35">
      <c r="A820" s="57" t="s">
        <v>565</v>
      </c>
      <c r="B820" t="s">
        <v>566</v>
      </c>
      <c r="C820" s="372" t="s">
        <v>526</v>
      </c>
      <c r="D820" s="361">
        <v>490</v>
      </c>
      <c r="F820" s="360" t="s">
        <v>509</v>
      </c>
      <c r="G820" s="378">
        <v>2.2545992602777533E-4</v>
      </c>
      <c r="H820" t="s">
        <v>518</v>
      </c>
    </row>
    <row r="821" spans="1:8" x14ac:dyDescent="0.35">
      <c r="A821" s="57" t="s">
        <v>565</v>
      </c>
      <c r="B821" t="s">
        <v>566</v>
      </c>
      <c r="C821" s="372" t="s">
        <v>526</v>
      </c>
      <c r="D821" s="361">
        <v>490</v>
      </c>
      <c r="F821" s="360" t="s">
        <v>510</v>
      </c>
      <c r="G821" s="378">
        <v>2.169864405980606E-4</v>
      </c>
      <c r="H821" t="s">
        <v>518</v>
      </c>
    </row>
    <row r="822" spans="1:8" x14ac:dyDescent="0.35">
      <c r="A822" s="57" t="s">
        <v>565</v>
      </c>
      <c r="B822" t="s">
        <v>566</v>
      </c>
      <c r="C822" s="372" t="s">
        <v>526</v>
      </c>
      <c r="D822" s="361">
        <v>490</v>
      </c>
      <c r="F822" s="360" t="s">
        <v>511</v>
      </c>
      <c r="G822" s="378">
        <v>7.707092236614839E-5</v>
      </c>
      <c r="H822" t="s">
        <v>518</v>
      </c>
    </row>
    <row r="823" spans="1:8" x14ac:dyDescent="0.35">
      <c r="A823" s="57" t="s">
        <v>565</v>
      </c>
      <c r="B823" t="s">
        <v>566</v>
      </c>
      <c r="C823" s="372" t="s">
        <v>526</v>
      </c>
      <c r="D823" s="361">
        <v>490</v>
      </c>
      <c r="F823" s="369" t="s">
        <v>512</v>
      </c>
      <c r="G823" s="378">
        <v>1.9212657157791429E-5</v>
      </c>
      <c r="H823" t="s">
        <v>518</v>
      </c>
    </row>
    <row r="824" spans="1:8" x14ac:dyDescent="0.35">
      <c r="A824" s="57" t="s">
        <v>565</v>
      </c>
      <c r="B824" t="s">
        <v>566</v>
      </c>
      <c r="C824" s="372" t="s">
        <v>526</v>
      </c>
      <c r="D824" s="361">
        <v>490</v>
      </c>
      <c r="F824" s="369" t="s">
        <v>513</v>
      </c>
      <c r="G824" s="378">
        <v>1.8576398269903459E-4</v>
      </c>
      <c r="H824" t="s">
        <v>518</v>
      </c>
    </row>
    <row r="825" spans="1:8" x14ac:dyDescent="0.35">
      <c r="A825" s="57" t="s">
        <v>565</v>
      </c>
      <c r="B825" t="s">
        <v>566</v>
      </c>
      <c r="C825" s="372" t="s">
        <v>526</v>
      </c>
      <c r="D825" s="361">
        <v>490</v>
      </c>
      <c r="F825" s="360" t="s">
        <v>514</v>
      </c>
      <c r="G825" s="378">
        <v>8.6749797654152034E-4</v>
      </c>
      <c r="H825" t="s">
        <v>518</v>
      </c>
    </row>
    <row r="826" spans="1:8" x14ac:dyDescent="0.35">
      <c r="A826" s="57" t="s">
        <v>565</v>
      </c>
      <c r="B826" t="s">
        <v>566</v>
      </c>
      <c r="C826" s="372" t="s">
        <v>526</v>
      </c>
      <c r="D826" s="361">
        <v>490</v>
      </c>
      <c r="F826" s="360" t="s">
        <v>515</v>
      </c>
      <c r="G826" s="378">
        <v>1.7295515953433159E-5</v>
      </c>
      <c r="H826" t="s">
        <v>518</v>
      </c>
    </row>
    <row r="827" spans="1:8" x14ac:dyDescent="0.35">
      <c r="A827" s="57" t="s">
        <v>565</v>
      </c>
      <c r="B827" t="s">
        <v>566</v>
      </c>
      <c r="C827" s="372" t="s">
        <v>526</v>
      </c>
      <c r="D827" s="361">
        <v>490</v>
      </c>
      <c r="F827" s="360" t="s">
        <v>516</v>
      </c>
      <c r="G827" s="378">
        <v>0.66901341296696559</v>
      </c>
      <c r="H827" t="s">
        <v>518</v>
      </c>
    </row>
    <row r="828" spans="1:8" x14ac:dyDescent="0.35">
      <c r="A828" s="57" t="s">
        <v>565</v>
      </c>
      <c r="B828" t="s">
        <v>566</v>
      </c>
      <c r="C828" s="372" t="s">
        <v>527</v>
      </c>
      <c r="D828" s="363">
        <v>30</v>
      </c>
      <c r="F828" s="360" t="s">
        <v>507</v>
      </c>
      <c r="G828" s="378">
        <v>1.1799685071157977E-3</v>
      </c>
      <c r="H828" t="s">
        <v>518</v>
      </c>
    </row>
    <row r="829" spans="1:8" x14ac:dyDescent="0.35">
      <c r="A829" s="57" t="s">
        <v>565</v>
      </c>
      <c r="B829" t="s">
        <v>566</v>
      </c>
      <c r="C829" s="372" t="s">
        <v>527</v>
      </c>
      <c r="D829" s="363">
        <v>30</v>
      </c>
      <c r="F829" s="360" t="s">
        <v>517</v>
      </c>
      <c r="G829" s="378">
        <v>3.5474080737226714E-3</v>
      </c>
      <c r="H829" t="s">
        <v>518</v>
      </c>
    </row>
    <row r="830" spans="1:8" x14ac:dyDescent="0.35">
      <c r="A830" s="57" t="s">
        <v>565</v>
      </c>
      <c r="B830" t="s">
        <v>566</v>
      </c>
      <c r="C830" s="372" t="s">
        <v>527</v>
      </c>
      <c r="D830" s="363">
        <v>30</v>
      </c>
      <c r="F830" s="360" t="s">
        <v>508</v>
      </c>
      <c r="G830" s="378">
        <v>8.5099172210866842E-3</v>
      </c>
      <c r="H830" t="s">
        <v>518</v>
      </c>
    </row>
    <row r="831" spans="1:8" x14ac:dyDescent="0.35">
      <c r="A831" s="57" t="s">
        <v>565</v>
      </c>
      <c r="B831" t="s">
        <v>566</v>
      </c>
      <c r="C831" s="372" t="s">
        <v>527</v>
      </c>
      <c r="D831" s="363">
        <v>30</v>
      </c>
      <c r="F831" s="360" t="s">
        <v>509</v>
      </c>
      <c r="G831" s="378">
        <v>3.1965715687681887E-4</v>
      </c>
      <c r="H831" t="s">
        <v>518</v>
      </c>
    </row>
    <row r="832" spans="1:8" x14ac:dyDescent="0.35">
      <c r="A832" s="57" t="s">
        <v>565</v>
      </c>
      <c r="B832" t="s">
        <v>566</v>
      </c>
      <c r="C832" s="372" t="s">
        <v>527</v>
      </c>
      <c r="D832" s="363">
        <v>30</v>
      </c>
      <c r="F832" s="360" t="s">
        <v>510</v>
      </c>
      <c r="G832" s="378">
        <v>1.7934966657549262E-4</v>
      </c>
      <c r="H832" t="s">
        <v>518</v>
      </c>
    </row>
    <row r="833" spans="1:13" x14ac:dyDescent="0.35">
      <c r="A833" s="57" t="s">
        <v>565</v>
      </c>
      <c r="B833" t="s">
        <v>566</v>
      </c>
      <c r="C833" s="372" t="s">
        <v>527</v>
      </c>
      <c r="D833" s="363">
        <v>30</v>
      </c>
      <c r="F833" s="360" t="s">
        <v>511</v>
      </c>
      <c r="G833" s="378">
        <v>3.9255331970339594E-4</v>
      </c>
      <c r="H833" t="s">
        <v>518</v>
      </c>
    </row>
    <row r="834" spans="1:13" x14ac:dyDescent="0.35">
      <c r="A834" s="57" t="s">
        <v>565</v>
      </c>
      <c r="B834" t="s">
        <v>566</v>
      </c>
      <c r="C834" s="372" t="s">
        <v>527</v>
      </c>
      <c r="D834" s="363">
        <v>30</v>
      </c>
      <c r="F834" s="369" t="s">
        <v>512</v>
      </c>
      <c r="G834" s="378">
        <v>1.951025570148823E-5</v>
      </c>
      <c r="H834" t="s">
        <v>518</v>
      </c>
    </row>
    <row r="835" spans="1:13" x14ac:dyDescent="0.35">
      <c r="A835" s="57" t="s">
        <v>565</v>
      </c>
      <c r="B835" t="s">
        <v>566</v>
      </c>
      <c r="C835" s="372" t="s">
        <v>527</v>
      </c>
      <c r="D835" s="363">
        <v>30</v>
      </c>
      <c r="F835" s="369" t="s">
        <v>513</v>
      </c>
      <c r="G835" s="378">
        <v>3.4394501316314961E-5</v>
      </c>
      <c r="H835" t="s">
        <v>518</v>
      </c>
    </row>
    <row r="836" spans="1:13" x14ac:dyDescent="0.35">
      <c r="A836" s="57" t="s">
        <v>565</v>
      </c>
      <c r="B836" t="s">
        <v>566</v>
      </c>
      <c r="C836" s="372" t="s">
        <v>527</v>
      </c>
      <c r="D836" s="363">
        <v>30</v>
      </c>
      <c r="F836" s="360" t="s">
        <v>514</v>
      </c>
      <c r="G836" s="378">
        <v>4.9086647908311029E-3</v>
      </c>
      <c r="H836" t="s">
        <v>518</v>
      </c>
    </row>
    <row r="837" spans="1:13" x14ac:dyDescent="0.35">
      <c r="A837" s="57" t="s">
        <v>565</v>
      </c>
      <c r="B837" t="s">
        <v>566</v>
      </c>
      <c r="C837" s="372" t="s">
        <v>527</v>
      </c>
      <c r="D837" s="363">
        <v>30</v>
      </c>
      <c r="F837" s="360" t="s">
        <v>515</v>
      </c>
      <c r="G837" s="378">
        <v>1.3003757728510463E-5</v>
      </c>
      <c r="H837" t="s">
        <v>518</v>
      </c>
    </row>
    <row r="838" spans="1:13" x14ac:dyDescent="0.35">
      <c r="A838" s="57" t="s">
        <v>565</v>
      </c>
      <c r="B838" t="s">
        <v>566</v>
      </c>
      <c r="C838" s="372" t="s">
        <v>527</v>
      </c>
      <c r="D838" s="363">
        <v>30</v>
      </c>
      <c r="F838" s="360" t="s">
        <v>516</v>
      </c>
      <c r="G838" s="378">
        <v>3.4106966646291017</v>
      </c>
      <c r="H838" t="s">
        <v>518</v>
      </c>
    </row>
    <row r="839" spans="1:13" x14ac:dyDescent="0.35">
      <c r="A839" s="559" t="s">
        <v>516</v>
      </c>
      <c r="B839" t="s">
        <v>568</v>
      </c>
      <c r="C839" s="372" t="s">
        <v>525</v>
      </c>
      <c r="D839" s="361">
        <v>65</v>
      </c>
      <c r="F839" s="360" t="s">
        <v>507</v>
      </c>
      <c r="G839" s="378">
        <v>8.9762040585540485E-3</v>
      </c>
      <c r="H839" t="s">
        <v>751</v>
      </c>
      <c r="L839" s="57">
        <f>G839/907.185/10^3</f>
        <v>9.8945684271169045E-9</v>
      </c>
      <c r="M839" s="57" t="s">
        <v>753</v>
      </c>
    </row>
    <row r="840" spans="1:13" x14ac:dyDescent="0.35">
      <c r="A840" s="559" t="s">
        <v>516</v>
      </c>
      <c r="B840" t="s">
        <v>568</v>
      </c>
      <c r="C840" s="372" t="s">
        <v>525</v>
      </c>
      <c r="D840" s="361">
        <v>65</v>
      </c>
      <c r="F840" s="360" t="s">
        <v>517</v>
      </c>
      <c r="G840" s="378">
        <v>2.8442668774637154E-2</v>
      </c>
      <c r="H840" t="s">
        <v>751</v>
      </c>
      <c r="L840" s="57">
        <f t="shared" ref="L840:L849" si="4">G840/907.185/10^3</f>
        <v>3.1352666517454713E-8</v>
      </c>
      <c r="M840" s="57" t="s">
        <v>753</v>
      </c>
    </row>
    <row r="841" spans="1:13" x14ac:dyDescent="0.35">
      <c r="A841" s="559" t="s">
        <v>516</v>
      </c>
      <c r="B841" t="s">
        <v>568</v>
      </c>
      <c r="C841" s="372" t="s">
        <v>525</v>
      </c>
      <c r="D841" s="361">
        <v>65</v>
      </c>
      <c r="F841" s="360" t="s">
        <v>508</v>
      </c>
      <c r="G841" s="378">
        <v>5.5715288388581911E-2</v>
      </c>
      <c r="H841" t="s">
        <v>751</v>
      </c>
      <c r="L841" s="57">
        <f t="shared" si="4"/>
        <v>6.1415574980386481E-8</v>
      </c>
      <c r="M841" s="57" t="s">
        <v>753</v>
      </c>
    </row>
    <row r="842" spans="1:13" x14ac:dyDescent="0.35">
      <c r="A842" s="559" t="s">
        <v>516</v>
      </c>
      <c r="B842" t="s">
        <v>568</v>
      </c>
      <c r="C842" s="372" t="s">
        <v>525</v>
      </c>
      <c r="D842" s="361">
        <v>65</v>
      </c>
      <c r="F842" s="360" t="s">
        <v>509</v>
      </c>
      <c r="G842" s="378">
        <v>1.0007394286278103E-2</v>
      </c>
      <c r="H842" t="s">
        <v>751</v>
      </c>
      <c r="L842" s="57">
        <f t="shared" si="4"/>
        <v>1.1031260753074734E-8</v>
      </c>
      <c r="M842" s="57" t="s">
        <v>753</v>
      </c>
    </row>
    <row r="843" spans="1:13" x14ac:dyDescent="0.35">
      <c r="A843" s="559" t="s">
        <v>516</v>
      </c>
      <c r="B843" t="s">
        <v>568</v>
      </c>
      <c r="C843" s="372" t="s">
        <v>525</v>
      </c>
      <c r="D843" s="361">
        <v>65</v>
      </c>
      <c r="F843" s="360" t="s">
        <v>510</v>
      </c>
      <c r="G843" s="378">
        <v>4.3360169990769616E-3</v>
      </c>
      <c r="H843" t="s">
        <v>751</v>
      </c>
      <c r="L843" s="57">
        <f t="shared" si="4"/>
        <v>4.7796392125938608E-9</v>
      </c>
      <c r="M843" s="57" t="s">
        <v>753</v>
      </c>
    </row>
    <row r="844" spans="1:13" x14ac:dyDescent="0.35">
      <c r="A844" s="559" t="s">
        <v>516</v>
      </c>
      <c r="B844" t="s">
        <v>568</v>
      </c>
      <c r="C844" s="372" t="s">
        <v>525</v>
      </c>
      <c r="D844" s="361">
        <v>65</v>
      </c>
      <c r="F844" s="360" t="s">
        <v>511</v>
      </c>
      <c r="G844" s="378">
        <v>0.13702781514668147</v>
      </c>
      <c r="H844" t="s">
        <v>751</v>
      </c>
      <c r="L844" s="57">
        <f t="shared" si="4"/>
        <v>1.5104726725715426E-7</v>
      </c>
      <c r="M844" s="57" t="s">
        <v>753</v>
      </c>
    </row>
    <row r="845" spans="1:13" x14ac:dyDescent="0.35">
      <c r="A845" s="559" t="s">
        <v>516</v>
      </c>
      <c r="B845" t="s">
        <v>568</v>
      </c>
      <c r="C845" s="372" t="s">
        <v>525</v>
      </c>
      <c r="D845" s="361">
        <v>65</v>
      </c>
      <c r="F845" s="369" t="s">
        <v>512</v>
      </c>
      <c r="G845" s="378">
        <v>3.5610895416572299E-4</v>
      </c>
      <c r="H845" t="s">
        <v>751</v>
      </c>
      <c r="L845" s="57">
        <f t="shared" si="4"/>
        <v>3.9254281559519062E-10</v>
      </c>
      <c r="M845" s="57" t="s">
        <v>753</v>
      </c>
    </row>
    <row r="846" spans="1:13" x14ac:dyDescent="0.35">
      <c r="A846" s="559" t="s">
        <v>516</v>
      </c>
      <c r="B846" t="s">
        <v>568</v>
      </c>
      <c r="C846" s="372" t="s">
        <v>525</v>
      </c>
      <c r="D846" s="361">
        <v>65</v>
      </c>
      <c r="F846" s="369" t="s">
        <v>513</v>
      </c>
      <c r="G846" s="378">
        <v>8.4060053488337299E-4</v>
      </c>
      <c r="H846" t="s">
        <v>751</v>
      </c>
      <c r="L846" s="57">
        <f t="shared" si="4"/>
        <v>9.2660321200568025E-10</v>
      </c>
      <c r="M846" s="57" t="s">
        <v>753</v>
      </c>
    </row>
    <row r="847" spans="1:13" x14ac:dyDescent="0.35">
      <c r="A847" s="559" t="s">
        <v>516</v>
      </c>
      <c r="B847" t="s">
        <v>568</v>
      </c>
      <c r="C847" s="372" t="s">
        <v>525</v>
      </c>
      <c r="D847" s="361">
        <v>65</v>
      </c>
      <c r="F847" s="360" t="s">
        <v>514</v>
      </c>
      <c r="G847" s="378">
        <v>0.15749101818929878</v>
      </c>
      <c r="H847" t="s">
        <v>751</v>
      </c>
      <c r="L847" s="57">
        <f t="shared" si="4"/>
        <v>1.7360408096396963E-7</v>
      </c>
      <c r="M847" s="57" t="s">
        <v>753</v>
      </c>
    </row>
    <row r="848" spans="1:13" x14ac:dyDescent="0.35">
      <c r="A848" s="559" t="s">
        <v>516</v>
      </c>
      <c r="B848" t="s">
        <v>568</v>
      </c>
      <c r="C848" s="372" t="s">
        <v>525</v>
      </c>
      <c r="D848" s="361">
        <v>65</v>
      </c>
      <c r="F848" s="360" t="s">
        <v>515</v>
      </c>
      <c r="G848" s="378">
        <v>1.2443121050420109E-3</v>
      </c>
      <c r="H848" t="s">
        <v>751</v>
      </c>
      <c r="L848" s="57">
        <f t="shared" si="4"/>
        <v>1.3716189146006724E-9</v>
      </c>
      <c r="M848" s="57" t="s">
        <v>753</v>
      </c>
    </row>
    <row r="849" spans="1:13" x14ac:dyDescent="0.35">
      <c r="A849" s="559" t="s">
        <v>516</v>
      </c>
      <c r="B849" t="s">
        <v>568</v>
      </c>
      <c r="C849" s="372" t="s">
        <v>525</v>
      </c>
      <c r="D849" s="361">
        <v>65</v>
      </c>
      <c r="F849" s="360" t="s">
        <v>516</v>
      </c>
      <c r="G849" s="378">
        <v>79.403336588943276</v>
      </c>
      <c r="H849" t="s">
        <v>751</v>
      </c>
      <c r="L849" s="57">
        <f t="shared" si="4"/>
        <v>8.7527170961758941E-5</v>
      </c>
      <c r="M849" s="57" t="s">
        <v>753</v>
      </c>
    </row>
    <row r="850" spans="1:13" x14ac:dyDescent="0.35">
      <c r="L850" s="57"/>
      <c r="M850" s="57"/>
    </row>
    <row r="851" spans="1:13" x14ac:dyDescent="0.35">
      <c r="L851" s="57"/>
      <c r="M851" s="57"/>
    </row>
    <row r="852" spans="1:13" x14ac:dyDescent="0.35">
      <c r="L852" s="57"/>
      <c r="M852" s="57"/>
    </row>
    <row r="853" spans="1:13" x14ac:dyDescent="0.35">
      <c r="L853" s="57"/>
      <c r="M853" s="57"/>
    </row>
    <row r="854" spans="1:13" x14ac:dyDescent="0.35">
      <c r="L854" s="57"/>
      <c r="M854" s="57"/>
    </row>
    <row r="855" spans="1:13" x14ac:dyDescent="0.35">
      <c r="L855" s="57"/>
      <c r="M855" s="57"/>
    </row>
    <row r="856" spans="1:13" x14ac:dyDescent="0.35">
      <c r="L856" s="57"/>
      <c r="M856" s="57"/>
    </row>
    <row r="857" spans="1:13" x14ac:dyDescent="0.35">
      <c r="L857" s="57"/>
      <c r="M857" s="57"/>
    </row>
    <row r="858" spans="1:13" x14ac:dyDescent="0.35">
      <c r="L858" s="57"/>
      <c r="M858" s="57"/>
    </row>
    <row r="859" spans="1:13" x14ac:dyDescent="0.35">
      <c r="L859" s="57"/>
      <c r="M859" s="57"/>
    </row>
    <row r="860" spans="1:13" x14ac:dyDescent="0.35">
      <c r="L860" s="57"/>
      <c r="M860" s="57"/>
    </row>
    <row r="861" spans="1:13" x14ac:dyDescent="0.35">
      <c r="L861" s="57"/>
      <c r="M861" s="57"/>
    </row>
    <row r="862" spans="1:13" x14ac:dyDescent="0.35">
      <c r="L862" s="57"/>
      <c r="M862" s="57"/>
    </row>
    <row r="863" spans="1:13" x14ac:dyDescent="0.35">
      <c r="L863" s="57"/>
      <c r="M863" s="57"/>
    </row>
    <row r="864" spans="1:13" x14ac:dyDescent="0.35">
      <c r="L864" s="57"/>
      <c r="M864" s="57"/>
    </row>
    <row r="865" spans="12:13" x14ac:dyDescent="0.35">
      <c r="L865" s="57"/>
      <c r="M865" s="57"/>
    </row>
    <row r="866" spans="12:13" x14ac:dyDescent="0.35">
      <c r="L866" s="57"/>
      <c r="M866" s="57"/>
    </row>
    <row r="867" spans="12:13" x14ac:dyDescent="0.35">
      <c r="L867" s="57"/>
      <c r="M867" s="57"/>
    </row>
    <row r="868" spans="12:13" x14ac:dyDescent="0.35">
      <c r="L868" s="57"/>
      <c r="M868" s="57"/>
    </row>
    <row r="869" spans="12:13" x14ac:dyDescent="0.35">
      <c r="L869" s="57"/>
      <c r="M869" s="57"/>
    </row>
    <row r="870" spans="12:13" x14ac:dyDescent="0.35">
      <c r="L870" s="57"/>
      <c r="M870" s="57"/>
    </row>
    <row r="871" spans="12:13" x14ac:dyDescent="0.35">
      <c r="L871" s="57"/>
      <c r="M871" s="57"/>
    </row>
    <row r="872" spans="12:13" x14ac:dyDescent="0.35">
      <c r="L872" s="57"/>
      <c r="M872" s="57"/>
    </row>
    <row r="873" spans="12:13" x14ac:dyDescent="0.35">
      <c r="L873" s="57"/>
      <c r="M873" s="57"/>
    </row>
    <row r="874" spans="12:13" x14ac:dyDescent="0.35">
      <c r="L874" s="57"/>
      <c r="M874" s="57"/>
    </row>
    <row r="875" spans="12:13" x14ac:dyDescent="0.35">
      <c r="L875" s="57"/>
      <c r="M875" s="57"/>
    </row>
    <row r="876" spans="12:13" x14ac:dyDescent="0.35">
      <c r="L876" s="57"/>
      <c r="M876" s="57"/>
    </row>
    <row r="877" spans="12:13" x14ac:dyDescent="0.35">
      <c r="L877" s="57"/>
      <c r="M877" s="57"/>
    </row>
    <row r="878" spans="12:13" x14ac:dyDescent="0.35">
      <c r="L878" s="57"/>
      <c r="M878" s="57"/>
    </row>
    <row r="879" spans="12:13" x14ac:dyDescent="0.35">
      <c r="L879" s="57"/>
      <c r="M879" s="57"/>
    </row>
    <row r="880" spans="12:13" x14ac:dyDescent="0.35">
      <c r="L880" s="57"/>
      <c r="M880" s="57"/>
    </row>
    <row r="881" spans="12:13" x14ac:dyDescent="0.35">
      <c r="L881" s="57"/>
      <c r="M881" s="57"/>
    </row>
    <row r="882" spans="12:13" x14ac:dyDescent="0.35">
      <c r="L882" s="57"/>
      <c r="M882" s="57"/>
    </row>
    <row r="883" spans="12:13" x14ac:dyDescent="0.35">
      <c r="L883" s="57"/>
      <c r="M883" s="57"/>
    </row>
    <row r="884" spans="12:13" x14ac:dyDescent="0.35">
      <c r="L884" s="57"/>
      <c r="M884" s="57"/>
    </row>
    <row r="885" spans="12:13" x14ac:dyDescent="0.35">
      <c r="L885" s="57"/>
      <c r="M885" s="57"/>
    </row>
    <row r="886" spans="12:13" x14ac:dyDescent="0.35">
      <c r="L886" s="57"/>
      <c r="M886" s="57"/>
    </row>
    <row r="887" spans="12:13" x14ac:dyDescent="0.35">
      <c r="L887" s="57"/>
      <c r="M887" s="57"/>
    </row>
    <row r="888" spans="12:13" x14ac:dyDescent="0.35">
      <c r="L888" s="57"/>
      <c r="M888" s="57"/>
    </row>
    <row r="889" spans="12:13" x14ac:dyDescent="0.35">
      <c r="L889" s="57"/>
      <c r="M889" s="57"/>
    </row>
    <row r="890" spans="12:13" x14ac:dyDescent="0.35">
      <c r="L890" s="57"/>
      <c r="M890" s="57"/>
    </row>
    <row r="891" spans="12:13" x14ac:dyDescent="0.35">
      <c r="L891" s="57"/>
      <c r="M891" s="57"/>
    </row>
    <row r="892" spans="12:13" x14ac:dyDescent="0.35">
      <c r="L892" s="57"/>
      <c r="M892" s="57"/>
    </row>
    <row r="893" spans="12:13" x14ac:dyDescent="0.35">
      <c r="L893" s="57"/>
      <c r="M893" s="57"/>
    </row>
    <row r="894" spans="12:13" x14ac:dyDescent="0.35">
      <c r="L894" s="57"/>
      <c r="M894" s="57"/>
    </row>
    <row r="895" spans="12:13" x14ac:dyDescent="0.35">
      <c r="L895" s="57"/>
      <c r="M895" s="57"/>
    </row>
    <row r="896" spans="12:13" x14ac:dyDescent="0.35">
      <c r="L896" s="57"/>
      <c r="M896" s="57"/>
    </row>
    <row r="897" spans="12:13" x14ac:dyDescent="0.35">
      <c r="L897" s="57"/>
      <c r="M897" s="57"/>
    </row>
    <row r="898" spans="12:13" x14ac:dyDescent="0.35">
      <c r="L898" s="57"/>
      <c r="M898" s="57"/>
    </row>
    <row r="899" spans="12:13" x14ac:dyDescent="0.35">
      <c r="L899" s="57"/>
      <c r="M899" s="57"/>
    </row>
    <row r="900" spans="12:13" x14ac:dyDescent="0.35">
      <c r="L900" s="57"/>
      <c r="M900" s="57"/>
    </row>
    <row r="901" spans="12:13" x14ac:dyDescent="0.35">
      <c r="L901" s="57"/>
      <c r="M901" s="57"/>
    </row>
    <row r="902" spans="12:13" x14ac:dyDescent="0.35">
      <c r="L902" s="57"/>
      <c r="M902" s="57"/>
    </row>
    <row r="903" spans="12:13" x14ac:dyDescent="0.35">
      <c r="L903" s="57"/>
      <c r="M903" s="57"/>
    </row>
    <row r="904" spans="12:13" x14ac:dyDescent="0.35">
      <c r="L904" s="57"/>
      <c r="M904" s="57"/>
    </row>
    <row r="905" spans="12:13" x14ac:dyDescent="0.35">
      <c r="L905" s="57"/>
      <c r="M905" s="57"/>
    </row>
    <row r="906" spans="12:13" x14ac:dyDescent="0.35">
      <c r="L906" s="57"/>
      <c r="M906" s="57"/>
    </row>
    <row r="907" spans="12:13" x14ac:dyDescent="0.35">
      <c r="L907" s="57"/>
      <c r="M907" s="57"/>
    </row>
    <row r="908" spans="12:13" x14ac:dyDescent="0.35">
      <c r="L908" s="57"/>
      <c r="M908" s="57"/>
    </row>
    <row r="909" spans="12:13" x14ac:dyDescent="0.35">
      <c r="L909" s="57"/>
      <c r="M909" s="57"/>
    </row>
    <row r="910" spans="12:13" x14ac:dyDescent="0.35">
      <c r="L910" s="57"/>
      <c r="M910" s="57"/>
    </row>
    <row r="911" spans="12:13" x14ac:dyDescent="0.35">
      <c r="L911" s="57"/>
      <c r="M911" s="57"/>
    </row>
    <row r="912" spans="12:13" x14ac:dyDescent="0.35">
      <c r="L912" s="57"/>
      <c r="M912" s="57"/>
    </row>
    <row r="913" spans="12:13" x14ac:dyDescent="0.35">
      <c r="L913" s="57"/>
      <c r="M913" s="57"/>
    </row>
    <row r="914" spans="12:13" x14ac:dyDescent="0.35">
      <c r="L914" s="57"/>
      <c r="M914" s="57"/>
    </row>
    <row r="915" spans="12:13" x14ac:dyDescent="0.35">
      <c r="L915" s="57"/>
      <c r="M915" s="57"/>
    </row>
    <row r="916" spans="12:13" x14ac:dyDescent="0.35">
      <c r="L916" s="57"/>
      <c r="M916" s="57"/>
    </row>
    <row r="917" spans="12:13" x14ac:dyDescent="0.35">
      <c r="L917" s="57"/>
      <c r="M917" s="57"/>
    </row>
    <row r="918" spans="12:13" x14ac:dyDescent="0.35">
      <c r="L918" s="57"/>
      <c r="M918" s="57"/>
    </row>
    <row r="919" spans="12:13" x14ac:dyDescent="0.35">
      <c r="L919" s="57"/>
      <c r="M919" s="57"/>
    </row>
    <row r="920" spans="12:13" x14ac:dyDescent="0.35">
      <c r="L920" s="57"/>
      <c r="M920" s="57"/>
    </row>
    <row r="921" spans="12:13" x14ac:dyDescent="0.35">
      <c r="L921" s="57"/>
      <c r="M921" s="57"/>
    </row>
    <row r="922" spans="12:13" x14ac:dyDescent="0.35">
      <c r="L922" s="57"/>
      <c r="M922" s="57"/>
    </row>
    <row r="923" spans="12:13" x14ac:dyDescent="0.35">
      <c r="L923" s="57"/>
      <c r="M923" s="57"/>
    </row>
    <row r="924" spans="12:13" x14ac:dyDescent="0.35">
      <c r="L924" s="57"/>
      <c r="M924" s="57"/>
    </row>
    <row r="925" spans="12:13" x14ac:dyDescent="0.35">
      <c r="L925" s="57"/>
      <c r="M925" s="57"/>
    </row>
    <row r="926" spans="12:13" x14ac:dyDescent="0.35">
      <c r="L926" s="57"/>
      <c r="M926" s="57"/>
    </row>
    <row r="927" spans="12:13" x14ac:dyDescent="0.35">
      <c r="L927" s="57"/>
      <c r="M927" s="57"/>
    </row>
    <row r="928" spans="12:13" x14ac:dyDescent="0.35">
      <c r="L928" s="57"/>
      <c r="M928" s="57"/>
    </row>
    <row r="929" spans="12:13" x14ac:dyDescent="0.35">
      <c r="L929" s="57"/>
      <c r="M929" s="57"/>
    </row>
    <row r="930" spans="12:13" x14ac:dyDescent="0.35">
      <c r="L930" s="57"/>
      <c r="M930" s="57"/>
    </row>
    <row r="931" spans="12:13" x14ac:dyDescent="0.35">
      <c r="L931" s="57"/>
      <c r="M931" s="57"/>
    </row>
    <row r="932" spans="12:13" x14ac:dyDescent="0.35">
      <c r="L932" s="57"/>
      <c r="M932" s="57"/>
    </row>
    <row r="933" spans="12:13" x14ac:dyDescent="0.35">
      <c r="L933" s="57"/>
      <c r="M933" s="57"/>
    </row>
    <row r="934" spans="12:13" x14ac:dyDescent="0.35">
      <c r="L934" s="57"/>
      <c r="M934" s="57"/>
    </row>
    <row r="935" spans="12:13" x14ac:dyDescent="0.35">
      <c r="L935" s="57"/>
      <c r="M935" s="57"/>
    </row>
    <row r="936" spans="12:13" x14ac:dyDescent="0.35">
      <c r="L936" s="57"/>
      <c r="M936" s="57"/>
    </row>
    <row r="937" spans="12:13" x14ac:dyDescent="0.35">
      <c r="L937" s="57"/>
      <c r="M937" s="57"/>
    </row>
    <row r="938" spans="12:13" x14ac:dyDescent="0.35">
      <c r="L938" s="57"/>
      <c r="M938" s="57"/>
    </row>
    <row r="939" spans="12:13" x14ac:dyDescent="0.35">
      <c r="L939" s="57"/>
      <c r="M939" s="57"/>
    </row>
    <row r="940" spans="12:13" x14ac:dyDescent="0.35">
      <c r="L940" s="57"/>
      <c r="M940" s="57"/>
    </row>
    <row r="941" spans="12:13" x14ac:dyDescent="0.35">
      <c r="L941" s="57"/>
      <c r="M941" s="57"/>
    </row>
    <row r="942" spans="12:13" x14ac:dyDescent="0.35">
      <c r="L942" s="57"/>
      <c r="M942" s="57"/>
    </row>
    <row r="943" spans="12:13" x14ac:dyDescent="0.35">
      <c r="L943" s="57"/>
      <c r="M943" s="57"/>
    </row>
    <row r="944" spans="12:13" x14ac:dyDescent="0.35">
      <c r="L944" s="57"/>
      <c r="M944" s="57"/>
    </row>
    <row r="945" spans="12:13" x14ac:dyDescent="0.35">
      <c r="L945" s="57"/>
      <c r="M945" s="57"/>
    </row>
    <row r="946" spans="12:13" x14ac:dyDescent="0.35">
      <c r="L946" s="57"/>
      <c r="M946" s="57"/>
    </row>
    <row r="947" spans="12:13" x14ac:dyDescent="0.35">
      <c r="L947" s="57"/>
      <c r="M947" s="57"/>
    </row>
    <row r="948" spans="12:13" x14ac:dyDescent="0.35">
      <c r="L948" s="57"/>
      <c r="M948" s="5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Z32"/>
  <sheetViews>
    <sheetView topLeftCell="A6" zoomScale="85" zoomScaleNormal="85" workbookViewId="0">
      <selection activeCell="A3" sqref="A3"/>
    </sheetView>
  </sheetViews>
  <sheetFormatPr defaultRowHeight="14.5" x14ac:dyDescent="0.35"/>
  <cols>
    <col min="1" max="1" width="22.36328125" style="352" customWidth="1"/>
    <col min="2" max="6" width="8.81640625" style="352" bestFit="1" customWidth="1"/>
    <col min="7" max="7" width="8.81640625" style="357" customWidth="1"/>
    <col min="8" max="8" width="8.81640625" style="352" bestFit="1" customWidth="1"/>
    <col min="9" max="9" width="8.81640625" style="352" customWidth="1"/>
    <col min="10" max="10" width="8.81640625" style="352" bestFit="1" customWidth="1"/>
    <col min="11" max="11" width="8.81640625" style="352" customWidth="1"/>
    <col min="12" max="16" width="8.81640625" style="352" bestFit="1" customWidth="1"/>
    <col min="17" max="17" width="8.81640625" style="357" customWidth="1"/>
    <col min="18" max="22" width="8.81640625" style="352" bestFit="1" customWidth="1"/>
    <col min="23" max="23" width="8.81640625" style="352" customWidth="1"/>
    <col min="24" max="28" width="8.81640625" style="352" bestFit="1" customWidth="1"/>
    <col min="29" max="29" width="8.81640625" style="352" customWidth="1"/>
    <col min="30" max="30" width="8.81640625" style="352" bestFit="1" customWidth="1"/>
    <col min="31" max="31" width="8.81640625" style="352" customWidth="1"/>
    <col min="32" max="34" width="8.81640625" style="352" bestFit="1" customWidth="1"/>
    <col min="35" max="35" width="8.81640625" style="352" customWidth="1"/>
    <col min="36" max="39" width="8.81640625" style="352" bestFit="1" customWidth="1"/>
    <col min="40" max="40" width="8.81640625" style="352" customWidth="1"/>
    <col min="41" max="44" width="8.81640625" style="352" bestFit="1" customWidth="1"/>
    <col min="45" max="45" width="8.81640625" style="352" customWidth="1"/>
    <col min="46" max="47" width="8.81640625" style="352" bestFit="1" customWidth="1"/>
    <col min="48" max="48" width="8.81640625" style="352" customWidth="1"/>
    <col min="49" max="51" width="8.81640625" style="352" bestFit="1" customWidth="1"/>
    <col min="52" max="52" width="8.81640625" style="352" customWidth="1"/>
    <col min="53" max="55" width="8.81640625" style="352" bestFit="1" customWidth="1"/>
    <col min="56" max="56" width="9.453125" style="352" customWidth="1"/>
    <col min="57" max="57" width="8.81640625" style="352" customWidth="1"/>
    <col min="58" max="60" width="8.81640625" style="352" bestFit="1" customWidth="1"/>
    <col min="61" max="61" width="11.1796875" style="352" customWidth="1"/>
    <col min="62" max="62" width="11.36328125" style="352" customWidth="1"/>
    <col min="63" max="65" width="8.81640625" style="352" bestFit="1" customWidth="1"/>
    <col min="66" max="66" width="8.81640625" style="352" customWidth="1"/>
    <col min="67" max="67" width="8.81640625" style="352" bestFit="1" customWidth="1"/>
    <col min="68" max="68" width="8.81640625" style="352" customWidth="1"/>
    <col min="69" max="71" width="8.81640625" style="352" bestFit="1" customWidth="1"/>
    <col min="72" max="72" width="10.26953125" style="352" customWidth="1"/>
    <col min="73" max="73" width="15.1796875" style="352" customWidth="1"/>
    <col min="74" max="77" width="8.81640625" style="352" bestFit="1" customWidth="1"/>
    <col min="78" max="78" width="8.81640625" style="352" customWidth="1"/>
    <col min="79" max="83" width="8.81640625" style="352" bestFit="1" customWidth="1"/>
    <col min="84" max="84" width="8.81640625" style="352" customWidth="1"/>
    <col min="85" max="86" width="8.81640625" style="352" bestFit="1" customWidth="1"/>
    <col min="87" max="87" width="8.81640625" style="352" customWidth="1"/>
    <col min="88" max="91" width="8.81640625" style="352" bestFit="1" customWidth="1"/>
    <col min="92" max="92" width="8.81640625" style="352" customWidth="1"/>
    <col min="93" max="93" width="8.81640625" style="352" bestFit="1" customWidth="1"/>
    <col min="94" max="94" width="8.81640625" style="352" customWidth="1"/>
    <col min="95" max="95" width="8.81640625" style="352" bestFit="1" customWidth="1"/>
    <col min="96" max="96" width="8.81640625" style="352" customWidth="1"/>
    <col min="97" max="97" width="8.81640625" style="352" bestFit="1" customWidth="1"/>
    <col min="98" max="98" width="8.81640625" style="352" customWidth="1"/>
    <col min="99" max="142" width="8.81640625" style="352" bestFit="1" customWidth="1"/>
    <col min="143" max="143" width="13.81640625" style="352" customWidth="1"/>
    <col min="144" max="198" width="8.81640625" style="352" bestFit="1" customWidth="1"/>
    <col min="199" max="243" width="8.81640625" style="352" hidden="1" customWidth="1"/>
    <col min="244" max="249" width="8.81640625" style="352" bestFit="1" customWidth="1"/>
    <col min="250" max="253" width="8.81640625" style="352" hidden="1" customWidth="1"/>
    <col min="254" max="254" width="8.90625" style="352" hidden="1" customWidth="1"/>
    <col min="255" max="260" width="8.81640625" style="352" hidden="1" customWidth="1"/>
    <col min="261" max="16384" width="8.7265625" style="352"/>
  </cols>
  <sheetData>
    <row r="1" spans="1:194" x14ac:dyDescent="0.35">
      <c r="A1" s="349" t="s">
        <v>494</v>
      </c>
      <c r="B1" s="350"/>
      <c r="C1" s="350"/>
      <c r="D1" s="350"/>
      <c r="E1" s="350"/>
      <c r="F1" s="350"/>
      <c r="G1" s="351"/>
      <c r="H1" s="350"/>
      <c r="I1" s="350"/>
      <c r="J1" s="350"/>
      <c r="K1" s="350"/>
      <c r="L1" s="350"/>
      <c r="M1" s="350"/>
      <c r="N1" s="350"/>
      <c r="O1" s="350"/>
      <c r="P1" s="350"/>
      <c r="Q1" s="351"/>
      <c r="R1" s="350"/>
      <c r="S1" s="350"/>
      <c r="T1" s="350"/>
      <c r="U1" s="350"/>
      <c r="V1" s="350"/>
      <c r="W1" s="350"/>
      <c r="X1" s="350"/>
      <c r="Y1" s="350"/>
      <c r="Z1" s="350"/>
      <c r="AA1" s="350"/>
      <c r="AB1" s="350"/>
      <c r="AC1" s="350"/>
      <c r="AD1" s="350"/>
      <c r="AE1" s="350"/>
      <c r="AF1" s="350"/>
      <c r="AG1" s="350"/>
      <c r="AH1" s="350"/>
      <c r="AI1" s="350"/>
      <c r="AJ1" s="350"/>
      <c r="AK1" s="350"/>
      <c r="AL1" s="350"/>
      <c r="AM1" s="350"/>
      <c r="AN1" s="350"/>
      <c r="AO1" s="350"/>
      <c r="AP1" s="350"/>
      <c r="AQ1" s="350"/>
      <c r="AR1" s="350"/>
      <c r="AS1" s="350"/>
      <c r="AT1" s="350"/>
      <c r="AU1" s="350"/>
      <c r="AV1" s="350"/>
      <c r="AW1" s="350"/>
      <c r="AX1" s="350"/>
      <c r="AY1" s="350"/>
      <c r="AZ1" s="350"/>
      <c r="BA1" s="350"/>
      <c r="BB1" s="350"/>
      <c r="BC1" s="350"/>
      <c r="BD1" s="350"/>
      <c r="BE1" s="350"/>
      <c r="BF1" s="350"/>
      <c r="BG1" s="350"/>
      <c r="BH1" s="350"/>
      <c r="BI1" s="350"/>
      <c r="BJ1" s="350"/>
      <c r="BK1" s="350"/>
      <c r="BL1" s="350"/>
      <c r="BM1" s="350"/>
      <c r="BN1" s="350"/>
      <c r="BO1" s="350"/>
      <c r="BP1" s="350"/>
      <c r="BQ1" s="350"/>
      <c r="BR1" s="350"/>
      <c r="BS1" s="350"/>
      <c r="BT1" s="350"/>
      <c r="BU1" s="350"/>
      <c r="BV1" s="350"/>
      <c r="BW1" s="350"/>
      <c r="BX1" s="350"/>
      <c r="BY1" s="350"/>
      <c r="BZ1" s="350"/>
      <c r="CA1" s="350"/>
      <c r="CB1" s="350"/>
      <c r="CC1" s="350"/>
      <c r="CD1" s="350"/>
      <c r="CE1" s="350"/>
      <c r="CF1" s="350"/>
      <c r="CG1" s="350"/>
      <c r="CH1" s="350"/>
      <c r="CI1" s="350"/>
      <c r="CJ1" s="350"/>
      <c r="CK1" s="350"/>
      <c r="CL1" s="350"/>
      <c r="CM1" s="350"/>
      <c r="CN1" s="350"/>
      <c r="CO1" s="350"/>
      <c r="CP1" s="350"/>
      <c r="CQ1" s="350"/>
      <c r="CR1" s="350"/>
      <c r="CS1" s="350"/>
      <c r="CT1" s="350"/>
      <c r="CU1" s="350"/>
    </row>
    <row r="2" spans="1:194" s="356" customFormat="1" x14ac:dyDescent="0.35">
      <c r="A2" s="377" t="s">
        <v>750</v>
      </c>
      <c r="B2" s="354"/>
      <c r="C2" s="354"/>
      <c r="D2" s="354"/>
      <c r="E2" s="354"/>
      <c r="F2" s="354"/>
      <c r="G2" s="355"/>
      <c r="H2" s="354"/>
      <c r="I2" s="354"/>
      <c r="J2" s="354"/>
      <c r="K2" s="354"/>
      <c r="L2" s="354"/>
      <c r="M2" s="354"/>
      <c r="N2" s="354"/>
      <c r="O2" s="354"/>
      <c r="P2" s="354"/>
      <c r="Q2" s="355"/>
      <c r="R2" s="354"/>
      <c r="S2" s="354"/>
      <c r="T2" s="354"/>
      <c r="U2" s="354"/>
      <c r="V2" s="354"/>
      <c r="W2" s="354"/>
      <c r="X2" s="354"/>
      <c r="Y2" s="354"/>
      <c r="Z2" s="354"/>
      <c r="AA2" s="354"/>
      <c r="AB2" s="354"/>
      <c r="AC2" s="354"/>
      <c r="AD2" s="354"/>
      <c r="AE2" s="354"/>
      <c r="AF2" s="354"/>
      <c r="AG2" s="354"/>
      <c r="AH2" s="354"/>
      <c r="AI2" s="354"/>
      <c r="AJ2" s="354"/>
      <c r="AK2" s="354"/>
      <c r="AL2" s="354"/>
      <c r="AM2" s="354"/>
      <c r="AN2" s="354"/>
      <c r="AO2" s="354"/>
      <c r="AP2" s="354"/>
      <c r="AQ2" s="354"/>
      <c r="AR2" s="354"/>
      <c r="AS2" s="354"/>
      <c r="AT2" s="354"/>
      <c r="AU2" s="354"/>
      <c r="AV2" s="354"/>
      <c r="AW2" s="354"/>
      <c r="AX2" s="354"/>
      <c r="AY2" s="354"/>
      <c r="AZ2" s="354"/>
      <c r="BA2" s="354"/>
      <c r="BB2" s="354"/>
      <c r="BC2" s="354"/>
      <c r="BD2" s="354"/>
      <c r="BE2" s="354"/>
      <c r="BF2" s="354"/>
      <c r="BG2" s="354"/>
      <c r="BH2" s="354"/>
      <c r="BI2" s="354"/>
      <c r="BJ2" s="354"/>
      <c r="BK2" s="354"/>
      <c r="BL2" s="354"/>
      <c r="BM2" s="354"/>
      <c r="BN2" s="354"/>
      <c r="BO2" s="354"/>
      <c r="BP2" s="354"/>
      <c r="BQ2" s="354"/>
      <c r="BR2" s="354"/>
      <c r="BS2" s="354"/>
      <c r="BT2" s="354"/>
      <c r="BU2" s="354"/>
      <c r="BV2" s="354"/>
      <c r="BW2" s="354"/>
      <c r="BX2" s="354"/>
      <c r="BY2" s="354"/>
      <c r="BZ2" s="354"/>
      <c r="CA2" s="354"/>
      <c r="CB2" s="354"/>
      <c r="CC2" s="354"/>
      <c r="CD2" s="354"/>
      <c r="CE2" s="354"/>
      <c r="CF2" s="354"/>
      <c r="CG2" s="354"/>
      <c r="CH2" s="354"/>
      <c r="CI2" s="354"/>
      <c r="CJ2" s="354"/>
      <c r="CK2" s="354"/>
      <c r="CL2" s="354"/>
      <c r="CM2" s="354"/>
      <c r="CN2" s="354"/>
      <c r="CO2" s="354"/>
      <c r="CP2" s="354"/>
      <c r="CQ2" s="354"/>
      <c r="CR2" s="354"/>
      <c r="CS2" s="354"/>
      <c r="CT2" s="354"/>
      <c r="CU2" s="354"/>
      <c r="GD2" s="354"/>
      <c r="GE2" s="354"/>
      <c r="GF2" s="354"/>
      <c r="GG2" s="354"/>
      <c r="GH2" s="354"/>
      <c r="GI2" s="354"/>
      <c r="GJ2" s="354"/>
      <c r="GK2" s="354"/>
      <c r="GL2" s="354"/>
    </row>
    <row r="3" spans="1:194" s="356" customFormat="1" x14ac:dyDescent="0.35">
      <c r="A3" s="377" t="s">
        <v>496</v>
      </c>
      <c r="B3" s="354"/>
      <c r="C3" s="354"/>
      <c r="D3" s="354"/>
      <c r="E3" s="354"/>
      <c r="F3" s="354"/>
      <c r="G3" s="355"/>
      <c r="H3" s="354"/>
      <c r="I3" s="354"/>
      <c r="J3" s="354"/>
      <c r="K3" s="354"/>
      <c r="L3" s="354"/>
      <c r="M3" s="354"/>
      <c r="N3" s="354"/>
      <c r="O3" s="354"/>
      <c r="P3" s="354"/>
      <c r="Q3" s="355"/>
      <c r="R3" s="354"/>
      <c r="S3" s="354"/>
      <c r="T3" s="354"/>
      <c r="U3" s="354"/>
      <c r="V3" s="354"/>
      <c r="W3" s="354"/>
      <c r="X3" s="354"/>
      <c r="Y3" s="354"/>
      <c r="Z3" s="354"/>
      <c r="AA3" s="354"/>
      <c r="AB3" s="354"/>
      <c r="AC3" s="354"/>
      <c r="AD3" s="354"/>
      <c r="AE3" s="354"/>
      <c r="AF3" s="354"/>
      <c r="AG3" s="354"/>
      <c r="AH3" s="354"/>
      <c r="AI3" s="354"/>
      <c r="AJ3" s="354"/>
      <c r="AK3" s="354"/>
      <c r="AL3" s="354"/>
      <c r="AM3" s="354"/>
      <c r="AN3" s="354"/>
      <c r="AO3" s="354"/>
      <c r="AP3" s="354"/>
      <c r="AQ3" s="354"/>
      <c r="AR3" s="354"/>
      <c r="AS3" s="354"/>
      <c r="AT3" s="354"/>
      <c r="AU3" s="354"/>
      <c r="AV3" s="354"/>
      <c r="AW3" s="354"/>
      <c r="AX3" s="354"/>
      <c r="AY3" s="354"/>
      <c r="AZ3" s="354"/>
      <c r="BA3" s="354"/>
      <c r="BB3" s="354"/>
      <c r="BC3" s="354"/>
      <c r="BD3" s="354"/>
      <c r="BE3" s="354"/>
      <c r="BF3" s="354"/>
      <c r="BG3" s="354"/>
      <c r="BH3" s="354"/>
      <c r="BI3" s="354"/>
      <c r="BJ3" s="354"/>
      <c r="BK3" s="354"/>
      <c r="BL3" s="354"/>
      <c r="BM3" s="354"/>
      <c r="BN3" s="354"/>
      <c r="BO3" s="354"/>
      <c r="BP3" s="354"/>
      <c r="BQ3" s="354"/>
      <c r="BR3" s="354"/>
      <c r="BS3" s="354"/>
      <c r="BT3" s="354"/>
      <c r="BU3" s="354"/>
      <c r="BV3" s="354"/>
      <c r="BW3" s="354"/>
      <c r="BX3" s="354"/>
      <c r="BY3" s="354"/>
      <c r="BZ3" s="354"/>
      <c r="CA3" s="354"/>
      <c r="CB3" s="354"/>
      <c r="CC3" s="354"/>
      <c r="CD3" s="354"/>
      <c r="CE3" s="354"/>
      <c r="CF3" s="354"/>
      <c r="CG3" s="354"/>
      <c r="CH3" s="354"/>
      <c r="CI3" s="354"/>
      <c r="CJ3" s="354"/>
      <c r="CK3" s="354"/>
      <c r="CL3" s="354"/>
      <c r="CM3" s="354"/>
      <c r="CN3" s="354"/>
      <c r="CO3" s="354"/>
      <c r="CP3" s="354"/>
      <c r="CQ3" s="354"/>
      <c r="CR3" s="354"/>
      <c r="CS3" s="354"/>
      <c r="CT3" s="354"/>
      <c r="CU3" s="354"/>
      <c r="GD3" s="354"/>
      <c r="GE3" s="354"/>
      <c r="GF3" s="354"/>
      <c r="GG3" s="354"/>
      <c r="GH3" s="354"/>
      <c r="GI3" s="354"/>
      <c r="GJ3" s="354"/>
      <c r="GK3" s="354"/>
      <c r="GL3" s="354"/>
    </row>
    <row r="4" spans="1:194" s="371" customFormat="1" ht="117" x14ac:dyDescent="0.35">
      <c r="A4" s="370" t="s">
        <v>118</v>
      </c>
      <c r="B4" s="374" t="s">
        <v>119</v>
      </c>
      <c r="C4" s="375"/>
      <c r="D4" s="375"/>
      <c r="E4" s="375"/>
      <c r="F4" s="375"/>
      <c r="G4" s="376"/>
      <c r="H4" s="374" t="s">
        <v>531</v>
      </c>
      <c r="I4" s="376"/>
      <c r="J4" s="374" t="s">
        <v>8</v>
      </c>
      <c r="K4" s="376"/>
      <c r="L4" s="374" t="s">
        <v>11</v>
      </c>
      <c r="M4" s="375"/>
      <c r="N4" s="375"/>
      <c r="O4" s="375"/>
      <c r="P4" s="375"/>
      <c r="Q4" s="376"/>
      <c r="R4" s="374" t="s">
        <v>12</v>
      </c>
      <c r="S4" s="375"/>
      <c r="T4" s="375"/>
      <c r="U4" s="375"/>
      <c r="V4" s="375"/>
      <c r="W4" s="376"/>
      <c r="X4" s="374" t="s">
        <v>90</v>
      </c>
      <c r="Y4" s="375"/>
      <c r="Z4" s="375"/>
      <c r="AA4" s="375"/>
      <c r="AB4" s="375"/>
      <c r="AC4" s="376"/>
      <c r="AD4" s="374" t="s">
        <v>484</v>
      </c>
      <c r="AE4" s="376"/>
      <c r="AF4" s="374" t="s">
        <v>130</v>
      </c>
      <c r="AG4" s="375"/>
      <c r="AH4" s="375"/>
      <c r="AI4" s="376"/>
      <c r="AJ4" s="374" t="s">
        <v>131</v>
      </c>
      <c r="AK4" s="375"/>
      <c r="AL4" s="375"/>
      <c r="AM4" s="375"/>
      <c r="AN4" s="376"/>
      <c r="AO4" s="374" t="s">
        <v>132</v>
      </c>
      <c r="AP4" s="375"/>
      <c r="AQ4" s="375"/>
      <c r="AR4" s="375"/>
      <c r="AS4" s="376"/>
      <c r="AT4" s="374" t="s">
        <v>135</v>
      </c>
      <c r="AU4" s="375"/>
      <c r="AV4" s="376"/>
      <c r="AW4" s="374" t="s">
        <v>136</v>
      </c>
      <c r="AX4" s="375"/>
      <c r="AY4" s="375"/>
      <c r="AZ4" s="376"/>
      <c r="BA4" s="374" t="s">
        <v>137</v>
      </c>
      <c r="BB4" s="375"/>
      <c r="BC4" s="375"/>
      <c r="BD4" s="375"/>
      <c r="BE4" s="376"/>
      <c r="BF4" s="374" t="s">
        <v>138</v>
      </c>
      <c r="BG4" s="375"/>
      <c r="BH4" s="375"/>
      <c r="BI4" s="375"/>
      <c r="BJ4" s="376"/>
      <c r="BK4" s="374" t="s">
        <v>149</v>
      </c>
      <c r="BL4" s="375"/>
      <c r="BM4" s="375"/>
      <c r="BN4" s="376"/>
      <c r="BO4" s="374" t="s">
        <v>491</v>
      </c>
      <c r="BP4" s="376"/>
      <c r="BQ4" s="374" t="s">
        <v>492</v>
      </c>
      <c r="BR4" s="375"/>
      <c r="BS4" s="375"/>
      <c r="BT4" s="376"/>
      <c r="BU4" s="374" t="s">
        <v>111</v>
      </c>
      <c r="BV4" s="375"/>
      <c r="BW4" s="375"/>
      <c r="BX4" s="375"/>
      <c r="BY4" s="375"/>
      <c r="BZ4" s="376"/>
      <c r="CA4" s="374" t="s">
        <v>112</v>
      </c>
      <c r="CB4" s="375"/>
      <c r="CC4" s="375"/>
      <c r="CD4" s="375"/>
      <c r="CE4" s="375"/>
      <c r="CF4" s="376"/>
      <c r="CG4" s="374" t="s">
        <v>6</v>
      </c>
      <c r="CH4" s="375"/>
      <c r="CI4" s="376"/>
      <c r="CJ4" s="374" t="s">
        <v>7</v>
      </c>
      <c r="CK4" s="375"/>
      <c r="CL4" s="375"/>
      <c r="CM4" s="375"/>
      <c r="CN4" s="376"/>
      <c r="CO4" s="374" t="s">
        <v>428</v>
      </c>
      <c r="CP4" s="376"/>
      <c r="CQ4" s="374" t="s">
        <v>429</v>
      </c>
      <c r="CR4" s="376"/>
      <c r="CS4" s="374" t="s">
        <v>430</v>
      </c>
      <c r="CT4" s="376"/>
      <c r="CU4" s="374" t="s">
        <v>493</v>
      </c>
      <c r="CV4" s="376"/>
    </row>
    <row r="5" spans="1:194" s="371" customFormat="1" ht="26" x14ac:dyDescent="0.35">
      <c r="A5" s="372" t="s">
        <v>170</v>
      </c>
      <c r="B5" s="372" t="s">
        <v>171</v>
      </c>
      <c r="C5" s="372" t="s">
        <v>172</v>
      </c>
      <c r="D5" s="372" t="s">
        <v>173</v>
      </c>
      <c r="E5" s="372" t="s">
        <v>174</v>
      </c>
      <c r="F5" s="372" t="s">
        <v>175</v>
      </c>
      <c r="G5" s="373" t="s">
        <v>480</v>
      </c>
      <c r="H5" s="372" t="s">
        <v>173</v>
      </c>
      <c r="I5" s="373" t="s">
        <v>480</v>
      </c>
      <c r="J5" s="372" t="s">
        <v>175</v>
      </c>
      <c r="K5" s="373" t="s">
        <v>480</v>
      </c>
      <c r="L5" s="372" t="s">
        <v>171</v>
      </c>
      <c r="M5" s="372" t="s">
        <v>172</v>
      </c>
      <c r="N5" s="372" t="s">
        <v>173</v>
      </c>
      <c r="O5" s="372" t="s">
        <v>174</v>
      </c>
      <c r="P5" s="372" t="s">
        <v>175</v>
      </c>
      <c r="Q5" s="373" t="s">
        <v>480</v>
      </c>
      <c r="R5" s="372" t="s">
        <v>171</v>
      </c>
      <c r="S5" s="372" t="s">
        <v>172</v>
      </c>
      <c r="T5" s="372" t="s">
        <v>173</v>
      </c>
      <c r="U5" s="372" t="s">
        <v>174</v>
      </c>
      <c r="V5" s="372" t="s">
        <v>175</v>
      </c>
      <c r="W5" s="373" t="s">
        <v>480</v>
      </c>
      <c r="X5" s="372" t="s">
        <v>171</v>
      </c>
      <c r="Y5" s="372" t="s">
        <v>172</v>
      </c>
      <c r="Z5" s="372" t="s">
        <v>173</v>
      </c>
      <c r="AA5" s="372" t="s">
        <v>174</v>
      </c>
      <c r="AB5" s="372" t="s">
        <v>175</v>
      </c>
      <c r="AC5" s="373" t="s">
        <v>480</v>
      </c>
      <c r="AD5" s="372" t="s">
        <v>173</v>
      </c>
      <c r="AE5" s="373" t="s">
        <v>480</v>
      </c>
      <c r="AF5" s="372" t="s">
        <v>172</v>
      </c>
      <c r="AG5" s="372" t="s">
        <v>174</v>
      </c>
      <c r="AH5" s="372" t="s">
        <v>175</v>
      </c>
      <c r="AI5" s="373" t="s">
        <v>480</v>
      </c>
      <c r="AJ5" s="372" t="s">
        <v>172</v>
      </c>
      <c r="AK5" s="372" t="s">
        <v>173</v>
      </c>
      <c r="AL5" s="372" t="s">
        <v>174</v>
      </c>
      <c r="AM5" s="372" t="s">
        <v>175</v>
      </c>
      <c r="AN5" s="373" t="s">
        <v>480</v>
      </c>
      <c r="AO5" s="372" t="s">
        <v>172</v>
      </c>
      <c r="AP5" s="372" t="s">
        <v>173</v>
      </c>
      <c r="AQ5" s="372" t="s">
        <v>174</v>
      </c>
      <c r="AR5" s="372" t="s">
        <v>175</v>
      </c>
      <c r="AS5" s="373" t="s">
        <v>480</v>
      </c>
      <c r="AT5" s="372" t="s">
        <v>173</v>
      </c>
      <c r="AU5" s="372" t="s">
        <v>175</v>
      </c>
      <c r="AV5" s="373" t="s">
        <v>480</v>
      </c>
      <c r="AW5" s="372" t="s">
        <v>172</v>
      </c>
      <c r="AX5" s="372" t="s">
        <v>174</v>
      </c>
      <c r="AY5" s="372" t="s">
        <v>175</v>
      </c>
      <c r="AZ5" s="373" t="s">
        <v>480</v>
      </c>
      <c r="BA5" s="372" t="s">
        <v>171</v>
      </c>
      <c r="BB5" s="372" t="s">
        <v>172</v>
      </c>
      <c r="BC5" s="372" t="s">
        <v>174</v>
      </c>
      <c r="BD5" s="372" t="s">
        <v>175</v>
      </c>
      <c r="BE5" s="373" t="s">
        <v>480</v>
      </c>
      <c r="BF5" s="372" t="s">
        <v>171</v>
      </c>
      <c r="BG5" s="372" t="s">
        <v>172</v>
      </c>
      <c r="BH5" s="372" t="s">
        <v>174</v>
      </c>
      <c r="BI5" s="372" t="s">
        <v>175</v>
      </c>
      <c r="BJ5" s="373" t="s">
        <v>480</v>
      </c>
      <c r="BK5" s="372" t="s">
        <v>172</v>
      </c>
      <c r="BL5" s="372" t="s">
        <v>174</v>
      </c>
      <c r="BM5" s="372" t="s">
        <v>175</v>
      </c>
      <c r="BN5" s="373" t="s">
        <v>480</v>
      </c>
      <c r="BO5" s="372" t="s">
        <v>175</v>
      </c>
      <c r="BP5" s="373" t="s">
        <v>480</v>
      </c>
      <c r="BQ5" s="372" t="s">
        <v>172</v>
      </c>
      <c r="BR5" s="372" t="s">
        <v>174</v>
      </c>
      <c r="BS5" s="372" t="s">
        <v>175</v>
      </c>
      <c r="BT5" s="373" t="s">
        <v>480</v>
      </c>
      <c r="BU5" s="372" t="s">
        <v>171</v>
      </c>
      <c r="BV5" s="372" t="s">
        <v>172</v>
      </c>
      <c r="BW5" s="372" t="s">
        <v>173</v>
      </c>
      <c r="BX5" s="372" t="s">
        <v>174</v>
      </c>
      <c r="BY5" s="372" t="s">
        <v>175</v>
      </c>
      <c r="BZ5" s="373" t="s">
        <v>480</v>
      </c>
      <c r="CA5" s="372" t="s">
        <v>171</v>
      </c>
      <c r="CB5" s="372" t="s">
        <v>172</v>
      </c>
      <c r="CC5" s="372" t="s">
        <v>173</v>
      </c>
      <c r="CD5" s="372" t="s">
        <v>174</v>
      </c>
      <c r="CE5" s="372" t="s">
        <v>175</v>
      </c>
      <c r="CF5" s="373" t="s">
        <v>480</v>
      </c>
      <c r="CG5" s="372" t="s">
        <v>173</v>
      </c>
      <c r="CH5" s="372" t="s">
        <v>174</v>
      </c>
      <c r="CI5" s="373" t="s">
        <v>480</v>
      </c>
      <c r="CJ5" s="372" t="s">
        <v>172</v>
      </c>
      <c r="CK5" s="372" t="s">
        <v>173</v>
      </c>
      <c r="CL5" s="372" t="s">
        <v>174</v>
      </c>
      <c r="CM5" s="372" t="s">
        <v>175</v>
      </c>
      <c r="CN5" s="373" t="s">
        <v>480</v>
      </c>
      <c r="CO5" s="372" t="s">
        <v>175</v>
      </c>
      <c r="CP5" s="373" t="s">
        <v>480</v>
      </c>
      <c r="CQ5" s="372" t="s">
        <v>175</v>
      </c>
      <c r="CR5" s="373" t="s">
        <v>480</v>
      </c>
      <c r="CS5" s="372" t="s">
        <v>175</v>
      </c>
      <c r="CT5" s="373" t="s">
        <v>480</v>
      </c>
      <c r="CU5" s="372" t="s">
        <v>173</v>
      </c>
      <c r="CV5" s="373" t="s">
        <v>480</v>
      </c>
    </row>
    <row r="6" spans="1:194" s="359" customFormat="1" ht="12.5" x14ac:dyDescent="0.35">
      <c r="A6" s="360" t="s">
        <v>179</v>
      </c>
      <c r="B6" s="361">
        <v>7812.0268488981765</v>
      </c>
      <c r="C6" s="361">
        <v>750</v>
      </c>
      <c r="D6" s="361">
        <v>587.41589496565678</v>
      </c>
      <c r="E6" s="361">
        <v>797</v>
      </c>
      <c r="F6" s="361">
        <v>30</v>
      </c>
      <c r="G6" s="362">
        <v>2507.2766612111573</v>
      </c>
      <c r="H6" s="361">
        <v>1708</v>
      </c>
      <c r="I6" s="362">
        <v>1708</v>
      </c>
      <c r="J6" s="363">
        <v>30</v>
      </c>
      <c r="K6" s="362">
        <v>30</v>
      </c>
      <c r="L6" s="361">
        <v>1300</v>
      </c>
      <c r="M6" s="361">
        <v>200</v>
      </c>
      <c r="N6" s="361">
        <v>110</v>
      </c>
      <c r="O6" s="361">
        <v>490</v>
      </c>
      <c r="P6" s="363">
        <v>30</v>
      </c>
      <c r="Q6" s="362">
        <v>255.03000000000003</v>
      </c>
      <c r="R6" s="361">
        <v>1300</v>
      </c>
      <c r="S6" s="361">
        <v>200</v>
      </c>
      <c r="T6" s="361">
        <v>110</v>
      </c>
      <c r="U6" s="361">
        <v>490</v>
      </c>
      <c r="V6" s="363">
        <v>30</v>
      </c>
      <c r="W6" s="362">
        <v>255.03000000000003</v>
      </c>
      <c r="X6" s="361">
        <v>1560.0000000000002</v>
      </c>
      <c r="Y6" s="361">
        <v>520</v>
      </c>
      <c r="Z6" s="361">
        <v>400</v>
      </c>
      <c r="AA6" s="361">
        <v>800</v>
      </c>
      <c r="AB6" s="363">
        <v>30</v>
      </c>
      <c r="AC6" s="362">
        <v>666.8</v>
      </c>
      <c r="AD6" s="361">
        <v>750</v>
      </c>
      <c r="AE6" s="362">
        <v>750</v>
      </c>
      <c r="AF6" s="361">
        <v>520</v>
      </c>
      <c r="AG6" s="361">
        <v>800</v>
      </c>
      <c r="AH6" s="363">
        <v>30</v>
      </c>
      <c r="AI6" s="362">
        <v>690</v>
      </c>
      <c r="AJ6" s="361">
        <v>520</v>
      </c>
      <c r="AK6" s="361">
        <v>564.9122807017543</v>
      </c>
      <c r="AL6" s="361">
        <v>664.91228070175441</v>
      </c>
      <c r="AM6" s="361">
        <v>110</v>
      </c>
      <c r="AN6" s="362">
        <v>472.5</v>
      </c>
      <c r="AO6" s="361">
        <v>520</v>
      </c>
      <c r="AP6" s="361">
        <v>550</v>
      </c>
      <c r="AQ6" s="361">
        <v>800</v>
      </c>
      <c r="AR6" s="363">
        <v>30</v>
      </c>
      <c r="AS6" s="362">
        <v>652</v>
      </c>
      <c r="AT6" s="361">
        <v>750</v>
      </c>
      <c r="AU6" s="361">
        <v>30</v>
      </c>
      <c r="AV6" s="362">
        <v>750</v>
      </c>
      <c r="AW6" s="361">
        <v>520</v>
      </c>
      <c r="AX6" s="361">
        <v>800</v>
      </c>
      <c r="AY6" s="363">
        <v>30</v>
      </c>
      <c r="AZ6" s="362">
        <v>690</v>
      </c>
      <c r="BA6" s="363">
        <v>3000</v>
      </c>
      <c r="BB6" s="361">
        <v>790</v>
      </c>
      <c r="BC6" s="361">
        <v>780</v>
      </c>
      <c r="BD6" s="361">
        <v>265</v>
      </c>
      <c r="BE6" s="362">
        <v>2845.86</v>
      </c>
      <c r="BF6" s="363">
        <v>5200</v>
      </c>
      <c r="BG6" s="361">
        <v>790</v>
      </c>
      <c r="BH6" s="361">
        <v>780</v>
      </c>
      <c r="BI6" s="361">
        <v>265</v>
      </c>
      <c r="BJ6" s="362">
        <v>4165.8600000000006</v>
      </c>
      <c r="BK6" s="363">
        <v>350</v>
      </c>
      <c r="BL6" s="363">
        <v>400</v>
      </c>
      <c r="BM6" s="363">
        <v>50</v>
      </c>
      <c r="BN6" s="362">
        <v>50</v>
      </c>
      <c r="BO6" s="363">
        <v>53.30846677660368</v>
      </c>
      <c r="BP6" s="362">
        <v>53.30846677660368</v>
      </c>
      <c r="BQ6" s="361">
        <v>320</v>
      </c>
      <c r="BR6" s="361">
        <v>740</v>
      </c>
      <c r="BS6" s="361">
        <v>150</v>
      </c>
      <c r="BT6" s="362">
        <v>699.91000000000008</v>
      </c>
      <c r="BU6" s="361">
        <v>1300</v>
      </c>
      <c r="BV6" s="361">
        <v>200</v>
      </c>
      <c r="BW6" s="361">
        <v>110</v>
      </c>
      <c r="BX6" s="361">
        <v>490</v>
      </c>
      <c r="BY6" s="363">
        <v>30</v>
      </c>
      <c r="BZ6" s="362">
        <v>255.03000000000003</v>
      </c>
      <c r="CA6" s="361">
        <v>1300</v>
      </c>
      <c r="CB6" s="361">
        <v>200</v>
      </c>
      <c r="CC6" s="361">
        <v>110</v>
      </c>
      <c r="CD6" s="361">
        <v>490</v>
      </c>
      <c r="CE6" s="363">
        <v>30</v>
      </c>
      <c r="CF6" s="362">
        <v>255.03000000000003</v>
      </c>
      <c r="CG6" s="361">
        <v>1500</v>
      </c>
      <c r="CH6" s="361">
        <v>1500</v>
      </c>
      <c r="CI6" s="362">
        <v>1500</v>
      </c>
      <c r="CJ6" s="361">
        <v>568</v>
      </c>
      <c r="CK6" s="361">
        <v>462</v>
      </c>
      <c r="CL6" s="361">
        <v>200</v>
      </c>
      <c r="CM6" s="361">
        <v>90</v>
      </c>
      <c r="CN6" s="362">
        <v>533.90000000000009</v>
      </c>
      <c r="CO6" s="361">
        <v>1360</v>
      </c>
      <c r="CP6" s="362">
        <v>1360</v>
      </c>
      <c r="CQ6" s="361">
        <v>920</v>
      </c>
      <c r="CR6" s="362">
        <v>920</v>
      </c>
      <c r="CS6" s="361">
        <v>500</v>
      </c>
      <c r="CT6" s="362">
        <v>500</v>
      </c>
      <c r="CU6" s="361">
        <v>65</v>
      </c>
      <c r="CV6" s="362">
        <v>65</v>
      </c>
    </row>
    <row r="7" spans="1:194" s="366" customFormat="1" ht="12.5" x14ac:dyDescent="0.35">
      <c r="A7" s="364" t="s">
        <v>477</v>
      </c>
      <c r="B7" s="364">
        <v>0.23036381110242418</v>
      </c>
      <c r="C7" s="364">
        <v>0.23305837764422085</v>
      </c>
      <c r="D7" s="364">
        <v>0.85367524966323716</v>
      </c>
      <c r="E7" s="364">
        <v>3.9413036186179223E-2</v>
      </c>
      <c r="F7" s="364">
        <v>0</v>
      </c>
      <c r="G7" s="364"/>
      <c r="H7" s="364">
        <v>1</v>
      </c>
      <c r="I7" s="364"/>
      <c r="J7" s="364">
        <v>0</v>
      </c>
      <c r="K7" s="364"/>
      <c r="L7" s="364">
        <v>4.0000000000000036E-2</v>
      </c>
      <c r="M7" s="364">
        <v>0.48499999999999999</v>
      </c>
      <c r="N7" s="364">
        <v>0.46400000000000002</v>
      </c>
      <c r="O7" s="364">
        <v>5.099999999999999E-2</v>
      </c>
      <c r="P7" s="364">
        <v>0</v>
      </c>
      <c r="Q7" s="364"/>
      <c r="R7" s="364">
        <v>4.0000000000000036E-2</v>
      </c>
      <c r="S7" s="364">
        <v>0.48499999999999999</v>
      </c>
      <c r="T7" s="364">
        <v>0.46400000000000002</v>
      </c>
      <c r="U7" s="364">
        <v>5.099999999999999E-2</v>
      </c>
      <c r="V7" s="364"/>
      <c r="W7" s="364"/>
      <c r="X7" s="364">
        <v>0.06</v>
      </c>
      <c r="Y7" s="364">
        <v>0.06</v>
      </c>
      <c r="Z7" s="364">
        <v>0.6</v>
      </c>
      <c r="AA7" s="364">
        <v>0.33999999999999997</v>
      </c>
      <c r="AB7" s="364"/>
      <c r="AC7" s="364"/>
      <c r="AD7" s="364">
        <v>1</v>
      </c>
      <c r="AE7" s="364"/>
      <c r="AF7" s="364">
        <v>0.5</v>
      </c>
      <c r="AG7" s="364">
        <v>0.5</v>
      </c>
      <c r="AH7" s="364"/>
      <c r="AI7" s="364"/>
      <c r="AJ7" s="365">
        <v>0.1</v>
      </c>
      <c r="AK7" s="365">
        <v>0.28500000000000003</v>
      </c>
      <c r="AL7" s="365">
        <v>0.28500000000000003</v>
      </c>
      <c r="AM7" s="365">
        <v>0.49999999999999994</v>
      </c>
      <c r="AN7" s="364"/>
      <c r="AO7" s="365">
        <v>0.1</v>
      </c>
      <c r="AP7" s="365">
        <v>0.6</v>
      </c>
      <c r="AQ7" s="365">
        <v>0.30000000000000004</v>
      </c>
      <c r="AR7" s="364"/>
      <c r="AS7" s="364"/>
      <c r="AT7" s="364">
        <v>1</v>
      </c>
      <c r="AU7" s="364"/>
      <c r="AV7" s="364"/>
      <c r="AW7" s="364">
        <v>0.5</v>
      </c>
      <c r="AX7" s="364">
        <v>0.5</v>
      </c>
      <c r="AY7" s="364"/>
      <c r="AZ7" s="364"/>
      <c r="BA7" s="365">
        <v>0.6</v>
      </c>
      <c r="BB7" s="365">
        <v>8.5999999999999993E-2</v>
      </c>
      <c r="BC7" s="365">
        <v>0.91400000000000003</v>
      </c>
      <c r="BD7" s="365">
        <v>0</v>
      </c>
      <c r="BE7" s="364"/>
      <c r="BF7" s="365">
        <v>0.6</v>
      </c>
      <c r="BG7" s="365">
        <v>8.5999999999999993E-2</v>
      </c>
      <c r="BH7" s="365">
        <v>0.91400000000000003</v>
      </c>
      <c r="BI7" s="364"/>
      <c r="BJ7" s="364"/>
      <c r="BK7" s="364"/>
      <c r="BL7" s="364"/>
      <c r="BM7" s="364"/>
      <c r="BN7" s="364"/>
      <c r="BO7" s="364">
        <v>1</v>
      </c>
      <c r="BP7" s="364"/>
      <c r="BQ7" s="365">
        <v>2.1000000000000001E-2</v>
      </c>
      <c r="BR7" s="365">
        <v>0.92600000000000005</v>
      </c>
      <c r="BS7" s="365">
        <v>5.2999999999999936E-2</v>
      </c>
      <c r="BT7" s="364"/>
      <c r="BU7" s="365">
        <v>4.0000000000000036E-2</v>
      </c>
      <c r="BV7" s="365">
        <v>0.48499999999999999</v>
      </c>
      <c r="BW7" s="365">
        <v>0.46400000000000002</v>
      </c>
      <c r="BX7" s="365">
        <v>5.099999999999999E-2</v>
      </c>
      <c r="BY7" s="365"/>
      <c r="BZ7" s="364"/>
      <c r="CA7" s="365">
        <v>4.0000000000000036E-2</v>
      </c>
      <c r="CB7" s="365">
        <v>0.48499999999999999</v>
      </c>
      <c r="CC7" s="365">
        <v>0.46400000000000002</v>
      </c>
      <c r="CD7" s="365">
        <v>5.099999999999999E-2</v>
      </c>
      <c r="CE7" s="365"/>
      <c r="CF7" s="364"/>
      <c r="CG7" s="365">
        <v>0.5</v>
      </c>
      <c r="CH7" s="365">
        <v>0.5</v>
      </c>
      <c r="CI7" s="364"/>
      <c r="CJ7" s="365">
        <v>0.2</v>
      </c>
      <c r="CK7" s="365">
        <v>0.65</v>
      </c>
      <c r="CL7" s="365">
        <v>0.15000000000000002</v>
      </c>
      <c r="CM7" s="365">
        <v>1</v>
      </c>
      <c r="CN7" s="364"/>
      <c r="CO7" s="364">
        <v>1</v>
      </c>
      <c r="CP7" s="364"/>
      <c r="CQ7" s="364">
        <v>1</v>
      </c>
      <c r="CR7" s="364"/>
      <c r="CS7" s="364">
        <v>1</v>
      </c>
      <c r="CT7" s="364"/>
      <c r="CU7" s="364">
        <v>1</v>
      </c>
      <c r="CV7" s="364"/>
    </row>
    <row r="8" spans="1:194" s="366" customFormat="1" ht="12.5" x14ac:dyDescent="0.35">
      <c r="A8" s="364" t="s">
        <v>476</v>
      </c>
      <c r="B8" s="364">
        <v>0</v>
      </c>
      <c r="C8" s="364">
        <v>0</v>
      </c>
      <c r="D8" s="364">
        <v>0</v>
      </c>
      <c r="E8" s="364">
        <v>0</v>
      </c>
      <c r="F8" s="364">
        <v>0</v>
      </c>
      <c r="G8" s="364"/>
      <c r="H8" s="364">
        <v>0</v>
      </c>
      <c r="I8" s="364"/>
      <c r="J8" s="364">
        <v>1</v>
      </c>
      <c r="K8" s="364"/>
      <c r="L8" s="364">
        <v>0</v>
      </c>
      <c r="M8" s="364">
        <v>0</v>
      </c>
      <c r="N8" s="364">
        <v>0</v>
      </c>
      <c r="O8" s="364">
        <v>0</v>
      </c>
      <c r="P8" s="364">
        <v>1</v>
      </c>
      <c r="Q8" s="364"/>
      <c r="R8" s="364"/>
      <c r="S8" s="364"/>
      <c r="T8" s="364"/>
      <c r="U8" s="364"/>
      <c r="V8" s="364">
        <v>1</v>
      </c>
      <c r="W8" s="364"/>
      <c r="X8" s="364"/>
      <c r="Y8" s="364"/>
      <c r="Z8" s="364"/>
      <c r="AA8" s="364"/>
      <c r="AB8" s="364">
        <v>1</v>
      </c>
      <c r="AC8" s="364"/>
      <c r="AD8" s="364">
        <v>0</v>
      </c>
      <c r="AE8" s="364"/>
      <c r="AF8" s="364"/>
      <c r="AG8" s="364"/>
      <c r="AH8" s="364">
        <v>1</v>
      </c>
      <c r="AI8" s="364"/>
      <c r="AJ8" s="364"/>
      <c r="AK8" s="364"/>
      <c r="AL8" s="364"/>
      <c r="AM8" s="364"/>
      <c r="AN8" s="364"/>
      <c r="AO8" s="364"/>
      <c r="AP8" s="364"/>
      <c r="AQ8" s="364"/>
      <c r="AR8" s="364">
        <v>1</v>
      </c>
      <c r="AS8" s="364"/>
      <c r="AT8" s="364"/>
      <c r="AU8" s="364"/>
      <c r="AV8" s="364"/>
      <c r="AW8" s="364"/>
      <c r="AX8" s="364"/>
      <c r="AY8" s="364">
        <v>1</v>
      </c>
      <c r="AZ8" s="364"/>
      <c r="BA8" s="364"/>
      <c r="BB8" s="364"/>
      <c r="BC8" s="364"/>
      <c r="BD8" s="365">
        <v>1</v>
      </c>
      <c r="BE8" s="364"/>
      <c r="BF8" s="364"/>
      <c r="BG8" s="364"/>
      <c r="BH8" s="364"/>
      <c r="BI8" s="364">
        <v>1</v>
      </c>
      <c r="BJ8" s="364"/>
      <c r="BK8" s="364"/>
      <c r="BL8" s="364"/>
      <c r="BM8" s="364">
        <v>1</v>
      </c>
      <c r="BN8" s="364"/>
      <c r="BO8" s="364">
        <v>0</v>
      </c>
      <c r="BP8" s="364"/>
      <c r="BQ8" s="364"/>
      <c r="BR8" s="364"/>
      <c r="BS8" s="364"/>
      <c r="BT8" s="364"/>
      <c r="BU8" s="364"/>
      <c r="BV8" s="364"/>
      <c r="BW8" s="364"/>
      <c r="BX8" s="364"/>
      <c r="BY8" s="364">
        <v>1</v>
      </c>
      <c r="BZ8" s="364"/>
      <c r="CA8" s="364"/>
      <c r="CB8" s="364"/>
      <c r="CC8" s="364"/>
      <c r="CD8" s="364"/>
      <c r="CE8" s="364">
        <v>1</v>
      </c>
      <c r="CF8" s="364"/>
      <c r="CG8" s="364"/>
      <c r="CH8" s="364"/>
      <c r="CI8" s="364"/>
      <c r="CJ8" s="364"/>
      <c r="CK8" s="364"/>
      <c r="CL8" s="364"/>
      <c r="CM8" s="364"/>
      <c r="CN8" s="364"/>
      <c r="CO8" s="364">
        <v>0</v>
      </c>
      <c r="CP8" s="364"/>
      <c r="CQ8" s="364">
        <v>0</v>
      </c>
      <c r="CR8" s="364"/>
      <c r="CS8" s="364">
        <v>0</v>
      </c>
      <c r="CT8" s="364"/>
      <c r="CU8" s="364">
        <v>0</v>
      </c>
      <c r="CV8" s="364"/>
    </row>
    <row r="9" spans="1:194" s="359" customFormat="1" ht="13" x14ac:dyDescent="0.35">
      <c r="A9" s="358" t="s">
        <v>497</v>
      </c>
      <c r="B9" s="367"/>
      <c r="C9" s="367"/>
      <c r="D9" s="367"/>
      <c r="E9" s="367"/>
      <c r="F9" s="367"/>
      <c r="G9" s="368"/>
      <c r="H9" s="367"/>
      <c r="I9" s="368"/>
      <c r="J9" s="367"/>
      <c r="K9" s="368"/>
      <c r="L9" s="367"/>
      <c r="M9" s="367"/>
      <c r="N9" s="367"/>
      <c r="O9" s="367"/>
      <c r="P9" s="367"/>
      <c r="Q9" s="368"/>
      <c r="R9" s="367"/>
      <c r="S9" s="367"/>
      <c r="T9" s="367"/>
      <c r="U9" s="367"/>
      <c r="V9" s="367"/>
      <c r="W9" s="368"/>
      <c r="X9" s="367"/>
      <c r="Y9" s="367"/>
      <c r="Z9" s="367"/>
      <c r="AA9" s="367"/>
      <c r="AB9" s="367"/>
      <c r="AC9" s="368"/>
      <c r="AD9" s="367"/>
      <c r="AE9" s="368"/>
      <c r="AF9" s="367"/>
      <c r="AG9" s="367"/>
      <c r="AH9" s="367"/>
      <c r="AI9" s="368"/>
      <c r="AJ9" s="367"/>
      <c r="AK9" s="367"/>
      <c r="AL9" s="367"/>
      <c r="AM9" s="367"/>
      <c r="AN9" s="368"/>
      <c r="AO9" s="367"/>
      <c r="AP9" s="367"/>
      <c r="AQ9" s="367"/>
      <c r="AR9" s="367"/>
      <c r="AS9" s="368"/>
      <c r="AT9" s="367"/>
      <c r="AU9" s="367"/>
      <c r="AV9" s="368"/>
      <c r="AW9" s="367"/>
      <c r="AX9" s="367"/>
      <c r="AY9" s="367"/>
      <c r="AZ9" s="368"/>
      <c r="BA9" s="367"/>
      <c r="BB9" s="367" t="s">
        <v>198</v>
      </c>
      <c r="BC9" s="367"/>
      <c r="BD9" s="367"/>
      <c r="BE9" s="368"/>
      <c r="BF9" s="367"/>
      <c r="BG9" s="367"/>
      <c r="BH9" s="367"/>
      <c r="BI9" s="367"/>
      <c r="BJ9" s="368"/>
      <c r="BK9" s="367"/>
      <c r="BL9" s="367"/>
      <c r="BM9" s="367"/>
      <c r="BN9" s="368"/>
      <c r="BO9" s="367"/>
      <c r="BP9" s="368"/>
      <c r="BQ9" s="367"/>
      <c r="BR9" s="367"/>
      <c r="BS9" s="367"/>
      <c r="BT9" s="368"/>
      <c r="BU9" s="367"/>
      <c r="BV9" s="367"/>
      <c r="BW9" s="367"/>
      <c r="BX9" s="367"/>
      <c r="BY9" s="367"/>
      <c r="BZ9" s="368"/>
      <c r="CA9" s="367"/>
      <c r="CB9" s="367"/>
      <c r="CC9" s="367"/>
      <c r="CD9" s="367"/>
      <c r="CE9" s="367"/>
      <c r="CF9" s="368"/>
      <c r="CG9" s="367"/>
      <c r="CH9" s="367"/>
      <c r="CI9" s="368"/>
      <c r="CJ9" s="367"/>
      <c r="CK9" s="367"/>
      <c r="CL9" s="367"/>
      <c r="CM9" s="367"/>
      <c r="CN9" s="368"/>
      <c r="CO9" s="367"/>
      <c r="CP9" s="368"/>
      <c r="CQ9" s="367"/>
      <c r="CR9" s="368"/>
      <c r="CS9" s="367"/>
      <c r="CT9" s="368"/>
      <c r="CU9" s="367"/>
      <c r="CV9" s="368"/>
    </row>
    <row r="10" spans="1:194" s="359" customFormat="1" ht="12.5" x14ac:dyDescent="0.35">
      <c r="A10" s="360" t="s">
        <v>96</v>
      </c>
      <c r="B10" s="367">
        <v>1.2886307818477001</v>
      </c>
      <c r="C10" s="367">
        <v>0.26105874163546172</v>
      </c>
      <c r="D10" s="367">
        <v>9.7271847773072503E-2</v>
      </c>
      <c r="E10" s="367">
        <v>0.28768842860487281</v>
      </c>
      <c r="F10" s="367">
        <v>3.5825189060876873E-2</v>
      </c>
      <c r="G10" s="368">
        <v>0.45207306818556625</v>
      </c>
      <c r="H10" s="367">
        <v>0.27666240531433167</v>
      </c>
      <c r="I10" s="368">
        <v>0.27666240531433167</v>
      </c>
      <c r="J10" s="367">
        <v>3.6632903478372121E-2</v>
      </c>
      <c r="K10" s="368">
        <v>3.6632903478372121E-2</v>
      </c>
      <c r="L10" s="367">
        <v>0.24274894951483447</v>
      </c>
      <c r="M10" s="367">
        <v>6.9443628375858851E-2</v>
      </c>
      <c r="N10" s="367">
        <v>1.8170195025826095E-2</v>
      </c>
      <c r="O10" s="367">
        <v>0.17643534233900807</v>
      </c>
      <c r="P10" s="367">
        <v>3.5736656911766793E-2</v>
      </c>
      <c r="Q10" s="368">
        <v>9.6555947605924439E-2</v>
      </c>
      <c r="R10" s="367">
        <v>0.24376868279083724</v>
      </c>
      <c r="S10" s="367">
        <v>6.9735345307292584E-2</v>
      </c>
      <c r="T10" s="367">
        <v>1.8246523893721615E-2</v>
      </c>
      <c r="U10" s="367">
        <v>0.17717650719267936</v>
      </c>
      <c r="V10" s="367">
        <v>3.5886778501577399E-2</v>
      </c>
      <c r="W10" s="368">
        <v>9.6961557240761276E-2</v>
      </c>
      <c r="X10" s="367">
        <v>0.29908358382075467</v>
      </c>
      <c r="Y10" s="367">
        <v>0.16577067220240205</v>
      </c>
      <c r="Z10" s="367">
        <v>6.0663692443559604E-2</v>
      </c>
      <c r="AA10" s="367">
        <v>0.26447305851701169</v>
      </c>
      <c r="AB10" s="367">
        <v>4.1013410231229293E-2</v>
      </c>
      <c r="AC10" s="368">
        <v>0.19522372095453841</v>
      </c>
      <c r="AD10" s="367">
        <v>4.2826202366406028</v>
      </c>
      <c r="AE10" s="368">
        <v>4.2826202366406028</v>
      </c>
      <c r="AF10" s="367">
        <v>0.15545114443763378</v>
      </c>
      <c r="AG10" s="367">
        <v>0.25367189124723227</v>
      </c>
      <c r="AH10" s="367">
        <v>5.2407672105270309E-2</v>
      </c>
      <c r="AI10" s="368">
        <v>0.25696918994770335</v>
      </c>
      <c r="AJ10" s="367">
        <v>0.38450791383008914</v>
      </c>
      <c r="AK10" s="367">
        <v>0.19872268667358534</v>
      </c>
      <c r="AL10" s="367">
        <v>0.50986287342495118</v>
      </c>
      <c r="AM10" s="367">
        <v>0.20294678953022155</v>
      </c>
      <c r="AN10" s="368">
        <v>0.41797611685003566</v>
      </c>
      <c r="AO10" s="367">
        <v>0.26750952166045305</v>
      </c>
      <c r="AP10" s="367">
        <v>0.1346055867824984</v>
      </c>
      <c r="AQ10" s="367">
        <v>0.42678877051050312</v>
      </c>
      <c r="AR10" s="367">
        <v>6.6184673120129281E-2</v>
      </c>
      <c r="AS10" s="368">
        <v>0.30173560850882458</v>
      </c>
      <c r="AT10" s="367">
        <v>0.55498156388690345</v>
      </c>
      <c r="AU10" s="367">
        <v>0.79656673819772128</v>
      </c>
      <c r="AV10" s="368">
        <v>0.55498156388690345</v>
      </c>
      <c r="AW10" s="367">
        <v>6.4346770087094191E-2</v>
      </c>
      <c r="AX10" s="367">
        <v>0.10265981831723651</v>
      </c>
      <c r="AY10" s="367">
        <v>7.9600343160047451E-2</v>
      </c>
      <c r="AZ10" s="368">
        <v>0.16310363736221278</v>
      </c>
      <c r="BA10" s="367">
        <v>25.863033307806436</v>
      </c>
      <c r="BB10" s="367">
        <v>5.0463955157178564</v>
      </c>
      <c r="BC10" s="367">
        <v>10.333938879673822</v>
      </c>
      <c r="BD10" s="367">
        <v>11.444578498124489</v>
      </c>
      <c r="BE10" s="368">
        <v>38.469626707995012</v>
      </c>
      <c r="BF10" s="367">
        <v>44.829257733531165</v>
      </c>
      <c r="BG10" s="367">
        <v>5.0463955157178564</v>
      </c>
      <c r="BH10" s="367">
        <v>10.333938879673822</v>
      </c>
      <c r="BI10" s="367">
        <v>11.444578498124489</v>
      </c>
      <c r="BJ10" s="368">
        <v>49.84936136342985</v>
      </c>
      <c r="BK10" s="367">
        <v>4.4714896974715197</v>
      </c>
      <c r="BL10" s="367">
        <v>5.2994558357301651</v>
      </c>
      <c r="BM10" s="367">
        <v>2.9220200420743376</v>
      </c>
      <c r="BN10" s="368">
        <v>3.4646927336786879</v>
      </c>
      <c r="BO10" s="367">
        <v>2.3365261250023486</v>
      </c>
      <c r="BP10" s="368">
        <v>2.3365261250023486</v>
      </c>
      <c r="BQ10" s="367">
        <v>2.0441095759869796</v>
      </c>
      <c r="BR10" s="367">
        <v>9.8039932961008045</v>
      </c>
      <c r="BS10" s="367">
        <v>3.441264727469012</v>
      </c>
      <c r="BT10" s="368">
        <v>9.3038111238409282</v>
      </c>
      <c r="BU10" s="367">
        <v>0.24045571716751798</v>
      </c>
      <c r="BV10" s="367">
        <v>6.8787599275733691E-2</v>
      </c>
      <c r="BW10" s="367">
        <v>1.7998542464307071E-2</v>
      </c>
      <c r="BX10" s="367">
        <v>0.17476857000046517</v>
      </c>
      <c r="BY10" s="367">
        <v>3.5399055213473932E-2</v>
      </c>
      <c r="BZ10" s="368">
        <v>9.5643790322367694E-2</v>
      </c>
      <c r="CA10" s="367">
        <v>0.23990039218560694</v>
      </c>
      <c r="CB10" s="367">
        <v>6.8628736459854414E-2</v>
      </c>
      <c r="CC10" s="367">
        <v>1.795697539164124E-2</v>
      </c>
      <c r="CD10" s="367">
        <v>0.17436494743695374</v>
      </c>
      <c r="CE10" s="367">
        <v>3.5317302199124122E-2</v>
      </c>
      <c r="CF10" s="368">
        <v>9.5422903970583978E-2</v>
      </c>
      <c r="CG10" s="367">
        <v>0.24701392220861523</v>
      </c>
      <c r="CH10" s="367">
        <v>0.53844832775037665</v>
      </c>
      <c r="CI10" s="368">
        <v>0.39273112497949592</v>
      </c>
      <c r="CJ10" s="367">
        <v>0.19486414300931765</v>
      </c>
      <c r="CK10" s="367">
        <v>7.5403250273300054E-2</v>
      </c>
      <c r="CL10" s="367">
        <v>7.11542241535153E-2</v>
      </c>
      <c r="CM10" s="367">
        <v>0.10592936404208614</v>
      </c>
      <c r="CN10" s="368">
        <v>0.204587438944622</v>
      </c>
      <c r="CO10" s="367">
        <v>31.20080019571904</v>
      </c>
      <c r="CP10" s="368">
        <v>31.20080019571904</v>
      </c>
      <c r="CQ10" s="367">
        <v>21.106423661809941</v>
      </c>
      <c r="CR10" s="368">
        <v>21.106423661809941</v>
      </c>
      <c r="CS10" s="367">
        <v>11.470882424896706</v>
      </c>
      <c r="CT10" s="368">
        <v>11.470882424896706</v>
      </c>
      <c r="CU10" s="367">
        <v>0.58345326380601314</v>
      </c>
      <c r="CV10" s="368">
        <v>0.58345326380601314</v>
      </c>
    </row>
    <row r="11" spans="1:194" s="359" customFormat="1" ht="12.5" x14ac:dyDescent="0.35">
      <c r="A11" s="360" t="s">
        <v>97</v>
      </c>
      <c r="B11" s="367">
        <v>2.8878382674973788</v>
      </c>
      <c r="C11" s="367">
        <v>1.9580887358103858</v>
      </c>
      <c r="D11" s="367">
        <v>0.30822282217056718</v>
      </c>
      <c r="E11" s="367">
        <v>0.88909886763173185</v>
      </c>
      <c r="F11" s="367">
        <v>0.10770335322578566</v>
      </c>
      <c r="G11" s="368">
        <v>1.4197666937109368</v>
      </c>
      <c r="H11" s="367">
        <v>0.87665310474431757</v>
      </c>
      <c r="I11" s="368">
        <v>0.87665310474431757</v>
      </c>
      <c r="J11" s="367">
        <v>0.11013163214052425</v>
      </c>
      <c r="K11" s="368">
        <v>0.11013163214052425</v>
      </c>
      <c r="L11" s="367">
        <v>0.54400353901105225</v>
      </c>
      <c r="M11" s="367">
        <v>0.52086662811869178</v>
      </c>
      <c r="N11" s="367">
        <v>5.757543337014806E-2</v>
      </c>
      <c r="O11" s="367">
        <v>0.54527206340746093</v>
      </c>
      <c r="P11" s="367">
        <v>0.10743719386759672</v>
      </c>
      <c r="Q11" s="368">
        <v>0.4363415263831335</v>
      </c>
      <c r="R11" s="367">
        <v>0.54628877448622759</v>
      </c>
      <c r="S11" s="367">
        <v>0.52305467067917888</v>
      </c>
      <c r="T11" s="367">
        <v>5.7817294706335773E-2</v>
      </c>
      <c r="U11" s="367">
        <v>0.5475626276658957</v>
      </c>
      <c r="V11" s="367">
        <v>0.107888513149868</v>
      </c>
      <c r="W11" s="368">
        <v>0.43817449816341936</v>
      </c>
      <c r="X11" s="367">
        <v>0.67025018391956603</v>
      </c>
      <c r="Y11" s="367">
        <v>1.2433741307942741</v>
      </c>
      <c r="Z11" s="367">
        <v>0.19222349442628092</v>
      </c>
      <c r="AA11" s="367">
        <v>0.81735194559922253</v>
      </c>
      <c r="AB11" s="367">
        <v>0.12330100482155054</v>
      </c>
      <c r="AC11" s="368">
        <v>0.63135222186388518</v>
      </c>
      <c r="AD11" s="367">
        <v>21.985673576060837</v>
      </c>
      <c r="AE11" s="368">
        <v>21.985673576060837</v>
      </c>
      <c r="AF11" s="367">
        <v>0.92817010088718699</v>
      </c>
      <c r="AG11" s="367">
        <v>0.71932847939688593</v>
      </c>
      <c r="AH11" s="367">
        <v>0.15755623817933107</v>
      </c>
      <c r="AI11" s="368">
        <v>0.98130552832136753</v>
      </c>
      <c r="AJ11" s="367">
        <v>2.8840275954137038</v>
      </c>
      <c r="AK11" s="367">
        <v>0.62968750690069386</v>
      </c>
      <c r="AL11" s="367">
        <v>1.575727274148373</v>
      </c>
      <c r="AM11" s="367">
        <v>0.61013075804484318</v>
      </c>
      <c r="AN11" s="368">
        <v>1.4508103854295924</v>
      </c>
      <c r="AO11" s="367">
        <v>2.0064732473766149</v>
      </c>
      <c r="AP11" s="367">
        <v>0.42652128840829934</v>
      </c>
      <c r="AQ11" s="367">
        <v>1.3189874004282431</v>
      </c>
      <c r="AR11" s="367">
        <v>0.19897483904627772</v>
      </c>
      <c r="AS11" s="368">
        <v>1.0512311569573918</v>
      </c>
      <c r="AT11" s="367">
        <v>1.7585559212663566</v>
      </c>
      <c r="AU11" s="367">
        <v>2.394764996947687</v>
      </c>
      <c r="AV11" s="368">
        <v>1.7585559212663566</v>
      </c>
      <c r="AW11" s="367">
        <v>0.48263729804252103</v>
      </c>
      <c r="AX11" s="367">
        <v>0.31726937596957044</v>
      </c>
      <c r="AY11" s="367">
        <v>0.23930714955033655</v>
      </c>
      <c r="AZ11" s="368">
        <v>0.63926048655638223</v>
      </c>
      <c r="BA11" s="367">
        <v>57.959392521068885</v>
      </c>
      <c r="BB11" s="367">
        <v>37.850830636306583</v>
      </c>
      <c r="BC11" s="367">
        <v>31.936958329014622</v>
      </c>
      <c r="BD11" s="367">
        <v>34.406503156457134</v>
      </c>
      <c r="BE11" s="368">
        <v>42.695714313035595</v>
      </c>
      <c r="BF11" s="367">
        <v>100.46294703651941</v>
      </c>
      <c r="BG11" s="367">
        <v>37.850830636306583</v>
      </c>
      <c r="BH11" s="367">
        <v>31.936958329014622</v>
      </c>
      <c r="BI11" s="367">
        <v>34.406503156457134</v>
      </c>
      <c r="BJ11" s="368">
        <v>42.695714313035595</v>
      </c>
      <c r="BK11" s="367">
        <v>33.538710690398247</v>
      </c>
      <c r="BL11" s="367">
        <v>16.377927348212626</v>
      </c>
      <c r="BM11" s="367">
        <v>8.7846391037762892</v>
      </c>
      <c r="BN11" s="368">
        <v>11.547709489302443</v>
      </c>
      <c r="BO11" s="367">
        <v>7.0244346271216767</v>
      </c>
      <c r="BP11" s="368">
        <v>7.0244346271216767</v>
      </c>
      <c r="BQ11" s="367">
        <v>15.331982029896334</v>
      </c>
      <c r="BR11" s="367">
        <v>30.299165594193362</v>
      </c>
      <c r="BS11" s="367">
        <v>10.139599665063566</v>
      </c>
      <c r="BT11" s="368">
        <v>28.916397745099246</v>
      </c>
      <c r="BU11" s="367">
        <v>0.5388643756276138</v>
      </c>
      <c r="BV11" s="367">
        <v>0.51594603751417323</v>
      </c>
      <c r="BW11" s="367">
        <v>5.7031522278136855E-2</v>
      </c>
      <c r="BX11" s="367">
        <v>0.54012091636277482</v>
      </c>
      <c r="BY11" s="367">
        <v>0.10642224221168015</v>
      </c>
      <c r="BZ11" s="368">
        <v>0.43221943850271571</v>
      </c>
      <c r="CA11" s="367">
        <v>0.53761988515272341</v>
      </c>
      <c r="CB11" s="367">
        <v>0.51475447622661175</v>
      </c>
      <c r="CC11" s="367">
        <v>5.6899809755554573E-2</v>
      </c>
      <c r="CD11" s="367">
        <v>0.53887352394623278</v>
      </c>
      <c r="CE11" s="367">
        <v>0.10617646336130679</v>
      </c>
      <c r="CF11" s="368">
        <v>0.43122124118515759</v>
      </c>
      <c r="CG11" s="367">
        <v>0.7827067128012003</v>
      </c>
      <c r="CH11" s="367">
        <v>1.6640704000597082</v>
      </c>
      <c r="CI11" s="368">
        <v>1.2233885564304543</v>
      </c>
      <c r="CJ11" s="367">
        <v>1.4615916749215592</v>
      </c>
      <c r="CK11" s="367">
        <v>0.23892835524508124</v>
      </c>
      <c r="CL11" s="367">
        <v>0.21990158043163413</v>
      </c>
      <c r="CM11" s="367">
        <v>0.31846161908652298</v>
      </c>
      <c r="CN11" s="368">
        <v>0.79906862204488283</v>
      </c>
      <c r="CO11" s="367">
        <v>91.932370296576337</v>
      </c>
      <c r="CP11" s="368">
        <v>91.932370296576337</v>
      </c>
      <c r="CQ11" s="367">
        <v>62.189544612389881</v>
      </c>
      <c r="CR11" s="368">
        <v>62.189544612389881</v>
      </c>
      <c r="CS11" s="367">
        <v>33.798665550211894</v>
      </c>
      <c r="CT11" s="368">
        <v>33.798665550211894</v>
      </c>
      <c r="CU11" s="367">
        <v>1.8487734703514149</v>
      </c>
      <c r="CV11" s="368">
        <v>1.8487734703514149</v>
      </c>
    </row>
    <row r="12" spans="1:194" s="359" customFormat="1" ht="12.5" x14ac:dyDescent="0.35">
      <c r="A12" s="360" t="s">
        <v>98</v>
      </c>
      <c r="B12" s="367">
        <v>31.60773899189115</v>
      </c>
      <c r="C12" s="367">
        <v>8.4248059695241686</v>
      </c>
      <c r="D12" s="367">
        <v>0.60376624856275729</v>
      </c>
      <c r="E12" s="367">
        <v>5.9975651547618645</v>
      </c>
      <c r="F12" s="367">
        <v>0.25837078828742294</v>
      </c>
      <c r="G12" s="368">
        <v>9.9965533811810339</v>
      </c>
      <c r="H12" s="367">
        <v>1.717243235315862</v>
      </c>
      <c r="I12" s="368">
        <v>1.717243235315862</v>
      </c>
      <c r="J12" s="367">
        <v>0.26419601395210107</v>
      </c>
      <c r="K12" s="368">
        <v>0.26419601395210107</v>
      </c>
      <c r="L12" s="367">
        <v>5.9541845072326307</v>
      </c>
      <c r="M12" s="367">
        <v>2.2410630313360924</v>
      </c>
      <c r="N12" s="367">
        <v>0.11278237987202748</v>
      </c>
      <c r="O12" s="367">
        <v>3.6782239258370781</v>
      </c>
      <c r="P12" s="367">
        <v>0.25773229560241634</v>
      </c>
      <c r="Q12" s="368">
        <v>1.8227356905680383</v>
      </c>
      <c r="R12" s="367">
        <v>5.9791966858048564</v>
      </c>
      <c r="S12" s="367">
        <v>2.25047722880735</v>
      </c>
      <c r="T12" s="367">
        <v>0.11325615306829526</v>
      </c>
      <c r="U12" s="367">
        <v>3.6936753102457933</v>
      </c>
      <c r="V12" s="367">
        <v>0.25881497051677388</v>
      </c>
      <c r="W12" s="368">
        <v>1.8303925897667574</v>
      </c>
      <c r="X12" s="367">
        <v>7.3359692996089532</v>
      </c>
      <c r="Y12" s="367">
        <v>5.349699228585882</v>
      </c>
      <c r="Z12" s="367">
        <v>0.37653947004337807</v>
      </c>
      <c r="AA12" s="367">
        <v>5.5135842891807503</v>
      </c>
      <c r="AB12" s="367">
        <v>0.29578817054646972</v>
      </c>
      <c r="AC12" s="368">
        <v>3.1574706225856417</v>
      </c>
      <c r="AD12" s="367">
        <v>26.029005508435418</v>
      </c>
      <c r="AE12" s="368">
        <v>26.029005508435418</v>
      </c>
      <c r="AF12" s="367">
        <v>5.13653357285731</v>
      </c>
      <c r="AG12" s="367">
        <v>5.2867223948693631</v>
      </c>
      <c r="AH12" s="367">
        <v>0.37796343603765065</v>
      </c>
      <c r="AI12" s="368">
        <v>5.5895914199009873</v>
      </c>
      <c r="AJ12" s="367">
        <v>12.408719001214189</v>
      </c>
      <c r="AK12" s="367">
        <v>1.2334714903034583</v>
      </c>
      <c r="AL12" s="367">
        <v>10.629331941467077</v>
      </c>
      <c r="AM12" s="367">
        <v>1.4636495540113592</v>
      </c>
      <c r="AN12" s="368">
        <v>5.9024642379359618</v>
      </c>
      <c r="AO12" s="367">
        <v>8.6329835226762608</v>
      </c>
      <c r="AP12" s="367">
        <v>0.83549672415861664</v>
      </c>
      <c r="AQ12" s="367">
        <v>8.897450171598928</v>
      </c>
      <c r="AR12" s="367">
        <v>0.4773229846054764</v>
      </c>
      <c r="AS12" s="368">
        <v>4.5111544228479508</v>
      </c>
      <c r="AT12" s="367">
        <v>3.4447699362224613</v>
      </c>
      <c r="AU12" s="367">
        <v>5.744828749457799</v>
      </c>
      <c r="AV12" s="368">
        <v>3.4447699362224613</v>
      </c>
      <c r="AW12" s="367">
        <v>2.0765788165268293</v>
      </c>
      <c r="AX12" s="367">
        <v>2.1401936536672115</v>
      </c>
      <c r="AY12" s="367">
        <v>0.57407661897506934</v>
      </c>
      <c r="AZ12" s="368">
        <v>2.6824628540720896</v>
      </c>
      <c r="BA12" s="367">
        <v>634.3725587243872</v>
      </c>
      <c r="BB12" s="367">
        <v>162.85569599797938</v>
      </c>
      <c r="BC12" s="367">
        <v>215.43609535055447</v>
      </c>
      <c r="BD12" s="367">
        <v>82.538148316623023</v>
      </c>
      <c r="BE12" s="368">
        <v>91.967393127273709</v>
      </c>
      <c r="BF12" s="367">
        <v>1099.5791017889376</v>
      </c>
      <c r="BG12" s="367">
        <v>162.85569599797938</v>
      </c>
      <c r="BH12" s="367">
        <v>215.43609535055447</v>
      </c>
      <c r="BI12" s="367">
        <v>82.538148316623023</v>
      </c>
      <c r="BJ12" s="368">
        <v>91.967393127273709</v>
      </c>
      <c r="BK12" s="367">
        <v>144.30251544124758</v>
      </c>
      <c r="BL12" s="367">
        <v>110.48004889772025</v>
      </c>
      <c r="BM12" s="367">
        <v>21.073569782967574</v>
      </c>
      <c r="BN12" s="368">
        <v>24.216651386517803</v>
      </c>
      <c r="BO12" s="367">
        <v>16.850995419596497</v>
      </c>
      <c r="BP12" s="368">
        <v>16.850995419596497</v>
      </c>
      <c r="BQ12" s="367">
        <v>65.966864201713165</v>
      </c>
      <c r="BR12" s="367">
        <v>204.38809046078245</v>
      </c>
      <c r="BS12" s="367">
        <v>24.241167235444479</v>
      </c>
      <c r="BT12" s="368">
        <v>191.93345777839909</v>
      </c>
      <c r="BU12" s="367">
        <v>5.8979357426502652</v>
      </c>
      <c r="BV12" s="367">
        <v>2.2198918656272126</v>
      </c>
      <c r="BW12" s="367">
        <v>0.11171693261778895</v>
      </c>
      <c r="BX12" s="367">
        <v>3.6434760016781413</v>
      </c>
      <c r="BY12" s="367">
        <v>0.25529751663260053</v>
      </c>
      <c r="BZ12" s="368">
        <v>1.8055164339880487</v>
      </c>
      <c r="CA12" s="367">
        <v>5.884314643937449</v>
      </c>
      <c r="CB12" s="367">
        <v>2.2147650945749562</v>
      </c>
      <c r="CC12" s="367">
        <v>0.11145892584499961</v>
      </c>
      <c r="CD12" s="367">
        <v>3.6350615074479387</v>
      </c>
      <c r="CE12" s="367">
        <v>0.25470791497755996</v>
      </c>
      <c r="CF12" s="368">
        <v>1.8013466500758366</v>
      </c>
      <c r="CG12" s="367">
        <v>1.5332151343788289</v>
      </c>
      <c r="CH12" s="367">
        <v>11.225265276800071</v>
      </c>
      <c r="CI12" s="368">
        <v>6.3792402055894497</v>
      </c>
      <c r="CJ12" s="367">
        <v>6.2885946089617804</v>
      </c>
      <c r="CK12" s="367">
        <v>0.46802788873875883</v>
      </c>
      <c r="CL12" s="367">
        <v>1.4833828995721037</v>
      </c>
      <c r="CM12" s="367">
        <v>0.76396116832298144</v>
      </c>
      <c r="CN12" s="368">
        <v>2.5484056527313461</v>
      </c>
      <c r="CO12" s="367">
        <v>219.78658293469658</v>
      </c>
      <c r="CP12" s="368">
        <v>219.78658293469658</v>
      </c>
      <c r="CQ12" s="367">
        <v>148.67915904405945</v>
      </c>
      <c r="CR12" s="368">
        <v>148.67915904405945</v>
      </c>
      <c r="CS12" s="367">
        <v>80.803890784814925</v>
      </c>
      <c r="CT12" s="368">
        <v>80.803890784814925</v>
      </c>
      <c r="CU12" s="367">
        <v>3.6214937452578244</v>
      </c>
      <c r="CV12" s="368">
        <v>3.6214937452578244</v>
      </c>
    </row>
    <row r="13" spans="1:194" s="359" customFormat="1" ht="12.5" x14ac:dyDescent="0.35">
      <c r="A13" s="360" t="s">
        <v>99</v>
      </c>
      <c r="B13" s="367">
        <v>2.7392640423431933</v>
      </c>
      <c r="C13" s="367">
        <v>0.28522429555423856</v>
      </c>
      <c r="D13" s="367">
        <v>0.10844647996747606</v>
      </c>
      <c r="E13" s="367">
        <v>0.18185468816128189</v>
      </c>
      <c r="F13" s="367">
        <v>9.7051556975584399E-3</v>
      </c>
      <c r="G13" s="368">
        <v>0.79724673726305817</v>
      </c>
      <c r="H13" s="367">
        <v>0.30844550281052724</v>
      </c>
      <c r="I13" s="368">
        <v>0.30844550281052724</v>
      </c>
      <c r="J13" s="367">
        <v>9.9239680579798623E-3</v>
      </c>
      <c r="K13" s="368">
        <v>9.9239680579798623E-3</v>
      </c>
      <c r="L13" s="367">
        <v>0.51601550893354198</v>
      </c>
      <c r="M13" s="367">
        <v>7.5871851140280402E-2</v>
      </c>
      <c r="N13" s="367">
        <v>2.0257594936105135E-2</v>
      </c>
      <c r="O13" s="367">
        <v>0.11152897013371871</v>
      </c>
      <c r="P13" s="367">
        <v>9.6811720616342117E-3</v>
      </c>
      <c r="Q13" s="368">
        <v>8.2207141749184337E-2</v>
      </c>
      <c r="R13" s="367">
        <v>0.51818317304267492</v>
      </c>
      <c r="S13" s="367">
        <v>7.6190571577482311E-2</v>
      </c>
      <c r="T13" s="367">
        <v>2.0342692497554597E-2</v>
      </c>
      <c r="U13" s="367">
        <v>0.11199747803997731</v>
      </c>
      <c r="V13" s="367">
        <v>9.721840469558065E-3</v>
      </c>
      <c r="W13" s="368">
        <v>8.2552475305248174E-2</v>
      </c>
      <c r="X13" s="367">
        <v>0.63576698489277339</v>
      </c>
      <c r="Y13" s="367">
        <v>0.18111564817280204</v>
      </c>
      <c r="Z13" s="367">
        <v>6.763276382578183E-2</v>
      </c>
      <c r="AA13" s="367">
        <v>0.16717970137661972</v>
      </c>
      <c r="AB13" s="367">
        <v>1.1110661029744583E-2</v>
      </c>
      <c r="AC13" s="368">
        <v>0.1575443757771989</v>
      </c>
      <c r="AD13" s="367">
        <v>5.9945432459582303E-2</v>
      </c>
      <c r="AE13" s="368">
        <v>5.9945432459582303E-2</v>
      </c>
      <c r="AF13" s="367">
        <v>9.7934925770253575E-2</v>
      </c>
      <c r="AG13" s="367">
        <v>0.13221755096035184</v>
      </c>
      <c r="AH13" s="367">
        <v>1.4197402187157905E-2</v>
      </c>
      <c r="AI13" s="368">
        <v>0.1292736405524606</v>
      </c>
      <c r="AJ13" s="367">
        <v>0.42010084845333345</v>
      </c>
      <c r="AK13" s="367">
        <v>0.2215520353813597</v>
      </c>
      <c r="AL13" s="367">
        <v>0.32229643125152491</v>
      </c>
      <c r="AM13" s="367">
        <v>5.4978919646829459E-2</v>
      </c>
      <c r="AN13" s="368">
        <v>0.24511345252668124</v>
      </c>
      <c r="AO13" s="367">
        <v>0.29227220813083687</v>
      </c>
      <c r="AP13" s="367">
        <v>0.15006913515792758</v>
      </c>
      <c r="AQ13" s="367">
        <v>0.2697833178355713</v>
      </c>
      <c r="AR13" s="367">
        <v>1.7929634825691099E-2</v>
      </c>
      <c r="AS13" s="368">
        <v>0.21813333208420271</v>
      </c>
      <c r="AT13" s="367">
        <v>0.61873808741444192</v>
      </c>
      <c r="AU13" s="367">
        <v>0.21579241925474255</v>
      </c>
      <c r="AV13" s="368">
        <v>0.61873808741444192</v>
      </c>
      <c r="AW13" s="367">
        <v>7.0303189444275327E-2</v>
      </c>
      <c r="AX13" s="367">
        <v>6.4893709271901828E-2</v>
      </c>
      <c r="AY13" s="367">
        <v>2.156398177367868E-2</v>
      </c>
      <c r="AZ13" s="368">
        <v>8.916243113176725E-2</v>
      </c>
      <c r="BA13" s="367">
        <v>54.977483204627937</v>
      </c>
      <c r="BB13" s="367">
        <v>5.5135277104360911</v>
      </c>
      <c r="BC13" s="367">
        <v>6.5323281911415698</v>
      </c>
      <c r="BD13" s="367">
        <v>3.1003720881552574</v>
      </c>
      <c r="BE13" s="368">
        <v>4.4873437102960843</v>
      </c>
      <c r="BF13" s="367">
        <v>95.294304221355091</v>
      </c>
      <c r="BG13" s="367">
        <v>5.5135277104360911</v>
      </c>
      <c r="BH13" s="367">
        <v>6.5323281911415698</v>
      </c>
      <c r="BI13" s="367">
        <v>3.1003720881552574</v>
      </c>
      <c r="BJ13" s="368">
        <v>4.4873437102960843</v>
      </c>
      <c r="BK13" s="367">
        <v>4.8854043003864112</v>
      </c>
      <c r="BL13" s="367">
        <v>3.3499118928931133</v>
      </c>
      <c r="BM13" s="367">
        <v>0.7915843629332574</v>
      </c>
      <c r="BN13" s="368">
        <v>1.2539082369801999</v>
      </c>
      <c r="BO13" s="367">
        <v>0.63297223068459796</v>
      </c>
      <c r="BP13" s="368">
        <v>0.63297223068459796</v>
      </c>
      <c r="BQ13" s="367">
        <v>2.233327680176644</v>
      </c>
      <c r="BR13" s="367">
        <v>6.1973370018522589</v>
      </c>
      <c r="BS13" s="367">
        <v>0.92652405382510516</v>
      </c>
      <c r="BT13" s="368">
        <v>5.8347397198516324</v>
      </c>
      <c r="BU13" s="367">
        <v>0.5111407465126605</v>
      </c>
      <c r="BV13" s="367">
        <v>7.5155095069313185E-2</v>
      </c>
      <c r="BW13" s="367">
        <v>2.0066222853634096E-2</v>
      </c>
      <c r="BX13" s="367">
        <v>0.11047536375360992</v>
      </c>
      <c r="BY13" s="367">
        <v>9.5897147063045661E-3</v>
      </c>
      <c r="BZ13" s="368">
        <v>8.1430536630948222E-2</v>
      </c>
      <c r="CA13" s="367">
        <v>0.5099602828948484</v>
      </c>
      <c r="CB13" s="367">
        <v>7.4981526720423339E-2</v>
      </c>
      <c r="CC13" s="367">
        <v>2.0019880537574898E-2</v>
      </c>
      <c r="CD13" s="367">
        <v>0.11022022434540299</v>
      </c>
      <c r="CE13" s="367">
        <v>9.5675675591768445E-3</v>
      </c>
      <c r="CF13" s="368">
        <v>8.1242475345426418E-2</v>
      </c>
      <c r="CG13" s="367">
        <v>0.27539098906579906</v>
      </c>
      <c r="CH13" s="367">
        <v>0.34036597581926492</v>
      </c>
      <c r="CI13" s="368">
        <v>0.30787848244253202</v>
      </c>
      <c r="CJ13" s="367">
        <v>0.21290222871074757</v>
      </c>
      <c r="CK13" s="367">
        <v>8.4065608472071132E-2</v>
      </c>
      <c r="CL13" s="367">
        <v>4.4978274960678438E-2</v>
      </c>
      <c r="CM13" s="367">
        <v>2.8696595828840862E-2</v>
      </c>
      <c r="CN13" s="368">
        <v>0.13266642832193837</v>
      </c>
      <c r="CO13" s="367">
        <v>8.4004847546809547</v>
      </c>
      <c r="CP13" s="368">
        <v>8.4004847546809547</v>
      </c>
      <c r="CQ13" s="367">
        <v>5.6826808634606447</v>
      </c>
      <c r="CR13" s="368">
        <v>5.6826808634606447</v>
      </c>
      <c r="CS13" s="367">
        <v>3.0884135127503503</v>
      </c>
      <c r="CT13" s="368">
        <v>3.0884135127503503</v>
      </c>
      <c r="CU13" s="367">
        <v>0.65048062860807665</v>
      </c>
      <c r="CV13" s="368">
        <v>0.65048062860807665</v>
      </c>
    </row>
    <row r="14" spans="1:194" s="359" customFormat="1" ht="12.5" x14ac:dyDescent="0.35">
      <c r="A14" s="360" t="s">
        <v>100</v>
      </c>
      <c r="B14" s="367">
        <v>2.5189873499107538</v>
      </c>
      <c r="C14" s="367">
        <v>0.27454161210504047</v>
      </c>
      <c r="D14" s="367">
        <v>4.6987833913349236E-2</v>
      </c>
      <c r="E14" s="367">
        <v>0.17502002322721238</v>
      </c>
      <c r="F14" s="367">
        <v>5.445260339004711E-3</v>
      </c>
      <c r="G14" s="368">
        <v>0.69127817011313986</v>
      </c>
      <c r="H14" s="367">
        <v>0.13364367438875993</v>
      </c>
      <c r="I14" s="368">
        <v>0.13364367438875993</v>
      </c>
      <c r="J14" s="367">
        <v>5.5680291337584639E-3</v>
      </c>
      <c r="K14" s="368">
        <v>5.5680291337584639E-3</v>
      </c>
      <c r="L14" s="367">
        <v>0.47452035264532555</v>
      </c>
      <c r="M14" s="367">
        <v>7.3030175374682205E-2</v>
      </c>
      <c r="N14" s="367">
        <v>8.7772374596859458E-3</v>
      </c>
      <c r="O14" s="367">
        <v>0.10733736446760697</v>
      </c>
      <c r="P14" s="367">
        <v>5.4318038684901589E-3</v>
      </c>
      <c r="Q14" s="368">
        <v>6.9379096800166296E-2</v>
      </c>
      <c r="R14" s="367">
        <v>0.47651370501492429</v>
      </c>
      <c r="S14" s="367">
        <v>7.3336958576548664E-2</v>
      </c>
      <c r="T14" s="367">
        <v>8.8141086433796683E-3</v>
      </c>
      <c r="U14" s="367">
        <v>0.10778826438921248</v>
      </c>
      <c r="V14" s="367">
        <v>5.4546216444866773E-3</v>
      </c>
      <c r="W14" s="368">
        <v>6.9670542649087758E-2</v>
      </c>
      <c r="X14" s="367">
        <v>0.58464206724148726</v>
      </c>
      <c r="Y14" s="367">
        <v>0.17433221083143977</v>
      </c>
      <c r="Z14" s="367">
        <v>2.9304013138090723E-2</v>
      </c>
      <c r="AA14" s="367">
        <v>0.16089656810004649</v>
      </c>
      <c r="AB14" s="367">
        <v>6.2338455693826443E-3</v>
      </c>
      <c r="AC14" s="368">
        <v>0.12405954329062849</v>
      </c>
      <c r="AD14" s="367">
        <v>5.2645277789843598E-2</v>
      </c>
      <c r="AE14" s="368">
        <v>5.2645277789843598E-2</v>
      </c>
      <c r="AF14" s="367">
        <v>9.4287079031856638E-2</v>
      </c>
      <c r="AG14" s="367">
        <v>0.12722656661690632</v>
      </c>
      <c r="AH14" s="367">
        <v>7.9657198148895703E-3</v>
      </c>
      <c r="AI14" s="368">
        <v>0.11872254263927105</v>
      </c>
      <c r="AJ14" s="367">
        <v>0.40436654933955724</v>
      </c>
      <c r="AK14" s="367">
        <v>9.5994358182818998E-2</v>
      </c>
      <c r="AL14" s="367">
        <v>0.31018352869551852</v>
      </c>
      <c r="AM14" s="367">
        <v>3.0846958046177667E-2</v>
      </c>
      <c r="AN14" s="368">
        <v>0.18318844098468737</v>
      </c>
      <c r="AO14" s="367">
        <v>0.28132555481579297</v>
      </c>
      <c r="AP14" s="367">
        <v>6.5022152866883606E-2</v>
      </c>
      <c r="AQ14" s="367">
        <v>0.25964402145090826</v>
      </c>
      <c r="AR14" s="367">
        <v>1.0059759209605968E-2</v>
      </c>
      <c r="AS14" s="368">
        <v>0.15509881284658791</v>
      </c>
      <c r="AT14" s="367">
        <v>0.26808765481380697</v>
      </c>
      <c r="AU14" s="367">
        <v>0.12107439990080081</v>
      </c>
      <c r="AV14" s="368">
        <v>0.26808765481380697</v>
      </c>
      <c r="AW14" s="367">
        <v>6.7670080238613775E-2</v>
      </c>
      <c r="AX14" s="367">
        <v>6.2454801792051672E-2</v>
      </c>
      <c r="AY14" s="367">
        <v>1.2098877994587257E-2</v>
      </c>
      <c r="AZ14" s="368">
        <v>7.7161319009919974E-2</v>
      </c>
      <c r="BA14" s="367">
        <v>50.556493489369899</v>
      </c>
      <c r="BB14" s="367">
        <v>5.3070261180506328</v>
      </c>
      <c r="BC14" s="367">
        <v>6.2868229755364959</v>
      </c>
      <c r="BD14" s="367">
        <v>1.7395221358515853</v>
      </c>
      <c r="BE14" s="368">
        <v>2.4605167874529728</v>
      </c>
      <c r="BF14" s="367">
        <v>87.631255381574491</v>
      </c>
      <c r="BG14" s="367">
        <v>5.3070261180506328</v>
      </c>
      <c r="BH14" s="367">
        <v>6.2868229755364959</v>
      </c>
      <c r="BI14" s="367">
        <v>1.7395221358515853</v>
      </c>
      <c r="BJ14" s="368">
        <v>2.4605167874529728</v>
      </c>
      <c r="BK14" s="367">
        <v>4.7024282058676512</v>
      </c>
      <c r="BL14" s="367">
        <v>3.2240117823264085</v>
      </c>
      <c r="BM14" s="367">
        <v>0.44413331128125594</v>
      </c>
      <c r="BN14" s="368">
        <v>0.68446486181505173</v>
      </c>
      <c r="BO14" s="367">
        <v>0.3551409880322971</v>
      </c>
      <c r="BP14" s="368">
        <v>0.3551409880322971</v>
      </c>
      <c r="BQ14" s="367">
        <v>2.1496814655394965</v>
      </c>
      <c r="BR14" s="367">
        <v>5.9644217973038556</v>
      </c>
      <c r="BS14" s="367">
        <v>0.52986628293133531</v>
      </c>
      <c r="BT14" s="368">
        <v>5.5962808080750603</v>
      </c>
      <c r="BU14" s="367">
        <v>0.4700375920635757</v>
      </c>
      <c r="BV14" s="367">
        <v>7.2340264415915387E-2</v>
      </c>
      <c r="BW14" s="367">
        <v>8.6943195113164101E-3</v>
      </c>
      <c r="BX14" s="367">
        <v>0.1063233558930497</v>
      </c>
      <c r="BY14" s="367">
        <v>5.3804899972647782E-3</v>
      </c>
      <c r="BZ14" s="368">
        <v>6.8723677325323126E-2</v>
      </c>
      <c r="CA14" s="367">
        <v>0.46895205489945674</v>
      </c>
      <c r="CB14" s="367">
        <v>7.2173196830659259E-2</v>
      </c>
      <c r="CC14" s="367">
        <v>8.6742402514750367E-3</v>
      </c>
      <c r="CD14" s="367">
        <v>0.10607780541754613</v>
      </c>
      <c r="CE14" s="367">
        <v>5.3680639233680948E-3</v>
      </c>
      <c r="CF14" s="368">
        <v>6.856496213519539E-2</v>
      </c>
      <c r="CG14" s="367">
        <v>0.11932177106474599</v>
      </c>
      <c r="CH14" s="367">
        <v>0.32757396356374829</v>
      </c>
      <c r="CI14" s="368">
        <v>0.22344786731424715</v>
      </c>
      <c r="CJ14" s="367">
        <v>0.20492826874171263</v>
      </c>
      <c r="CK14" s="367">
        <v>3.6424057746226313E-2</v>
      </c>
      <c r="CL14" s="367">
        <v>4.3287851459492419E-2</v>
      </c>
      <c r="CM14" s="367">
        <v>1.6100765407663285E-2</v>
      </c>
      <c r="CN14" s="368">
        <v>8.7255234409976776E-2</v>
      </c>
      <c r="CO14" s="367">
        <v>4.804120965244107</v>
      </c>
      <c r="CP14" s="368">
        <v>4.804120965244107</v>
      </c>
      <c r="CQ14" s="367">
        <v>3.2498465353121899</v>
      </c>
      <c r="CR14" s="368">
        <v>3.2498465353121899</v>
      </c>
      <c r="CS14" s="367">
        <v>1.7662209431044511</v>
      </c>
      <c r="CT14" s="368">
        <v>1.7662209431044511</v>
      </c>
      <c r="CU14" s="367">
        <v>0.28184110494000253</v>
      </c>
      <c r="CV14" s="368">
        <v>0.28184110494000253</v>
      </c>
    </row>
    <row r="15" spans="1:194" s="359" customFormat="1" ht="12.5" x14ac:dyDescent="0.35">
      <c r="A15" s="360" t="s">
        <v>101</v>
      </c>
      <c r="B15" s="367">
        <v>21.764740046937103</v>
      </c>
      <c r="C15" s="367">
        <v>9.5921198078879416E-2</v>
      </c>
      <c r="D15" s="367">
        <v>1.4849204283544151</v>
      </c>
      <c r="E15" s="367">
        <v>6.2164965633279015E-2</v>
      </c>
      <c r="F15" s="367">
        <v>1.1918366303880414E-2</v>
      </c>
      <c r="G15" s="368">
        <v>6.3062536311174524</v>
      </c>
      <c r="H15" s="367">
        <v>4.223438402931694</v>
      </c>
      <c r="I15" s="368">
        <v>4.223438402931694</v>
      </c>
      <c r="J15" s="367">
        <v>1.2187077692403039E-2</v>
      </c>
      <c r="K15" s="368">
        <v>1.2187077692403039E-2</v>
      </c>
      <c r="L15" s="367">
        <v>4.0999857036488647</v>
      </c>
      <c r="M15" s="367">
        <v>2.5515774691269769E-2</v>
      </c>
      <c r="N15" s="367">
        <v>0.27738029449155899</v>
      </c>
      <c r="O15" s="367">
        <v>3.8124915368300906E-2</v>
      </c>
      <c r="P15" s="367">
        <v>1.1888913323716914E-2</v>
      </c>
      <c r="Q15" s="368">
        <v>0.31891231952280413</v>
      </c>
      <c r="R15" s="367">
        <v>4.117208813621132</v>
      </c>
      <c r="S15" s="367">
        <v>2.5622960673197519E-2</v>
      </c>
      <c r="T15" s="367">
        <v>0.27854550619264279</v>
      </c>
      <c r="U15" s="367">
        <v>3.8285069490176807E-2</v>
      </c>
      <c r="V15" s="367">
        <v>1.1938855951917515E-2</v>
      </c>
      <c r="W15" s="368">
        <v>0.32025199784064901</v>
      </c>
      <c r="X15" s="367">
        <v>5.051467453564511</v>
      </c>
      <c r="Y15" s="367">
        <v>6.0909362331177511E-2</v>
      </c>
      <c r="Z15" s="367">
        <v>0.92607222162575009</v>
      </c>
      <c r="AA15" s="367">
        <v>5.7148487595999706E-2</v>
      </c>
      <c r="AB15" s="367">
        <v>1.3644389864251087E-2</v>
      </c>
      <c r="AC15" s="368">
        <v>0.89546081757608231</v>
      </c>
      <c r="AD15" s="367">
        <v>0.49111731720033064</v>
      </c>
      <c r="AE15" s="368">
        <v>0.49111731720033064</v>
      </c>
      <c r="AF15" s="367">
        <v>0.80992204726682959</v>
      </c>
      <c r="AG15" s="367">
        <v>5.7949201147939375E-2</v>
      </c>
      <c r="AH15" s="367">
        <v>1.7435046392159328E-2</v>
      </c>
      <c r="AI15" s="368">
        <v>0.45137067059954378</v>
      </c>
      <c r="AJ15" s="367">
        <v>0.14128030930638114</v>
      </c>
      <c r="AK15" s="367">
        <v>3.033635977672553</v>
      </c>
      <c r="AL15" s="367">
        <v>0.11017338499797459</v>
      </c>
      <c r="AM15" s="367">
        <v>6.7516578173739836E-2</v>
      </c>
      <c r="AN15" s="368">
        <v>0.96919070519376094</v>
      </c>
      <c r="AO15" s="367">
        <v>9.8291417687937782E-2</v>
      </c>
      <c r="AP15" s="367">
        <v>2.054845159827392</v>
      </c>
      <c r="AQ15" s="367">
        <v>9.2222371890717941E-2</v>
      </c>
      <c r="AR15" s="367">
        <v>2.2018395397938512E-2</v>
      </c>
      <c r="AS15" s="368">
        <v>1.2924213446303827</v>
      </c>
      <c r="AT15" s="367">
        <v>8.4721682628905306</v>
      </c>
      <c r="AU15" s="367">
        <v>0.26500276537815654</v>
      </c>
      <c r="AV15" s="368">
        <v>8.4721682628905306</v>
      </c>
      <c r="AW15" s="367">
        <v>2.3643028540599739E-2</v>
      </c>
      <c r="AX15" s="367">
        <v>2.2183179589662445E-2</v>
      </c>
      <c r="AY15" s="367">
        <v>2.6481536387258538E-2</v>
      </c>
      <c r="AZ15" s="368">
        <v>4.9394640452389629E-2</v>
      </c>
      <c r="BA15" s="367">
        <v>436.8219389905982</v>
      </c>
      <c r="BB15" s="367">
        <v>1.8542045396184048</v>
      </c>
      <c r="BC15" s="367">
        <v>2.2330024131545758</v>
      </c>
      <c r="BD15" s="367">
        <v>3.8073959219692846</v>
      </c>
      <c r="BE15" s="368">
        <v>5.102770104948541</v>
      </c>
      <c r="BF15" s="367">
        <v>757.15802758370353</v>
      </c>
      <c r="BG15" s="367">
        <v>1.8542045396184048</v>
      </c>
      <c r="BH15" s="367">
        <v>2.2330024131545758</v>
      </c>
      <c r="BI15" s="367">
        <v>3.8073959219692846</v>
      </c>
      <c r="BJ15" s="368">
        <v>5.102770104948541</v>
      </c>
      <c r="BK15" s="367">
        <v>1.6429660477631438</v>
      </c>
      <c r="BL15" s="367">
        <v>1.1451294426433722</v>
      </c>
      <c r="BM15" s="367">
        <v>0.97210108646024274</v>
      </c>
      <c r="BN15" s="368">
        <v>1.4038924807866615</v>
      </c>
      <c r="BO15" s="367">
        <v>0.77731827706599299</v>
      </c>
      <c r="BP15" s="368">
        <v>0.77731827706599299</v>
      </c>
      <c r="BQ15" s="367">
        <v>0.75107019326315116</v>
      </c>
      <c r="BR15" s="367">
        <v>2.1184894688902389</v>
      </c>
      <c r="BS15" s="367">
        <v>1.3053317384153549</v>
      </c>
      <c r="BT15" s="368">
        <v>2.0466763043869012</v>
      </c>
      <c r="BU15" s="367">
        <v>4.0612534254745025</v>
      </c>
      <c r="BV15" s="367">
        <v>2.5274728952428032E-2</v>
      </c>
      <c r="BW15" s="367">
        <v>0.27475990225049046</v>
      </c>
      <c r="BX15" s="367">
        <v>3.7764751959412708E-2</v>
      </c>
      <c r="BY15" s="367">
        <v>1.1776599591101878E-2</v>
      </c>
      <c r="BZ15" s="368">
        <v>0.3158995771461674</v>
      </c>
      <c r="CA15" s="367">
        <v>4.0518740873094359</v>
      </c>
      <c r="CB15" s="367">
        <v>2.5216357753923585E-2</v>
      </c>
      <c r="CC15" s="367">
        <v>0.27412535282266026</v>
      </c>
      <c r="CD15" s="367">
        <v>3.7677535442185446E-2</v>
      </c>
      <c r="CE15" s="367">
        <v>1.1749401901515041E-2</v>
      </c>
      <c r="CF15" s="368">
        <v>0.3151700169218114</v>
      </c>
      <c r="CG15" s="367">
        <v>3.7708342914511821</v>
      </c>
      <c r="CH15" s="367">
        <v>0.11635025416983967</v>
      </c>
      <c r="CI15" s="368">
        <v>1.9435922728105108</v>
      </c>
      <c r="CJ15" s="367">
        <v>7.1599219175615667E-2</v>
      </c>
      <c r="CK15" s="367">
        <v>1.1510815231592588</v>
      </c>
      <c r="CL15" s="367">
        <v>1.5375313913793575E-2</v>
      </c>
      <c r="CM15" s="367">
        <v>3.5240706220568352E-2</v>
      </c>
      <c r="CN15" s="368">
        <v>0.80006983719627889</v>
      </c>
      <c r="CO15" s="367">
        <v>11.83500776163255</v>
      </c>
      <c r="CP15" s="368">
        <v>11.83500776163255</v>
      </c>
      <c r="CQ15" s="367">
        <v>8.0060346622808432</v>
      </c>
      <c r="CR15" s="368">
        <v>8.0060346622808432</v>
      </c>
      <c r="CS15" s="367">
        <v>4.3511057947178493</v>
      </c>
      <c r="CT15" s="368">
        <v>4.3511057947178493</v>
      </c>
      <c r="CU15" s="367">
        <v>8.9068079845342947</v>
      </c>
      <c r="CV15" s="368">
        <v>8.9068079845342947</v>
      </c>
    </row>
    <row r="16" spans="1:194" s="359" customFormat="1" x14ac:dyDescent="0.35">
      <c r="A16" s="369" t="s">
        <v>102</v>
      </c>
      <c r="B16" s="367">
        <v>0.37824658269201977</v>
      </c>
      <c r="C16" s="367">
        <v>4.1504422799835523E-2</v>
      </c>
      <c r="D16" s="367">
        <v>3.859022784494967E-3</v>
      </c>
      <c r="E16" s="367">
        <v>1.5496819491324377E-2</v>
      </c>
      <c r="F16" s="367">
        <v>5.9235360513166082E-4</v>
      </c>
      <c r="G16" s="368">
        <v>0.10071240671458352</v>
      </c>
      <c r="H16" s="367">
        <v>1.097590464418772E-2</v>
      </c>
      <c r="I16" s="368">
        <v>1.097590464418772E-2</v>
      </c>
      <c r="J16" s="367">
        <v>6.0570880463408662E-4</v>
      </c>
      <c r="K16" s="368">
        <v>6.0570880463408662E-4</v>
      </c>
      <c r="L16" s="367">
        <v>7.1253117572132929E-2</v>
      </c>
      <c r="M16" s="367">
        <v>1.1040494927731568E-2</v>
      </c>
      <c r="N16" s="367">
        <v>7.2085807156622062E-4</v>
      </c>
      <c r="O16" s="367">
        <v>9.503985493531656E-3</v>
      </c>
      <c r="P16" s="367">
        <v>5.9088976532871396E-4</v>
      </c>
      <c r="Q16" s="368">
        <v>9.6148359135406845E-3</v>
      </c>
      <c r="R16" s="367">
        <v>7.1552435757247471E-2</v>
      </c>
      <c r="S16" s="367">
        <v>1.1086873542690969E-2</v>
      </c>
      <c r="T16" s="367">
        <v>7.2388623281808347E-4</v>
      </c>
      <c r="U16" s="367">
        <v>9.5439095808728027E-3</v>
      </c>
      <c r="V16" s="367">
        <v>5.9337195920580147E-4</v>
      </c>
      <c r="W16" s="368">
        <v>9.6552256583529259E-3</v>
      </c>
      <c r="X16" s="367">
        <v>8.7788794985383875E-2</v>
      </c>
      <c r="Y16" s="367">
        <v>2.6355049533291861E-2</v>
      </c>
      <c r="Z16" s="367">
        <v>2.4066837085015011E-3</v>
      </c>
      <c r="AA16" s="367">
        <v>1.4246284663001488E-2</v>
      </c>
      <c r="AB16" s="367">
        <v>6.781385401185032E-4</v>
      </c>
      <c r="AC16" s="368">
        <v>1.3814516221760454E-2</v>
      </c>
      <c r="AD16" s="367">
        <v>1.1422510142052143E-2</v>
      </c>
      <c r="AE16" s="368">
        <v>1.1422510142052143E-2</v>
      </c>
      <c r="AF16" s="367">
        <v>1.4286817182822202E-2</v>
      </c>
      <c r="AG16" s="367">
        <v>1.1335805336380466E-2</v>
      </c>
      <c r="AH16" s="367">
        <v>8.6653760445933037E-4</v>
      </c>
      <c r="AI16" s="368">
        <v>1.3677848864060664E-2</v>
      </c>
      <c r="AJ16" s="367">
        <v>6.113098885526435E-2</v>
      </c>
      <c r="AK16" s="367">
        <v>7.8838368266477225E-3</v>
      </c>
      <c r="AL16" s="367">
        <v>2.7464618417609186E-2</v>
      </c>
      <c r="AM16" s="367">
        <v>3.3556351153888556E-3</v>
      </c>
      <c r="AN16" s="368">
        <v>1.9123589356104902E-2</v>
      </c>
      <c r="AO16" s="367">
        <v>4.2530000031491058E-2</v>
      </c>
      <c r="AP16" s="367">
        <v>5.340147619337942E-3</v>
      </c>
      <c r="AQ16" s="367">
        <v>2.2989692597644877E-2</v>
      </c>
      <c r="AR16" s="367">
        <v>1.0943342032487104E-3</v>
      </c>
      <c r="AS16" s="368">
        <v>1.5448330557294046E-2</v>
      </c>
      <c r="AT16" s="367">
        <v>2.2017536924050153E-2</v>
      </c>
      <c r="AU16" s="367">
        <v>1.3170877571576419E-2</v>
      </c>
      <c r="AV16" s="368">
        <v>2.2017536924050153E-2</v>
      </c>
      <c r="AW16" s="367">
        <v>1.0230170936883838E-2</v>
      </c>
      <c r="AX16" s="367">
        <v>5.529943213876707E-3</v>
      </c>
      <c r="AY16" s="367">
        <v>1.3161563546935642E-3</v>
      </c>
      <c r="AZ16" s="368">
        <v>9.1962134300738359E-3</v>
      </c>
      <c r="BA16" s="367">
        <v>7.5914715871530749</v>
      </c>
      <c r="BB16" s="367">
        <v>0.80230116711440169</v>
      </c>
      <c r="BC16" s="367">
        <v>0.55665494169956187</v>
      </c>
      <c r="BD16" s="367">
        <v>0.18923102739406447</v>
      </c>
      <c r="BE16" s="368">
        <v>0.22969938196862053</v>
      </c>
      <c r="BF16" s="367">
        <v>13.158550751065331</v>
      </c>
      <c r="BG16" s="367">
        <v>0.80230116711440169</v>
      </c>
      <c r="BH16" s="367">
        <v>0.55665494169956187</v>
      </c>
      <c r="BI16" s="367">
        <v>0.18923102739406447</v>
      </c>
      <c r="BJ16" s="368">
        <v>0.22969938196862053</v>
      </c>
      <c r="BK16" s="367">
        <v>0.71089976832921686</v>
      </c>
      <c r="BL16" s="367">
        <v>0.28546407266644203</v>
      </c>
      <c r="BM16" s="367">
        <v>4.8314304866569652E-2</v>
      </c>
      <c r="BN16" s="368">
        <v>6.1803756391421674E-2</v>
      </c>
      <c r="BO16" s="367">
        <v>3.8633422737213451E-2</v>
      </c>
      <c r="BP16" s="368">
        <v>3.8633422737213451E-2</v>
      </c>
      <c r="BQ16" s="367">
        <v>0.32498275123621329</v>
      </c>
      <c r="BR16" s="367">
        <v>0.52810853443291772</v>
      </c>
      <c r="BS16" s="367">
        <v>5.9599212327580378E-2</v>
      </c>
      <c r="BT16" s="368">
        <v>0.49901189891420406</v>
      </c>
      <c r="BU16" s="367">
        <v>7.0579994354132869E-2</v>
      </c>
      <c r="BV16" s="367">
        <v>1.093619614436192E-2</v>
      </c>
      <c r="BW16" s="367">
        <v>7.140481757835868E-4</v>
      </c>
      <c r="BX16" s="367">
        <v>9.4142020073178009E-3</v>
      </c>
      <c r="BY16" s="367">
        <v>5.853076710446469E-4</v>
      </c>
      <c r="BZ16" s="368">
        <v>9.5240052311622875E-3</v>
      </c>
      <c r="CA16" s="367">
        <v>7.0416992057703021E-2</v>
      </c>
      <c r="CB16" s="367">
        <v>1.0910939340333372E-2</v>
      </c>
      <c r="CC16" s="367">
        <v>7.1239910378408686E-4</v>
      </c>
      <c r="CD16" s="367">
        <v>9.3924602012962835E-3</v>
      </c>
      <c r="CE16" s="367">
        <v>5.8395592122699198E-4</v>
      </c>
      <c r="CF16" s="368">
        <v>9.5020098380187261E-3</v>
      </c>
      <c r="CG16" s="367">
        <v>9.7996735511216848E-3</v>
      </c>
      <c r="CH16" s="367">
        <v>2.9004421835865664E-2</v>
      </c>
      <c r="CI16" s="368">
        <v>1.9402047693493674E-2</v>
      </c>
      <c r="CJ16" s="367">
        <v>3.0980474851441304E-2</v>
      </c>
      <c r="CK16" s="367">
        <v>2.9914396353247154E-3</v>
      </c>
      <c r="CL16" s="367">
        <v>3.832841567871051E-3</v>
      </c>
      <c r="CM16" s="367">
        <v>1.7514950325316721E-3</v>
      </c>
      <c r="CN16" s="368">
        <v>1.0466952000961656E-2</v>
      </c>
      <c r="CO16" s="367">
        <v>0.54036619177006207</v>
      </c>
      <c r="CP16" s="368">
        <v>0.54036619177006207</v>
      </c>
      <c r="CQ16" s="367">
        <v>0.36554183560915965</v>
      </c>
      <c r="CR16" s="368">
        <v>0.36554183560915965</v>
      </c>
      <c r="CS16" s="367">
        <v>0.19866404109193461</v>
      </c>
      <c r="CT16" s="368">
        <v>0.19866404109193461</v>
      </c>
      <c r="CU16" s="367">
        <v>2.3147082020771995E-2</v>
      </c>
      <c r="CV16" s="368">
        <v>2.3147082020771995E-2</v>
      </c>
    </row>
    <row r="17" spans="1:100" s="359" customFormat="1" x14ac:dyDescent="0.35">
      <c r="A17" s="369" t="s">
        <v>103</v>
      </c>
      <c r="B17" s="367">
        <v>0.98055971239225181</v>
      </c>
      <c r="C17" s="367">
        <v>0.10579048313254837</v>
      </c>
      <c r="D17" s="367">
        <v>9.1092812433578255E-3</v>
      </c>
      <c r="E17" s="367">
        <v>0.14983616707640077</v>
      </c>
      <c r="F17" s="367">
        <v>1.0442562702994574E-3</v>
      </c>
      <c r="G17" s="368">
        <v>0.26422269694390282</v>
      </c>
      <c r="H17" s="367">
        <v>2.5908787765104638E-2</v>
      </c>
      <c r="I17" s="368">
        <v>2.5908787765104638E-2</v>
      </c>
      <c r="J17" s="367">
        <v>1.0678000635686966E-3</v>
      </c>
      <c r="K17" s="368">
        <v>1.0678000635686966E-3</v>
      </c>
      <c r="L17" s="367">
        <v>0.18471531448169259</v>
      </c>
      <c r="M17" s="367">
        <v>2.8141080242460349E-2</v>
      </c>
      <c r="N17" s="367">
        <v>1.7015963048532842E-3</v>
      </c>
      <c r="O17" s="367">
        <v>9.1892453099664928E-2</v>
      </c>
      <c r="P17" s="367">
        <v>1.0416756767490875E-3</v>
      </c>
      <c r="Q17" s="368">
        <v>2.7554767967144896E-2</v>
      </c>
      <c r="R17" s="367">
        <v>0.18549126162025181</v>
      </c>
      <c r="S17" s="367">
        <v>2.8259294537530438E-2</v>
      </c>
      <c r="T17" s="367">
        <v>1.708744324969747E-3</v>
      </c>
      <c r="U17" s="367">
        <v>9.227847245186617E-2</v>
      </c>
      <c r="V17" s="367">
        <v>1.0460515199916913E-3</v>
      </c>
      <c r="W17" s="368">
        <v>2.7670519297335168E-2</v>
      </c>
      <c r="X17" s="367">
        <v>0.22758211045682111</v>
      </c>
      <c r="Y17" s="367">
        <v>6.7176296766142188E-2</v>
      </c>
      <c r="Z17" s="367">
        <v>5.6810130410817668E-3</v>
      </c>
      <c r="AA17" s="367">
        <v>0.1377449540648312</v>
      </c>
      <c r="AB17" s="367">
        <v>1.1954859673607768E-3</v>
      </c>
      <c r="AC17" s="368">
        <v>6.9122882607430228E-2</v>
      </c>
      <c r="AD17" s="367">
        <v>2.0634501075170706E-2</v>
      </c>
      <c r="AE17" s="368">
        <v>2.0634501075170706E-2</v>
      </c>
      <c r="AF17" s="367">
        <v>3.674220774200114E-2</v>
      </c>
      <c r="AG17" s="367">
        <v>0.10868583907870003</v>
      </c>
      <c r="AH17" s="367">
        <v>1.5276134374261128E-3</v>
      </c>
      <c r="AI17" s="368">
        <v>7.4241636847776682E-2</v>
      </c>
      <c r="AJ17" s="367">
        <v>0.15581657108105776</v>
      </c>
      <c r="AK17" s="367">
        <v>1.8609915240517139E-2</v>
      </c>
      <c r="AL17" s="367">
        <v>0.26555082197442531</v>
      </c>
      <c r="AM17" s="367">
        <v>5.9156270506752458E-3</v>
      </c>
      <c r="AN17" s="368">
        <v>0.10174364088370522</v>
      </c>
      <c r="AO17" s="367">
        <v>0.10840457347539757</v>
      </c>
      <c r="AP17" s="367">
        <v>1.2605498661745596E-2</v>
      </c>
      <c r="AQ17" s="367">
        <v>0.22228350940167174</v>
      </c>
      <c r="AR17" s="367">
        <v>1.9291945615687225E-3</v>
      </c>
      <c r="AS17" s="368">
        <v>8.7018003926657372E-2</v>
      </c>
      <c r="AT17" s="367">
        <v>5.1972726601415067E-2</v>
      </c>
      <c r="AU17" s="367">
        <v>2.3218853350961126E-2</v>
      </c>
      <c r="AV17" s="368">
        <v>5.1972726601415067E-2</v>
      </c>
      <c r="AW17" s="367">
        <v>2.6075648158291814E-2</v>
      </c>
      <c r="AX17" s="367">
        <v>5.3468100069263114E-2</v>
      </c>
      <c r="AY17" s="367">
        <v>2.320243371824749E-3</v>
      </c>
      <c r="AZ17" s="368">
        <v>4.2092117485602216E-2</v>
      </c>
      <c r="BA17" s="367">
        <v>19.679995898849459</v>
      </c>
      <c r="BB17" s="367">
        <v>2.0449827358441501</v>
      </c>
      <c r="BC17" s="367">
        <v>5.3822039351425408</v>
      </c>
      <c r="BD17" s="367">
        <v>0.33359413225405948</v>
      </c>
      <c r="BE17" s="368">
        <v>0.40296195769490761</v>
      </c>
      <c r="BF17" s="367">
        <v>34.111992891339057</v>
      </c>
      <c r="BG17" s="367">
        <v>2.0449827358441501</v>
      </c>
      <c r="BH17" s="367">
        <v>5.3822039351425408</v>
      </c>
      <c r="BI17" s="367">
        <v>0.33359413225405948</v>
      </c>
      <c r="BJ17" s="368">
        <v>0.40296195769490761</v>
      </c>
      <c r="BK17" s="367">
        <v>1.8120100191024122</v>
      </c>
      <c r="BL17" s="367">
        <v>2.7601045821243799</v>
      </c>
      <c r="BM17" s="367">
        <v>8.5172969937206688E-2</v>
      </c>
      <c r="BN17" s="368">
        <v>0.10829557841748941</v>
      </c>
      <c r="BO17" s="367">
        <v>6.8106606572433698E-2</v>
      </c>
      <c r="BP17" s="368">
        <v>6.8106606572433698E-2</v>
      </c>
      <c r="BQ17" s="367">
        <v>0.82834743730395943</v>
      </c>
      <c r="BR17" s="367">
        <v>5.1061934769301027</v>
      </c>
      <c r="BS17" s="367">
        <v>0.10477769141147818</v>
      </c>
      <c r="BT17" s="368">
        <v>4.7512836734654673</v>
      </c>
      <c r="BU17" s="367">
        <v>0.18297032182544931</v>
      </c>
      <c r="BV17" s="367">
        <v>2.7875233425699995E-2</v>
      </c>
      <c r="BW17" s="367">
        <v>1.6855214435772094E-3</v>
      </c>
      <c r="BX17" s="367">
        <v>9.1024351522526956E-2</v>
      </c>
      <c r="BY17" s="367">
        <v>1.0318350394894489E-3</v>
      </c>
      <c r="BZ17" s="368">
        <v>2.7294460001440621E-2</v>
      </c>
      <c r="CA17" s="367">
        <v>0.18254775757181091</v>
      </c>
      <c r="CB17" s="367">
        <v>2.7810856443192609E-2</v>
      </c>
      <c r="CC17" s="367">
        <v>1.6816287843541681E-3</v>
      </c>
      <c r="CD17" s="367">
        <v>9.0814133620627374E-2</v>
      </c>
      <c r="CE17" s="367">
        <v>1.0294520486361248E-3</v>
      </c>
      <c r="CF17" s="368">
        <v>2.7231424297049313E-2</v>
      </c>
      <c r="CG17" s="367">
        <v>2.3132276603530112E-2</v>
      </c>
      <c r="CH17" s="367">
        <v>0.28043892481203364</v>
      </c>
      <c r="CI17" s="368">
        <v>0.15178560070778188</v>
      </c>
      <c r="CJ17" s="367">
        <v>7.8966027741571868E-2</v>
      </c>
      <c r="CK17" s="367">
        <v>7.0613381890842633E-3</v>
      </c>
      <c r="CL17" s="367">
        <v>3.7059106861405434E-2</v>
      </c>
      <c r="CM17" s="367">
        <v>3.0876990606194116E-3</v>
      </c>
      <c r="CN17" s="368">
        <v>2.9029640461049375E-2</v>
      </c>
      <c r="CO17" s="367">
        <v>0.94998440213073543</v>
      </c>
      <c r="CP17" s="368">
        <v>0.94998440213073543</v>
      </c>
      <c r="CQ17" s="367">
        <v>0.64263650732373279</v>
      </c>
      <c r="CR17" s="368">
        <v>0.64263650732373279</v>
      </c>
      <c r="CS17" s="367">
        <v>0.34925897137159395</v>
      </c>
      <c r="CT17" s="368">
        <v>0.34925897137159395</v>
      </c>
      <c r="CU17" s="367">
        <v>5.4639034767419242E-2</v>
      </c>
      <c r="CV17" s="368">
        <v>5.4639034767419242E-2</v>
      </c>
    </row>
    <row r="18" spans="1:100" s="359" customFormat="1" ht="12.5" x14ac:dyDescent="0.35">
      <c r="A18" s="360" t="s">
        <v>104</v>
      </c>
      <c r="B18" s="367">
        <v>1.6023853035364344</v>
      </c>
      <c r="C18" s="367">
        <v>1.0268504637013005</v>
      </c>
      <c r="D18" s="367">
        <v>1.706672692265357</v>
      </c>
      <c r="E18" s="367">
        <v>0.69971891140009657</v>
      </c>
      <c r="F18" s="367">
        <v>0.14903265901378521</v>
      </c>
      <c r="G18" s="368">
        <v>2.0929699719688326</v>
      </c>
      <c r="H18" s="367">
        <v>4.8541503316351102</v>
      </c>
      <c r="I18" s="368">
        <v>4.8541503316351102</v>
      </c>
      <c r="J18" s="367">
        <v>0.15239274811641457</v>
      </c>
      <c r="K18" s="368">
        <v>0.15239274811641457</v>
      </c>
      <c r="L18" s="367">
        <v>0.30185321864944459</v>
      </c>
      <c r="M18" s="367">
        <v>0.27315010235675274</v>
      </c>
      <c r="N18" s="367">
        <v>0.31880319304778121</v>
      </c>
      <c r="O18" s="367">
        <v>0.42912795023644895</v>
      </c>
      <c r="P18" s="367">
        <v>0.14866436558851789</v>
      </c>
      <c r="Q18" s="368">
        <v>0.4630265010137502</v>
      </c>
      <c r="R18" s="367">
        <v>0.3031212355539073</v>
      </c>
      <c r="S18" s="367">
        <v>0.2742975439801808</v>
      </c>
      <c r="T18" s="367">
        <v>0.3201424129500568</v>
      </c>
      <c r="U18" s="367">
        <v>0.43093061941954353</v>
      </c>
      <c r="V18" s="367">
        <v>0.14928887086794107</v>
      </c>
      <c r="W18" s="368">
        <v>0.46497157031970815</v>
      </c>
      <c r="X18" s="367">
        <v>0.37190415283749251</v>
      </c>
      <c r="Y18" s="367">
        <v>0.65204363796715026</v>
      </c>
      <c r="Z18" s="367">
        <v>1.0643682594263233</v>
      </c>
      <c r="AA18" s="367">
        <v>0.64325423687563266</v>
      </c>
      <c r="AB18" s="367">
        <v>0.17061564062081391</v>
      </c>
      <c r="AC18" s="368">
        <v>1.0893799042626016</v>
      </c>
      <c r="AD18" s="367">
        <v>21.558949831747622</v>
      </c>
      <c r="AE18" s="368">
        <v>21.558949831747622</v>
      </c>
      <c r="AF18" s="367">
        <v>1.194165706549966</v>
      </c>
      <c r="AG18" s="367">
        <v>0.95422696544329044</v>
      </c>
      <c r="AH18" s="367">
        <v>0.21801572947176626</v>
      </c>
      <c r="AI18" s="368">
        <v>1.2922120654683944</v>
      </c>
      <c r="AJ18" s="367">
        <v>1.5124263877920017</v>
      </c>
      <c r="AK18" s="367">
        <v>3.4866674217049272</v>
      </c>
      <c r="AL18" s="367">
        <v>1.2400940019948694</v>
      </c>
      <c r="AM18" s="367">
        <v>0.84425792228490848</v>
      </c>
      <c r="AN18" s="368">
        <v>2.2370953265329372</v>
      </c>
      <c r="AO18" s="367">
        <v>1.0522240115028414</v>
      </c>
      <c r="AP18" s="367">
        <v>2.3617077751414897</v>
      </c>
      <c r="AQ18" s="367">
        <v>1.0380402692857444</v>
      </c>
      <c r="AR18" s="367">
        <v>0.27532800466984148</v>
      </c>
      <c r="AS18" s="368">
        <v>2.1089871516907426</v>
      </c>
      <c r="AT18" s="367">
        <v>9.7373690485059612</v>
      </c>
      <c r="AU18" s="367">
        <v>3.3137147964192319</v>
      </c>
      <c r="AV18" s="368">
        <v>9.7373690485059612</v>
      </c>
      <c r="AW18" s="367">
        <v>0.25310208073353485</v>
      </c>
      <c r="AX18" s="367">
        <v>0.24969032180341133</v>
      </c>
      <c r="AY18" s="367">
        <v>0.33113714429791419</v>
      </c>
      <c r="AZ18" s="368">
        <v>0.58253334556638725</v>
      </c>
      <c r="BA18" s="367">
        <v>32.160138544789412</v>
      </c>
      <c r="BB18" s="367">
        <v>19.849530963306943</v>
      </c>
      <c r="BC18" s="367">
        <v>25.134318048265161</v>
      </c>
      <c r="BD18" s="367">
        <v>47.609405828094125</v>
      </c>
      <c r="BE18" s="368">
        <v>61.898357177800293</v>
      </c>
      <c r="BF18" s="367">
        <v>55.744240144301642</v>
      </c>
      <c r="BG18" s="367">
        <v>19.849530963306943</v>
      </c>
      <c r="BH18" s="367">
        <v>25.134318048265161</v>
      </c>
      <c r="BI18" s="367">
        <v>47.609405828094125</v>
      </c>
      <c r="BJ18" s="368">
        <v>61.898357177800293</v>
      </c>
      <c r="BK18" s="367">
        <v>17.58819199280363</v>
      </c>
      <c r="BL18" s="367">
        <v>12.889393870905211</v>
      </c>
      <c r="BM18" s="367">
        <v>12.155592977385734</v>
      </c>
      <c r="BN18" s="368">
        <v>16.918576760621125</v>
      </c>
      <c r="BO18" s="367">
        <v>9.719940365773267</v>
      </c>
      <c r="BP18" s="368">
        <v>9.719940365773267</v>
      </c>
      <c r="BQ18" s="367">
        <v>8.0403163395673687</v>
      </c>
      <c r="BR18" s="367">
        <v>23.845378661174642</v>
      </c>
      <c r="BS18" s="367">
        <v>15.920341277146344</v>
      </c>
      <c r="BT18" s="368">
        <v>23.093445371067389</v>
      </c>
      <c r="BU18" s="367">
        <v>0.29900163240558242</v>
      </c>
      <c r="BV18" s="367">
        <v>0.27056967244490665</v>
      </c>
      <c r="BW18" s="367">
        <v>0.3157914815813212</v>
      </c>
      <c r="BX18" s="367">
        <v>0.42507400850534499</v>
      </c>
      <c r="BY18" s="367">
        <v>0.14725994372493309</v>
      </c>
      <c r="BZ18" s="368">
        <v>0.45865232204444173</v>
      </c>
      <c r="CA18" s="367">
        <v>0.29831109745776357</v>
      </c>
      <c r="CB18" s="367">
        <v>0.26994480022217021</v>
      </c>
      <c r="CC18" s="367">
        <v>0.31506217100030204</v>
      </c>
      <c r="CD18" s="367">
        <v>0.42409231333558678</v>
      </c>
      <c r="CE18" s="367">
        <v>0.14691985147614575</v>
      </c>
      <c r="CF18" s="368">
        <v>0.45759307880646394</v>
      </c>
      <c r="CG18" s="367">
        <v>4.3339560756190902</v>
      </c>
      <c r="CH18" s="367">
        <v>1.3096198535540071</v>
      </c>
      <c r="CI18" s="368">
        <v>2.8217879645865489</v>
      </c>
      <c r="CJ18" s="367">
        <v>0.76648011996964927</v>
      </c>
      <c r="CK18" s="367">
        <v>1.3229795783227225</v>
      </c>
      <c r="CL18" s="367">
        <v>0.17306207450768799</v>
      </c>
      <c r="CM18" s="367">
        <v>0.44066577747866142</v>
      </c>
      <c r="CN18" s="368">
        <v>1.4798578385585142</v>
      </c>
      <c r="CO18" s="367">
        <v>144.34442757946019</v>
      </c>
      <c r="CP18" s="368">
        <v>144.34442757946019</v>
      </c>
      <c r="CQ18" s="367">
        <v>97.644759833164244</v>
      </c>
      <c r="CR18" s="368">
        <v>97.644759833164244</v>
      </c>
      <c r="CS18" s="367">
        <v>53.067804257154478</v>
      </c>
      <c r="CT18" s="368">
        <v>53.067804257154478</v>
      </c>
      <c r="CU18" s="367">
        <v>10.236916182304421</v>
      </c>
      <c r="CV18" s="368">
        <v>10.236916182304421</v>
      </c>
    </row>
    <row r="19" spans="1:100" s="359" customFormat="1" ht="12.5" x14ac:dyDescent="0.35">
      <c r="A19" s="360" t="s">
        <v>105</v>
      </c>
      <c r="B19" s="367">
        <v>3.2479144398315778E-2</v>
      </c>
      <c r="C19" s="367">
        <v>2.0321460566646441E-2</v>
      </c>
      <c r="D19" s="367">
        <v>1.348415620615195E-2</v>
      </c>
      <c r="E19" s="367">
        <v>1.3950464349538484E-2</v>
      </c>
      <c r="F19" s="367">
        <v>3.9480890914998638E-4</v>
      </c>
      <c r="G19" s="368">
        <v>2.427902668797282E-2</v>
      </c>
      <c r="H19" s="367">
        <v>3.8351888804778023E-2</v>
      </c>
      <c r="I19" s="368">
        <v>3.8351888804778023E-2</v>
      </c>
      <c r="J19" s="367">
        <v>4.0371026756387031E-4</v>
      </c>
      <c r="K19" s="368">
        <v>4.0371026756387031E-4</v>
      </c>
      <c r="L19" s="367">
        <v>6.1183376145391467E-3</v>
      </c>
      <c r="M19" s="367">
        <v>5.4056644370692516E-3</v>
      </c>
      <c r="N19" s="367">
        <v>2.51881457619755E-3</v>
      </c>
      <c r="O19" s="367">
        <v>8.5556272292046567E-3</v>
      </c>
      <c r="P19" s="367">
        <v>3.9383324699352276E-4</v>
      </c>
      <c r="Q19" s="368">
        <v>4.8653809555987771E-3</v>
      </c>
      <c r="R19" s="367">
        <v>6.1440393630815592E-3</v>
      </c>
      <c r="S19" s="367">
        <v>5.4283724072433813E-3</v>
      </c>
      <c r="T19" s="367">
        <v>2.5293955449084875E-3</v>
      </c>
      <c r="U19" s="367">
        <v>8.5915674785863004E-3</v>
      </c>
      <c r="V19" s="367">
        <v>3.9548765113392442E-4</v>
      </c>
      <c r="W19" s="368">
        <v>4.8858193174156662E-3</v>
      </c>
      <c r="X19" s="367">
        <v>7.5382173411624575E-3</v>
      </c>
      <c r="Y19" s="367">
        <v>1.2904000674957625E-2</v>
      </c>
      <c r="Z19" s="367">
        <v>8.4094085151876965E-3</v>
      </c>
      <c r="AA19" s="367">
        <v>1.2824714543254604E-2</v>
      </c>
      <c r="AB19" s="367">
        <v>4.519853259224138E-4</v>
      </c>
      <c r="AC19" s="368">
        <v>1.1084566460708803E-2</v>
      </c>
      <c r="AD19" s="367">
        <v>1.5310154315953599</v>
      </c>
      <c r="AE19" s="368">
        <v>1.5310154315953599</v>
      </c>
      <c r="AF19" s="367">
        <v>1.2042910947466784E-2</v>
      </c>
      <c r="AG19" s="367">
        <v>1.2230549800168834E-2</v>
      </c>
      <c r="AH19" s="367">
        <v>5.7755496613883048E-4</v>
      </c>
      <c r="AI19" s="368">
        <v>1.2714285339956638E-2</v>
      </c>
      <c r="AJ19" s="367">
        <v>2.9931050611485203E-2</v>
      </c>
      <c r="AK19" s="367">
        <v>2.7547618454458959E-2</v>
      </c>
      <c r="AL19" s="367">
        <v>2.4724052591761268E-2</v>
      </c>
      <c r="AM19" s="367">
        <v>2.2365604394652002E-3</v>
      </c>
      <c r="AN19" s="368">
        <v>1.9847521693853336E-2</v>
      </c>
      <c r="AO19" s="367">
        <v>2.0823605298827152E-2</v>
      </c>
      <c r="AP19" s="367">
        <v>1.865948678830797E-2</v>
      </c>
      <c r="AQ19" s="367">
        <v>2.0695658691116676E-2</v>
      </c>
      <c r="AR19" s="367">
        <v>7.2938341100179771E-4</v>
      </c>
      <c r="AS19" s="368">
        <v>2.0216133621204301E-2</v>
      </c>
      <c r="AT19" s="367">
        <v>7.6933442412277578E-2</v>
      </c>
      <c r="AU19" s="367">
        <v>8.7785062191464546E-3</v>
      </c>
      <c r="AV19" s="368">
        <v>7.6933442412277578E-2</v>
      </c>
      <c r="AW19" s="367">
        <v>5.0089123341515596E-3</v>
      </c>
      <c r="AX19" s="367">
        <v>4.978136042905301E-3</v>
      </c>
      <c r="AY19" s="367">
        <v>8.7722983394672134E-4</v>
      </c>
      <c r="AZ19" s="368">
        <v>5.8707540224751508E-3</v>
      </c>
      <c r="BA19" s="367">
        <v>0.65186180961644469</v>
      </c>
      <c r="BB19" s="367">
        <v>0.39282395538227649</v>
      </c>
      <c r="BC19" s="367">
        <v>0.50110894842142251</v>
      </c>
      <c r="BD19" s="367">
        <v>0.1261241509388234</v>
      </c>
      <c r="BE19" s="368">
        <v>0.17473931064719073</v>
      </c>
      <c r="BF19" s="367">
        <v>1.1298938033351706</v>
      </c>
      <c r="BG19" s="367">
        <v>0.39282395538227649</v>
      </c>
      <c r="BH19" s="367">
        <v>0.50110894842142251</v>
      </c>
      <c r="BI19" s="367">
        <v>0.1261241509388234</v>
      </c>
      <c r="BJ19" s="368">
        <v>0.17473931064719073</v>
      </c>
      <c r="BK19" s="367">
        <v>0.34807185919948563</v>
      </c>
      <c r="BL19" s="367">
        <v>0.2569789479084218</v>
      </c>
      <c r="BM19" s="367">
        <v>3.220191087799746E-2</v>
      </c>
      <c r="BN19" s="368">
        <v>4.8406964114119898E-2</v>
      </c>
      <c r="BO19" s="367">
        <v>2.5749517442743206E-2</v>
      </c>
      <c r="BP19" s="368">
        <v>2.5749517442743206E-2</v>
      </c>
      <c r="BQ19" s="367">
        <v>0.15911856420547907</v>
      </c>
      <c r="BR19" s="367">
        <v>0.47541105363058034</v>
      </c>
      <c r="BS19" s="367">
        <v>4.0848715132784479E-2</v>
      </c>
      <c r="BT19" s="368">
        <v>0.44573710741227002</v>
      </c>
      <c r="BU19" s="367">
        <v>6.060538107033526E-3</v>
      </c>
      <c r="BV19" s="367">
        <v>5.3545975032242175E-3</v>
      </c>
      <c r="BW19" s="367">
        <v>2.4950195110713239E-3</v>
      </c>
      <c r="BX19" s="367">
        <v>8.4748028171822472E-3</v>
      </c>
      <c r="BY19" s="367">
        <v>3.9011273185531389E-4</v>
      </c>
      <c r="BZ19" s="368">
        <v>4.8194180420137898E-3</v>
      </c>
      <c r="CA19" s="367">
        <v>6.0465414832297556E-3</v>
      </c>
      <c r="CB19" s="367">
        <v>5.3422312272352482E-3</v>
      </c>
      <c r="CC19" s="367">
        <v>2.4892573412997974E-3</v>
      </c>
      <c r="CD19" s="367">
        <v>8.4552305243019224E-3</v>
      </c>
      <c r="CE19" s="367">
        <v>3.8921177866396229E-4</v>
      </c>
      <c r="CF19" s="368">
        <v>4.808287746304752E-3</v>
      </c>
      <c r="CG19" s="367">
        <v>3.4241914679421594E-2</v>
      </c>
      <c r="CH19" s="367">
        <v>2.6110206228235528E-2</v>
      </c>
      <c r="CI19" s="368">
        <v>3.0176060453828563E-2</v>
      </c>
      <c r="CJ19" s="367">
        <v>1.5168708671501897E-2</v>
      </c>
      <c r="CK19" s="367">
        <v>1.0452656430550622E-2</v>
      </c>
      <c r="CL19" s="367">
        <v>3.450380233179362E-3</v>
      </c>
      <c r="CM19" s="367">
        <v>1.1673869073891268E-3</v>
      </c>
      <c r="CN19" s="368">
        <v>1.1512912356524315E-2</v>
      </c>
      <c r="CO19" s="367">
        <v>0.37036168387057922</v>
      </c>
      <c r="CP19" s="368">
        <v>0.37036168387057922</v>
      </c>
      <c r="CQ19" s="367">
        <v>0.25053878614774483</v>
      </c>
      <c r="CR19" s="368">
        <v>0.25053878614774483</v>
      </c>
      <c r="CS19" s="367">
        <v>0.13616238377594825</v>
      </c>
      <c r="CT19" s="368">
        <v>0.13616238377594825</v>
      </c>
      <c r="CU19" s="367">
        <v>8.0880286827730713E-2</v>
      </c>
      <c r="CV19" s="368">
        <v>8.0880286827730713E-2</v>
      </c>
    </row>
    <row r="20" spans="1:100" s="359" customFormat="1" ht="12.5" x14ac:dyDescent="0.35">
      <c r="A20" s="360" t="s">
        <v>106</v>
      </c>
      <c r="B20" s="361">
        <v>1419.8165498023675</v>
      </c>
      <c r="C20" s="361">
        <v>832.43702060436601</v>
      </c>
      <c r="D20" s="361">
        <v>860.46498263297269</v>
      </c>
      <c r="E20" s="361">
        <v>539.62239646895944</v>
      </c>
      <c r="F20" s="361">
        <v>103.5526389922952</v>
      </c>
      <c r="G20" s="368">
        <v>1276.9065889063904</v>
      </c>
      <c r="H20" s="361">
        <v>2447.3505668296129</v>
      </c>
      <c r="I20" s="368">
        <v>2447.3505668296129</v>
      </c>
      <c r="J20" s="361">
        <v>105.88733593811254</v>
      </c>
      <c r="K20" s="368">
        <v>105.88733593811254</v>
      </c>
      <c r="L20" s="361">
        <v>267.46138678614585</v>
      </c>
      <c r="M20" s="361">
        <v>221.4346347607779</v>
      </c>
      <c r="N20" s="361">
        <v>160.73321218087645</v>
      </c>
      <c r="O20" s="361">
        <v>330.94296741966411</v>
      </c>
      <c r="P20" s="361">
        <v>103.29673698824914</v>
      </c>
      <c r="Q20" s="368">
        <v>312.84929210900179</v>
      </c>
      <c r="R20" s="361">
        <v>268.58493140579009</v>
      </c>
      <c r="S20" s="361">
        <v>222.36483143506373</v>
      </c>
      <c r="T20" s="361">
        <v>161.40841594734891</v>
      </c>
      <c r="U20" s="361">
        <v>332.33318376050266</v>
      </c>
      <c r="V20" s="361">
        <v>103.73066315031882</v>
      </c>
      <c r="W20" s="368">
        <v>314.16350102391186</v>
      </c>
      <c r="X20" s="361">
        <v>329.53102476260614</v>
      </c>
      <c r="Y20" s="361">
        <v>528.59231453908831</v>
      </c>
      <c r="Z20" s="361">
        <v>536.6299115307811</v>
      </c>
      <c r="AA20" s="361">
        <v>496.07690629239255</v>
      </c>
      <c r="AB20" s="361">
        <v>118.54918214947838</v>
      </c>
      <c r="AC20" s="368">
        <v>660.68067756546225</v>
      </c>
      <c r="AD20" s="361">
        <v>1942.6617805263866</v>
      </c>
      <c r="AE20" s="368">
        <v>1942.6617805263866</v>
      </c>
      <c r="AF20" s="361">
        <v>459.8440851932254</v>
      </c>
      <c r="AG20" s="361">
        <v>453.64176178725967</v>
      </c>
      <c r="AH20" s="361">
        <v>151.48427383653851</v>
      </c>
      <c r="AI20" s="368">
        <v>608.22719732678104</v>
      </c>
      <c r="AJ20" s="361">
        <v>1226.0789283757158</v>
      </c>
      <c r="AK20" s="361">
        <v>1757.8972441880564</v>
      </c>
      <c r="AL20" s="361">
        <v>956.35902689018224</v>
      </c>
      <c r="AM20" s="361">
        <v>586.61729865980396</v>
      </c>
      <c r="AN20" s="368">
        <v>1409.461066422198</v>
      </c>
      <c r="AO20" s="361">
        <v>853.00659843553615</v>
      </c>
      <c r="AP20" s="361">
        <v>1190.7185536694067</v>
      </c>
      <c r="AQ20" s="361">
        <v>800.53542732242386</v>
      </c>
      <c r="AR20" s="361">
        <v>191.30666835520836</v>
      </c>
      <c r="AS20" s="368">
        <v>1231.1990885971331</v>
      </c>
      <c r="AT20" s="361">
        <v>4909.3567426171694</v>
      </c>
      <c r="AU20" s="361">
        <v>2302.4746005859542</v>
      </c>
      <c r="AV20" s="368">
        <v>4909.3567426171694</v>
      </c>
      <c r="AW20" s="361">
        <v>205.18230204147557</v>
      </c>
      <c r="AX20" s="361">
        <v>192.56088070716666</v>
      </c>
      <c r="AY20" s="361">
        <v>230.08463639670893</v>
      </c>
      <c r="AZ20" s="368">
        <v>428.95622777103006</v>
      </c>
      <c r="BA20" s="361">
        <v>28495.953407120593</v>
      </c>
      <c r="BB20" s="361">
        <v>16091.422266032931</v>
      </c>
      <c r="BC20" s="361">
        <v>19383.556336470909</v>
      </c>
      <c r="BD20" s="361">
        <v>33080.531790674715</v>
      </c>
      <c r="BE20" s="368">
        <v>44353.061407103669</v>
      </c>
      <c r="BF20" s="361">
        <v>49392.985905675698</v>
      </c>
      <c r="BG20" s="361">
        <v>16091.422266032931</v>
      </c>
      <c r="BH20" s="361">
        <v>19383.556336470909</v>
      </c>
      <c r="BI20" s="361">
        <v>33080.531790674715</v>
      </c>
      <c r="BJ20" s="368">
        <v>44353.061407103669</v>
      </c>
      <c r="BK20" s="361">
        <v>14258.222261041841</v>
      </c>
      <c r="BL20" s="361">
        <v>9940.2853007543126</v>
      </c>
      <c r="BM20" s="361">
        <v>8446.0932231509923</v>
      </c>
      <c r="BN20" s="368">
        <v>12203.603095293978</v>
      </c>
      <c r="BO20" s="361">
        <v>6753.7241996766306</v>
      </c>
      <c r="BP20" s="368">
        <v>6753.7241996766306</v>
      </c>
      <c r="BQ20" s="361">
        <v>6518.0444621905526</v>
      </c>
      <c r="BR20" s="361">
        <v>18389.527806395476</v>
      </c>
      <c r="BS20" s="361">
        <v>11346.57750536128</v>
      </c>
      <c r="BT20" s="368">
        <v>17766.95029021236</v>
      </c>
      <c r="BU20" s="361">
        <v>264.93469777240563</v>
      </c>
      <c r="BV20" s="361">
        <v>219.34275725414182</v>
      </c>
      <c r="BW20" s="361">
        <v>159.21477676767299</v>
      </c>
      <c r="BX20" s="361">
        <v>327.81657235381311</v>
      </c>
      <c r="BY20" s="361">
        <v>102.32089993887305</v>
      </c>
      <c r="BZ20" s="368">
        <v>309.89382672827276</v>
      </c>
      <c r="CA20" s="361">
        <v>264.32283934798909</v>
      </c>
      <c r="CB20" s="361">
        <v>218.83619199489442</v>
      </c>
      <c r="CC20" s="361">
        <v>158.84707520469917</v>
      </c>
      <c r="CD20" s="361">
        <v>327.05949020057119</v>
      </c>
      <c r="CE20" s="361">
        <v>102.08459301060779</v>
      </c>
      <c r="CF20" s="368">
        <v>309.17813659726073</v>
      </c>
      <c r="CG20" s="361">
        <v>2185.0806286644561</v>
      </c>
      <c r="CH20" s="361">
        <v>1009.9772813401245</v>
      </c>
      <c r="CI20" s="368">
        <v>1597.5289550022903</v>
      </c>
      <c r="CJ20" s="361">
        <v>621.36255469970024</v>
      </c>
      <c r="CK20" s="361">
        <v>667.01576995071628</v>
      </c>
      <c r="CL20" s="361">
        <v>133.46526706969223</v>
      </c>
      <c r="CM20" s="361">
        <v>306.18861981980768</v>
      </c>
      <c r="CN20" s="368">
        <v>884.04117128816711</v>
      </c>
      <c r="CO20" s="361">
        <v>102875.63604860894</v>
      </c>
      <c r="CP20" s="368">
        <v>102875.63604860894</v>
      </c>
      <c r="CQ20" s="361">
        <v>69592.342032882516</v>
      </c>
      <c r="CR20" s="368">
        <v>69592.342032882516</v>
      </c>
      <c r="CS20" s="361">
        <v>37821.925017870934</v>
      </c>
      <c r="CT20" s="368">
        <v>37821.925017870934</v>
      </c>
      <c r="CU20" s="361">
        <v>5161.2168782813133</v>
      </c>
      <c r="CV20" s="368">
        <v>5161.2168782813133</v>
      </c>
    </row>
    <row r="21" spans="1:100" s="359" customFormat="1" ht="13" x14ac:dyDescent="0.35">
      <c r="A21" s="358" t="s">
        <v>498</v>
      </c>
      <c r="B21" s="367"/>
      <c r="C21" s="367"/>
      <c r="D21" s="367"/>
      <c r="E21" s="367"/>
      <c r="F21" s="367"/>
      <c r="G21" s="368"/>
      <c r="H21" s="367"/>
      <c r="I21" s="368"/>
      <c r="J21" s="367"/>
      <c r="K21" s="368"/>
      <c r="L21" s="367"/>
      <c r="M21" s="367"/>
      <c r="N21" s="367"/>
      <c r="O21" s="367"/>
      <c r="P21" s="367"/>
      <c r="Q21" s="368"/>
      <c r="R21" s="367"/>
      <c r="S21" s="367"/>
      <c r="T21" s="367"/>
      <c r="U21" s="367"/>
      <c r="V21" s="367"/>
      <c r="W21" s="368"/>
      <c r="X21" s="367"/>
      <c r="Y21" s="367"/>
      <c r="Z21" s="367"/>
      <c r="AA21" s="367"/>
      <c r="AB21" s="367"/>
      <c r="AC21" s="368"/>
      <c r="AD21" s="367"/>
      <c r="AE21" s="368"/>
      <c r="AF21" s="367"/>
      <c r="AG21" s="367"/>
      <c r="AH21" s="367"/>
      <c r="AI21" s="368"/>
      <c r="AJ21" s="367"/>
      <c r="AK21" s="367"/>
      <c r="AL21" s="367"/>
      <c r="AM21" s="367"/>
      <c r="AN21" s="368"/>
      <c r="AO21" s="367"/>
      <c r="AP21" s="367"/>
      <c r="AQ21" s="367"/>
      <c r="AR21" s="367"/>
      <c r="AS21" s="368"/>
      <c r="AT21" s="367"/>
      <c r="AU21" s="367"/>
      <c r="AV21" s="368"/>
      <c r="AW21" s="367"/>
      <c r="AX21" s="367"/>
      <c r="AY21" s="367"/>
      <c r="AZ21" s="368"/>
      <c r="BA21" s="367"/>
      <c r="BB21" s="367" t="s">
        <v>198</v>
      </c>
      <c r="BC21" s="367"/>
      <c r="BD21" s="367"/>
      <c r="BE21" s="368"/>
      <c r="BF21" s="367"/>
      <c r="BG21" s="367"/>
      <c r="BH21" s="367"/>
      <c r="BI21" s="367"/>
      <c r="BJ21" s="368"/>
      <c r="BK21" s="367"/>
      <c r="BL21" s="367"/>
      <c r="BM21" s="367"/>
      <c r="BN21" s="368"/>
      <c r="BO21" s="367"/>
      <c r="BP21" s="368"/>
      <c r="BQ21" s="367"/>
      <c r="BR21" s="367"/>
      <c r="BS21" s="367"/>
      <c r="BT21" s="368"/>
      <c r="BU21" s="367"/>
      <c r="BV21" s="367"/>
      <c r="BW21" s="367"/>
      <c r="BX21" s="367"/>
      <c r="BY21" s="367"/>
      <c r="BZ21" s="368"/>
      <c r="CA21" s="367"/>
      <c r="CB21" s="367"/>
      <c r="CC21" s="367"/>
      <c r="CD21" s="367"/>
      <c r="CE21" s="367"/>
      <c r="CF21" s="368"/>
      <c r="CG21" s="367"/>
      <c r="CH21" s="367"/>
      <c r="CI21" s="368"/>
      <c r="CJ21" s="367"/>
      <c r="CK21" s="367"/>
      <c r="CL21" s="367"/>
      <c r="CM21" s="367"/>
      <c r="CN21" s="368"/>
      <c r="CO21" s="367"/>
      <c r="CP21" s="368"/>
      <c r="CQ21" s="367"/>
      <c r="CR21" s="368"/>
      <c r="CS21" s="367"/>
      <c r="CT21" s="368"/>
      <c r="CU21" s="367"/>
      <c r="CV21" s="368"/>
    </row>
    <row r="22" spans="1:100" s="359" customFormat="1" ht="12.5" x14ac:dyDescent="0.35">
      <c r="A22" s="360" t="s">
        <v>96</v>
      </c>
      <c r="B22" s="378">
        <f>B10/B$6</f>
        <v>1.6495473028609099E-4</v>
      </c>
      <c r="C22" s="378">
        <f t="shared" ref="C22:BL22" si="0">C10/C$6</f>
        <v>3.4807832218061561E-4</v>
      </c>
      <c r="D22" s="378">
        <f t="shared" si="0"/>
        <v>1.6559280844581078E-4</v>
      </c>
      <c r="E22" s="378">
        <f t="shared" si="0"/>
        <v>3.6096415132355435E-4</v>
      </c>
      <c r="F22" s="378">
        <f t="shared" si="0"/>
        <v>1.1941729686958957E-3</v>
      </c>
      <c r="G22" s="379">
        <f t="shared" si="0"/>
        <v>1.803044215978899E-4</v>
      </c>
      <c r="H22" s="378">
        <f t="shared" si="0"/>
        <v>1.6198033098028787E-4</v>
      </c>
      <c r="I22" s="379">
        <f t="shared" si="0"/>
        <v>1.6198033098028787E-4</v>
      </c>
      <c r="J22" s="378">
        <f t="shared" si="0"/>
        <v>1.221096782612404E-3</v>
      </c>
      <c r="K22" s="379">
        <f t="shared" si="0"/>
        <v>1.221096782612404E-3</v>
      </c>
      <c r="L22" s="378">
        <f t="shared" si="0"/>
        <v>1.8672996116525728E-4</v>
      </c>
      <c r="M22" s="378">
        <f t="shared" si="0"/>
        <v>3.4721814187929428E-4</v>
      </c>
      <c r="N22" s="378">
        <f t="shared" si="0"/>
        <v>1.6518359114387358E-4</v>
      </c>
      <c r="O22" s="378">
        <f t="shared" si="0"/>
        <v>3.6007212722246544E-4</v>
      </c>
      <c r="P22" s="378">
        <f t="shared" si="0"/>
        <v>1.191221897058893E-3</v>
      </c>
      <c r="Q22" s="379">
        <f t="shared" si="0"/>
        <v>3.7860623301542729E-4</v>
      </c>
      <c r="R22" s="378">
        <f t="shared" si="0"/>
        <v>1.8751437137756711E-4</v>
      </c>
      <c r="S22" s="378">
        <f t="shared" si="0"/>
        <v>3.486767265364629E-4</v>
      </c>
      <c r="T22" s="378">
        <f t="shared" si="0"/>
        <v>1.6587748994292378E-4</v>
      </c>
      <c r="U22" s="378">
        <f t="shared" si="0"/>
        <v>3.6158470855648847E-4</v>
      </c>
      <c r="V22" s="378">
        <f t="shared" si="0"/>
        <v>1.19622595005258E-3</v>
      </c>
      <c r="W22" s="379">
        <f t="shared" si="0"/>
        <v>3.8019667192393545E-4</v>
      </c>
      <c r="X22" s="378">
        <f t="shared" si="0"/>
        <v>1.9172024603894528E-4</v>
      </c>
      <c r="Y22" s="378">
        <f t="shared" si="0"/>
        <v>3.1878975423538854E-4</v>
      </c>
      <c r="Z22" s="378">
        <f t="shared" si="0"/>
        <v>1.5165923110889901E-4</v>
      </c>
      <c r="AA22" s="378">
        <f t="shared" si="0"/>
        <v>3.3059132314626461E-4</v>
      </c>
      <c r="AB22" s="378">
        <f t="shared" si="0"/>
        <v>1.3671136743743097E-3</v>
      </c>
      <c r="AC22" s="379">
        <f t="shared" si="0"/>
        <v>2.9277702602660229E-4</v>
      </c>
      <c r="AD22" s="378">
        <f t="shared" si="0"/>
        <v>5.7101603155208036E-3</v>
      </c>
      <c r="AE22" s="379">
        <f t="shared" si="0"/>
        <v>5.7101603155208036E-3</v>
      </c>
      <c r="AF22" s="378">
        <f t="shared" si="0"/>
        <v>2.989445085339111E-4</v>
      </c>
      <c r="AG22" s="378">
        <f t="shared" si="0"/>
        <v>3.1708986405904035E-4</v>
      </c>
      <c r="AH22" s="378">
        <f t="shared" si="0"/>
        <v>1.7469224035090102E-3</v>
      </c>
      <c r="AI22" s="379">
        <f t="shared" si="0"/>
        <v>3.7241911586623672E-4</v>
      </c>
      <c r="AJ22" s="378">
        <f t="shared" si="0"/>
        <v>7.3943829582709451E-4</v>
      </c>
      <c r="AK22" s="378">
        <f t="shared" si="0"/>
        <v>3.5177618448429708E-4</v>
      </c>
      <c r="AL22" s="378">
        <f t="shared" si="0"/>
        <v>7.6681223707710335E-4</v>
      </c>
      <c r="AM22" s="378">
        <f t="shared" si="0"/>
        <v>1.844970813911105E-3</v>
      </c>
      <c r="AN22" s="379">
        <f t="shared" si="0"/>
        <v>8.8460553830695381E-4</v>
      </c>
      <c r="AO22" s="378">
        <f t="shared" si="0"/>
        <v>5.1444138780856361E-4</v>
      </c>
      <c r="AP22" s="378">
        <f t="shared" si="0"/>
        <v>2.4473743051363345E-4</v>
      </c>
      <c r="AQ22" s="378">
        <f t="shared" si="0"/>
        <v>5.3348596313812892E-4</v>
      </c>
      <c r="AR22" s="378">
        <f t="shared" si="0"/>
        <v>2.2061557706709758E-3</v>
      </c>
      <c r="AS22" s="379">
        <f t="shared" si="0"/>
        <v>4.6278467562703158E-4</v>
      </c>
      <c r="AT22" s="378">
        <f t="shared" si="0"/>
        <v>7.3997541851587129E-4</v>
      </c>
      <c r="AU22" s="378">
        <f t="shared" si="0"/>
        <v>2.6552224606590711E-2</v>
      </c>
      <c r="AV22" s="379">
        <f t="shared" si="0"/>
        <v>7.3997541851587129E-4</v>
      </c>
      <c r="AW22" s="378">
        <f t="shared" si="0"/>
        <v>1.2374378862902729E-4</v>
      </c>
      <c r="AX22" s="378">
        <f t="shared" si="0"/>
        <v>1.2832477289654565E-4</v>
      </c>
      <c r="AY22" s="378">
        <f t="shared" si="0"/>
        <v>2.6533447720015818E-3</v>
      </c>
      <c r="AZ22" s="379">
        <f t="shared" si="0"/>
        <v>2.3638208313364172E-4</v>
      </c>
      <c r="BA22" s="378">
        <f t="shared" si="0"/>
        <v>8.6210111026021451E-3</v>
      </c>
      <c r="BB22" s="378">
        <f t="shared" si="0"/>
        <v>6.387842424959312E-3</v>
      </c>
      <c r="BC22" s="378">
        <f t="shared" si="0"/>
        <v>1.3248639589325413E-2</v>
      </c>
      <c r="BD22" s="378">
        <f t="shared" si="0"/>
        <v>4.3187088672167882E-2</v>
      </c>
      <c r="BE22" s="379">
        <f t="shared" si="0"/>
        <v>1.3517750946285134E-2</v>
      </c>
      <c r="BF22" s="378">
        <f t="shared" si="0"/>
        <v>8.6210111026021469E-3</v>
      </c>
      <c r="BG22" s="378">
        <f t="shared" si="0"/>
        <v>6.387842424959312E-3</v>
      </c>
      <c r="BH22" s="378">
        <f t="shared" si="0"/>
        <v>1.3248639589325413E-2</v>
      </c>
      <c r="BI22" s="378">
        <f t="shared" si="0"/>
        <v>4.3187088672167882E-2</v>
      </c>
      <c r="BJ22" s="379">
        <f t="shared" si="0"/>
        <v>1.1966163376452843E-2</v>
      </c>
      <c r="BK22" s="378">
        <f t="shared" si="0"/>
        <v>1.2775684849918627E-2</v>
      </c>
      <c r="BL22" s="378">
        <f t="shared" si="0"/>
        <v>1.3248639589325413E-2</v>
      </c>
      <c r="BM22" s="378">
        <f t="shared" ref="BM22:CV22" si="1">BM10/BM$6</f>
        <v>5.8440400841486752E-2</v>
      </c>
      <c r="BN22" s="379">
        <f t="shared" si="1"/>
        <v>6.9293854673573754E-2</v>
      </c>
      <c r="BO22" s="378">
        <f t="shared" si="1"/>
        <v>4.3830300631115059E-2</v>
      </c>
      <c r="BP22" s="379">
        <f t="shared" si="1"/>
        <v>4.3830300631115059E-2</v>
      </c>
      <c r="BQ22" s="378">
        <f t="shared" si="1"/>
        <v>6.3878424249593111E-3</v>
      </c>
      <c r="BR22" s="378">
        <f t="shared" si="1"/>
        <v>1.3248639589325411E-2</v>
      </c>
      <c r="BS22" s="378">
        <f t="shared" si="1"/>
        <v>2.2941764849793413E-2</v>
      </c>
      <c r="BT22" s="379">
        <f t="shared" si="1"/>
        <v>1.3292867831351069E-2</v>
      </c>
      <c r="BU22" s="378">
        <f t="shared" si="1"/>
        <v>1.8496593628270614E-4</v>
      </c>
      <c r="BV22" s="378">
        <f t="shared" si="1"/>
        <v>3.4393799637866848E-4</v>
      </c>
      <c r="BW22" s="378">
        <f t="shared" si="1"/>
        <v>1.6362311331188248E-4</v>
      </c>
      <c r="BX22" s="378">
        <f t="shared" si="1"/>
        <v>3.5667055102135746E-4</v>
      </c>
      <c r="BY22" s="378">
        <f t="shared" si="1"/>
        <v>1.1799685071157977E-3</v>
      </c>
      <c r="BZ22" s="379">
        <f t="shared" si="1"/>
        <v>3.7502956641323644E-4</v>
      </c>
      <c r="CA22" s="378">
        <f t="shared" si="1"/>
        <v>1.8453876321969763E-4</v>
      </c>
      <c r="CB22" s="378">
        <f t="shared" si="1"/>
        <v>3.4314368229927206E-4</v>
      </c>
      <c r="CC22" s="378">
        <f t="shared" si="1"/>
        <v>1.6324523083310218E-4</v>
      </c>
      <c r="CD22" s="378">
        <f t="shared" si="1"/>
        <v>3.5584683150398724E-4</v>
      </c>
      <c r="CE22" s="378">
        <f t="shared" si="1"/>
        <v>1.1772434066374708E-3</v>
      </c>
      <c r="CF22" s="379">
        <f t="shared" si="1"/>
        <v>3.7416344732221296E-4</v>
      </c>
      <c r="CG22" s="378">
        <f t="shared" si="1"/>
        <v>1.6467594813907683E-4</v>
      </c>
      <c r="CH22" s="378">
        <f t="shared" si="1"/>
        <v>3.5896555183358446E-4</v>
      </c>
      <c r="CI22" s="379">
        <f t="shared" si="1"/>
        <v>2.6182074998633059E-4</v>
      </c>
      <c r="CJ22" s="378">
        <f t="shared" si="1"/>
        <v>3.4307067431217896E-4</v>
      </c>
      <c r="CK22" s="378">
        <f t="shared" si="1"/>
        <v>1.6321049842705639E-4</v>
      </c>
      <c r="CL22" s="378">
        <f t="shared" si="1"/>
        <v>3.557711207675765E-4</v>
      </c>
      <c r="CM22" s="378">
        <f t="shared" si="1"/>
        <v>1.1769929338009571E-3</v>
      </c>
      <c r="CN22" s="379">
        <f t="shared" si="1"/>
        <v>3.8319430407308854E-4</v>
      </c>
      <c r="CO22" s="378">
        <f t="shared" si="1"/>
        <v>2.2941764849793413E-2</v>
      </c>
      <c r="CP22" s="379">
        <f t="shared" si="1"/>
        <v>2.2941764849793413E-2</v>
      </c>
      <c r="CQ22" s="378">
        <f t="shared" si="1"/>
        <v>2.2941764849793416E-2</v>
      </c>
      <c r="CR22" s="379">
        <f t="shared" si="1"/>
        <v>2.2941764849793416E-2</v>
      </c>
      <c r="CS22" s="378">
        <f t="shared" si="1"/>
        <v>2.2941764849793413E-2</v>
      </c>
      <c r="CT22" s="379">
        <f t="shared" si="1"/>
        <v>2.2941764849793413E-2</v>
      </c>
      <c r="CU22" s="378">
        <f t="shared" si="1"/>
        <v>8.9762040585540485E-3</v>
      </c>
      <c r="CV22" s="379">
        <f t="shared" si="1"/>
        <v>8.9762040585540485E-3</v>
      </c>
    </row>
    <row r="23" spans="1:100" s="359" customFormat="1" ht="12.5" x14ac:dyDescent="0.35">
      <c r="A23" s="360" t="s">
        <v>97</v>
      </c>
      <c r="B23" s="378">
        <f t="shared" ref="B23:B32" si="2">B11/B$6</f>
        <v>3.6966568642870005E-4</v>
      </c>
      <c r="C23" s="378">
        <f t="shared" ref="C23:BL23" si="3">C11/C$6</f>
        <v>2.6107849810805142E-3</v>
      </c>
      <c r="D23" s="378">
        <f t="shared" si="3"/>
        <v>5.2470970706127622E-4</v>
      </c>
      <c r="E23" s="378">
        <f t="shared" si="3"/>
        <v>1.1155569230009183E-3</v>
      </c>
      <c r="F23" s="378">
        <f t="shared" si="3"/>
        <v>3.5901117741928552E-3</v>
      </c>
      <c r="G23" s="379">
        <f t="shared" si="3"/>
        <v>5.6625848901138362E-4</v>
      </c>
      <c r="H23" s="378">
        <f t="shared" si="3"/>
        <v>5.1326294188777373E-4</v>
      </c>
      <c r="I23" s="379">
        <f t="shared" si="3"/>
        <v>5.1326294188777373E-4</v>
      </c>
      <c r="J23" s="378">
        <f t="shared" si="3"/>
        <v>3.6710544046841416E-3</v>
      </c>
      <c r="K23" s="379">
        <f t="shared" si="3"/>
        <v>3.6710544046841416E-3</v>
      </c>
      <c r="L23" s="378">
        <f t="shared" si="3"/>
        <v>4.1846426077773248E-4</v>
      </c>
      <c r="M23" s="378">
        <f t="shared" si="3"/>
        <v>2.6043331405934591E-3</v>
      </c>
      <c r="N23" s="378">
        <f t="shared" si="3"/>
        <v>5.2341303063770963E-4</v>
      </c>
      <c r="O23" s="378">
        <f t="shared" si="3"/>
        <v>1.1128001294029815E-3</v>
      </c>
      <c r="P23" s="378">
        <f t="shared" si="3"/>
        <v>3.5812397955865571E-3</v>
      </c>
      <c r="Q23" s="379">
        <f t="shared" si="3"/>
        <v>1.7109419534295316E-3</v>
      </c>
      <c r="R23" s="378">
        <f t="shared" si="3"/>
        <v>4.2022213422017506E-4</v>
      </c>
      <c r="S23" s="378">
        <f t="shared" si="3"/>
        <v>2.6152733533958946E-3</v>
      </c>
      <c r="T23" s="378">
        <f t="shared" si="3"/>
        <v>5.2561177005759792E-4</v>
      </c>
      <c r="U23" s="378">
        <f t="shared" si="3"/>
        <v>1.1174747503385626E-3</v>
      </c>
      <c r="V23" s="378">
        <f t="shared" si="3"/>
        <v>3.5962837716622667E-3</v>
      </c>
      <c r="W23" s="379">
        <f t="shared" si="3"/>
        <v>1.7181292324958606E-3</v>
      </c>
      <c r="X23" s="378">
        <f t="shared" si="3"/>
        <v>4.2964755379459353E-4</v>
      </c>
      <c r="Y23" s="378">
        <f t="shared" si="3"/>
        <v>2.3911040976812964E-3</v>
      </c>
      <c r="Z23" s="378">
        <f t="shared" si="3"/>
        <v>4.8055873606570233E-4</v>
      </c>
      <c r="AA23" s="378">
        <f t="shared" si="3"/>
        <v>1.0216899319990282E-3</v>
      </c>
      <c r="AB23" s="378">
        <f t="shared" si="3"/>
        <v>4.1100334940516849E-3</v>
      </c>
      <c r="AC23" s="379">
        <f t="shared" si="3"/>
        <v>9.468389650028273E-4</v>
      </c>
      <c r="AD23" s="378">
        <f t="shared" si="3"/>
        <v>2.9314231434747783E-2</v>
      </c>
      <c r="AE23" s="379">
        <f t="shared" si="3"/>
        <v>2.9314231434747783E-2</v>
      </c>
      <c r="AF23" s="378">
        <f t="shared" si="3"/>
        <v>1.7849425017061288E-3</v>
      </c>
      <c r="AG23" s="378">
        <f t="shared" si="3"/>
        <v>8.9916059924610746E-4</v>
      </c>
      <c r="AH23" s="378">
        <f t="shared" si="3"/>
        <v>5.2518746059777022E-3</v>
      </c>
      <c r="AI23" s="379">
        <f t="shared" si="3"/>
        <v>1.4221819251034312E-3</v>
      </c>
      <c r="AJ23" s="378">
        <f t="shared" si="3"/>
        <v>5.5462069142571228E-3</v>
      </c>
      <c r="AK23" s="378">
        <f t="shared" si="3"/>
        <v>1.1146642202900484E-3</v>
      </c>
      <c r="AL23" s="378">
        <f t="shared" si="3"/>
        <v>2.369827298851115E-3</v>
      </c>
      <c r="AM23" s="378">
        <f t="shared" si="3"/>
        <v>5.5466432549531198E-3</v>
      </c>
      <c r="AN23" s="379">
        <f t="shared" si="3"/>
        <v>3.0704981702213596E-3</v>
      </c>
      <c r="AO23" s="378">
        <f t="shared" si="3"/>
        <v>3.8586023988011827E-3</v>
      </c>
      <c r="AP23" s="378">
        <f t="shared" si="3"/>
        <v>7.7549325165145329E-4</v>
      </c>
      <c r="AQ23" s="378">
        <f t="shared" si="3"/>
        <v>1.6487342505353039E-3</v>
      </c>
      <c r="AR23" s="378">
        <f t="shared" si="3"/>
        <v>6.6324946348759236E-3</v>
      </c>
      <c r="AS23" s="379">
        <f t="shared" si="3"/>
        <v>1.6123177253947727E-3</v>
      </c>
      <c r="AT23" s="378">
        <f t="shared" si="3"/>
        <v>2.3447412283551421E-3</v>
      </c>
      <c r="AU23" s="378">
        <f t="shared" si="3"/>
        <v>7.9825499898256227E-2</v>
      </c>
      <c r="AV23" s="379">
        <f t="shared" si="3"/>
        <v>2.3447412283551421E-3</v>
      </c>
      <c r="AW23" s="378">
        <f t="shared" si="3"/>
        <v>9.2814865008177124E-4</v>
      </c>
      <c r="AX23" s="378">
        <f t="shared" si="3"/>
        <v>3.9658671996196308E-4</v>
      </c>
      <c r="AY23" s="378">
        <f t="shared" si="3"/>
        <v>7.9769049850112184E-3</v>
      </c>
      <c r="AZ23" s="379">
        <f t="shared" si="3"/>
        <v>9.2646447327011917E-4</v>
      </c>
      <c r="BA23" s="378">
        <f t="shared" si="3"/>
        <v>1.9319797507022961E-2</v>
      </c>
      <c r="BB23" s="378">
        <f t="shared" si="3"/>
        <v>4.7912443843426057E-2</v>
      </c>
      <c r="BC23" s="378">
        <f t="shared" si="3"/>
        <v>4.0944818370531565E-2</v>
      </c>
      <c r="BD23" s="378">
        <f t="shared" si="3"/>
        <v>0.12983586096776278</v>
      </c>
      <c r="BE23" s="379">
        <f t="shared" si="3"/>
        <v>1.5002745852935701E-2</v>
      </c>
      <c r="BF23" s="378">
        <f t="shared" si="3"/>
        <v>1.9319797507022965E-2</v>
      </c>
      <c r="BG23" s="378">
        <f t="shared" si="3"/>
        <v>4.7912443843426057E-2</v>
      </c>
      <c r="BH23" s="378">
        <f t="shared" si="3"/>
        <v>4.0944818370531565E-2</v>
      </c>
      <c r="BI23" s="378">
        <f t="shared" si="3"/>
        <v>0.12983586096776278</v>
      </c>
      <c r="BJ23" s="379">
        <f t="shared" si="3"/>
        <v>1.0248955632939078E-2</v>
      </c>
      <c r="BK23" s="378">
        <f t="shared" si="3"/>
        <v>9.5824887686852128E-2</v>
      </c>
      <c r="BL23" s="378">
        <f t="shared" si="3"/>
        <v>4.0944818370531565E-2</v>
      </c>
      <c r="BM23" s="378">
        <f t="shared" ref="BM23:CV23" si="4">BM11/BM$6</f>
        <v>0.17569278207552577</v>
      </c>
      <c r="BN23" s="379">
        <f t="shared" si="4"/>
        <v>0.23095418978604887</v>
      </c>
      <c r="BO23" s="378">
        <f t="shared" si="4"/>
        <v>0.13176958655664431</v>
      </c>
      <c r="BP23" s="379">
        <f t="shared" si="4"/>
        <v>0.13176958655664431</v>
      </c>
      <c r="BQ23" s="378">
        <f t="shared" si="4"/>
        <v>4.7912443843426043E-2</v>
      </c>
      <c r="BR23" s="378">
        <f t="shared" si="4"/>
        <v>4.0944818370531572E-2</v>
      </c>
      <c r="BS23" s="378">
        <f t="shared" si="4"/>
        <v>6.7597331100423777E-2</v>
      </c>
      <c r="BT23" s="379">
        <f t="shared" si="4"/>
        <v>4.131445149390528E-2</v>
      </c>
      <c r="BU23" s="378">
        <f t="shared" si="4"/>
        <v>4.1451105817508753E-4</v>
      </c>
      <c r="BV23" s="378">
        <f t="shared" si="4"/>
        <v>2.5797301875708661E-3</v>
      </c>
      <c r="BW23" s="378">
        <f t="shared" si="4"/>
        <v>5.1846838434669868E-4</v>
      </c>
      <c r="BX23" s="378">
        <f t="shared" si="4"/>
        <v>1.1022875844138261E-3</v>
      </c>
      <c r="BY23" s="378">
        <f t="shared" si="4"/>
        <v>3.5474080737226714E-3</v>
      </c>
      <c r="BZ23" s="379">
        <f t="shared" si="4"/>
        <v>1.6947788044650264E-3</v>
      </c>
      <c r="CA23" s="378">
        <f t="shared" si="4"/>
        <v>4.1355375780978724E-4</v>
      </c>
      <c r="CB23" s="378">
        <f t="shared" si="4"/>
        <v>2.5737723811330589E-3</v>
      </c>
      <c r="CC23" s="378">
        <f t="shared" si="4"/>
        <v>5.1727099777776884E-4</v>
      </c>
      <c r="CD23" s="378">
        <f t="shared" si="4"/>
        <v>1.0997418856045567E-3</v>
      </c>
      <c r="CE23" s="378">
        <f t="shared" si="4"/>
        <v>3.539215445376893E-3</v>
      </c>
      <c r="CF23" s="379">
        <f t="shared" si="4"/>
        <v>1.6908647656556388E-3</v>
      </c>
      <c r="CG23" s="378">
        <f t="shared" si="4"/>
        <v>5.2180447520080021E-4</v>
      </c>
      <c r="CH23" s="378">
        <f t="shared" si="4"/>
        <v>1.1093802667064721E-3</v>
      </c>
      <c r="CI23" s="379">
        <f t="shared" si="4"/>
        <v>8.1559237095363616E-4</v>
      </c>
      <c r="CJ23" s="378">
        <f t="shared" si="4"/>
        <v>2.5732247797914773E-3</v>
      </c>
      <c r="CK23" s="378">
        <f t="shared" si="4"/>
        <v>5.1716094208892045E-4</v>
      </c>
      <c r="CL23" s="378">
        <f t="shared" si="4"/>
        <v>1.0995079021581707E-3</v>
      </c>
      <c r="CM23" s="378">
        <f t="shared" si="4"/>
        <v>3.5384624342946996E-3</v>
      </c>
      <c r="CN23" s="379">
        <f t="shared" si="4"/>
        <v>1.4966634614064108E-3</v>
      </c>
      <c r="CO23" s="378">
        <f t="shared" si="4"/>
        <v>6.7597331100423777E-2</v>
      </c>
      <c r="CP23" s="379">
        <f t="shared" si="4"/>
        <v>6.7597331100423777E-2</v>
      </c>
      <c r="CQ23" s="378">
        <f t="shared" si="4"/>
        <v>6.7597331100423777E-2</v>
      </c>
      <c r="CR23" s="379">
        <f t="shared" si="4"/>
        <v>6.7597331100423777E-2</v>
      </c>
      <c r="CS23" s="378">
        <f t="shared" si="4"/>
        <v>6.7597331100423791E-2</v>
      </c>
      <c r="CT23" s="379">
        <f t="shared" si="4"/>
        <v>6.7597331100423791E-2</v>
      </c>
      <c r="CU23" s="378">
        <f t="shared" si="4"/>
        <v>2.8442668774637154E-2</v>
      </c>
      <c r="CV23" s="379">
        <f t="shared" si="4"/>
        <v>2.8442668774637154E-2</v>
      </c>
    </row>
    <row r="24" spans="1:100" s="359" customFormat="1" ht="12.5" x14ac:dyDescent="0.35">
      <c r="A24" s="360" t="s">
        <v>98</v>
      </c>
      <c r="B24" s="378">
        <f t="shared" si="2"/>
        <v>4.0460356323979057E-3</v>
      </c>
      <c r="C24" s="378">
        <f t="shared" ref="C24:BL24" si="5">C12/C$6</f>
        <v>1.1233074626032225E-2</v>
      </c>
      <c r="D24" s="378">
        <f t="shared" si="5"/>
        <v>1.0278343738009616E-3</v>
      </c>
      <c r="E24" s="378">
        <f t="shared" si="5"/>
        <v>7.5251758529007087E-3</v>
      </c>
      <c r="F24" s="378">
        <f t="shared" si="5"/>
        <v>8.6123596095807643E-3</v>
      </c>
      <c r="G24" s="379">
        <f t="shared" si="5"/>
        <v>3.9870164851900031E-3</v>
      </c>
      <c r="H24" s="378">
        <f t="shared" si="5"/>
        <v>1.0054117302786077E-3</v>
      </c>
      <c r="I24" s="379">
        <f t="shared" si="5"/>
        <v>1.0054117302786077E-3</v>
      </c>
      <c r="J24" s="378">
        <f t="shared" si="5"/>
        <v>8.8065337984033695E-3</v>
      </c>
      <c r="K24" s="379">
        <f t="shared" si="5"/>
        <v>8.8065337984033695E-3</v>
      </c>
      <c r="L24" s="378">
        <f t="shared" si="5"/>
        <v>4.5801419286404851E-3</v>
      </c>
      <c r="M24" s="378">
        <f t="shared" si="5"/>
        <v>1.1205315156680462E-2</v>
      </c>
      <c r="N24" s="378">
        <f t="shared" si="5"/>
        <v>1.0252943624729771E-3</v>
      </c>
      <c r="O24" s="378">
        <f t="shared" si="5"/>
        <v>7.5065794404838328E-3</v>
      </c>
      <c r="P24" s="378">
        <f t="shared" si="5"/>
        <v>8.5910765200805442E-3</v>
      </c>
      <c r="Q24" s="379">
        <f t="shared" si="5"/>
        <v>7.1471422600009335E-3</v>
      </c>
      <c r="R24" s="378">
        <f t="shared" si="5"/>
        <v>4.5993820660037354E-3</v>
      </c>
      <c r="S24" s="378">
        <f t="shared" si="5"/>
        <v>1.1252386144036751E-2</v>
      </c>
      <c r="T24" s="378">
        <f t="shared" si="5"/>
        <v>1.0296013915299569E-3</v>
      </c>
      <c r="U24" s="378">
        <f t="shared" si="5"/>
        <v>7.5381128780526397E-3</v>
      </c>
      <c r="V24" s="378">
        <f t="shared" si="5"/>
        <v>8.6271656838924626E-3</v>
      </c>
      <c r="W24" s="379">
        <f t="shared" si="5"/>
        <v>7.1771657835029493E-3</v>
      </c>
      <c r="X24" s="378">
        <f t="shared" si="5"/>
        <v>4.7025444228262509E-3</v>
      </c>
      <c r="Y24" s="378">
        <f t="shared" si="5"/>
        <v>1.0287883131895928E-2</v>
      </c>
      <c r="Z24" s="378">
        <f t="shared" si="5"/>
        <v>9.4134867510844511E-4</v>
      </c>
      <c r="AA24" s="378">
        <f t="shared" si="5"/>
        <v>6.8919803614759375E-3</v>
      </c>
      <c r="AB24" s="378">
        <f t="shared" si="5"/>
        <v>9.8596056848823232E-3</v>
      </c>
      <c r="AC24" s="379">
        <f t="shared" si="5"/>
        <v>4.7352588821020425E-3</v>
      </c>
      <c r="AD24" s="378">
        <f t="shared" si="5"/>
        <v>3.4705340677913893E-2</v>
      </c>
      <c r="AE24" s="379">
        <f t="shared" si="5"/>
        <v>3.4705340677913893E-2</v>
      </c>
      <c r="AF24" s="378">
        <f t="shared" si="5"/>
        <v>9.8779491785717499E-3</v>
      </c>
      <c r="AG24" s="378">
        <f t="shared" si="5"/>
        <v>6.6084029935867036E-3</v>
      </c>
      <c r="AH24" s="378">
        <f t="shared" si="5"/>
        <v>1.2598781201255021E-2</v>
      </c>
      <c r="AI24" s="379">
        <f t="shared" si="5"/>
        <v>8.1008571302912859E-3</v>
      </c>
      <c r="AJ24" s="378">
        <f t="shared" si="5"/>
        <v>2.3862921156181133E-2</v>
      </c>
      <c r="AK24" s="378">
        <f t="shared" si="5"/>
        <v>2.1834743772452527E-3</v>
      </c>
      <c r="AL24" s="378">
        <f t="shared" si="5"/>
        <v>1.5986066508275023E-2</v>
      </c>
      <c r="AM24" s="378">
        <f t="shared" si="5"/>
        <v>1.3305905036466902E-2</v>
      </c>
      <c r="AN24" s="379">
        <f t="shared" si="5"/>
        <v>1.2491987805155475E-2</v>
      </c>
      <c r="AO24" s="378">
        <f t="shared" si="5"/>
        <v>1.6601891389762039E-2</v>
      </c>
      <c r="AP24" s="378">
        <f t="shared" si="5"/>
        <v>1.5190849530156666E-3</v>
      </c>
      <c r="AQ24" s="378">
        <f t="shared" si="5"/>
        <v>1.112181271449866E-2</v>
      </c>
      <c r="AR24" s="378">
        <f t="shared" si="5"/>
        <v>1.591076615351588E-2</v>
      </c>
      <c r="AS24" s="379">
        <f t="shared" si="5"/>
        <v>6.9189485013005378E-3</v>
      </c>
      <c r="AT24" s="378">
        <f t="shared" si="5"/>
        <v>4.5930265816299483E-3</v>
      </c>
      <c r="AU24" s="378">
        <f t="shared" si="5"/>
        <v>0.1914942916485933</v>
      </c>
      <c r="AV24" s="379">
        <f t="shared" si="5"/>
        <v>4.5930265816299483E-3</v>
      </c>
      <c r="AW24" s="378">
        <f t="shared" si="5"/>
        <v>3.9934208010131336E-3</v>
      </c>
      <c r="AX24" s="378">
        <f t="shared" si="5"/>
        <v>2.6752420670840145E-3</v>
      </c>
      <c r="AY24" s="378">
        <f t="shared" si="5"/>
        <v>1.9135887299168979E-2</v>
      </c>
      <c r="AZ24" s="379">
        <f t="shared" si="5"/>
        <v>3.8876273247421588E-3</v>
      </c>
      <c r="BA24" s="378">
        <f t="shared" si="5"/>
        <v>0.21145751957479572</v>
      </c>
      <c r="BB24" s="378">
        <f t="shared" si="5"/>
        <v>0.20614645063035364</v>
      </c>
      <c r="BC24" s="378">
        <f t="shared" si="5"/>
        <v>0.27620012224430057</v>
      </c>
      <c r="BD24" s="378">
        <f t="shared" si="5"/>
        <v>0.31146471062876613</v>
      </c>
      <c r="BE24" s="379">
        <f t="shared" si="5"/>
        <v>3.2316204285268324E-2</v>
      </c>
      <c r="BF24" s="378">
        <f t="shared" si="5"/>
        <v>0.21145751957479569</v>
      </c>
      <c r="BG24" s="378">
        <f t="shared" si="5"/>
        <v>0.20614645063035364</v>
      </c>
      <c r="BH24" s="378">
        <f t="shared" si="5"/>
        <v>0.27620012224430057</v>
      </c>
      <c r="BI24" s="378">
        <f t="shared" si="5"/>
        <v>0.31146471062876613</v>
      </c>
      <c r="BJ24" s="379">
        <f t="shared" si="5"/>
        <v>2.207644835094643E-2</v>
      </c>
      <c r="BK24" s="378">
        <f t="shared" si="5"/>
        <v>0.41229290126070739</v>
      </c>
      <c r="BL24" s="378">
        <f t="shared" si="5"/>
        <v>0.27620012224430063</v>
      </c>
      <c r="BM24" s="378">
        <f t="shared" ref="BM24:CV24" si="6">BM12/BM$6</f>
        <v>0.42147139565935149</v>
      </c>
      <c r="BN24" s="379">
        <f t="shared" si="6"/>
        <v>0.48433302773035608</v>
      </c>
      <c r="BO24" s="378">
        <f t="shared" si="6"/>
        <v>0.31610354674451369</v>
      </c>
      <c r="BP24" s="379">
        <f t="shared" si="6"/>
        <v>0.31610354674451369</v>
      </c>
      <c r="BQ24" s="378">
        <f t="shared" si="6"/>
        <v>0.20614645063035364</v>
      </c>
      <c r="BR24" s="378">
        <f t="shared" si="6"/>
        <v>0.27620012224430063</v>
      </c>
      <c r="BS24" s="378">
        <f t="shared" si="6"/>
        <v>0.16160778156962985</v>
      </c>
      <c r="BT24" s="379">
        <f t="shared" si="6"/>
        <v>0.27422591158634546</v>
      </c>
      <c r="BU24" s="378">
        <f t="shared" si="6"/>
        <v>4.5368736481925121E-3</v>
      </c>
      <c r="BV24" s="378">
        <f t="shared" si="6"/>
        <v>1.1099459328136062E-2</v>
      </c>
      <c r="BW24" s="378">
        <f t="shared" si="6"/>
        <v>1.0156084783435359E-3</v>
      </c>
      <c r="BX24" s="378">
        <f t="shared" si="6"/>
        <v>7.4356653095472274E-3</v>
      </c>
      <c r="BY24" s="378">
        <f t="shared" si="6"/>
        <v>8.5099172210866842E-3</v>
      </c>
      <c r="BZ24" s="379">
        <f t="shared" si="6"/>
        <v>7.0796237069679982E-3</v>
      </c>
      <c r="CA24" s="378">
        <f t="shared" si="6"/>
        <v>4.5263958799518838E-3</v>
      </c>
      <c r="CB24" s="378">
        <f t="shared" si="6"/>
        <v>1.1073825472874782E-2</v>
      </c>
      <c r="CC24" s="378">
        <f t="shared" si="6"/>
        <v>1.0132629622272692E-3</v>
      </c>
      <c r="CD24" s="378">
        <f t="shared" si="6"/>
        <v>7.4184928723427315E-3</v>
      </c>
      <c r="CE24" s="378">
        <f t="shared" si="6"/>
        <v>8.4902638325853319E-3</v>
      </c>
      <c r="CF24" s="379">
        <f t="shared" si="6"/>
        <v>7.0632735367440556E-3</v>
      </c>
      <c r="CG24" s="378">
        <f t="shared" si="6"/>
        <v>1.0221434229192193E-3</v>
      </c>
      <c r="CH24" s="378">
        <f t="shared" si="6"/>
        <v>7.4835101845333804E-3</v>
      </c>
      <c r="CI24" s="379">
        <f t="shared" si="6"/>
        <v>4.2528268037262994E-3</v>
      </c>
      <c r="CJ24" s="378">
        <f t="shared" si="6"/>
        <v>1.1071469381974966E-2</v>
      </c>
      <c r="CK24" s="378">
        <f t="shared" si="6"/>
        <v>1.0130473782224217E-3</v>
      </c>
      <c r="CL24" s="378">
        <f t="shared" si="6"/>
        <v>7.4169144978605186E-3</v>
      </c>
      <c r="CM24" s="378">
        <f t="shared" si="6"/>
        <v>8.4884574258109052E-3</v>
      </c>
      <c r="CN24" s="379">
        <f t="shared" si="6"/>
        <v>4.7731890854679632E-3</v>
      </c>
      <c r="CO24" s="378">
        <f t="shared" si="6"/>
        <v>0.16160778156962985</v>
      </c>
      <c r="CP24" s="379">
        <f t="shared" si="6"/>
        <v>0.16160778156962985</v>
      </c>
      <c r="CQ24" s="378">
        <f t="shared" si="6"/>
        <v>0.16160778156962982</v>
      </c>
      <c r="CR24" s="379">
        <f t="shared" si="6"/>
        <v>0.16160778156962982</v>
      </c>
      <c r="CS24" s="378">
        <f t="shared" si="6"/>
        <v>0.16160778156962985</v>
      </c>
      <c r="CT24" s="379">
        <f t="shared" si="6"/>
        <v>0.16160778156962985</v>
      </c>
      <c r="CU24" s="378">
        <f t="shared" si="6"/>
        <v>5.5715288388581911E-2</v>
      </c>
      <c r="CV24" s="379">
        <f t="shared" si="6"/>
        <v>5.5715288388581911E-2</v>
      </c>
    </row>
    <row r="25" spans="1:100" s="359" customFormat="1" ht="12.5" x14ac:dyDescent="0.35">
      <c r="A25" s="360" t="s">
        <v>99</v>
      </c>
      <c r="B25" s="378">
        <f t="shared" si="2"/>
        <v>3.5064703377581764E-4</v>
      </c>
      <c r="C25" s="378">
        <f t="shared" ref="C25:BL25" si="7">C13/C$6</f>
        <v>3.8029906073898476E-4</v>
      </c>
      <c r="D25" s="378">
        <f t="shared" si="7"/>
        <v>1.8461618232822313E-4</v>
      </c>
      <c r="E25" s="378">
        <f t="shared" si="7"/>
        <v>2.2817401274941265E-4</v>
      </c>
      <c r="F25" s="378">
        <f t="shared" si="7"/>
        <v>3.2350518991861466E-4</v>
      </c>
      <c r="G25" s="379">
        <f t="shared" si="7"/>
        <v>3.1797318165835859E-4</v>
      </c>
      <c r="H25" s="378">
        <f t="shared" si="7"/>
        <v>1.8058870187969979E-4</v>
      </c>
      <c r="I25" s="379">
        <f t="shared" si="7"/>
        <v>1.8058870187969979E-4</v>
      </c>
      <c r="J25" s="378">
        <f t="shared" si="7"/>
        <v>3.3079893526599539E-4</v>
      </c>
      <c r="K25" s="379">
        <f t="shared" si="7"/>
        <v>3.3079893526599539E-4</v>
      </c>
      <c r="L25" s="378">
        <f t="shared" si="7"/>
        <v>3.9693500687195538E-4</v>
      </c>
      <c r="M25" s="378">
        <f t="shared" si="7"/>
        <v>3.7935925570140201E-4</v>
      </c>
      <c r="N25" s="378">
        <f t="shared" si="7"/>
        <v>1.8415995396459215E-4</v>
      </c>
      <c r="O25" s="378">
        <f t="shared" si="7"/>
        <v>2.2761014313003817E-4</v>
      </c>
      <c r="P25" s="378">
        <f t="shared" si="7"/>
        <v>3.2270573538780708E-4</v>
      </c>
      <c r="Q25" s="379">
        <f t="shared" si="7"/>
        <v>3.2234302532715498E-4</v>
      </c>
      <c r="R25" s="378">
        <f t="shared" si="7"/>
        <v>3.9860244080205763E-4</v>
      </c>
      <c r="S25" s="378">
        <f t="shared" si="7"/>
        <v>3.8095285788741155E-4</v>
      </c>
      <c r="T25" s="378">
        <f t="shared" si="7"/>
        <v>1.8493356815958725E-4</v>
      </c>
      <c r="U25" s="378">
        <f t="shared" si="7"/>
        <v>2.285662817142394E-4</v>
      </c>
      <c r="V25" s="378">
        <f t="shared" si="7"/>
        <v>3.2406134898526885E-4</v>
      </c>
      <c r="W25" s="379">
        <f t="shared" si="7"/>
        <v>3.236971152619228E-4</v>
      </c>
      <c r="X25" s="378">
        <f t="shared" si="7"/>
        <v>4.0754293903382904E-4</v>
      </c>
      <c r="Y25" s="378">
        <f t="shared" si="7"/>
        <v>3.4829932340923472E-4</v>
      </c>
      <c r="Z25" s="378">
        <f t="shared" si="7"/>
        <v>1.6908190956445459E-4</v>
      </c>
      <c r="AA25" s="378">
        <f t="shared" si="7"/>
        <v>2.0897462672077465E-4</v>
      </c>
      <c r="AB25" s="378">
        <f t="shared" si="7"/>
        <v>3.7035536765815273E-4</v>
      </c>
      <c r="AC25" s="379">
        <f t="shared" si="7"/>
        <v>2.3626930980383761E-4</v>
      </c>
      <c r="AD25" s="378">
        <f t="shared" si="7"/>
        <v>7.9927243279443068E-5</v>
      </c>
      <c r="AE25" s="379">
        <f t="shared" si="7"/>
        <v>7.9927243279443068E-5</v>
      </c>
      <c r="AF25" s="378">
        <f t="shared" si="7"/>
        <v>1.883363957120261E-4</v>
      </c>
      <c r="AG25" s="378">
        <f t="shared" si="7"/>
        <v>1.6527193870043979E-4</v>
      </c>
      <c r="AH25" s="378">
        <f t="shared" si="7"/>
        <v>4.7324673957193015E-4</v>
      </c>
      <c r="AI25" s="379">
        <f t="shared" si="7"/>
        <v>1.8735310224994291E-4</v>
      </c>
      <c r="AJ25" s="378">
        <f t="shared" si="7"/>
        <v>8.0788624702564122E-4</v>
      </c>
      <c r="AK25" s="378">
        <f t="shared" si="7"/>
        <v>3.92188385612966E-4</v>
      </c>
      <c r="AL25" s="378">
        <f t="shared" si="7"/>
        <v>4.8472022642049917E-4</v>
      </c>
      <c r="AM25" s="378">
        <f t="shared" si="7"/>
        <v>4.9980836042572239E-4</v>
      </c>
      <c r="AN25" s="379">
        <f t="shared" si="7"/>
        <v>5.1875862968609788E-4</v>
      </c>
      <c r="AO25" s="378">
        <f t="shared" si="7"/>
        <v>5.6206193871314789E-4</v>
      </c>
      <c r="AP25" s="378">
        <f t="shared" si="7"/>
        <v>2.728529730144138E-4</v>
      </c>
      <c r="AQ25" s="378">
        <f t="shared" si="7"/>
        <v>3.3722914729446415E-4</v>
      </c>
      <c r="AR25" s="378">
        <f t="shared" si="7"/>
        <v>5.9765449418970325E-4</v>
      </c>
      <c r="AS25" s="379">
        <f t="shared" si="7"/>
        <v>3.3456032528251948E-4</v>
      </c>
      <c r="AT25" s="378">
        <f t="shared" si="7"/>
        <v>8.2498411655258926E-4</v>
      </c>
      <c r="AU25" s="378">
        <f t="shared" si="7"/>
        <v>7.1930806418247515E-3</v>
      </c>
      <c r="AV25" s="379">
        <f t="shared" si="7"/>
        <v>8.2498411655258926E-4</v>
      </c>
      <c r="AW25" s="378">
        <f t="shared" si="7"/>
        <v>1.3519844123899101E-4</v>
      </c>
      <c r="AX25" s="378">
        <f t="shared" si="7"/>
        <v>8.1117136589877283E-5</v>
      </c>
      <c r="AY25" s="378">
        <f t="shared" si="7"/>
        <v>7.1879939245595597E-4</v>
      </c>
      <c r="AZ25" s="379">
        <f t="shared" si="7"/>
        <v>1.2922091468372065E-4</v>
      </c>
      <c r="BA25" s="378">
        <f t="shared" si="7"/>
        <v>1.8325827734875979E-2</v>
      </c>
      <c r="BB25" s="378">
        <f t="shared" si="7"/>
        <v>6.9791490005520138E-3</v>
      </c>
      <c r="BC25" s="378">
        <f t="shared" si="7"/>
        <v>8.374779732232782E-3</v>
      </c>
      <c r="BD25" s="378">
        <f t="shared" si="7"/>
        <v>1.1699517313793425E-2</v>
      </c>
      <c r="BE25" s="379">
        <f t="shared" si="7"/>
        <v>1.5767970702339834E-3</v>
      </c>
      <c r="BF25" s="378">
        <f t="shared" si="7"/>
        <v>1.8325827734875979E-2</v>
      </c>
      <c r="BG25" s="378">
        <f t="shared" si="7"/>
        <v>6.9791490005520138E-3</v>
      </c>
      <c r="BH25" s="378">
        <f t="shared" si="7"/>
        <v>8.374779732232782E-3</v>
      </c>
      <c r="BI25" s="378">
        <f t="shared" si="7"/>
        <v>1.1699517313793425E-2</v>
      </c>
      <c r="BJ25" s="379">
        <f t="shared" si="7"/>
        <v>1.0771710307826195E-3</v>
      </c>
      <c r="BK25" s="378">
        <f t="shared" si="7"/>
        <v>1.3958298001104033E-2</v>
      </c>
      <c r="BL25" s="378">
        <f t="shared" si="7"/>
        <v>8.3747797322327837E-3</v>
      </c>
      <c r="BM25" s="378">
        <f t="shared" ref="BM25:CV25" si="8">BM13/BM$6</f>
        <v>1.5831687258665149E-2</v>
      </c>
      <c r="BN25" s="379">
        <f t="shared" si="8"/>
        <v>2.5078164739604E-2</v>
      </c>
      <c r="BO25" s="378">
        <f t="shared" si="8"/>
        <v>1.1873765443998858E-2</v>
      </c>
      <c r="BP25" s="379">
        <f t="shared" si="8"/>
        <v>1.1873765443998858E-2</v>
      </c>
      <c r="BQ25" s="378">
        <f t="shared" si="8"/>
        <v>6.979149000552012E-3</v>
      </c>
      <c r="BR25" s="378">
        <f t="shared" si="8"/>
        <v>8.374779732232782E-3</v>
      </c>
      <c r="BS25" s="378">
        <f t="shared" si="8"/>
        <v>6.1768270255007007E-3</v>
      </c>
      <c r="BT25" s="379">
        <f t="shared" si="8"/>
        <v>8.3364142816242538E-3</v>
      </c>
      <c r="BU25" s="378">
        <f t="shared" si="8"/>
        <v>3.9318518962512349E-4</v>
      </c>
      <c r="BV25" s="378">
        <f t="shared" si="8"/>
        <v>3.7577547534656594E-4</v>
      </c>
      <c r="BW25" s="378">
        <f t="shared" si="8"/>
        <v>1.8242020776030996E-4</v>
      </c>
      <c r="BX25" s="378">
        <f t="shared" si="8"/>
        <v>2.2545992602777533E-4</v>
      </c>
      <c r="BY25" s="378">
        <f t="shared" si="8"/>
        <v>3.1965715687681887E-4</v>
      </c>
      <c r="BZ25" s="379">
        <f t="shared" si="8"/>
        <v>3.192978733127405E-4</v>
      </c>
      <c r="CA25" s="378">
        <f t="shared" si="8"/>
        <v>3.9227714068834494E-4</v>
      </c>
      <c r="CB25" s="378">
        <f t="shared" si="8"/>
        <v>3.7490763360211669E-4</v>
      </c>
      <c r="CC25" s="378">
        <f t="shared" si="8"/>
        <v>1.8199891397795362E-4</v>
      </c>
      <c r="CD25" s="378">
        <f t="shared" si="8"/>
        <v>2.2493923335796528E-4</v>
      </c>
      <c r="CE25" s="378">
        <f t="shared" si="8"/>
        <v>3.1891891863922818E-4</v>
      </c>
      <c r="CF25" s="379">
        <f t="shared" si="8"/>
        <v>3.1856046482933931E-4</v>
      </c>
      <c r="CG25" s="378">
        <f t="shared" si="8"/>
        <v>1.8359399271053272E-4</v>
      </c>
      <c r="CH25" s="378">
        <f t="shared" si="8"/>
        <v>2.2691065054617661E-4</v>
      </c>
      <c r="CI25" s="379">
        <f t="shared" si="8"/>
        <v>2.0525232162835468E-4</v>
      </c>
      <c r="CJ25" s="378">
        <f t="shared" si="8"/>
        <v>3.7482786744849926E-4</v>
      </c>
      <c r="CK25" s="378">
        <f t="shared" si="8"/>
        <v>1.8196019149798948E-4</v>
      </c>
      <c r="CL25" s="378">
        <f t="shared" si="8"/>
        <v>2.2489137480339219E-4</v>
      </c>
      <c r="CM25" s="378">
        <f t="shared" si="8"/>
        <v>3.1885106476489845E-4</v>
      </c>
      <c r="CN25" s="379">
        <f t="shared" si="8"/>
        <v>2.4848553722033777E-4</v>
      </c>
      <c r="CO25" s="378">
        <f t="shared" si="8"/>
        <v>6.1768270255007016E-3</v>
      </c>
      <c r="CP25" s="379">
        <f t="shared" si="8"/>
        <v>6.1768270255007016E-3</v>
      </c>
      <c r="CQ25" s="378">
        <f t="shared" si="8"/>
        <v>6.1768270255007007E-3</v>
      </c>
      <c r="CR25" s="379">
        <f t="shared" si="8"/>
        <v>6.1768270255007007E-3</v>
      </c>
      <c r="CS25" s="378">
        <f t="shared" si="8"/>
        <v>6.1768270255007007E-3</v>
      </c>
      <c r="CT25" s="379">
        <f t="shared" si="8"/>
        <v>6.1768270255007007E-3</v>
      </c>
      <c r="CU25" s="378">
        <f t="shared" si="8"/>
        <v>1.0007394286278103E-2</v>
      </c>
      <c r="CV25" s="379">
        <f t="shared" si="8"/>
        <v>1.0007394286278103E-2</v>
      </c>
    </row>
    <row r="26" spans="1:100" s="359" customFormat="1" ht="12.5" x14ac:dyDescent="0.35">
      <c r="A26" s="360" t="s">
        <v>100</v>
      </c>
      <c r="B26" s="378">
        <f t="shared" si="2"/>
        <v>3.2244990943240762E-4</v>
      </c>
      <c r="C26" s="378">
        <f t="shared" ref="C26:BL26" si="9">C14/C$6</f>
        <v>3.6605548280672061E-4</v>
      </c>
      <c r="D26" s="378">
        <f t="shared" si="9"/>
        <v>7.9990743042621232E-5</v>
      </c>
      <c r="E26" s="378">
        <f t="shared" si="9"/>
        <v>2.1959852349712973E-4</v>
      </c>
      <c r="F26" s="378">
        <f t="shared" si="9"/>
        <v>1.815086779668237E-4</v>
      </c>
      <c r="G26" s="379">
        <f t="shared" si="9"/>
        <v>2.7570877231362782E-4</v>
      </c>
      <c r="H26" s="378">
        <f t="shared" si="9"/>
        <v>7.8245711000444928E-5</v>
      </c>
      <c r="I26" s="379">
        <f t="shared" si="9"/>
        <v>7.8245711000444928E-5</v>
      </c>
      <c r="J26" s="378">
        <f t="shared" si="9"/>
        <v>1.8560097112528212E-4</v>
      </c>
      <c r="K26" s="379">
        <f t="shared" si="9"/>
        <v>1.8560097112528212E-4</v>
      </c>
      <c r="L26" s="378">
        <f t="shared" si="9"/>
        <v>3.6501565588101964E-4</v>
      </c>
      <c r="M26" s="378">
        <f t="shared" si="9"/>
        <v>3.6515087687341103E-4</v>
      </c>
      <c r="N26" s="378">
        <f t="shared" si="9"/>
        <v>7.9793067815326786E-5</v>
      </c>
      <c r="O26" s="378">
        <f t="shared" si="9"/>
        <v>2.1905584585225912E-4</v>
      </c>
      <c r="P26" s="378">
        <f t="shared" si="9"/>
        <v>1.8106012894967196E-4</v>
      </c>
      <c r="Q26" s="379">
        <f t="shared" si="9"/>
        <v>2.7204288436719716E-4</v>
      </c>
      <c r="R26" s="378">
        <f t="shared" si="9"/>
        <v>3.6654900385763408E-4</v>
      </c>
      <c r="S26" s="378">
        <f t="shared" si="9"/>
        <v>3.6668479288274334E-4</v>
      </c>
      <c r="T26" s="378">
        <f t="shared" si="9"/>
        <v>8.0128260394360617E-5</v>
      </c>
      <c r="U26" s="378">
        <f t="shared" si="9"/>
        <v>2.1997604977390303E-4</v>
      </c>
      <c r="V26" s="378">
        <f t="shared" si="9"/>
        <v>1.8182072148288924E-4</v>
      </c>
      <c r="W26" s="379">
        <f t="shared" si="9"/>
        <v>2.7318567481899285E-4</v>
      </c>
      <c r="X26" s="378">
        <f t="shared" si="9"/>
        <v>3.7477055592403024E-4</v>
      </c>
      <c r="Y26" s="378">
        <f t="shared" si="9"/>
        <v>3.3525425159892263E-4</v>
      </c>
      <c r="Z26" s="378">
        <f t="shared" si="9"/>
        <v>7.326003284522681E-5</v>
      </c>
      <c r="AA26" s="378">
        <f t="shared" si="9"/>
        <v>2.0112071012505812E-4</v>
      </c>
      <c r="AB26" s="378">
        <f t="shared" si="9"/>
        <v>2.0779485231275482E-4</v>
      </c>
      <c r="AC26" s="379">
        <f t="shared" si="9"/>
        <v>1.8605210451503974E-4</v>
      </c>
      <c r="AD26" s="378">
        <f t="shared" si="9"/>
        <v>7.0193703719791461E-5</v>
      </c>
      <c r="AE26" s="379">
        <f t="shared" si="9"/>
        <v>7.0193703719791461E-5</v>
      </c>
      <c r="AF26" s="378">
        <f t="shared" si="9"/>
        <v>1.8132130583049355E-4</v>
      </c>
      <c r="AG26" s="378">
        <f t="shared" si="9"/>
        <v>1.5903320827113289E-4</v>
      </c>
      <c r="AH26" s="378">
        <f t="shared" si="9"/>
        <v>2.6552399382965235E-4</v>
      </c>
      <c r="AI26" s="379">
        <f t="shared" si="9"/>
        <v>1.7206165599894355E-4</v>
      </c>
      <c r="AJ26" s="378">
        <f t="shared" si="9"/>
        <v>7.7762797949914848E-4</v>
      </c>
      <c r="AK26" s="378">
        <f t="shared" si="9"/>
        <v>1.6992790113107712E-4</v>
      </c>
      <c r="AL26" s="378">
        <f t="shared" si="9"/>
        <v>4.6650293233890648E-4</v>
      </c>
      <c r="AM26" s="378">
        <f t="shared" si="9"/>
        <v>2.8042689132888788E-4</v>
      </c>
      <c r="AN26" s="379">
        <f t="shared" si="9"/>
        <v>3.8770040420039656E-4</v>
      </c>
      <c r="AO26" s="378">
        <f t="shared" si="9"/>
        <v>5.4101068233806341E-4</v>
      </c>
      <c r="AP26" s="378">
        <f t="shared" si="9"/>
        <v>1.1822209612160656E-4</v>
      </c>
      <c r="AQ26" s="378">
        <f t="shared" si="9"/>
        <v>3.2455502681363532E-4</v>
      </c>
      <c r="AR26" s="378">
        <f t="shared" si="9"/>
        <v>3.3532530698686559E-4</v>
      </c>
      <c r="AS26" s="379">
        <f t="shared" si="9"/>
        <v>2.3788161479538022E-4</v>
      </c>
      <c r="AT26" s="378">
        <f t="shared" si="9"/>
        <v>3.5745020641840932E-4</v>
      </c>
      <c r="AU26" s="378">
        <f t="shared" si="9"/>
        <v>4.0358133300266935E-3</v>
      </c>
      <c r="AV26" s="379">
        <f t="shared" si="9"/>
        <v>3.5745020641840932E-4</v>
      </c>
      <c r="AW26" s="378">
        <f t="shared" si="9"/>
        <v>1.3013476968964187E-4</v>
      </c>
      <c r="AX26" s="378">
        <f t="shared" si="9"/>
        <v>7.8068502240064586E-5</v>
      </c>
      <c r="AY26" s="378">
        <f t="shared" si="9"/>
        <v>4.0329593315290859E-4</v>
      </c>
      <c r="AZ26" s="379">
        <f t="shared" si="9"/>
        <v>1.1182799856510141E-4</v>
      </c>
      <c r="BA26" s="378">
        <f t="shared" si="9"/>
        <v>1.6852164496456632E-2</v>
      </c>
      <c r="BB26" s="378">
        <f t="shared" si="9"/>
        <v>6.7177545798109278E-3</v>
      </c>
      <c r="BC26" s="378">
        <f t="shared" si="9"/>
        <v>8.0600294558160201E-3</v>
      </c>
      <c r="BD26" s="378">
        <f t="shared" si="9"/>
        <v>6.5642344749116425E-3</v>
      </c>
      <c r="BE26" s="379">
        <f t="shared" si="9"/>
        <v>8.6459516190289497E-4</v>
      </c>
      <c r="BF26" s="378">
        <f t="shared" si="9"/>
        <v>1.6852164496456632E-2</v>
      </c>
      <c r="BG26" s="378">
        <f t="shared" si="9"/>
        <v>6.7177545798109278E-3</v>
      </c>
      <c r="BH26" s="378">
        <f t="shared" si="9"/>
        <v>8.0600294558160201E-3</v>
      </c>
      <c r="BI26" s="378">
        <f t="shared" si="9"/>
        <v>6.5642344749116425E-3</v>
      </c>
      <c r="BJ26" s="379">
        <f t="shared" si="9"/>
        <v>5.9063837657841894E-4</v>
      </c>
      <c r="BK26" s="378">
        <f t="shared" si="9"/>
        <v>1.3435509159621861E-2</v>
      </c>
      <c r="BL26" s="378">
        <f t="shared" si="9"/>
        <v>8.0600294558160219E-3</v>
      </c>
      <c r="BM26" s="378">
        <f t="shared" ref="BM26:CV26" si="10">BM14/BM$6</f>
        <v>8.8826662256251184E-3</v>
      </c>
      <c r="BN26" s="379">
        <f t="shared" si="10"/>
        <v>1.3689297236301034E-2</v>
      </c>
      <c r="BO26" s="378">
        <f t="shared" si="10"/>
        <v>6.6619996692188375E-3</v>
      </c>
      <c r="BP26" s="379">
        <f t="shared" si="10"/>
        <v>6.6619996692188375E-3</v>
      </c>
      <c r="BQ26" s="378">
        <f t="shared" si="10"/>
        <v>6.7177545798109261E-3</v>
      </c>
      <c r="BR26" s="378">
        <f t="shared" si="10"/>
        <v>8.0600294558160219E-3</v>
      </c>
      <c r="BS26" s="378">
        <f t="shared" si="10"/>
        <v>3.5324418862089021E-3</v>
      </c>
      <c r="BT26" s="379">
        <f t="shared" si="10"/>
        <v>7.9957148891644063E-3</v>
      </c>
      <c r="BU26" s="378">
        <f t="shared" si="10"/>
        <v>3.6156737851044285E-4</v>
      </c>
      <c r="BV26" s="378">
        <f t="shared" si="10"/>
        <v>3.6170132207957696E-4</v>
      </c>
      <c r="BW26" s="378">
        <f t="shared" si="10"/>
        <v>7.9039268284694631E-5</v>
      </c>
      <c r="BX26" s="378">
        <f t="shared" si="10"/>
        <v>2.169864405980606E-4</v>
      </c>
      <c r="BY26" s="378">
        <f t="shared" si="10"/>
        <v>1.7934966657549262E-4</v>
      </c>
      <c r="BZ26" s="379">
        <f t="shared" si="10"/>
        <v>2.6947291426625541E-4</v>
      </c>
      <c r="CA26" s="378">
        <f t="shared" si="10"/>
        <v>3.6073234992265905E-4</v>
      </c>
      <c r="CB26" s="378">
        <f t="shared" si="10"/>
        <v>3.6086598415329627E-4</v>
      </c>
      <c r="CC26" s="378">
        <f t="shared" si="10"/>
        <v>7.8856729558863969E-5</v>
      </c>
      <c r="CD26" s="378">
        <f t="shared" si="10"/>
        <v>2.1648531717866559E-4</v>
      </c>
      <c r="CE26" s="378">
        <f t="shared" si="10"/>
        <v>1.7893546411226982E-4</v>
      </c>
      <c r="CF26" s="379">
        <f t="shared" si="10"/>
        <v>2.6885057497233808E-4</v>
      </c>
      <c r="CG26" s="378">
        <f t="shared" si="10"/>
        <v>7.9547847376497329E-5</v>
      </c>
      <c r="CH26" s="378">
        <f t="shared" si="10"/>
        <v>2.183826423758322E-4</v>
      </c>
      <c r="CI26" s="379">
        <f t="shared" si="10"/>
        <v>1.4896524487616476E-4</v>
      </c>
      <c r="CJ26" s="378">
        <f t="shared" si="10"/>
        <v>3.6078920553118423E-4</v>
      </c>
      <c r="CK26" s="378">
        <f t="shared" si="10"/>
        <v>7.8839951831658679E-5</v>
      </c>
      <c r="CL26" s="378">
        <f t="shared" si="10"/>
        <v>2.1643925729746208E-4</v>
      </c>
      <c r="CM26" s="378">
        <f t="shared" si="10"/>
        <v>1.7889739341848094E-4</v>
      </c>
      <c r="CN26" s="379">
        <f t="shared" si="10"/>
        <v>1.6342992022846367E-4</v>
      </c>
      <c r="CO26" s="378">
        <f t="shared" si="10"/>
        <v>3.5324418862089021E-3</v>
      </c>
      <c r="CP26" s="379">
        <f t="shared" si="10"/>
        <v>3.5324418862089021E-3</v>
      </c>
      <c r="CQ26" s="378">
        <f t="shared" si="10"/>
        <v>3.5324418862089021E-3</v>
      </c>
      <c r="CR26" s="379">
        <f t="shared" si="10"/>
        <v>3.5324418862089021E-3</v>
      </c>
      <c r="CS26" s="378">
        <f t="shared" si="10"/>
        <v>3.5324418862089021E-3</v>
      </c>
      <c r="CT26" s="379">
        <f t="shared" si="10"/>
        <v>3.5324418862089021E-3</v>
      </c>
      <c r="CU26" s="378">
        <f t="shared" si="10"/>
        <v>4.3360169990769616E-3</v>
      </c>
      <c r="CV26" s="379">
        <f t="shared" si="10"/>
        <v>4.3360169990769616E-3</v>
      </c>
    </row>
    <row r="27" spans="1:100" s="359" customFormat="1" ht="12.5" x14ac:dyDescent="0.35">
      <c r="A27" s="360" t="s">
        <v>101</v>
      </c>
      <c r="B27" s="378">
        <f t="shared" si="2"/>
        <v>2.7860554588348407E-3</v>
      </c>
      <c r="C27" s="378">
        <f t="shared" ref="C27:BL27" si="11">C15/C$6</f>
        <v>1.2789493077183922E-4</v>
      </c>
      <c r="D27" s="378">
        <f t="shared" si="11"/>
        <v>2.527886019225324E-3</v>
      </c>
      <c r="E27" s="378">
        <f t="shared" si="11"/>
        <v>7.7998702174754099E-5</v>
      </c>
      <c r="F27" s="378">
        <f t="shared" si="11"/>
        <v>3.9727887679601376E-4</v>
      </c>
      <c r="G27" s="379">
        <f t="shared" si="11"/>
        <v>2.5151806055862909E-3</v>
      </c>
      <c r="H27" s="378">
        <f t="shared" si="11"/>
        <v>2.472739111786706E-3</v>
      </c>
      <c r="I27" s="379">
        <f t="shared" si="11"/>
        <v>2.472739111786706E-3</v>
      </c>
      <c r="J27" s="378">
        <f t="shared" si="11"/>
        <v>4.062359230801013E-4</v>
      </c>
      <c r="K27" s="379">
        <f t="shared" si="11"/>
        <v>4.062359230801013E-4</v>
      </c>
      <c r="L27" s="378">
        <f t="shared" si="11"/>
        <v>3.1538351566529729E-3</v>
      </c>
      <c r="M27" s="378">
        <f t="shared" si="11"/>
        <v>1.2757887345634885E-4</v>
      </c>
      <c r="N27" s="378">
        <f t="shared" si="11"/>
        <v>2.5216390408323544E-3</v>
      </c>
      <c r="O27" s="378">
        <f t="shared" si="11"/>
        <v>7.7805949731226339E-5</v>
      </c>
      <c r="P27" s="378">
        <f t="shared" si="11"/>
        <v>3.9629711079056378E-4</v>
      </c>
      <c r="Q27" s="379">
        <f t="shared" si="11"/>
        <v>1.2504894307446344E-3</v>
      </c>
      <c r="R27" s="378">
        <f t="shared" si="11"/>
        <v>3.1670837027854863E-3</v>
      </c>
      <c r="S27" s="378">
        <f t="shared" si="11"/>
        <v>1.2811480336598759E-4</v>
      </c>
      <c r="T27" s="378">
        <f t="shared" si="11"/>
        <v>2.532231874478571E-3</v>
      </c>
      <c r="U27" s="378">
        <f t="shared" si="11"/>
        <v>7.8132794877911854E-5</v>
      </c>
      <c r="V27" s="378">
        <f t="shared" si="11"/>
        <v>3.9796186506391715E-4</v>
      </c>
      <c r="W27" s="379">
        <f t="shared" si="11"/>
        <v>1.2557424532041288E-3</v>
      </c>
      <c r="X27" s="378">
        <f t="shared" si="11"/>
        <v>3.2381201625413529E-3</v>
      </c>
      <c r="Y27" s="378">
        <f t="shared" si="11"/>
        <v>1.1713338909841829E-4</v>
      </c>
      <c r="Z27" s="378">
        <f t="shared" si="11"/>
        <v>2.3151805540643751E-3</v>
      </c>
      <c r="AA27" s="378">
        <f t="shared" si="11"/>
        <v>7.1435609494999633E-5</v>
      </c>
      <c r="AB27" s="378">
        <f t="shared" si="11"/>
        <v>4.5481299547503625E-4</v>
      </c>
      <c r="AC27" s="379">
        <f t="shared" si="11"/>
        <v>1.3429226418357565E-3</v>
      </c>
      <c r="AD27" s="378">
        <f t="shared" si="11"/>
        <v>6.548230896004408E-4</v>
      </c>
      <c r="AE27" s="379">
        <f t="shared" si="11"/>
        <v>6.548230896004408E-4</v>
      </c>
      <c r="AF27" s="378">
        <f t="shared" si="11"/>
        <v>1.5575423985900569E-3</v>
      </c>
      <c r="AG27" s="378">
        <f t="shared" si="11"/>
        <v>7.2436501434924218E-5</v>
      </c>
      <c r="AH27" s="378">
        <f t="shared" si="11"/>
        <v>5.8116821307197767E-4</v>
      </c>
      <c r="AI27" s="379">
        <f t="shared" si="11"/>
        <v>6.5416039217325187E-4</v>
      </c>
      <c r="AJ27" s="378">
        <f t="shared" si="11"/>
        <v>2.7169290251227143E-4</v>
      </c>
      <c r="AK27" s="378">
        <f t="shared" si="11"/>
        <v>5.3701009542650793E-3</v>
      </c>
      <c r="AL27" s="378">
        <f t="shared" si="11"/>
        <v>1.6569611991779819E-4</v>
      </c>
      <c r="AM27" s="378">
        <f t="shared" si="11"/>
        <v>6.1378707430672578E-4</v>
      </c>
      <c r="AN27" s="379">
        <f t="shared" si="11"/>
        <v>2.0511972596693353E-3</v>
      </c>
      <c r="AO27" s="378">
        <f t="shared" si="11"/>
        <v>1.8902195709218805E-4</v>
      </c>
      <c r="AP27" s="378">
        <f t="shared" si="11"/>
        <v>3.7360821087770763E-3</v>
      </c>
      <c r="AQ27" s="378">
        <f t="shared" si="11"/>
        <v>1.1527796486339743E-4</v>
      </c>
      <c r="AR27" s="378">
        <f t="shared" si="11"/>
        <v>7.3394651326461708E-4</v>
      </c>
      <c r="AS27" s="379">
        <f t="shared" si="11"/>
        <v>1.982241326120219E-3</v>
      </c>
      <c r="AT27" s="378">
        <f t="shared" si="11"/>
        <v>1.1296224350520707E-2</v>
      </c>
      <c r="AU27" s="378">
        <f t="shared" si="11"/>
        <v>8.8334255126052176E-3</v>
      </c>
      <c r="AV27" s="379">
        <f t="shared" si="11"/>
        <v>1.1296224350520707E-2</v>
      </c>
      <c r="AW27" s="378">
        <f t="shared" si="11"/>
        <v>4.5467362578076419E-5</v>
      </c>
      <c r="AX27" s="378">
        <f t="shared" si="11"/>
        <v>2.7728974487078057E-5</v>
      </c>
      <c r="AY27" s="378">
        <f t="shared" si="11"/>
        <v>8.8271787957528455E-4</v>
      </c>
      <c r="AZ27" s="379">
        <f t="shared" si="11"/>
        <v>7.1586435438245833E-5</v>
      </c>
      <c r="BA27" s="378">
        <f t="shared" si="11"/>
        <v>0.14560731299686608</v>
      </c>
      <c r="BB27" s="378">
        <f t="shared" si="11"/>
        <v>2.3470943539473476E-3</v>
      </c>
      <c r="BC27" s="378">
        <f t="shared" si="11"/>
        <v>2.8628236066084306E-3</v>
      </c>
      <c r="BD27" s="378">
        <f t="shared" si="11"/>
        <v>1.4367531781016168E-2</v>
      </c>
      <c r="BE27" s="379">
        <f t="shared" si="11"/>
        <v>1.7930502923364257E-3</v>
      </c>
      <c r="BF27" s="378">
        <f t="shared" si="11"/>
        <v>0.14560731299686605</v>
      </c>
      <c r="BG27" s="378">
        <f t="shared" si="11"/>
        <v>2.3470943539473476E-3</v>
      </c>
      <c r="BH27" s="378">
        <f t="shared" si="11"/>
        <v>2.8628236066084306E-3</v>
      </c>
      <c r="BI27" s="378">
        <f t="shared" si="11"/>
        <v>1.4367531781016168E-2</v>
      </c>
      <c r="BJ27" s="379">
        <f t="shared" si="11"/>
        <v>1.2249019662083076E-3</v>
      </c>
      <c r="BK27" s="378">
        <f t="shared" si="11"/>
        <v>4.694188707894697E-3</v>
      </c>
      <c r="BL27" s="378">
        <f t="shared" si="11"/>
        <v>2.8628236066084306E-3</v>
      </c>
      <c r="BM27" s="378">
        <f t="shared" ref="BM27:CV27" si="12">BM15/BM$6</f>
        <v>1.9442021729204853E-2</v>
      </c>
      <c r="BN27" s="379">
        <f t="shared" si="12"/>
        <v>2.807784961573323E-2</v>
      </c>
      <c r="BO27" s="378">
        <f t="shared" si="12"/>
        <v>1.4581516296903643E-2</v>
      </c>
      <c r="BP27" s="379">
        <f t="shared" si="12"/>
        <v>1.4581516296903643E-2</v>
      </c>
      <c r="BQ27" s="378">
        <f t="shared" si="12"/>
        <v>2.3470943539473472E-3</v>
      </c>
      <c r="BR27" s="378">
        <f t="shared" si="12"/>
        <v>2.862823606608431E-3</v>
      </c>
      <c r="BS27" s="378">
        <f t="shared" si="12"/>
        <v>8.7022115894356995E-3</v>
      </c>
      <c r="BT27" s="379">
        <f t="shared" si="12"/>
        <v>2.9241992604576317E-3</v>
      </c>
      <c r="BU27" s="378">
        <f t="shared" si="12"/>
        <v>3.1240410965188482E-3</v>
      </c>
      <c r="BV27" s="378">
        <f t="shared" si="12"/>
        <v>1.2637364476214015E-4</v>
      </c>
      <c r="BW27" s="378">
        <f t="shared" si="12"/>
        <v>2.4978172931862767E-3</v>
      </c>
      <c r="BX27" s="378">
        <f t="shared" si="12"/>
        <v>7.707092236614839E-5</v>
      </c>
      <c r="BY27" s="378">
        <f t="shared" si="12"/>
        <v>3.9255331970339594E-4</v>
      </c>
      <c r="BZ27" s="379">
        <f t="shared" si="12"/>
        <v>1.2386761445561988E-3</v>
      </c>
      <c r="CA27" s="378">
        <f t="shared" si="12"/>
        <v>3.1168262210072586E-3</v>
      </c>
      <c r="CB27" s="378">
        <f t="shared" si="12"/>
        <v>1.2608178876961793E-4</v>
      </c>
      <c r="CC27" s="378">
        <f t="shared" si="12"/>
        <v>2.4920486620241844E-3</v>
      </c>
      <c r="CD27" s="378">
        <f t="shared" si="12"/>
        <v>7.6892929473847845E-5</v>
      </c>
      <c r="CE27" s="378">
        <f t="shared" si="12"/>
        <v>3.9164673005050139E-4</v>
      </c>
      <c r="CF27" s="379">
        <f t="shared" si="12"/>
        <v>1.2358154606195795E-3</v>
      </c>
      <c r="CG27" s="378">
        <f t="shared" si="12"/>
        <v>2.5138895276341213E-3</v>
      </c>
      <c r="CH27" s="378">
        <f t="shared" si="12"/>
        <v>7.7566836113226447E-5</v>
      </c>
      <c r="CI27" s="379">
        <f t="shared" si="12"/>
        <v>1.2957281818736738E-3</v>
      </c>
      <c r="CJ27" s="378">
        <f t="shared" si="12"/>
        <v>1.2605496333735152E-4</v>
      </c>
      <c r="CK27" s="378">
        <f t="shared" si="12"/>
        <v>2.4915184483966643E-3</v>
      </c>
      <c r="CL27" s="378">
        <f t="shared" si="12"/>
        <v>7.6876569568967877E-5</v>
      </c>
      <c r="CM27" s="378">
        <f t="shared" si="12"/>
        <v>3.9156340245075945E-4</v>
      </c>
      <c r="CN27" s="379">
        <f t="shared" si="12"/>
        <v>1.4985387473239909E-3</v>
      </c>
      <c r="CO27" s="378">
        <f t="shared" si="12"/>
        <v>8.7022115894356978E-3</v>
      </c>
      <c r="CP27" s="379">
        <f t="shared" si="12"/>
        <v>8.7022115894356978E-3</v>
      </c>
      <c r="CQ27" s="378">
        <f t="shared" si="12"/>
        <v>8.7022115894356995E-3</v>
      </c>
      <c r="CR27" s="379">
        <f t="shared" si="12"/>
        <v>8.7022115894356995E-3</v>
      </c>
      <c r="CS27" s="378">
        <f t="shared" si="12"/>
        <v>8.7022115894356978E-3</v>
      </c>
      <c r="CT27" s="379">
        <f t="shared" si="12"/>
        <v>8.7022115894356978E-3</v>
      </c>
      <c r="CU27" s="378">
        <f t="shared" si="12"/>
        <v>0.13702781514668147</v>
      </c>
      <c r="CV27" s="379">
        <f t="shared" si="12"/>
        <v>0.13702781514668147</v>
      </c>
    </row>
    <row r="28" spans="1:100" s="359" customFormat="1" x14ac:dyDescent="0.35">
      <c r="A28" s="369" t="s">
        <v>102</v>
      </c>
      <c r="B28" s="378">
        <f t="shared" si="2"/>
        <v>4.8418494970401745E-5</v>
      </c>
      <c r="C28" s="378">
        <f t="shared" ref="C28:BL28" si="13">C16/C$6</f>
        <v>5.5339230399780695E-5</v>
      </c>
      <c r="D28" s="378">
        <f t="shared" si="13"/>
        <v>6.5694898922007965E-6</v>
      </c>
      <c r="E28" s="378">
        <f t="shared" si="13"/>
        <v>1.9443939135915153E-5</v>
      </c>
      <c r="F28" s="378">
        <f t="shared" si="13"/>
        <v>1.9745120171055359E-5</v>
      </c>
      <c r="G28" s="379">
        <f t="shared" si="13"/>
        <v>4.016804697808406E-5</v>
      </c>
      <c r="H28" s="378">
        <f t="shared" si="13"/>
        <v>6.4261736792668149E-6</v>
      </c>
      <c r="I28" s="379">
        <f t="shared" si="13"/>
        <v>6.4261736792668149E-6</v>
      </c>
      <c r="J28" s="378">
        <f t="shared" si="13"/>
        <v>2.0190293487802886E-5</v>
      </c>
      <c r="K28" s="379">
        <f t="shared" si="13"/>
        <v>2.0190293487802886E-5</v>
      </c>
      <c r="L28" s="378">
        <f t="shared" si="13"/>
        <v>5.4810090440102251E-5</v>
      </c>
      <c r="M28" s="378">
        <f t="shared" si="13"/>
        <v>5.5202474638657842E-5</v>
      </c>
      <c r="N28" s="378">
        <f t="shared" si="13"/>
        <v>6.5532551960565514E-6</v>
      </c>
      <c r="O28" s="378">
        <f t="shared" si="13"/>
        <v>1.9395888762309502E-5</v>
      </c>
      <c r="P28" s="378">
        <f t="shared" si="13"/>
        <v>1.9696325510957133E-5</v>
      </c>
      <c r="Q28" s="379">
        <f t="shared" si="13"/>
        <v>3.7700803487984488E-5</v>
      </c>
      <c r="R28" s="378">
        <f t="shared" si="13"/>
        <v>5.504033519788267E-5</v>
      </c>
      <c r="S28" s="378">
        <f t="shared" si="13"/>
        <v>5.5434367713454844E-5</v>
      </c>
      <c r="T28" s="378">
        <f t="shared" si="13"/>
        <v>6.5807839347098502E-6</v>
      </c>
      <c r="U28" s="378">
        <f t="shared" si="13"/>
        <v>1.9477366491577148E-5</v>
      </c>
      <c r="V28" s="378">
        <f t="shared" si="13"/>
        <v>1.977906530686005E-5</v>
      </c>
      <c r="W28" s="379">
        <f t="shared" si="13"/>
        <v>3.7859176012049267E-5</v>
      </c>
      <c r="X28" s="378">
        <f t="shared" si="13"/>
        <v>5.6274868580374268E-5</v>
      </c>
      <c r="Y28" s="378">
        <f t="shared" si="13"/>
        <v>5.0682787564022807E-5</v>
      </c>
      <c r="Z28" s="378">
        <f t="shared" si="13"/>
        <v>6.0167092712537531E-6</v>
      </c>
      <c r="AA28" s="378">
        <f t="shared" si="13"/>
        <v>1.7807855828751862E-5</v>
      </c>
      <c r="AB28" s="378">
        <f t="shared" si="13"/>
        <v>2.2604618003950107E-5</v>
      </c>
      <c r="AC28" s="379">
        <f t="shared" si="13"/>
        <v>2.0717630806479387E-5</v>
      </c>
      <c r="AD28" s="378">
        <f t="shared" si="13"/>
        <v>1.5230013522736191E-5</v>
      </c>
      <c r="AE28" s="379">
        <f t="shared" si="13"/>
        <v>1.5230013522736191E-5</v>
      </c>
      <c r="AF28" s="378">
        <f t="shared" si="13"/>
        <v>2.7474648428504235E-5</v>
      </c>
      <c r="AG28" s="378">
        <f t="shared" si="13"/>
        <v>1.4169756670475583E-5</v>
      </c>
      <c r="AH28" s="378">
        <f t="shared" si="13"/>
        <v>2.8884586815311011E-5</v>
      </c>
      <c r="AI28" s="379">
        <f t="shared" si="13"/>
        <v>1.9822969368203862E-5</v>
      </c>
      <c r="AJ28" s="378">
        <f t="shared" si="13"/>
        <v>1.1755959395243144E-4</v>
      </c>
      <c r="AK28" s="378">
        <f t="shared" si="13"/>
        <v>1.395586022108448E-5</v>
      </c>
      <c r="AL28" s="378">
        <f t="shared" si="13"/>
        <v>4.130562664389772E-5</v>
      </c>
      <c r="AM28" s="378">
        <f t="shared" si="13"/>
        <v>3.0505773776262323E-5</v>
      </c>
      <c r="AN28" s="379">
        <f t="shared" si="13"/>
        <v>4.0473204986465401E-5</v>
      </c>
      <c r="AO28" s="378">
        <f t="shared" si="13"/>
        <v>8.1788461599021265E-5</v>
      </c>
      <c r="AP28" s="378">
        <f t="shared" si="13"/>
        <v>9.7093593078871675E-6</v>
      </c>
      <c r="AQ28" s="378">
        <f t="shared" si="13"/>
        <v>2.8737115747056097E-5</v>
      </c>
      <c r="AR28" s="378">
        <f t="shared" si="13"/>
        <v>3.6477806774957011E-5</v>
      </c>
      <c r="AS28" s="379">
        <f t="shared" si="13"/>
        <v>2.3693758523457124E-5</v>
      </c>
      <c r="AT28" s="378">
        <f t="shared" si="13"/>
        <v>2.9356715898733539E-5</v>
      </c>
      <c r="AU28" s="378">
        <f t="shared" si="13"/>
        <v>4.3902925238588066E-4</v>
      </c>
      <c r="AV28" s="379">
        <f t="shared" si="13"/>
        <v>2.9356715898733539E-5</v>
      </c>
      <c r="AW28" s="378">
        <f t="shared" si="13"/>
        <v>1.9673405647853533E-5</v>
      </c>
      <c r="AX28" s="378">
        <f t="shared" si="13"/>
        <v>6.912429017345884E-6</v>
      </c>
      <c r="AY28" s="378">
        <f t="shared" si="13"/>
        <v>4.3871878489785474E-5</v>
      </c>
      <c r="AZ28" s="379">
        <f t="shared" si="13"/>
        <v>1.3327845550831646E-5</v>
      </c>
      <c r="BA28" s="378">
        <f t="shared" si="13"/>
        <v>2.530490529051025E-3</v>
      </c>
      <c r="BB28" s="378">
        <f t="shared" si="13"/>
        <v>1.0155710976131667E-3</v>
      </c>
      <c r="BC28" s="378">
        <f t="shared" si="13"/>
        <v>7.1366018166610498E-4</v>
      </c>
      <c r="BD28" s="378">
        <f t="shared" si="13"/>
        <v>7.1407934865684705E-4</v>
      </c>
      <c r="BE28" s="379">
        <f t="shared" si="13"/>
        <v>8.0713521384966408E-5</v>
      </c>
      <c r="BF28" s="378">
        <f t="shared" si="13"/>
        <v>2.530490529051025E-3</v>
      </c>
      <c r="BG28" s="378">
        <f t="shared" si="13"/>
        <v>1.0155710976131667E-3</v>
      </c>
      <c r="BH28" s="378">
        <f t="shared" si="13"/>
        <v>7.1366018166610498E-4</v>
      </c>
      <c r="BI28" s="378">
        <f t="shared" si="13"/>
        <v>7.1407934865684705E-4</v>
      </c>
      <c r="BJ28" s="379">
        <f t="shared" si="13"/>
        <v>5.5138526491197617E-5</v>
      </c>
      <c r="BK28" s="378">
        <f t="shared" si="13"/>
        <v>2.0311421952263339E-3</v>
      </c>
      <c r="BL28" s="378">
        <f t="shared" si="13"/>
        <v>7.1366018166610509E-4</v>
      </c>
      <c r="BM28" s="378">
        <f t="shared" ref="BM28:CV28" si="14">BM16/BM$6</f>
        <v>9.6628609733139306E-4</v>
      </c>
      <c r="BN28" s="379">
        <f t="shared" si="14"/>
        <v>1.2360751278284335E-3</v>
      </c>
      <c r="BO28" s="378">
        <f t="shared" si="14"/>
        <v>7.2471457299854488E-4</v>
      </c>
      <c r="BP28" s="379">
        <f t="shared" si="14"/>
        <v>7.2471457299854488E-4</v>
      </c>
      <c r="BQ28" s="378">
        <f t="shared" si="14"/>
        <v>1.0155710976131665E-3</v>
      </c>
      <c r="BR28" s="378">
        <f t="shared" si="14"/>
        <v>7.1366018166610498E-4</v>
      </c>
      <c r="BS28" s="378">
        <f t="shared" si="14"/>
        <v>3.9732808218386921E-4</v>
      </c>
      <c r="BT28" s="379">
        <f t="shared" si="14"/>
        <v>7.1296580833850635E-4</v>
      </c>
      <c r="BU28" s="378">
        <f t="shared" si="14"/>
        <v>5.4292303349332979E-5</v>
      </c>
      <c r="BV28" s="378">
        <f t="shared" si="14"/>
        <v>5.4680980721809601E-5</v>
      </c>
      <c r="BW28" s="378">
        <f t="shared" si="14"/>
        <v>6.4913470525780619E-6</v>
      </c>
      <c r="BX28" s="378">
        <f t="shared" si="14"/>
        <v>1.9212657157791429E-5</v>
      </c>
      <c r="BY28" s="378">
        <f t="shared" si="14"/>
        <v>1.951025570148823E-5</v>
      </c>
      <c r="BZ28" s="379">
        <f t="shared" si="14"/>
        <v>3.7344646634365709E-5</v>
      </c>
      <c r="CA28" s="378">
        <f t="shared" si="14"/>
        <v>5.4166916967463863E-5</v>
      </c>
      <c r="CB28" s="378">
        <f t="shared" si="14"/>
        <v>5.4554696701666864E-5</v>
      </c>
      <c r="CC28" s="378">
        <f t="shared" si="14"/>
        <v>6.4763554889462441E-6</v>
      </c>
      <c r="CD28" s="378">
        <f t="shared" si="14"/>
        <v>1.9168286125094456E-5</v>
      </c>
      <c r="CE28" s="378">
        <f t="shared" si="14"/>
        <v>1.9465197374233067E-5</v>
      </c>
      <c r="CF28" s="379">
        <f t="shared" si="14"/>
        <v>3.7258400337288651E-5</v>
      </c>
      <c r="CG28" s="378">
        <f t="shared" si="14"/>
        <v>6.5331157007477903E-6</v>
      </c>
      <c r="CH28" s="378">
        <f t="shared" si="14"/>
        <v>1.9336281223910444E-5</v>
      </c>
      <c r="CI28" s="379">
        <f t="shared" si="14"/>
        <v>1.2934698462329117E-5</v>
      </c>
      <c r="CJ28" s="378">
        <f t="shared" si="14"/>
        <v>5.4543089527185391E-5</v>
      </c>
      <c r="CK28" s="378">
        <f t="shared" si="14"/>
        <v>6.474977565637912E-6</v>
      </c>
      <c r="CL28" s="378">
        <f t="shared" si="14"/>
        <v>1.9164207839355255E-5</v>
      </c>
      <c r="CM28" s="378">
        <f t="shared" si="14"/>
        <v>1.946105591701858E-5</v>
      </c>
      <c r="CN28" s="379">
        <f t="shared" si="14"/>
        <v>1.9604705002737694E-5</v>
      </c>
      <c r="CO28" s="378">
        <f t="shared" si="14"/>
        <v>3.9732808218386915E-4</v>
      </c>
      <c r="CP28" s="379">
        <f t="shared" si="14"/>
        <v>3.9732808218386915E-4</v>
      </c>
      <c r="CQ28" s="378">
        <f t="shared" si="14"/>
        <v>3.9732808218386921E-4</v>
      </c>
      <c r="CR28" s="379">
        <f t="shared" si="14"/>
        <v>3.9732808218386921E-4</v>
      </c>
      <c r="CS28" s="378">
        <f t="shared" si="14"/>
        <v>3.9732808218386921E-4</v>
      </c>
      <c r="CT28" s="379">
        <f t="shared" si="14"/>
        <v>3.9732808218386921E-4</v>
      </c>
      <c r="CU28" s="378">
        <f t="shared" si="14"/>
        <v>3.5610895416572299E-4</v>
      </c>
      <c r="CV28" s="379">
        <f t="shared" si="14"/>
        <v>3.5610895416572299E-4</v>
      </c>
    </row>
    <row r="29" spans="1:100" s="359" customFormat="1" x14ac:dyDescent="0.35">
      <c r="A29" s="369" t="s">
        <v>103</v>
      </c>
      <c r="B29" s="378">
        <f t="shared" si="2"/>
        <v>1.2551924505105252E-4</v>
      </c>
      <c r="C29" s="378">
        <f t="shared" ref="C29:BL29" si="15">C17/C$6</f>
        <v>1.4105397751006449E-4</v>
      </c>
      <c r="D29" s="378">
        <f t="shared" si="15"/>
        <v>1.5507379560933399E-5</v>
      </c>
      <c r="E29" s="378">
        <f t="shared" si="15"/>
        <v>1.8800020963161953E-4</v>
      </c>
      <c r="F29" s="378">
        <f t="shared" si="15"/>
        <v>3.4808542343315246E-5</v>
      </c>
      <c r="G29" s="379">
        <f t="shared" si="15"/>
        <v>1.0538234612540454E-4</v>
      </c>
      <c r="H29" s="378">
        <f t="shared" si="15"/>
        <v>1.5169079487766182E-5</v>
      </c>
      <c r="I29" s="379">
        <f t="shared" si="15"/>
        <v>1.5169079487766182E-5</v>
      </c>
      <c r="J29" s="378">
        <f t="shared" si="15"/>
        <v>3.5593335452289884E-5</v>
      </c>
      <c r="K29" s="379">
        <f t="shared" si="15"/>
        <v>3.5593335452289884E-5</v>
      </c>
      <c r="L29" s="378">
        <f t="shared" si="15"/>
        <v>1.4208870344745584E-4</v>
      </c>
      <c r="M29" s="378">
        <f t="shared" si="15"/>
        <v>1.4070540121230175E-4</v>
      </c>
      <c r="N29" s="378">
        <f t="shared" si="15"/>
        <v>1.5469057316848039E-5</v>
      </c>
      <c r="O29" s="378">
        <f t="shared" si="15"/>
        <v>1.8753561857074474E-4</v>
      </c>
      <c r="P29" s="378">
        <f t="shared" si="15"/>
        <v>3.4722522558302914E-5</v>
      </c>
      <c r="Q29" s="379">
        <f t="shared" si="15"/>
        <v>1.0804520239636471E-4</v>
      </c>
      <c r="R29" s="378">
        <f t="shared" si="15"/>
        <v>1.4268558586173215E-4</v>
      </c>
      <c r="S29" s="378">
        <f t="shared" si="15"/>
        <v>1.4129647268765219E-4</v>
      </c>
      <c r="T29" s="378">
        <f t="shared" si="15"/>
        <v>1.553403931790679E-5</v>
      </c>
      <c r="U29" s="378">
        <f t="shared" si="15"/>
        <v>1.8832341316707383E-4</v>
      </c>
      <c r="V29" s="378">
        <f t="shared" si="15"/>
        <v>3.4868383999723043E-5</v>
      </c>
      <c r="W29" s="379">
        <f t="shared" si="15"/>
        <v>1.0849907578455541E-4</v>
      </c>
      <c r="X29" s="378">
        <f t="shared" si="15"/>
        <v>1.4588596824155196E-4</v>
      </c>
      <c r="Y29" s="378">
        <f t="shared" si="15"/>
        <v>1.2918518608873497E-4</v>
      </c>
      <c r="Z29" s="378">
        <f t="shared" si="15"/>
        <v>1.4202532602704417E-5</v>
      </c>
      <c r="AA29" s="378">
        <f t="shared" si="15"/>
        <v>1.7218119258103899E-4</v>
      </c>
      <c r="AB29" s="378">
        <f t="shared" si="15"/>
        <v>3.9849532245359227E-5</v>
      </c>
      <c r="AC29" s="379">
        <f t="shared" si="15"/>
        <v>1.0366359119290676E-4</v>
      </c>
      <c r="AD29" s="378">
        <f t="shared" si="15"/>
        <v>2.7512668100227607E-5</v>
      </c>
      <c r="AE29" s="379">
        <f t="shared" si="15"/>
        <v>2.7512668100227607E-5</v>
      </c>
      <c r="AF29" s="378">
        <f t="shared" si="15"/>
        <v>7.0658091811540656E-5</v>
      </c>
      <c r="AG29" s="378">
        <f t="shared" si="15"/>
        <v>1.3585729884837503E-4</v>
      </c>
      <c r="AH29" s="378">
        <f t="shared" si="15"/>
        <v>5.0920447914203761E-5</v>
      </c>
      <c r="AI29" s="379">
        <f t="shared" si="15"/>
        <v>1.0759657514170533E-4</v>
      </c>
      <c r="AJ29" s="378">
        <f t="shared" si="15"/>
        <v>2.9964725207895721E-4</v>
      </c>
      <c r="AK29" s="378">
        <f t="shared" si="15"/>
        <v>3.2943017661785005E-5</v>
      </c>
      <c r="AL29" s="378">
        <f t="shared" si="15"/>
        <v>3.9937722566074516E-4</v>
      </c>
      <c r="AM29" s="378">
        <f t="shared" si="15"/>
        <v>5.3778427733411325E-5</v>
      </c>
      <c r="AN29" s="379">
        <f t="shared" si="15"/>
        <v>2.1533045689673061E-4</v>
      </c>
      <c r="AO29" s="378">
        <f t="shared" si="15"/>
        <v>2.084703336065338E-4</v>
      </c>
      <c r="AP29" s="378">
        <f t="shared" si="15"/>
        <v>2.2919088475901083E-5</v>
      </c>
      <c r="AQ29" s="378">
        <f t="shared" si="15"/>
        <v>2.7785438675208968E-4</v>
      </c>
      <c r="AR29" s="378">
        <f t="shared" si="15"/>
        <v>6.4306485385624086E-5</v>
      </c>
      <c r="AS29" s="379">
        <f t="shared" si="15"/>
        <v>1.3346319620652971E-4</v>
      </c>
      <c r="AT29" s="378">
        <f t="shared" si="15"/>
        <v>6.9296968801886759E-5</v>
      </c>
      <c r="AU29" s="378">
        <f t="shared" si="15"/>
        <v>7.7396177836537084E-4</v>
      </c>
      <c r="AV29" s="379">
        <f t="shared" si="15"/>
        <v>6.9296968801886759E-5</v>
      </c>
      <c r="AW29" s="378">
        <f t="shared" si="15"/>
        <v>5.0145477227484257E-5</v>
      </c>
      <c r="AX29" s="378">
        <f t="shared" si="15"/>
        <v>6.6835125086578892E-5</v>
      </c>
      <c r="AY29" s="378">
        <f t="shared" si="15"/>
        <v>7.7341445727491636E-5</v>
      </c>
      <c r="AZ29" s="379">
        <f t="shared" si="15"/>
        <v>6.1003068819713354E-5</v>
      </c>
      <c r="BA29" s="378">
        <f t="shared" si="15"/>
        <v>6.5599986329498193E-3</v>
      </c>
      <c r="BB29" s="378">
        <f t="shared" si="15"/>
        <v>2.5885857415748736E-3</v>
      </c>
      <c r="BC29" s="378">
        <f t="shared" si="15"/>
        <v>6.9002614553109499E-3</v>
      </c>
      <c r="BD29" s="378">
        <f t="shared" si="15"/>
        <v>1.2588457820907905E-3</v>
      </c>
      <c r="BE29" s="379">
        <f t="shared" si="15"/>
        <v>1.4159584719378591E-4</v>
      </c>
      <c r="BF29" s="378">
        <f t="shared" si="15"/>
        <v>6.5599986329498185E-3</v>
      </c>
      <c r="BG29" s="378">
        <f t="shared" si="15"/>
        <v>2.5885857415748736E-3</v>
      </c>
      <c r="BH29" s="378">
        <f t="shared" si="15"/>
        <v>6.9002614553109499E-3</v>
      </c>
      <c r="BI29" s="378">
        <f t="shared" si="15"/>
        <v>1.2588457820907905E-3</v>
      </c>
      <c r="BJ29" s="379">
        <f t="shared" si="15"/>
        <v>9.6729596696698293E-5</v>
      </c>
      <c r="BK29" s="378">
        <f t="shared" si="15"/>
        <v>5.1771714831497489E-3</v>
      </c>
      <c r="BL29" s="378">
        <f t="shared" si="15"/>
        <v>6.9002614553109499E-3</v>
      </c>
      <c r="BM29" s="378">
        <f t="shared" ref="BM29:CV29" si="16">BM17/BM$6</f>
        <v>1.7034593987441337E-3</v>
      </c>
      <c r="BN29" s="379">
        <f t="shared" si="16"/>
        <v>2.1659115683497882E-3</v>
      </c>
      <c r="BO29" s="378">
        <f t="shared" si="16"/>
        <v>1.2775945490581002E-3</v>
      </c>
      <c r="BP29" s="379">
        <f t="shared" si="16"/>
        <v>1.2775945490581002E-3</v>
      </c>
      <c r="BQ29" s="378">
        <f t="shared" si="16"/>
        <v>2.5885857415748731E-3</v>
      </c>
      <c r="BR29" s="378">
        <f t="shared" si="16"/>
        <v>6.9002614553109499E-3</v>
      </c>
      <c r="BS29" s="378">
        <f t="shared" si="16"/>
        <v>6.9851794274318783E-4</v>
      </c>
      <c r="BT29" s="379">
        <f t="shared" si="16"/>
        <v>6.7884209019237716E-3</v>
      </c>
      <c r="BU29" s="378">
        <f t="shared" si="16"/>
        <v>1.4074640140419178E-4</v>
      </c>
      <c r="BV29" s="378">
        <f t="shared" si="16"/>
        <v>1.3937616712849998E-4</v>
      </c>
      <c r="BW29" s="378">
        <f t="shared" si="16"/>
        <v>1.5322922214338267E-5</v>
      </c>
      <c r="BX29" s="378">
        <f t="shared" si="16"/>
        <v>1.8576398269903459E-4</v>
      </c>
      <c r="BY29" s="378">
        <f t="shared" si="16"/>
        <v>3.4394501316314961E-5</v>
      </c>
      <c r="BZ29" s="379">
        <f t="shared" si="16"/>
        <v>1.0702450692640324E-4</v>
      </c>
      <c r="CA29" s="378">
        <f t="shared" si="16"/>
        <v>1.4042135197831607E-4</v>
      </c>
      <c r="CB29" s="378">
        <f t="shared" si="16"/>
        <v>1.3905428221596306E-4</v>
      </c>
      <c r="CC29" s="378">
        <f t="shared" si="16"/>
        <v>1.5287534403219709E-5</v>
      </c>
      <c r="CD29" s="378">
        <f t="shared" si="16"/>
        <v>1.8533496657270891E-4</v>
      </c>
      <c r="CE29" s="378">
        <f t="shared" si="16"/>
        <v>3.4315068287870827E-5</v>
      </c>
      <c r="CF29" s="379">
        <f t="shared" si="16"/>
        <v>1.0677733716444854E-4</v>
      </c>
      <c r="CG29" s="378">
        <f t="shared" si="16"/>
        <v>1.5421517735686741E-5</v>
      </c>
      <c r="CH29" s="378">
        <f t="shared" si="16"/>
        <v>1.8695928320802243E-4</v>
      </c>
      <c r="CI29" s="379">
        <f t="shared" si="16"/>
        <v>1.0119040047185458E-4</v>
      </c>
      <c r="CJ29" s="378">
        <f t="shared" si="16"/>
        <v>1.390246967281195E-4</v>
      </c>
      <c r="CK29" s="378">
        <f t="shared" si="16"/>
        <v>1.5284281794554682E-5</v>
      </c>
      <c r="CL29" s="378">
        <f t="shared" si="16"/>
        <v>1.8529553430702718E-4</v>
      </c>
      <c r="CM29" s="378">
        <f t="shared" si="16"/>
        <v>3.4307767340215683E-5</v>
      </c>
      <c r="CN29" s="379">
        <f t="shared" si="16"/>
        <v>5.4372804759410696E-5</v>
      </c>
      <c r="CO29" s="378">
        <f t="shared" si="16"/>
        <v>6.9851794274318783E-4</v>
      </c>
      <c r="CP29" s="379">
        <f t="shared" si="16"/>
        <v>6.9851794274318783E-4</v>
      </c>
      <c r="CQ29" s="378">
        <f t="shared" si="16"/>
        <v>6.9851794274318783E-4</v>
      </c>
      <c r="CR29" s="379">
        <f t="shared" si="16"/>
        <v>6.9851794274318783E-4</v>
      </c>
      <c r="CS29" s="378">
        <f t="shared" si="16"/>
        <v>6.9851794274318794E-4</v>
      </c>
      <c r="CT29" s="379">
        <f t="shared" si="16"/>
        <v>6.9851794274318794E-4</v>
      </c>
      <c r="CU29" s="378">
        <f t="shared" si="16"/>
        <v>8.4060053488337299E-4</v>
      </c>
      <c r="CV29" s="379">
        <f t="shared" si="16"/>
        <v>8.4060053488337299E-4</v>
      </c>
    </row>
    <row r="30" spans="1:100" s="359" customFormat="1" ht="12.5" x14ac:dyDescent="0.35">
      <c r="A30" s="360" t="s">
        <v>104</v>
      </c>
      <c r="B30" s="378">
        <f t="shared" si="2"/>
        <v>2.0511774146839216E-4</v>
      </c>
      <c r="C30" s="378">
        <f t="shared" ref="C30:BL30" si="17">C18/C$6</f>
        <v>1.3691339516017341E-3</v>
      </c>
      <c r="D30" s="378">
        <f t="shared" si="17"/>
        <v>2.9053907238331326E-3</v>
      </c>
      <c r="E30" s="378">
        <f t="shared" si="17"/>
        <v>8.7794091769146374E-4</v>
      </c>
      <c r="F30" s="378">
        <f t="shared" si="17"/>
        <v>4.967755300459507E-3</v>
      </c>
      <c r="G30" s="379">
        <f t="shared" si="17"/>
        <v>8.3475828748703343E-4</v>
      </c>
      <c r="H30" s="378">
        <f t="shared" si="17"/>
        <v>2.8420083908870667E-3</v>
      </c>
      <c r="I30" s="379">
        <f t="shared" si="17"/>
        <v>2.8420083908870667E-3</v>
      </c>
      <c r="J30" s="378">
        <f t="shared" si="17"/>
        <v>5.0797582705471526E-3</v>
      </c>
      <c r="K30" s="379">
        <f t="shared" si="17"/>
        <v>5.0797582705471526E-3</v>
      </c>
      <c r="L30" s="378">
        <f t="shared" si="17"/>
        <v>2.3219478357649584E-4</v>
      </c>
      <c r="M30" s="378">
        <f t="shared" si="17"/>
        <v>1.3657505117837638E-3</v>
      </c>
      <c r="N30" s="378">
        <f t="shared" si="17"/>
        <v>2.8982108458889201E-3</v>
      </c>
      <c r="O30" s="378">
        <f t="shared" si="17"/>
        <v>8.7577132701316114E-4</v>
      </c>
      <c r="P30" s="378">
        <f t="shared" si="17"/>
        <v>4.9554788529505966E-3</v>
      </c>
      <c r="Q30" s="379">
        <f t="shared" si="17"/>
        <v>1.8155766028065332E-3</v>
      </c>
      <c r="R30" s="378">
        <f t="shared" si="17"/>
        <v>2.331701811953133E-4</v>
      </c>
      <c r="S30" s="378">
        <f t="shared" si="17"/>
        <v>1.3714877199009041E-3</v>
      </c>
      <c r="T30" s="378">
        <f t="shared" si="17"/>
        <v>2.9103855722732437E-3</v>
      </c>
      <c r="U30" s="378">
        <f t="shared" si="17"/>
        <v>8.7945024371335412E-4</v>
      </c>
      <c r="V30" s="378">
        <f t="shared" si="17"/>
        <v>4.9762956955980353E-3</v>
      </c>
      <c r="W30" s="379">
        <f t="shared" si="17"/>
        <v>1.823203428301408E-3</v>
      </c>
      <c r="X30" s="378">
        <f t="shared" si="17"/>
        <v>2.3840009797275157E-4</v>
      </c>
      <c r="Y30" s="378">
        <f t="shared" si="17"/>
        <v>1.2539300730137505E-3</v>
      </c>
      <c r="Z30" s="378">
        <f t="shared" si="17"/>
        <v>2.660920648565808E-3</v>
      </c>
      <c r="AA30" s="378">
        <f t="shared" si="17"/>
        <v>8.0406779609454087E-4</v>
      </c>
      <c r="AB30" s="378">
        <f t="shared" si="17"/>
        <v>5.6871880206937975E-3</v>
      </c>
      <c r="AC30" s="379">
        <f t="shared" si="17"/>
        <v>1.6337431077723479E-3</v>
      </c>
      <c r="AD30" s="378">
        <f t="shared" si="17"/>
        <v>2.8745266442330164E-2</v>
      </c>
      <c r="AE30" s="379">
        <f t="shared" si="17"/>
        <v>2.8745266442330164E-2</v>
      </c>
      <c r="AF30" s="378">
        <f t="shared" si="17"/>
        <v>2.2964725125960883E-3</v>
      </c>
      <c r="AG30" s="378">
        <f t="shared" si="17"/>
        <v>1.1927837068041131E-3</v>
      </c>
      <c r="AH30" s="378">
        <f t="shared" si="17"/>
        <v>7.2671909823922081E-3</v>
      </c>
      <c r="AI30" s="379">
        <f t="shared" si="17"/>
        <v>1.8727711093744846E-3</v>
      </c>
      <c r="AJ30" s="378">
        <f t="shared" si="17"/>
        <v>2.908512284215388E-3</v>
      </c>
      <c r="AK30" s="378">
        <f t="shared" si="17"/>
        <v>6.1720510259994062E-3</v>
      </c>
      <c r="AL30" s="378">
        <f t="shared" si="17"/>
        <v>1.8650490267469011E-3</v>
      </c>
      <c r="AM30" s="378">
        <f t="shared" si="17"/>
        <v>7.6750720207718953E-3</v>
      </c>
      <c r="AN30" s="379">
        <f t="shared" si="17"/>
        <v>4.7345932836675916E-3</v>
      </c>
      <c r="AO30" s="378">
        <f t="shared" si="17"/>
        <v>2.023507714428541E-3</v>
      </c>
      <c r="AP30" s="378">
        <f t="shared" si="17"/>
        <v>4.2940141366208905E-3</v>
      </c>
      <c r="AQ30" s="378">
        <f t="shared" si="17"/>
        <v>1.2975503366071805E-3</v>
      </c>
      <c r="AR30" s="378">
        <f t="shared" si="17"/>
        <v>9.1776001556613824E-3</v>
      </c>
      <c r="AS30" s="379">
        <f t="shared" si="17"/>
        <v>3.2346428706913231E-3</v>
      </c>
      <c r="AT30" s="378">
        <f t="shared" si="17"/>
        <v>1.2983158731341281E-2</v>
      </c>
      <c r="AU30" s="378">
        <f t="shared" si="17"/>
        <v>0.11045715988064106</v>
      </c>
      <c r="AV30" s="379">
        <f t="shared" si="17"/>
        <v>1.2983158731341281E-2</v>
      </c>
      <c r="AW30" s="378">
        <f t="shared" si="17"/>
        <v>4.8673477064141316E-4</v>
      </c>
      <c r="AX30" s="378">
        <f t="shared" si="17"/>
        <v>3.1211290225426416E-4</v>
      </c>
      <c r="AY30" s="378">
        <f t="shared" si="17"/>
        <v>1.1037904809930473E-2</v>
      </c>
      <c r="AZ30" s="379">
        <f t="shared" si="17"/>
        <v>8.4425122545853223E-4</v>
      </c>
      <c r="BA30" s="378">
        <f t="shared" si="17"/>
        <v>1.0720046181596471E-2</v>
      </c>
      <c r="BB30" s="378">
        <f t="shared" si="17"/>
        <v>2.5125988561148029E-2</v>
      </c>
      <c r="BC30" s="378">
        <f t="shared" si="17"/>
        <v>3.2223484677263027E-2</v>
      </c>
      <c r="BD30" s="378">
        <f t="shared" si="17"/>
        <v>0.1796581352003552</v>
      </c>
      <c r="BE30" s="379">
        <f t="shared" si="17"/>
        <v>2.1750317014118857E-2</v>
      </c>
      <c r="BF30" s="378">
        <f t="shared" si="17"/>
        <v>1.0720046181596469E-2</v>
      </c>
      <c r="BG30" s="378">
        <f t="shared" si="17"/>
        <v>2.5125988561148029E-2</v>
      </c>
      <c r="BH30" s="378">
        <f t="shared" si="17"/>
        <v>3.2223484677263027E-2</v>
      </c>
      <c r="BI30" s="378">
        <f t="shared" si="17"/>
        <v>0.1796581352003552</v>
      </c>
      <c r="BJ30" s="379">
        <f t="shared" si="17"/>
        <v>1.485848232485016E-2</v>
      </c>
      <c r="BK30" s="378">
        <f t="shared" si="17"/>
        <v>5.0251977122296086E-2</v>
      </c>
      <c r="BL30" s="378">
        <f t="shared" si="17"/>
        <v>3.2223484677263027E-2</v>
      </c>
      <c r="BM30" s="378">
        <f t="shared" ref="BM30:CV30" si="18">BM18/BM$6</f>
        <v>0.24311185954771466</v>
      </c>
      <c r="BN30" s="379">
        <f t="shared" si="18"/>
        <v>0.33837153521242253</v>
      </c>
      <c r="BO30" s="378">
        <f t="shared" si="18"/>
        <v>0.18233389466078603</v>
      </c>
      <c r="BP30" s="379">
        <f t="shared" si="18"/>
        <v>0.18233389466078603</v>
      </c>
      <c r="BQ30" s="378">
        <f t="shared" si="18"/>
        <v>2.5125988561148026E-2</v>
      </c>
      <c r="BR30" s="378">
        <f t="shared" si="18"/>
        <v>3.2223484677263027E-2</v>
      </c>
      <c r="BS30" s="378">
        <f t="shared" si="18"/>
        <v>0.10613560851430896</v>
      </c>
      <c r="BT30" s="379">
        <f t="shared" si="18"/>
        <v>3.2994878443038944E-2</v>
      </c>
      <c r="BU30" s="378">
        <f t="shared" si="18"/>
        <v>2.3000125569660185E-4</v>
      </c>
      <c r="BV30" s="378">
        <f t="shared" si="18"/>
        <v>1.3528483622245332E-3</v>
      </c>
      <c r="BW30" s="378">
        <f t="shared" si="18"/>
        <v>2.8708316507392835E-3</v>
      </c>
      <c r="BX30" s="378">
        <f t="shared" si="18"/>
        <v>8.6749797654152034E-4</v>
      </c>
      <c r="BY30" s="378">
        <f t="shared" si="18"/>
        <v>4.9086647908311029E-3</v>
      </c>
      <c r="BZ30" s="379">
        <f t="shared" si="18"/>
        <v>1.7984249776278934E-3</v>
      </c>
      <c r="CA30" s="378">
        <f t="shared" si="18"/>
        <v>2.2947007496751045E-4</v>
      </c>
      <c r="CB30" s="378">
        <f t="shared" si="18"/>
        <v>1.3497240011108511E-3</v>
      </c>
      <c r="CC30" s="378">
        <f t="shared" si="18"/>
        <v>2.8642015545482001E-3</v>
      </c>
      <c r="CD30" s="378">
        <f t="shared" si="18"/>
        <v>8.6549451701140154E-4</v>
      </c>
      <c r="CE30" s="378">
        <f t="shared" si="18"/>
        <v>4.8973283825381915E-3</v>
      </c>
      <c r="CF30" s="379">
        <f t="shared" si="18"/>
        <v>1.7942715712130489E-3</v>
      </c>
      <c r="CG30" s="378">
        <f t="shared" si="18"/>
        <v>2.889304050412727E-3</v>
      </c>
      <c r="CH30" s="378">
        <f t="shared" si="18"/>
        <v>8.7307990236933813E-4</v>
      </c>
      <c r="CI30" s="379">
        <f t="shared" si="18"/>
        <v>1.8811919763910326E-3</v>
      </c>
      <c r="CJ30" s="378">
        <f t="shared" si="18"/>
        <v>1.3494368309324811E-3</v>
      </c>
      <c r="CK30" s="378">
        <f t="shared" si="18"/>
        <v>2.8635921608716939E-3</v>
      </c>
      <c r="CL30" s="378">
        <f t="shared" si="18"/>
        <v>8.6531037253843998E-4</v>
      </c>
      <c r="CM30" s="378">
        <f t="shared" si="18"/>
        <v>4.8962864164295711E-3</v>
      </c>
      <c r="CN30" s="379">
        <f t="shared" si="18"/>
        <v>2.7717884220987339E-3</v>
      </c>
      <c r="CO30" s="378">
        <f t="shared" si="18"/>
        <v>0.10613560851430896</v>
      </c>
      <c r="CP30" s="379">
        <f t="shared" si="18"/>
        <v>0.10613560851430896</v>
      </c>
      <c r="CQ30" s="378">
        <f t="shared" si="18"/>
        <v>0.10613560851430896</v>
      </c>
      <c r="CR30" s="379">
        <f t="shared" si="18"/>
        <v>0.10613560851430896</v>
      </c>
      <c r="CS30" s="378">
        <f t="shared" si="18"/>
        <v>0.10613560851430895</v>
      </c>
      <c r="CT30" s="379">
        <f t="shared" si="18"/>
        <v>0.10613560851430895</v>
      </c>
      <c r="CU30" s="378">
        <f t="shared" si="18"/>
        <v>0.15749101818929878</v>
      </c>
      <c r="CV30" s="379">
        <f t="shared" si="18"/>
        <v>0.15749101818929878</v>
      </c>
    </row>
    <row r="31" spans="1:100" s="359" customFormat="1" ht="12.5" x14ac:dyDescent="0.35">
      <c r="A31" s="360" t="s">
        <v>105</v>
      </c>
      <c r="B31" s="378">
        <f t="shared" si="2"/>
        <v>4.1575822800579209E-6</v>
      </c>
      <c r="C31" s="378">
        <f t="shared" ref="C31:BL31" si="19">C19/C$6</f>
        <v>2.7095280755528588E-5</v>
      </c>
      <c r="D31" s="378">
        <f t="shared" si="19"/>
        <v>2.2955041430978473E-5</v>
      </c>
      <c r="E31" s="378">
        <f t="shared" si="19"/>
        <v>1.7503719384615413E-5</v>
      </c>
      <c r="F31" s="378">
        <f t="shared" si="19"/>
        <v>1.3160296971666213E-5</v>
      </c>
      <c r="G31" s="379">
        <f t="shared" si="19"/>
        <v>9.6834254725781512E-6</v>
      </c>
      <c r="H31" s="378">
        <f t="shared" si="19"/>
        <v>2.2454267450104227E-5</v>
      </c>
      <c r="I31" s="379">
        <f t="shared" si="19"/>
        <v>2.2454267450104227E-5</v>
      </c>
      <c r="J31" s="378">
        <f t="shared" si="19"/>
        <v>1.3457008918795676E-5</v>
      </c>
      <c r="K31" s="379">
        <f t="shared" si="19"/>
        <v>1.3457008918795676E-5</v>
      </c>
      <c r="L31" s="378">
        <f t="shared" si="19"/>
        <v>4.7064135496454978E-6</v>
      </c>
      <c r="M31" s="378">
        <f t="shared" si="19"/>
        <v>2.7028322185346259E-5</v>
      </c>
      <c r="N31" s="378">
        <f t="shared" si="19"/>
        <v>2.2898314329068636E-5</v>
      </c>
      <c r="O31" s="378">
        <f t="shared" si="19"/>
        <v>1.7460463733070728E-5</v>
      </c>
      <c r="P31" s="378">
        <f t="shared" si="19"/>
        <v>1.3127774899784091E-5</v>
      </c>
      <c r="Q31" s="379">
        <f t="shared" si="19"/>
        <v>1.9077680883028572E-5</v>
      </c>
      <c r="R31" s="378">
        <f t="shared" si="19"/>
        <v>4.7261841254473533E-6</v>
      </c>
      <c r="S31" s="378">
        <f t="shared" si="19"/>
        <v>2.7141862036216907E-5</v>
      </c>
      <c r="T31" s="378">
        <f t="shared" si="19"/>
        <v>2.2994504953713524E-5</v>
      </c>
      <c r="U31" s="378">
        <f t="shared" si="19"/>
        <v>1.7533811180788369E-5</v>
      </c>
      <c r="V31" s="378">
        <f t="shared" si="19"/>
        <v>1.3182921704464147E-5</v>
      </c>
      <c r="W31" s="379">
        <f t="shared" si="19"/>
        <v>1.915782189317204E-5</v>
      </c>
      <c r="X31" s="378">
        <f t="shared" si="19"/>
        <v>4.832190603309267E-6</v>
      </c>
      <c r="Y31" s="378">
        <f t="shared" si="19"/>
        <v>2.4815385913380047E-5</v>
      </c>
      <c r="Z31" s="378">
        <f t="shared" si="19"/>
        <v>2.1023521287969241E-5</v>
      </c>
      <c r="AA31" s="378">
        <f t="shared" si="19"/>
        <v>1.6030893179068254E-5</v>
      </c>
      <c r="AB31" s="378">
        <f t="shared" si="19"/>
        <v>1.5066177530747127E-5</v>
      </c>
      <c r="AC31" s="379">
        <f t="shared" si="19"/>
        <v>1.6623524986065992E-5</v>
      </c>
      <c r="AD31" s="378">
        <f t="shared" si="19"/>
        <v>2.0413539087938133E-3</v>
      </c>
      <c r="AE31" s="379">
        <f t="shared" si="19"/>
        <v>2.0413539087938133E-3</v>
      </c>
      <c r="AF31" s="378">
        <f t="shared" si="19"/>
        <v>2.3159444129743815E-5</v>
      </c>
      <c r="AG31" s="378">
        <f t="shared" si="19"/>
        <v>1.5288187250211044E-5</v>
      </c>
      <c r="AH31" s="378">
        <f t="shared" si="19"/>
        <v>1.9251832204627681E-5</v>
      </c>
      <c r="AI31" s="379">
        <f t="shared" si="19"/>
        <v>1.8426500492690778E-5</v>
      </c>
      <c r="AJ31" s="378">
        <f t="shared" si="19"/>
        <v>5.7559712714394625E-5</v>
      </c>
      <c r="AK31" s="378">
        <f t="shared" si="19"/>
        <v>4.8764417760998784E-5</v>
      </c>
      <c r="AL31" s="378">
        <f t="shared" si="19"/>
        <v>3.7183931338532777E-5</v>
      </c>
      <c r="AM31" s="378">
        <f t="shared" si="19"/>
        <v>2.0332367631501821E-5</v>
      </c>
      <c r="AN31" s="379">
        <f t="shared" si="19"/>
        <v>4.2005336918208117E-5</v>
      </c>
      <c r="AO31" s="378">
        <f t="shared" si="19"/>
        <v>4.0045394805436831E-5</v>
      </c>
      <c r="AP31" s="378">
        <f t="shared" si="19"/>
        <v>3.39263396151054E-5</v>
      </c>
      <c r="AQ31" s="378">
        <f t="shared" si="19"/>
        <v>2.5869573363895847E-5</v>
      </c>
      <c r="AR31" s="378">
        <f t="shared" si="19"/>
        <v>2.4312780366726591E-5</v>
      </c>
      <c r="AS31" s="379">
        <f t="shared" si="19"/>
        <v>3.1006339909822546E-5</v>
      </c>
      <c r="AT31" s="378">
        <f t="shared" si="19"/>
        <v>1.0257792321637011E-4</v>
      </c>
      <c r="AU31" s="378">
        <f t="shared" si="19"/>
        <v>2.926168739715485E-4</v>
      </c>
      <c r="AV31" s="379">
        <f t="shared" si="19"/>
        <v>1.0257792321637011E-4</v>
      </c>
      <c r="AW31" s="378">
        <f t="shared" si="19"/>
        <v>9.6325237195222295E-6</v>
      </c>
      <c r="AX31" s="378">
        <f t="shared" si="19"/>
        <v>6.222670053631626E-6</v>
      </c>
      <c r="AY31" s="378">
        <f t="shared" si="19"/>
        <v>2.9240994464890713E-5</v>
      </c>
      <c r="AZ31" s="379">
        <f t="shared" si="19"/>
        <v>8.5083391630074651E-6</v>
      </c>
      <c r="BA31" s="378">
        <f t="shared" si="19"/>
        <v>2.1728726987214824E-4</v>
      </c>
      <c r="BB31" s="378">
        <f t="shared" si="19"/>
        <v>4.9724551314212211E-4</v>
      </c>
      <c r="BC31" s="378">
        <f t="shared" si="19"/>
        <v>6.4244736977105447E-4</v>
      </c>
      <c r="BD31" s="378">
        <f t="shared" si="19"/>
        <v>4.759401922219751E-4</v>
      </c>
      <c r="BE31" s="379">
        <f t="shared" si="19"/>
        <v>6.1401232192444719E-5</v>
      </c>
      <c r="BF31" s="378">
        <f t="shared" si="19"/>
        <v>2.1728726987214821E-4</v>
      </c>
      <c r="BG31" s="378">
        <f t="shared" si="19"/>
        <v>4.9724551314212211E-4</v>
      </c>
      <c r="BH31" s="378">
        <f t="shared" si="19"/>
        <v>6.4244736977105447E-4</v>
      </c>
      <c r="BI31" s="378">
        <f t="shared" si="19"/>
        <v>4.759401922219751E-4</v>
      </c>
      <c r="BJ31" s="379">
        <f t="shared" si="19"/>
        <v>4.1945555214815359E-5</v>
      </c>
      <c r="BK31" s="378">
        <f t="shared" si="19"/>
        <v>9.9449102628424465E-4</v>
      </c>
      <c r="BL31" s="378">
        <f t="shared" si="19"/>
        <v>6.4244736977105447E-4</v>
      </c>
      <c r="BM31" s="378">
        <f t="shared" ref="BM31:CV31" si="20">BM19/BM$6</f>
        <v>6.4403821755994921E-4</v>
      </c>
      <c r="BN31" s="379">
        <f t="shared" si="20"/>
        <v>9.68139282282398E-4</v>
      </c>
      <c r="BO31" s="378">
        <f t="shared" si="20"/>
        <v>4.8302866316996196E-4</v>
      </c>
      <c r="BP31" s="379">
        <f t="shared" si="20"/>
        <v>4.8302866316996196E-4</v>
      </c>
      <c r="BQ31" s="378">
        <f t="shared" si="20"/>
        <v>4.9724551314212211E-4</v>
      </c>
      <c r="BR31" s="378">
        <f t="shared" si="20"/>
        <v>6.4244736977105447E-4</v>
      </c>
      <c r="BS31" s="378">
        <f t="shared" si="20"/>
        <v>2.723247675518965E-4</v>
      </c>
      <c r="BT31" s="379">
        <f t="shared" si="20"/>
        <v>6.3684917691170283E-4</v>
      </c>
      <c r="BU31" s="378">
        <f t="shared" si="20"/>
        <v>4.6619523900257895E-6</v>
      </c>
      <c r="BV31" s="378">
        <f t="shared" si="20"/>
        <v>2.6772987516121089E-5</v>
      </c>
      <c r="BW31" s="378">
        <f t="shared" si="20"/>
        <v>2.2681995555193854E-5</v>
      </c>
      <c r="BX31" s="378">
        <f t="shared" si="20"/>
        <v>1.7295515953433159E-5</v>
      </c>
      <c r="BY31" s="378">
        <f t="shared" si="20"/>
        <v>1.3003757728510463E-5</v>
      </c>
      <c r="BZ31" s="379">
        <f t="shared" si="20"/>
        <v>1.8897455366089439E-5</v>
      </c>
      <c r="CA31" s="378">
        <f t="shared" si="20"/>
        <v>4.6511857563305809E-6</v>
      </c>
      <c r="CB31" s="378">
        <f t="shared" si="20"/>
        <v>2.6711156136176242E-5</v>
      </c>
      <c r="CC31" s="378">
        <f t="shared" si="20"/>
        <v>2.2629612193634521E-5</v>
      </c>
      <c r="CD31" s="378">
        <f t="shared" si="20"/>
        <v>1.7255572498575351E-5</v>
      </c>
      <c r="CE31" s="378">
        <f t="shared" si="20"/>
        <v>1.297372595546541E-5</v>
      </c>
      <c r="CF31" s="379">
        <f t="shared" si="20"/>
        <v>1.8853812282103092E-5</v>
      </c>
      <c r="CG31" s="378">
        <f t="shared" si="20"/>
        <v>2.2827943119614394E-5</v>
      </c>
      <c r="CH31" s="378">
        <f t="shared" si="20"/>
        <v>1.7406804152157019E-5</v>
      </c>
      <c r="CI31" s="379">
        <f t="shared" si="20"/>
        <v>2.0117373635885707E-5</v>
      </c>
      <c r="CJ31" s="378">
        <f t="shared" si="20"/>
        <v>2.6705473013207564E-5</v>
      </c>
      <c r="CK31" s="378">
        <f t="shared" si="20"/>
        <v>2.2624797468724291E-5</v>
      </c>
      <c r="CL31" s="378">
        <f t="shared" si="20"/>
        <v>1.725190116589681E-5</v>
      </c>
      <c r="CM31" s="378">
        <f t="shared" si="20"/>
        <v>1.2970965637656964E-5</v>
      </c>
      <c r="CN31" s="379">
        <f t="shared" si="20"/>
        <v>2.1563799131905438E-5</v>
      </c>
      <c r="CO31" s="378">
        <f t="shared" si="20"/>
        <v>2.723247675518965E-4</v>
      </c>
      <c r="CP31" s="379">
        <f t="shared" si="20"/>
        <v>2.723247675518965E-4</v>
      </c>
      <c r="CQ31" s="378">
        <f t="shared" si="20"/>
        <v>2.7232476755189656E-4</v>
      </c>
      <c r="CR31" s="379">
        <f t="shared" si="20"/>
        <v>2.7232476755189656E-4</v>
      </c>
      <c r="CS31" s="378">
        <f t="shared" si="20"/>
        <v>2.723247675518965E-4</v>
      </c>
      <c r="CT31" s="379">
        <f t="shared" si="20"/>
        <v>2.723247675518965E-4</v>
      </c>
      <c r="CU31" s="378">
        <f t="shared" si="20"/>
        <v>1.2443121050420109E-3</v>
      </c>
      <c r="CV31" s="379">
        <f t="shared" si="20"/>
        <v>1.2443121050420109E-3</v>
      </c>
    </row>
    <row r="32" spans="1:100" s="359" customFormat="1" ht="12.5" x14ac:dyDescent="0.35">
      <c r="A32" s="360" t="s">
        <v>106</v>
      </c>
      <c r="B32" s="378">
        <f t="shared" si="2"/>
        <v>0.18174752561207866</v>
      </c>
      <c r="C32" s="378">
        <f t="shared" ref="C32:BL32" si="21">C20/C$6</f>
        <v>1.109916027472488</v>
      </c>
      <c r="D32" s="378">
        <f t="shared" si="21"/>
        <v>1.4648309485790807</v>
      </c>
      <c r="E32" s="378">
        <f t="shared" si="21"/>
        <v>0.67706699682429039</v>
      </c>
      <c r="F32" s="378">
        <f t="shared" si="21"/>
        <v>3.4517546330765065</v>
      </c>
      <c r="G32" s="379">
        <f t="shared" si="21"/>
        <v>0.50928029150543441</v>
      </c>
      <c r="H32" s="378">
        <f t="shared" si="21"/>
        <v>1.4328750391274081</v>
      </c>
      <c r="I32" s="379">
        <f t="shared" si="21"/>
        <v>1.4328750391274081</v>
      </c>
      <c r="J32" s="378">
        <f t="shared" si="21"/>
        <v>3.5295778646037514</v>
      </c>
      <c r="K32" s="379">
        <f t="shared" si="21"/>
        <v>3.5295778646037514</v>
      </c>
      <c r="L32" s="378">
        <f t="shared" si="21"/>
        <v>0.20573952829703526</v>
      </c>
      <c r="M32" s="378">
        <f t="shared" si="21"/>
        <v>1.1071731738038895</v>
      </c>
      <c r="N32" s="378">
        <f t="shared" si="21"/>
        <v>1.4612110198261496</v>
      </c>
      <c r="O32" s="378">
        <f t="shared" si="21"/>
        <v>0.67539381106053897</v>
      </c>
      <c r="P32" s="378">
        <f t="shared" si="21"/>
        <v>3.4432245662749712</v>
      </c>
      <c r="Q32" s="379">
        <f t="shared" si="21"/>
        <v>1.2267156495667246</v>
      </c>
      <c r="R32" s="378">
        <f t="shared" si="21"/>
        <v>0.20660379338906928</v>
      </c>
      <c r="S32" s="378">
        <f t="shared" si="21"/>
        <v>1.1118241571753187</v>
      </c>
      <c r="T32" s="378">
        <f t="shared" si="21"/>
        <v>1.4673492358849902</v>
      </c>
      <c r="U32" s="378">
        <f t="shared" si="21"/>
        <v>0.67823098726633202</v>
      </c>
      <c r="V32" s="378">
        <f t="shared" si="21"/>
        <v>3.4576887716772942</v>
      </c>
      <c r="W32" s="379">
        <f t="shared" si="21"/>
        <v>1.2318688037639174</v>
      </c>
      <c r="X32" s="378">
        <f t="shared" si="21"/>
        <v>0.21123783638628596</v>
      </c>
      <c r="Y32" s="378">
        <f t="shared" si="21"/>
        <v>1.0165236818059391</v>
      </c>
      <c r="Z32" s="378">
        <f t="shared" si="21"/>
        <v>1.3415747788269528</v>
      </c>
      <c r="AA32" s="378">
        <f t="shared" si="21"/>
        <v>0.6200961328654907</v>
      </c>
      <c r="AB32" s="378">
        <f t="shared" si="21"/>
        <v>3.9516394049826129</v>
      </c>
      <c r="AC32" s="379">
        <f t="shared" si="21"/>
        <v>0.99082285177783791</v>
      </c>
      <c r="AD32" s="378">
        <f t="shared" si="21"/>
        <v>2.5902157073685155</v>
      </c>
      <c r="AE32" s="379">
        <f t="shared" si="21"/>
        <v>2.5902157073685155</v>
      </c>
      <c r="AF32" s="378">
        <f t="shared" si="21"/>
        <v>0.88431554844851035</v>
      </c>
      <c r="AG32" s="378">
        <f t="shared" si="21"/>
        <v>0.5670522022340746</v>
      </c>
      <c r="AH32" s="378">
        <f t="shared" si="21"/>
        <v>5.0494757945512836</v>
      </c>
      <c r="AI32" s="379">
        <f t="shared" si="21"/>
        <v>0.88148869177794353</v>
      </c>
      <c r="AJ32" s="378">
        <f t="shared" si="21"/>
        <v>2.3578440930302227</v>
      </c>
      <c r="AK32" s="378">
        <f t="shared" si="21"/>
        <v>3.1118056807055661</v>
      </c>
      <c r="AL32" s="378">
        <f t="shared" si="21"/>
        <v>1.4383236024469759</v>
      </c>
      <c r="AM32" s="378">
        <f t="shared" si="21"/>
        <v>5.3328845332709447</v>
      </c>
      <c r="AN32" s="379">
        <f t="shared" si="21"/>
        <v>2.9829863839623236</v>
      </c>
      <c r="AO32" s="378">
        <f t="shared" si="21"/>
        <v>1.6403973046837235</v>
      </c>
      <c r="AP32" s="378">
        <f t="shared" si="21"/>
        <v>2.1649428248534668</v>
      </c>
      <c r="AQ32" s="378">
        <f t="shared" si="21"/>
        <v>1.0006692841530298</v>
      </c>
      <c r="AR32" s="378">
        <f t="shared" si="21"/>
        <v>6.3768889451736124</v>
      </c>
      <c r="AS32" s="379">
        <f t="shared" si="21"/>
        <v>1.8883421604250508</v>
      </c>
      <c r="AT32" s="378">
        <f t="shared" si="21"/>
        <v>6.5458089901562255</v>
      </c>
      <c r="AU32" s="378">
        <f t="shared" si="21"/>
        <v>76.749153352865136</v>
      </c>
      <c r="AV32" s="379">
        <f t="shared" si="21"/>
        <v>6.5458089901562255</v>
      </c>
      <c r="AW32" s="378">
        <f t="shared" si="21"/>
        <v>0.3945813500797607</v>
      </c>
      <c r="AX32" s="378">
        <f t="shared" si="21"/>
        <v>0.24070110088395832</v>
      </c>
      <c r="AY32" s="378">
        <f t="shared" si="21"/>
        <v>7.6694878798902977</v>
      </c>
      <c r="AZ32" s="379">
        <f t="shared" si="21"/>
        <v>0.62167569242178267</v>
      </c>
      <c r="BA32" s="378">
        <f t="shared" si="21"/>
        <v>9.498651135706865</v>
      </c>
      <c r="BB32" s="378">
        <f t="shared" si="21"/>
        <v>20.368888944345482</v>
      </c>
      <c r="BC32" s="378">
        <f t="shared" si="21"/>
        <v>24.850713251885779</v>
      </c>
      <c r="BD32" s="378">
        <f t="shared" si="21"/>
        <v>124.83219543650836</v>
      </c>
      <c r="BE32" s="379">
        <f t="shared" si="21"/>
        <v>15.585117119993136</v>
      </c>
      <c r="BF32" s="378">
        <f t="shared" si="21"/>
        <v>9.498651135706865</v>
      </c>
      <c r="BG32" s="378">
        <f t="shared" si="21"/>
        <v>20.368888944345482</v>
      </c>
      <c r="BH32" s="378">
        <f t="shared" si="21"/>
        <v>24.850713251885779</v>
      </c>
      <c r="BI32" s="378">
        <f t="shared" si="21"/>
        <v>124.83219543650836</v>
      </c>
      <c r="BJ32" s="379">
        <f t="shared" si="21"/>
        <v>10.646795957402231</v>
      </c>
      <c r="BK32" s="378">
        <f t="shared" si="21"/>
        <v>40.737777888690978</v>
      </c>
      <c r="BL32" s="378">
        <f t="shared" si="21"/>
        <v>24.850713251885782</v>
      </c>
      <c r="BM32" s="378">
        <f t="shared" ref="BM32:CV32" si="22">BM20/BM$6</f>
        <v>168.92186446301986</v>
      </c>
      <c r="BN32" s="379">
        <f t="shared" si="22"/>
        <v>244.07206190587956</v>
      </c>
      <c r="BO32" s="378">
        <f t="shared" si="22"/>
        <v>126.69139834726485</v>
      </c>
      <c r="BP32" s="379">
        <f t="shared" si="22"/>
        <v>126.69139834726485</v>
      </c>
      <c r="BQ32" s="378">
        <f t="shared" si="22"/>
        <v>20.368888944345478</v>
      </c>
      <c r="BR32" s="378">
        <f t="shared" si="22"/>
        <v>24.850713251885779</v>
      </c>
      <c r="BS32" s="378">
        <f t="shared" si="22"/>
        <v>75.643850035741863</v>
      </c>
      <c r="BT32" s="379">
        <f t="shared" si="22"/>
        <v>25.384621294469802</v>
      </c>
      <c r="BU32" s="378">
        <f t="shared" si="22"/>
        <v>0.20379592136338895</v>
      </c>
      <c r="BV32" s="378">
        <f t="shared" si="22"/>
        <v>1.096713786270709</v>
      </c>
      <c r="BW32" s="378">
        <f t="shared" si="22"/>
        <v>1.4474070615243</v>
      </c>
      <c r="BX32" s="378">
        <f t="shared" si="22"/>
        <v>0.66901341296696559</v>
      </c>
      <c r="BY32" s="378">
        <f t="shared" si="22"/>
        <v>3.4106966646291017</v>
      </c>
      <c r="BZ32" s="379">
        <f t="shared" si="22"/>
        <v>1.2151269526262507</v>
      </c>
      <c r="CA32" s="378">
        <f t="shared" si="22"/>
        <v>0.20332526103691467</v>
      </c>
      <c r="CB32" s="378">
        <f t="shared" si="22"/>
        <v>1.0941809599744721</v>
      </c>
      <c r="CC32" s="378">
        <f t="shared" si="22"/>
        <v>1.4440643200427197</v>
      </c>
      <c r="CD32" s="378">
        <f t="shared" si="22"/>
        <v>0.66746834734810445</v>
      </c>
      <c r="CE32" s="378">
        <f t="shared" si="22"/>
        <v>3.4028197670202598</v>
      </c>
      <c r="CF32" s="379">
        <f t="shared" si="22"/>
        <v>1.2123206548141814</v>
      </c>
      <c r="CG32" s="378">
        <f t="shared" si="22"/>
        <v>1.4567204191096375</v>
      </c>
      <c r="CH32" s="378">
        <f t="shared" si="22"/>
        <v>0.67331818756008299</v>
      </c>
      <c r="CI32" s="379">
        <f t="shared" si="22"/>
        <v>1.0650193033348603</v>
      </c>
      <c r="CJ32" s="378">
        <f t="shared" si="22"/>
        <v>1.0939481596825709</v>
      </c>
      <c r="CK32" s="378">
        <f t="shared" si="22"/>
        <v>1.4437570778154032</v>
      </c>
      <c r="CL32" s="378">
        <f t="shared" si="22"/>
        <v>0.6673263353484612</v>
      </c>
      <c r="CM32" s="378">
        <f t="shared" si="22"/>
        <v>3.4020957757756412</v>
      </c>
      <c r="CN32" s="379">
        <f t="shared" si="22"/>
        <v>1.6558178896575519</v>
      </c>
      <c r="CO32" s="378">
        <f t="shared" si="22"/>
        <v>75.643850035741863</v>
      </c>
      <c r="CP32" s="379">
        <f t="shared" si="22"/>
        <v>75.643850035741863</v>
      </c>
      <c r="CQ32" s="378">
        <f t="shared" si="22"/>
        <v>75.643850035741863</v>
      </c>
      <c r="CR32" s="379">
        <f t="shared" si="22"/>
        <v>75.643850035741863</v>
      </c>
      <c r="CS32" s="378">
        <f t="shared" si="22"/>
        <v>75.643850035741863</v>
      </c>
      <c r="CT32" s="379">
        <f t="shared" si="22"/>
        <v>75.643850035741863</v>
      </c>
      <c r="CU32" s="378">
        <f t="shared" si="22"/>
        <v>79.403336588943276</v>
      </c>
      <c r="CV32" s="379">
        <f t="shared" si="22"/>
        <v>79.403336588943276</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W19"/>
  <sheetViews>
    <sheetView zoomScale="85" zoomScaleNormal="85" workbookViewId="0">
      <pane xSplit="1" topLeftCell="B1" activePane="topRight" state="frozen"/>
      <selection pane="topRight" activeCell="A6" sqref="A6:XFD7"/>
    </sheetView>
  </sheetViews>
  <sheetFormatPr defaultRowHeight="14.5" x14ac:dyDescent="0.35"/>
  <cols>
    <col min="1" max="1" width="22.36328125" style="352" customWidth="1"/>
    <col min="2" max="6" width="8.81640625" style="352" bestFit="1" customWidth="1"/>
    <col min="7" max="9" width="8.81640625" style="357" customWidth="1"/>
    <col min="10" max="14" width="8.81640625" style="352" bestFit="1" customWidth="1"/>
    <col min="15" max="17" width="8.81640625" style="352" customWidth="1"/>
    <col min="18" max="22" width="8.81640625" style="352" bestFit="1" customWidth="1"/>
    <col min="23" max="25" width="8.81640625" style="352" customWidth="1"/>
    <col min="26" max="26" width="8.81640625" style="352" bestFit="1" customWidth="1"/>
    <col min="27" max="29" width="8.81640625" style="352" customWidth="1"/>
    <col min="30" max="34" width="8.81640625" style="352" bestFit="1" customWidth="1"/>
    <col min="35" max="37" width="8.81640625" style="357" customWidth="1"/>
    <col min="38" max="42" width="8.81640625" style="352" bestFit="1" customWidth="1"/>
    <col min="43" max="45" width="8.81640625" style="352" customWidth="1"/>
    <col min="46" max="51" width="8.81640625" style="352" bestFit="1" customWidth="1"/>
    <col min="52" max="54" width="8.81640625" style="352" customWidth="1"/>
    <col min="55" max="55" width="8.81640625" style="352" bestFit="1" customWidth="1"/>
    <col min="56" max="58" width="8.81640625" style="352" customWidth="1"/>
    <col min="59" max="62" width="8.81640625" style="352" bestFit="1" customWidth="1"/>
    <col min="63" max="65" width="8.81640625" style="352" customWidth="1"/>
    <col min="66" max="71" width="8.81640625" style="352" bestFit="1" customWidth="1"/>
    <col min="72" max="74" width="8.81640625" style="352" customWidth="1"/>
    <col min="75" max="79" width="8.81640625" style="352" bestFit="1" customWidth="1"/>
    <col min="80" max="82" width="8.81640625" style="352" customWidth="1"/>
    <col min="83" max="84" width="8.81640625" style="352" bestFit="1" customWidth="1"/>
    <col min="85" max="87" width="8.81640625" style="352" customWidth="1"/>
    <col min="88" max="91" width="8.81640625" style="352" bestFit="1" customWidth="1"/>
    <col min="92" max="94" width="8.81640625" style="352" customWidth="1"/>
    <col min="95" max="97" width="8.81640625" style="352" bestFit="1" customWidth="1"/>
    <col min="98" max="98" width="9.453125" style="352" customWidth="1"/>
    <col min="99" max="99" width="8.81640625" style="352" bestFit="1" customWidth="1"/>
    <col min="100" max="100" width="10.7265625" style="352" customWidth="1"/>
    <col min="101" max="101" width="11.1796875" style="352" customWidth="1"/>
    <col min="102" max="102" width="10.7265625" style="352" customWidth="1"/>
    <col min="103" max="103" width="8.81640625" style="352" customWidth="1"/>
    <col min="104" max="106" width="8.81640625" style="352" bestFit="1" customWidth="1"/>
    <col min="107" max="107" width="11.1796875" style="352" customWidth="1"/>
    <col min="108" max="112" width="11.36328125" style="352" customWidth="1"/>
    <col min="113" max="113" width="10.453125" style="352" customWidth="1"/>
    <col min="114" max="116" width="8.81640625" style="352" bestFit="1" customWidth="1"/>
    <col min="117" max="119" width="8.81640625" style="352" customWidth="1"/>
    <col min="120" max="120" width="8.81640625" style="352" bestFit="1" customWidth="1"/>
    <col min="121" max="123" width="8.81640625" style="352" customWidth="1"/>
    <col min="124" max="126" width="8.81640625" style="352" bestFit="1" customWidth="1"/>
    <col min="127" max="128" width="8.81640625" style="352" customWidth="1"/>
    <col min="129" max="129" width="10.26953125" style="352" customWidth="1"/>
    <col min="130" max="130" width="15.1796875" style="352" customWidth="1"/>
    <col min="131" max="134" width="8.81640625" style="352" bestFit="1" customWidth="1"/>
    <col min="135" max="137" width="8.81640625" style="352" customWidth="1"/>
    <col min="138" max="142" width="8.81640625" style="352" bestFit="1" customWidth="1"/>
    <col min="143" max="145" width="8.81640625" style="352" customWidth="1"/>
    <col min="146" max="149" width="8.81640625" style="352" bestFit="1" customWidth="1"/>
    <col min="150" max="152" width="8.81640625" style="352" customWidth="1"/>
    <col min="153" max="156" width="8.81640625" style="352" bestFit="1" customWidth="1"/>
    <col min="157" max="159" width="8.81640625" style="352" customWidth="1"/>
    <col min="160" max="160" width="8.81640625" style="352" bestFit="1" customWidth="1"/>
    <col min="161" max="161" width="11" style="352" customWidth="1"/>
    <col min="162" max="162" width="10.1796875" style="352" customWidth="1"/>
    <col min="163" max="163" width="8.81640625" style="352" customWidth="1"/>
    <col min="164" max="164" width="8.81640625" style="352" bestFit="1" customWidth="1"/>
    <col min="165" max="165" width="11" style="352" customWidth="1"/>
    <col min="166" max="166" width="10.1796875" style="352" customWidth="1"/>
    <col min="167" max="167" width="8.81640625" style="352" customWidth="1"/>
    <col min="168" max="168" width="8.81640625" style="352" bestFit="1" customWidth="1"/>
    <col min="169" max="169" width="10" style="352" customWidth="1"/>
    <col min="170" max="171" width="8.81640625" style="352" customWidth="1"/>
    <col min="172" max="217" width="8.81640625" style="352" bestFit="1" customWidth="1"/>
    <col min="218" max="218" width="13.81640625" style="352" customWidth="1"/>
    <col min="219" max="273" width="8.81640625" style="352" bestFit="1" customWidth="1"/>
    <col min="274" max="318" width="8.81640625" style="352" hidden="1" customWidth="1"/>
    <col min="319" max="324" width="8.81640625" style="352" bestFit="1" customWidth="1"/>
    <col min="325" max="328" width="8.81640625" style="352" hidden="1" customWidth="1"/>
    <col min="329" max="329" width="8.90625" style="352" hidden="1" customWidth="1"/>
    <col min="330" max="335" width="8.81640625" style="352" hidden="1" customWidth="1"/>
    <col min="336" max="16384" width="8.7265625" style="352"/>
  </cols>
  <sheetData>
    <row r="1" spans="1:269" x14ac:dyDescent="0.35">
      <c r="A1" s="349" t="s">
        <v>481</v>
      </c>
      <c r="B1" s="350"/>
      <c r="C1" s="350"/>
      <c r="D1" s="350"/>
      <c r="E1" s="350"/>
      <c r="F1" s="350"/>
      <c r="G1" s="351"/>
      <c r="H1" s="351"/>
      <c r="I1" s="351"/>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350"/>
      <c r="AI1" s="351"/>
      <c r="AJ1" s="351"/>
      <c r="AK1" s="351"/>
      <c r="AL1" s="350"/>
      <c r="AM1" s="350"/>
      <c r="AN1" s="350"/>
      <c r="AO1" s="350"/>
      <c r="AP1" s="350"/>
      <c r="AQ1" s="350"/>
      <c r="AR1" s="350"/>
      <c r="AS1" s="350"/>
      <c r="AT1" s="350"/>
      <c r="AU1" s="350"/>
      <c r="AV1" s="350"/>
      <c r="AW1" s="350"/>
      <c r="AX1" s="350"/>
      <c r="AY1" s="350"/>
      <c r="AZ1" s="350"/>
      <c r="BA1" s="350"/>
      <c r="BB1" s="350"/>
      <c r="BC1" s="350"/>
      <c r="BD1" s="350"/>
      <c r="BE1" s="350"/>
      <c r="BF1" s="350"/>
      <c r="BG1" s="350"/>
      <c r="BH1" s="350"/>
      <c r="BI1" s="350"/>
      <c r="BJ1" s="350"/>
      <c r="BK1" s="350"/>
      <c r="BL1" s="350"/>
      <c r="BM1" s="350"/>
      <c r="BN1" s="350"/>
      <c r="BO1" s="350"/>
      <c r="BP1" s="350"/>
      <c r="BQ1" s="350"/>
      <c r="BR1" s="350"/>
      <c r="BS1" s="350"/>
      <c r="BT1" s="350"/>
      <c r="BU1" s="350"/>
      <c r="BV1" s="350"/>
      <c r="BW1" s="350"/>
      <c r="BX1" s="350"/>
      <c r="BY1" s="350"/>
      <c r="BZ1" s="350"/>
      <c r="CA1" s="350"/>
      <c r="CB1" s="350"/>
      <c r="CC1" s="350"/>
      <c r="CD1" s="350"/>
      <c r="CE1" s="350"/>
      <c r="CF1" s="350"/>
      <c r="CG1" s="350"/>
      <c r="CH1" s="350"/>
      <c r="CI1" s="350"/>
      <c r="CJ1" s="350"/>
      <c r="CK1" s="350"/>
      <c r="CL1" s="350"/>
      <c r="CM1" s="350"/>
      <c r="CN1" s="350"/>
      <c r="CO1" s="350"/>
      <c r="CP1" s="350"/>
      <c r="CQ1" s="350"/>
      <c r="CR1" s="350"/>
      <c r="CS1" s="350"/>
      <c r="CT1" s="350"/>
      <c r="CU1" s="350"/>
      <c r="CV1" s="350"/>
      <c r="CW1" s="350"/>
      <c r="CX1" s="350"/>
      <c r="CY1" s="350"/>
      <c r="CZ1" s="350"/>
      <c r="DA1" s="350"/>
      <c r="DB1" s="350"/>
      <c r="DC1" s="350"/>
      <c r="DD1" s="350"/>
      <c r="DE1" s="350"/>
      <c r="DF1" s="350"/>
      <c r="DG1" s="350"/>
      <c r="DH1" s="350"/>
      <c r="DI1" s="350"/>
      <c r="DJ1" s="350"/>
      <c r="DK1" s="350"/>
      <c r="DL1" s="350"/>
      <c r="DM1" s="350"/>
      <c r="DN1" s="350"/>
      <c r="DO1" s="350"/>
      <c r="DP1" s="350"/>
      <c r="DQ1" s="350"/>
      <c r="DR1" s="350"/>
      <c r="DS1" s="350"/>
      <c r="DT1" s="350"/>
      <c r="DU1" s="350"/>
      <c r="DV1" s="350"/>
      <c r="DW1" s="350"/>
      <c r="DX1" s="350"/>
      <c r="DY1" s="350"/>
      <c r="DZ1" s="350"/>
      <c r="EA1" s="350"/>
      <c r="EB1" s="350"/>
      <c r="EC1" s="350"/>
      <c r="ED1" s="350"/>
      <c r="EE1" s="350"/>
      <c r="EF1" s="350"/>
      <c r="EG1" s="350"/>
      <c r="EH1" s="350"/>
      <c r="EI1" s="350"/>
      <c r="EJ1" s="350"/>
      <c r="EK1" s="350"/>
      <c r="EL1" s="350"/>
      <c r="EM1" s="350"/>
      <c r="EN1" s="350"/>
      <c r="EO1" s="350"/>
      <c r="EP1" s="350"/>
      <c r="EQ1" s="350"/>
      <c r="ER1" s="350"/>
      <c r="ES1" s="350"/>
      <c r="ET1" s="350"/>
      <c r="EU1" s="350"/>
      <c r="EV1" s="350"/>
      <c r="EW1" s="350"/>
      <c r="EX1" s="350"/>
      <c r="EY1" s="350"/>
      <c r="EZ1" s="350"/>
      <c r="FA1" s="350"/>
      <c r="FB1" s="350"/>
      <c r="FC1" s="350"/>
      <c r="FD1" s="350"/>
      <c r="FE1" s="350"/>
      <c r="FF1" s="350"/>
      <c r="FG1" s="350"/>
      <c r="FH1" s="350"/>
      <c r="FI1" s="350"/>
      <c r="FJ1" s="350"/>
      <c r="FK1" s="350"/>
      <c r="FL1" s="350"/>
      <c r="FM1" s="350"/>
      <c r="FN1" s="350"/>
      <c r="FO1" s="350"/>
      <c r="FP1" s="350"/>
    </row>
    <row r="2" spans="1:269" s="356" customFormat="1" ht="14" x14ac:dyDescent="0.35">
      <c r="A2" s="353"/>
      <c r="B2" s="354"/>
      <c r="C2" s="354"/>
      <c r="D2" s="354"/>
      <c r="E2" s="354"/>
      <c r="F2" s="354"/>
      <c r="G2" s="355"/>
      <c r="H2" s="355"/>
      <c r="I2" s="355"/>
      <c r="J2" s="354"/>
      <c r="K2" s="354"/>
      <c r="L2" s="354"/>
      <c r="M2" s="354"/>
      <c r="N2" s="354"/>
      <c r="O2" s="354"/>
      <c r="P2" s="354"/>
      <c r="Q2" s="354"/>
      <c r="R2" s="354"/>
      <c r="S2" s="354"/>
      <c r="T2" s="354"/>
      <c r="U2" s="354"/>
      <c r="V2" s="354"/>
      <c r="W2" s="354"/>
      <c r="X2" s="354"/>
      <c r="Y2" s="354"/>
      <c r="Z2" s="354"/>
      <c r="AA2" s="354"/>
      <c r="AB2" s="354"/>
      <c r="AC2" s="354"/>
      <c r="AD2" s="354"/>
      <c r="AE2" s="354"/>
      <c r="AF2" s="354"/>
      <c r="AG2" s="354"/>
      <c r="AH2" s="354"/>
      <c r="AI2" s="355"/>
      <c r="AJ2" s="355"/>
      <c r="AK2" s="355"/>
      <c r="AL2" s="354"/>
      <c r="AM2" s="354"/>
      <c r="AN2" s="354"/>
      <c r="AO2" s="354"/>
      <c r="AP2" s="354"/>
      <c r="AQ2" s="354"/>
      <c r="AR2" s="354"/>
      <c r="AS2" s="354"/>
      <c r="AT2" s="354"/>
      <c r="AU2" s="354"/>
      <c r="AV2" s="354"/>
      <c r="AW2" s="354"/>
      <c r="AX2" s="354"/>
      <c r="AY2" s="354"/>
      <c r="AZ2" s="354"/>
      <c r="BA2" s="354"/>
      <c r="BB2" s="354"/>
      <c r="BC2" s="354"/>
      <c r="BD2" s="354"/>
      <c r="BE2" s="354"/>
      <c r="BF2" s="354"/>
      <c r="BG2" s="354"/>
      <c r="BH2" s="354"/>
      <c r="BI2" s="354"/>
      <c r="BJ2" s="354"/>
      <c r="BK2" s="354"/>
      <c r="BL2" s="354"/>
      <c r="BM2" s="354"/>
      <c r="BN2" s="354"/>
      <c r="BO2" s="354"/>
      <c r="BP2" s="354"/>
      <c r="BQ2" s="354"/>
      <c r="BR2" s="354"/>
      <c r="BS2" s="354"/>
      <c r="BT2" s="354"/>
      <c r="BU2" s="354"/>
      <c r="BV2" s="354"/>
      <c r="BW2" s="354"/>
      <c r="BX2" s="354"/>
      <c r="BY2" s="354"/>
      <c r="BZ2" s="354"/>
      <c r="CA2" s="354"/>
      <c r="CB2" s="354"/>
      <c r="CC2" s="354"/>
      <c r="CD2" s="354"/>
      <c r="CE2" s="354"/>
      <c r="CF2" s="354"/>
      <c r="CG2" s="354"/>
      <c r="CH2" s="354"/>
      <c r="CI2" s="354"/>
      <c r="CJ2" s="354"/>
      <c r="CK2" s="354"/>
      <c r="CL2" s="354"/>
      <c r="CM2" s="354"/>
      <c r="CN2" s="354"/>
      <c r="CO2" s="354"/>
      <c r="CP2" s="354"/>
      <c r="CQ2" s="354"/>
      <c r="CR2" s="354"/>
      <c r="CS2" s="354"/>
      <c r="CT2" s="354"/>
      <c r="CU2" s="354"/>
      <c r="CV2" s="354"/>
      <c r="CW2" s="354"/>
      <c r="CX2" s="354"/>
      <c r="CY2" s="354"/>
      <c r="CZ2" s="354"/>
      <c r="DA2" s="354"/>
      <c r="DB2" s="354"/>
      <c r="DC2" s="354"/>
      <c r="DD2" s="354"/>
      <c r="DE2" s="354"/>
      <c r="DF2" s="354"/>
      <c r="DG2" s="354"/>
      <c r="DH2" s="354"/>
      <c r="DI2" s="354"/>
      <c r="DJ2" s="354"/>
      <c r="DK2" s="354"/>
      <c r="DL2" s="354"/>
      <c r="DM2" s="354"/>
      <c r="DN2" s="354"/>
      <c r="DO2" s="354"/>
      <c r="DP2" s="354"/>
      <c r="DQ2" s="354"/>
      <c r="DR2" s="354"/>
      <c r="DS2" s="354"/>
      <c r="DT2" s="354"/>
      <c r="DU2" s="354"/>
      <c r="DV2" s="354"/>
      <c r="DW2" s="354"/>
      <c r="DX2" s="354"/>
      <c r="DY2" s="354"/>
      <c r="DZ2" s="354"/>
      <c r="EA2" s="354"/>
      <c r="EB2" s="354"/>
      <c r="EC2" s="354"/>
      <c r="ED2" s="354"/>
      <c r="EE2" s="354"/>
      <c r="EF2" s="354"/>
      <c r="EG2" s="354"/>
      <c r="EH2" s="354"/>
      <c r="EI2" s="354"/>
      <c r="EJ2" s="354"/>
      <c r="EK2" s="354"/>
      <c r="EL2" s="354"/>
      <c r="EM2" s="354"/>
      <c r="EN2" s="354"/>
      <c r="EO2" s="354"/>
      <c r="EP2" s="354"/>
      <c r="EQ2" s="354"/>
      <c r="ER2" s="354"/>
      <c r="ES2" s="354"/>
      <c r="ET2" s="354"/>
      <c r="EU2" s="354"/>
      <c r="EV2" s="354"/>
      <c r="EW2" s="354"/>
      <c r="EX2" s="354"/>
      <c r="EY2" s="354"/>
      <c r="EZ2" s="354"/>
      <c r="FA2" s="354"/>
      <c r="FB2" s="354"/>
      <c r="FC2" s="354"/>
      <c r="FD2" s="354"/>
      <c r="FE2" s="354"/>
      <c r="FF2" s="354"/>
      <c r="FG2" s="354"/>
      <c r="FH2" s="354"/>
      <c r="FI2" s="354"/>
      <c r="FJ2" s="354"/>
      <c r="FK2" s="354"/>
      <c r="FL2" s="354"/>
      <c r="FM2" s="354"/>
      <c r="FN2" s="354"/>
      <c r="FO2" s="354"/>
      <c r="FP2" s="354"/>
      <c r="JA2" s="354"/>
      <c r="JB2" s="354"/>
      <c r="JC2" s="354"/>
      <c r="JD2" s="354"/>
      <c r="JE2" s="354"/>
      <c r="JF2" s="354"/>
      <c r="JG2" s="354"/>
      <c r="JH2" s="354"/>
      <c r="JI2" s="354"/>
    </row>
    <row r="3" spans="1:269" s="371" customFormat="1" ht="13" x14ac:dyDescent="0.35">
      <c r="A3" s="370" t="s">
        <v>118</v>
      </c>
      <c r="B3" s="583" t="s">
        <v>119</v>
      </c>
      <c r="C3" s="583"/>
      <c r="D3" s="583"/>
      <c r="E3" s="583"/>
      <c r="F3" s="583"/>
      <c r="G3" s="583"/>
      <c r="H3" s="583"/>
      <c r="I3" s="583"/>
      <c r="J3" s="583" t="s">
        <v>121</v>
      </c>
      <c r="K3" s="583"/>
      <c r="L3" s="583"/>
      <c r="M3" s="583"/>
      <c r="N3" s="583"/>
      <c r="O3" s="583"/>
      <c r="P3" s="583"/>
      <c r="Q3" s="583"/>
      <c r="R3" s="583" t="s">
        <v>122</v>
      </c>
      <c r="S3" s="583"/>
      <c r="T3" s="583"/>
      <c r="U3" s="583"/>
      <c r="V3" s="583"/>
      <c r="W3" s="583"/>
      <c r="X3" s="583"/>
      <c r="Y3" s="583"/>
      <c r="Z3" s="583" t="s">
        <v>8</v>
      </c>
      <c r="AA3" s="583"/>
      <c r="AB3" s="583"/>
      <c r="AC3" s="583"/>
      <c r="AD3" s="583" t="s">
        <v>11</v>
      </c>
      <c r="AE3" s="583"/>
      <c r="AF3" s="583"/>
      <c r="AG3" s="583"/>
      <c r="AH3" s="583"/>
      <c r="AI3" s="583"/>
      <c r="AJ3" s="583"/>
      <c r="AK3" s="583"/>
      <c r="AL3" s="583" t="s">
        <v>12</v>
      </c>
      <c r="AM3" s="583"/>
      <c r="AN3" s="583"/>
      <c r="AO3" s="583"/>
      <c r="AP3" s="583"/>
      <c r="AQ3" s="583"/>
      <c r="AR3" s="583"/>
      <c r="AS3" s="583"/>
      <c r="AT3" s="583" t="s">
        <v>90</v>
      </c>
      <c r="AU3" s="583"/>
      <c r="AV3" s="583"/>
      <c r="AW3" s="583"/>
      <c r="AX3" s="583"/>
      <c r="AY3" s="583"/>
      <c r="AZ3" s="583"/>
      <c r="BA3" s="583"/>
      <c r="BB3" s="583"/>
      <c r="BC3" s="583" t="s">
        <v>484</v>
      </c>
      <c r="BD3" s="583"/>
      <c r="BE3" s="583"/>
      <c r="BF3" s="583"/>
      <c r="BG3" s="583" t="s">
        <v>130</v>
      </c>
      <c r="BH3" s="583"/>
      <c r="BI3" s="583"/>
      <c r="BJ3" s="583"/>
      <c r="BK3" s="583"/>
      <c r="BL3" s="583"/>
      <c r="BM3" s="583"/>
      <c r="BN3" s="583" t="s">
        <v>131</v>
      </c>
      <c r="BO3" s="583"/>
      <c r="BP3" s="583"/>
      <c r="BQ3" s="583"/>
      <c r="BR3" s="583"/>
      <c r="BS3" s="583"/>
      <c r="BT3" s="583"/>
      <c r="BU3" s="583"/>
      <c r="BV3" s="583"/>
      <c r="BW3" s="583" t="s">
        <v>132</v>
      </c>
      <c r="BX3" s="583"/>
      <c r="BY3" s="583"/>
      <c r="BZ3" s="583"/>
      <c r="CA3" s="583"/>
      <c r="CB3" s="583"/>
      <c r="CC3" s="583"/>
      <c r="CD3" s="583"/>
      <c r="CE3" s="583" t="s">
        <v>135</v>
      </c>
      <c r="CF3" s="583"/>
      <c r="CG3" s="583"/>
      <c r="CH3" s="583"/>
      <c r="CI3" s="583"/>
      <c r="CJ3" s="583" t="s">
        <v>136</v>
      </c>
      <c r="CK3" s="583"/>
      <c r="CL3" s="583"/>
      <c r="CM3" s="583"/>
      <c r="CN3" s="583"/>
      <c r="CO3" s="583"/>
      <c r="CP3" s="583"/>
      <c r="CQ3" s="583" t="s">
        <v>137</v>
      </c>
      <c r="CR3" s="583"/>
      <c r="CS3" s="583"/>
      <c r="CT3" s="583"/>
      <c r="CU3" s="583"/>
      <c r="CV3" s="583"/>
      <c r="CW3" s="583"/>
      <c r="CX3" s="583"/>
      <c r="CY3" s="583"/>
      <c r="CZ3" s="583" t="s">
        <v>138</v>
      </c>
      <c r="DA3" s="583"/>
      <c r="DB3" s="583"/>
      <c r="DC3" s="583"/>
      <c r="DD3" s="583"/>
      <c r="DE3" s="583"/>
      <c r="DF3" s="583"/>
      <c r="DG3" s="583"/>
      <c r="DH3" s="583"/>
      <c r="DI3" s="583" t="s">
        <v>149</v>
      </c>
      <c r="DJ3" s="583"/>
      <c r="DK3" s="583"/>
      <c r="DL3" s="583"/>
      <c r="DM3" s="583"/>
      <c r="DN3" s="583"/>
      <c r="DO3" s="583"/>
      <c r="DP3" s="583" t="s">
        <v>491</v>
      </c>
      <c r="DQ3" s="583"/>
      <c r="DR3" s="583"/>
      <c r="DS3" s="583"/>
      <c r="DT3" s="583" t="s">
        <v>492</v>
      </c>
      <c r="DU3" s="583"/>
      <c r="DV3" s="583"/>
      <c r="DW3" s="583"/>
      <c r="DX3" s="583"/>
      <c r="DY3" s="583"/>
      <c r="DZ3" s="583" t="s">
        <v>111</v>
      </c>
      <c r="EA3" s="583"/>
      <c r="EB3" s="583"/>
      <c r="EC3" s="583"/>
      <c r="ED3" s="583"/>
      <c r="EE3" s="583"/>
      <c r="EF3" s="583"/>
      <c r="EG3" s="583"/>
      <c r="EH3" s="583" t="s">
        <v>112</v>
      </c>
      <c r="EI3" s="583"/>
      <c r="EJ3" s="583"/>
      <c r="EK3" s="583"/>
      <c r="EL3" s="583"/>
      <c r="EM3" s="583"/>
      <c r="EN3" s="583"/>
      <c r="EO3" s="583"/>
      <c r="EP3" s="583" t="s">
        <v>6</v>
      </c>
      <c r="EQ3" s="583"/>
      <c r="ER3" s="583"/>
      <c r="ES3" s="583"/>
      <c r="ET3" s="583"/>
      <c r="EU3" s="583"/>
      <c r="EV3" s="583"/>
      <c r="EW3" s="583" t="s">
        <v>7</v>
      </c>
      <c r="EX3" s="583"/>
      <c r="EY3" s="583"/>
      <c r="EZ3" s="583"/>
      <c r="FA3" s="583"/>
      <c r="FB3" s="583"/>
      <c r="FC3" s="583"/>
      <c r="FD3" s="583" t="s">
        <v>428</v>
      </c>
      <c r="FE3" s="583"/>
      <c r="FF3" s="583"/>
      <c r="FG3" s="583"/>
      <c r="FH3" s="583" t="s">
        <v>429</v>
      </c>
      <c r="FI3" s="583"/>
      <c r="FJ3" s="583"/>
      <c r="FK3" s="583"/>
      <c r="FL3" s="583" t="s">
        <v>430</v>
      </c>
      <c r="FM3" s="583"/>
      <c r="FN3" s="583"/>
      <c r="FO3" s="583"/>
      <c r="FP3" s="583" t="s">
        <v>493</v>
      </c>
      <c r="FQ3" s="583"/>
      <c r="FR3" s="583"/>
      <c r="FS3" s="583"/>
    </row>
    <row r="4" spans="1:269" s="371" customFormat="1" ht="52" x14ac:dyDescent="0.35">
      <c r="A4" s="372" t="s">
        <v>170</v>
      </c>
      <c r="B4" s="372" t="s">
        <v>171</v>
      </c>
      <c r="C4" s="372" t="s">
        <v>172</v>
      </c>
      <c r="D4" s="372" t="s">
        <v>173</v>
      </c>
      <c r="E4" s="372" t="s">
        <v>174</v>
      </c>
      <c r="F4" s="372" t="s">
        <v>175</v>
      </c>
      <c r="G4" s="373" t="s">
        <v>478</v>
      </c>
      <c r="H4" s="373" t="s">
        <v>479</v>
      </c>
      <c r="I4" s="373" t="s">
        <v>480</v>
      </c>
      <c r="J4" s="372" t="s">
        <v>171</v>
      </c>
      <c r="K4" s="372" t="s">
        <v>172</v>
      </c>
      <c r="L4" s="372" t="s">
        <v>173</v>
      </c>
      <c r="M4" s="372" t="s">
        <v>174</v>
      </c>
      <c r="N4" s="372" t="s">
        <v>175</v>
      </c>
      <c r="O4" s="373" t="s">
        <v>478</v>
      </c>
      <c r="P4" s="373" t="s">
        <v>479</v>
      </c>
      <c r="Q4" s="373" t="s">
        <v>480</v>
      </c>
      <c r="R4" s="372" t="s">
        <v>171</v>
      </c>
      <c r="S4" s="372" t="s">
        <v>172</v>
      </c>
      <c r="T4" s="372" t="s">
        <v>173</v>
      </c>
      <c r="U4" s="372" t="s">
        <v>174</v>
      </c>
      <c r="V4" s="372" t="s">
        <v>175</v>
      </c>
      <c r="W4" s="373" t="s">
        <v>478</v>
      </c>
      <c r="X4" s="373" t="s">
        <v>479</v>
      </c>
      <c r="Y4" s="373" t="s">
        <v>480</v>
      </c>
      <c r="Z4" s="372" t="s">
        <v>175</v>
      </c>
      <c r="AA4" s="373" t="s">
        <v>478</v>
      </c>
      <c r="AB4" s="373" t="s">
        <v>479</v>
      </c>
      <c r="AC4" s="373" t="s">
        <v>480</v>
      </c>
      <c r="AD4" s="372" t="s">
        <v>171</v>
      </c>
      <c r="AE4" s="372" t="s">
        <v>172</v>
      </c>
      <c r="AF4" s="372" t="s">
        <v>173</v>
      </c>
      <c r="AG4" s="372" t="s">
        <v>174</v>
      </c>
      <c r="AH4" s="372" t="s">
        <v>175</v>
      </c>
      <c r="AI4" s="373" t="s">
        <v>478</v>
      </c>
      <c r="AJ4" s="373" t="s">
        <v>479</v>
      </c>
      <c r="AK4" s="373" t="s">
        <v>480</v>
      </c>
      <c r="AL4" s="372" t="s">
        <v>171</v>
      </c>
      <c r="AM4" s="372" t="s">
        <v>172</v>
      </c>
      <c r="AN4" s="372" t="s">
        <v>173</v>
      </c>
      <c r="AO4" s="372" t="s">
        <v>174</v>
      </c>
      <c r="AP4" s="372" t="s">
        <v>175</v>
      </c>
      <c r="AQ4" s="373" t="s">
        <v>478</v>
      </c>
      <c r="AR4" s="373" t="s">
        <v>479</v>
      </c>
      <c r="AS4" s="373" t="s">
        <v>480</v>
      </c>
      <c r="AT4" s="372" t="s">
        <v>171</v>
      </c>
      <c r="AU4" s="372" t="s">
        <v>172</v>
      </c>
      <c r="AV4" s="372" t="s">
        <v>173</v>
      </c>
      <c r="AW4" s="372" t="s">
        <v>174</v>
      </c>
      <c r="AX4" s="372" t="s">
        <v>482</v>
      </c>
      <c r="AY4" s="372" t="s">
        <v>483</v>
      </c>
      <c r="AZ4" s="373" t="s">
        <v>478</v>
      </c>
      <c r="BA4" s="373" t="s">
        <v>479</v>
      </c>
      <c r="BB4" s="373" t="s">
        <v>480</v>
      </c>
      <c r="BC4" s="372" t="s">
        <v>173</v>
      </c>
      <c r="BD4" s="373" t="s">
        <v>478</v>
      </c>
      <c r="BE4" s="373" t="s">
        <v>479</v>
      </c>
      <c r="BF4" s="373" t="s">
        <v>480</v>
      </c>
      <c r="BG4" s="372" t="s">
        <v>171</v>
      </c>
      <c r="BH4" s="372" t="s">
        <v>172</v>
      </c>
      <c r="BI4" s="372" t="s">
        <v>174</v>
      </c>
      <c r="BJ4" s="372" t="s">
        <v>175</v>
      </c>
      <c r="BK4" s="373" t="s">
        <v>478</v>
      </c>
      <c r="BL4" s="373" t="s">
        <v>479</v>
      </c>
      <c r="BM4" s="373" t="s">
        <v>480</v>
      </c>
      <c r="BN4" s="372" t="s">
        <v>171</v>
      </c>
      <c r="BO4" s="372" t="s">
        <v>172</v>
      </c>
      <c r="BP4" s="372" t="s">
        <v>173</v>
      </c>
      <c r="BQ4" s="372" t="s">
        <v>174</v>
      </c>
      <c r="BR4" s="372" t="s">
        <v>482</v>
      </c>
      <c r="BS4" s="372" t="s">
        <v>483</v>
      </c>
      <c r="BT4" s="373" t="s">
        <v>478</v>
      </c>
      <c r="BU4" s="373" t="s">
        <v>479</v>
      </c>
      <c r="BV4" s="373" t="s">
        <v>480</v>
      </c>
      <c r="BW4" s="372" t="s">
        <v>171</v>
      </c>
      <c r="BX4" s="372" t="s">
        <v>172</v>
      </c>
      <c r="BY4" s="372" t="s">
        <v>173</v>
      </c>
      <c r="BZ4" s="372" t="s">
        <v>174</v>
      </c>
      <c r="CA4" s="372" t="s">
        <v>175</v>
      </c>
      <c r="CB4" s="373" t="s">
        <v>478</v>
      </c>
      <c r="CC4" s="373" t="s">
        <v>479</v>
      </c>
      <c r="CD4" s="373" t="s">
        <v>480</v>
      </c>
      <c r="CE4" s="372" t="s">
        <v>173</v>
      </c>
      <c r="CF4" s="372" t="s">
        <v>175</v>
      </c>
      <c r="CG4" s="373" t="s">
        <v>478</v>
      </c>
      <c r="CH4" s="373" t="s">
        <v>479</v>
      </c>
      <c r="CI4" s="373" t="s">
        <v>480</v>
      </c>
      <c r="CJ4" s="372" t="s">
        <v>171</v>
      </c>
      <c r="CK4" s="372" t="s">
        <v>172</v>
      </c>
      <c r="CL4" s="372" t="s">
        <v>174</v>
      </c>
      <c r="CM4" s="372" t="s">
        <v>175</v>
      </c>
      <c r="CN4" s="373" t="s">
        <v>478</v>
      </c>
      <c r="CO4" s="373" t="s">
        <v>479</v>
      </c>
      <c r="CP4" s="373" t="s">
        <v>480</v>
      </c>
      <c r="CQ4" s="372" t="s">
        <v>171</v>
      </c>
      <c r="CR4" s="372" t="s">
        <v>172</v>
      </c>
      <c r="CS4" s="372" t="s">
        <v>174</v>
      </c>
      <c r="CT4" s="372" t="s">
        <v>485</v>
      </c>
      <c r="CU4" s="372" t="s">
        <v>486</v>
      </c>
      <c r="CV4" s="373" t="s">
        <v>478</v>
      </c>
      <c r="CW4" s="373" t="s">
        <v>487</v>
      </c>
      <c r="CX4" s="373" t="s">
        <v>488</v>
      </c>
      <c r="CY4" s="373" t="s">
        <v>480</v>
      </c>
      <c r="CZ4" s="372" t="s">
        <v>171</v>
      </c>
      <c r="DA4" s="372" t="s">
        <v>172</v>
      </c>
      <c r="DB4" s="372" t="s">
        <v>174</v>
      </c>
      <c r="DC4" s="372" t="s">
        <v>485</v>
      </c>
      <c r="DD4" s="372" t="s">
        <v>486</v>
      </c>
      <c r="DE4" s="373" t="s">
        <v>478</v>
      </c>
      <c r="DF4" s="373" t="s">
        <v>487</v>
      </c>
      <c r="DG4" s="373" t="s">
        <v>488</v>
      </c>
      <c r="DH4" s="373" t="s">
        <v>480</v>
      </c>
      <c r="DI4" s="372" t="s">
        <v>490</v>
      </c>
      <c r="DJ4" s="372" t="s">
        <v>172</v>
      </c>
      <c r="DK4" s="372" t="s">
        <v>174</v>
      </c>
      <c r="DL4" s="372" t="s">
        <v>489</v>
      </c>
      <c r="DM4" s="373" t="s">
        <v>478</v>
      </c>
      <c r="DN4" s="373" t="s">
        <v>479</v>
      </c>
      <c r="DO4" s="373" t="s">
        <v>480</v>
      </c>
      <c r="DP4" s="372" t="s">
        <v>175</v>
      </c>
      <c r="DQ4" s="373" t="s">
        <v>478</v>
      </c>
      <c r="DR4" s="373" t="s">
        <v>479</v>
      </c>
      <c r="DS4" s="373" t="s">
        <v>480</v>
      </c>
      <c r="DT4" s="372" t="s">
        <v>172</v>
      </c>
      <c r="DU4" s="372" t="s">
        <v>174</v>
      </c>
      <c r="DV4" s="372" t="s">
        <v>175</v>
      </c>
      <c r="DW4" s="373" t="s">
        <v>478</v>
      </c>
      <c r="DX4" s="373" t="s">
        <v>479</v>
      </c>
      <c r="DY4" s="373" t="s">
        <v>480</v>
      </c>
      <c r="DZ4" s="372" t="s">
        <v>171</v>
      </c>
      <c r="EA4" s="372" t="s">
        <v>172</v>
      </c>
      <c r="EB4" s="372" t="s">
        <v>173</v>
      </c>
      <c r="EC4" s="372" t="s">
        <v>174</v>
      </c>
      <c r="ED4" s="372" t="s">
        <v>175</v>
      </c>
      <c r="EE4" s="373" t="s">
        <v>478</v>
      </c>
      <c r="EF4" s="373" t="s">
        <v>479</v>
      </c>
      <c r="EG4" s="373" t="s">
        <v>480</v>
      </c>
      <c r="EH4" s="372" t="s">
        <v>171</v>
      </c>
      <c r="EI4" s="372" t="s">
        <v>172</v>
      </c>
      <c r="EJ4" s="372" t="s">
        <v>173</v>
      </c>
      <c r="EK4" s="372" t="s">
        <v>174</v>
      </c>
      <c r="EL4" s="372" t="s">
        <v>175</v>
      </c>
      <c r="EM4" s="373" t="s">
        <v>478</v>
      </c>
      <c r="EN4" s="373" t="s">
        <v>479</v>
      </c>
      <c r="EO4" s="373" t="s">
        <v>480</v>
      </c>
      <c r="EP4" s="372" t="s">
        <v>172</v>
      </c>
      <c r="EQ4" s="372" t="s">
        <v>173</v>
      </c>
      <c r="ER4" s="372" t="s">
        <v>174</v>
      </c>
      <c r="ES4" s="372" t="s">
        <v>175</v>
      </c>
      <c r="ET4" s="373" t="s">
        <v>478</v>
      </c>
      <c r="EU4" s="373" t="s">
        <v>479</v>
      </c>
      <c r="EV4" s="373" t="s">
        <v>480</v>
      </c>
      <c r="EW4" s="372" t="s">
        <v>172</v>
      </c>
      <c r="EX4" s="372" t="s">
        <v>173</v>
      </c>
      <c r="EY4" s="372" t="s">
        <v>174</v>
      </c>
      <c r="EZ4" s="372" t="s">
        <v>175</v>
      </c>
      <c r="FA4" s="373" t="s">
        <v>478</v>
      </c>
      <c r="FB4" s="373" t="s">
        <v>479</v>
      </c>
      <c r="FC4" s="373" t="s">
        <v>480</v>
      </c>
      <c r="FD4" s="372" t="s">
        <v>175</v>
      </c>
      <c r="FE4" s="373" t="s">
        <v>478</v>
      </c>
      <c r="FF4" s="373" t="s">
        <v>479</v>
      </c>
      <c r="FG4" s="373" t="s">
        <v>480</v>
      </c>
      <c r="FH4" s="372" t="s">
        <v>175</v>
      </c>
      <c r="FI4" s="373" t="s">
        <v>478</v>
      </c>
      <c r="FJ4" s="373" t="s">
        <v>479</v>
      </c>
      <c r="FK4" s="373" t="s">
        <v>480</v>
      </c>
      <c r="FL4" s="372" t="s">
        <v>175</v>
      </c>
      <c r="FM4" s="373" t="s">
        <v>478</v>
      </c>
      <c r="FN4" s="373" t="s">
        <v>479</v>
      </c>
      <c r="FO4" s="373" t="s">
        <v>480</v>
      </c>
      <c r="FP4" s="372" t="s">
        <v>173</v>
      </c>
      <c r="FQ4" s="373" t="s">
        <v>478</v>
      </c>
      <c r="FR4" s="373" t="s">
        <v>479</v>
      </c>
      <c r="FS4" s="373" t="s">
        <v>480</v>
      </c>
    </row>
    <row r="5" spans="1:269" s="359" customFormat="1" ht="12.5" x14ac:dyDescent="0.35">
      <c r="A5" s="360" t="s">
        <v>179</v>
      </c>
      <c r="B5" s="361">
        <v>7812.0268488981765</v>
      </c>
      <c r="C5" s="361">
        <v>750</v>
      </c>
      <c r="D5" s="361">
        <v>587.41589496565678</v>
      </c>
      <c r="E5" s="361">
        <v>797</v>
      </c>
      <c r="F5" s="361">
        <v>30</v>
      </c>
      <c r="G5" s="362">
        <f>SUMPRODUCT(B5:F5,B6:F6)</f>
        <v>2507.2766612111573</v>
      </c>
      <c r="H5" s="362">
        <f>SUMPRODUCT(B5:F5,B7:F7)</f>
        <v>0</v>
      </c>
      <c r="I5" s="362">
        <f>G5+H5</f>
        <v>2507.2766612111573</v>
      </c>
      <c r="J5" s="361">
        <v>0</v>
      </c>
      <c r="K5" s="361">
        <v>0</v>
      </c>
      <c r="L5" s="361">
        <v>1708</v>
      </c>
      <c r="M5" s="361">
        <v>0</v>
      </c>
      <c r="N5" s="361">
        <v>0</v>
      </c>
      <c r="O5" s="362">
        <f>SUMPRODUCT(J5:N5,J6:N6)</f>
        <v>1708</v>
      </c>
      <c r="P5" s="362">
        <f>SUMPRODUCT(J5:N5,J7:N7)</f>
        <v>0</v>
      </c>
      <c r="Q5" s="362">
        <f>O5+P5</f>
        <v>1708</v>
      </c>
      <c r="R5" s="361">
        <v>0</v>
      </c>
      <c r="S5" s="361">
        <v>0</v>
      </c>
      <c r="T5" s="361">
        <v>1708</v>
      </c>
      <c r="U5" s="361">
        <v>0</v>
      </c>
      <c r="V5" s="361">
        <v>0</v>
      </c>
      <c r="W5" s="362">
        <f>SUMPRODUCT(R5:V5,R6:V6)</f>
        <v>1708</v>
      </c>
      <c r="X5" s="362">
        <f>SUMPRODUCT(R5:V5,R7:V7)</f>
        <v>0</v>
      </c>
      <c r="Y5" s="362">
        <f>W5+X5</f>
        <v>1708</v>
      </c>
      <c r="Z5" s="363">
        <v>30</v>
      </c>
      <c r="AA5" s="362">
        <f>SUMPRODUCT(Z5,Z6)</f>
        <v>0</v>
      </c>
      <c r="AB5" s="362">
        <f>SUMPRODUCT(Z5,Z7)</f>
        <v>30</v>
      </c>
      <c r="AC5" s="362">
        <f>AA5+AB5</f>
        <v>30</v>
      </c>
      <c r="AD5" s="361">
        <v>1300</v>
      </c>
      <c r="AE5" s="361">
        <v>200</v>
      </c>
      <c r="AF5" s="361">
        <v>110</v>
      </c>
      <c r="AG5" s="361">
        <v>490</v>
      </c>
      <c r="AH5" s="363">
        <v>30</v>
      </c>
      <c r="AI5" s="362">
        <f>SUMPRODUCT(AD5:AH5,AD6:AH6)</f>
        <v>225.03000000000003</v>
      </c>
      <c r="AJ5" s="362">
        <f>SUMPRODUCT(AD5:AH5,AD7:AH7)</f>
        <v>30</v>
      </c>
      <c r="AK5" s="362">
        <f>AI5+AJ5</f>
        <v>255.03000000000003</v>
      </c>
      <c r="AL5" s="361">
        <v>1300</v>
      </c>
      <c r="AM5" s="361">
        <v>200</v>
      </c>
      <c r="AN5" s="361">
        <v>110</v>
      </c>
      <c r="AO5" s="361">
        <v>490</v>
      </c>
      <c r="AP5" s="363">
        <v>30</v>
      </c>
      <c r="AQ5" s="362">
        <f>SUMPRODUCT(AL5:AP5,AL6:AP6)</f>
        <v>225.03000000000003</v>
      </c>
      <c r="AR5" s="362">
        <f>SUMPRODUCT(AL5:AP5,AL7:AP7)</f>
        <v>30</v>
      </c>
      <c r="AS5" s="362">
        <f>AQ5+AR5</f>
        <v>255.03000000000003</v>
      </c>
      <c r="AT5" s="361">
        <v>1560.0000000000002</v>
      </c>
      <c r="AU5" s="361">
        <v>520</v>
      </c>
      <c r="AV5" s="361">
        <v>400</v>
      </c>
      <c r="AW5" s="361">
        <v>800</v>
      </c>
      <c r="AX5" s="361">
        <v>9.0000000000000018</v>
      </c>
      <c r="AY5" s="363">
        <v>30</v>
      </c>
      <c r="AZ5" s="362">
        <f>SUMPRODUCT(AT5:AY5,AT6:AY6)</f>
        <v>636.79999999999995</v>
      </c>
      <c r="BA5" s="362">
        <f>SUMPRODUCT(AT5:AY5,AT7:AY7)</f>
        <v>30</v>
      </c>
      <c r="BB5" s="362">
        <f>AZ5+BA5</f>
        <v>666.8</v>
      </c>
      <c r="BC5" s="361">
        <v>750</v>
      </c>
      <c r="BD5" s="362">
        <f>SUMPRODUCT(BC5,BC6)</f>
        <v>750</v>
      </c>
      <c r="BE5" s="362">
        <f>SUMPRODUCT(BC5,BC7)</f>
        <v>0</v>
      </c>
      <c r="BF5" s="362">
        <f>BD5+BE5</f>
        <v>750</v>
      </c>
      <c r="BG5" s="361">
        <v>0</v>
      </c>
      <c r="BH5" s="361">
        <v>520</v>
      </c>
      <c r="BI5" s="361">
        <v>800</v>
      </c>
      <c r="BJ5" s="363">
        <v>30</v>
      </c>
      <c r="BK5" s="362">
        <f>SUMPRODUCT(BG5:BJ5,BG6:BJ6)</f>
        <v>660</v>
      </c>
      <c r="BL5" s="362">
        <f>SUMPRODUCT(BG5:BJ5,BG7:BJ7)</f>
        <v>30</v>
      </c>
      <c r="BM5" s="362">
        <f>BK5+BL5</f>
        <v>690</v>
      </c>
      <c r="BN5" s="361">
        <v>0</v>
      </c>
      <c r="BO5" s="361">
        <v>520</v>
      </c>
      <c r="BP5" s="361">
        <v>564.9122807017543</v>
      </c>
      <c r="BQ5" s="361">
        <v>664.91228070175441</v>
      </c>
      <c r="BR5" s="361">
        <v>80</v>
      </c>
      <c r="BS5" s="363">
        <v>30</v>
      </c>
      <c r="BT5" s="362">
        <f>SUMPRODUCT(BN5:BS5,BN6:BS6)</f>
        <v>442.5</v>
      </c>
      <c r="BU5" s="362">
        <f>SUMPRODUCT(BN5:BS5,BN7:BS7)</f>
        <v>30</v>
      </c>
      <c r="BV5" s="362">
        <f>BT5+BU5</f>
        <v>472.5</v>
      </c>
      <c r="BW5" s="361">
        <v>0</v>
      </c>
      <c r="BX5" s="361">
        <v>520</v>
      </c>
      <c r="BY5" s="361">
        <v>550</v>
      </c>
      <c r="BZ5" s="361">
        <v>800</v>
      </c>
      <c r="CA5" s="363">
        <v>30</v>
      </c>
      <c r="CB5" s="362">
        <f>SUMPRODUCT(BW5:CA5,BW6:CA6)</f>
        <v>622</v>
      </c>
      <c r="CC5" s="362">
        <f>SUMPRODUCT(BW5:CA5,BW7:CA7)</f>
        <v>30</v>
      </c>
      <c r="CD5" s="362">
        <f>CB5+CC5</f>
        <v>652</v>
      </c>
      <c r="CE5" s="361">
        <v>750</v>
      </c>
      <c r="CF5" s="361">
        <v>30</v>
      </c>
      <c r="CG5" s="362">
        <f>SUMPRODUCT(CE5:CF5,CE6:CF6)</f>
        <v>750</v>
      </c>
      <c r="CH5" s="362">
        <f>SUMPRODUCT(CE5:CF5,CE7:CF7)</f>
        <v>0</v>
      </c>
      <c r="CI5" s="362">
        <f>CG5+CH5</f>
        <v>750</v>
      </c>
      <c r="CJ5" s="361">
        <v>0</v>
      </c>
      <c r="CK5" s="361">
        <v>520</v>
      </c>
      <c r="CL5" s="361">
        <v>800</v>
      </c>
      <c r="CM5" s="363">
        <v>30</v>
      </c>
      <c r="CN5" s="362">
        <f>SUMPRODUCT(CJ5:CM5,CJ6:CM6)</f>
        <v>660</v>
      </c>
      <c r="CO5" s="362">
        <f>SUMPRODUCT(CJ5:CM5,CJ7:CM7)</f>
        <v>30</v>
      </c>
      <c r="CP5" s="362">
        <f>CN5+CO5</f>
        <v>690</v>
      </c>
      <c r="CQ5" s="363">
        <v>3000</v>
      </c>
      <c r="CR5" s="361">
        <v>790</v>
      </c>
      <c r="CS5" s="361">
        <v>780</v>
      </c>
      <c r="CT5" s="361">
        <v>235</v>
      </c>
      <c r="CU5" s="363">
        <v>30</v>
      </c>
      <c r="CV5" s="362">
        <f>SUMPRODUCT(CQ5:CS5,CQ6:CS6)</f>
        <v>2580.86</v>
      </c>
      <c r="CW5" s="362">
        <f>CT5</f>
        <v>235</v>
      </c>
      <c r="CX5" s="362">
        <f>CU5</f>
        <v>30</v>
      </c>
      <c r="CY5" s="362">
        <f>CW5+CX5+CV5</f>
        <v>2845.86</v>
      </c>
      <c r="CZ5" s="363">
        <v>5200</v>
      </c>
      <c r="DA5" s="361">
        <v>790</v>
      </c>
      <c r="DB5" s="361">
        <v>780</v>
      </c>
      <c r="DC5" s="361">
        <v>235</v>
      </c>
      <c r="DD5" s="363">
        <v>30</v>
      </c>
      <c r="DE5" s="362">
        <f>SUMPRODUCT(CZ5:DB5,CZ6:DB6)</f>
        <v>3900.86</v>
      </c>
      <c r="DF5" s="362">
        <f>DC5</f>
        <v>235</v>
      </c>
      <c r="DG5" s="362">
        <f>DD5</f>
        <v>30</v>
      </c>
      <c r="DH5" s="362">
        <f>DF5+DG5+DE5</f>
        <v>4165.8600000000006</v>
      </c>
      <c r="DI5" s="361">
        <v>10</v>
      </c>
      <c r="DJ5" s="363">
        <v>350</v>
      </c>
      <c r="DK5" s="363">
        <v>400</v>
      </c>
      <c r="DL5" s="363">
        <v>40</v>
      </c>
      <c r="DM5" s="362">
        <f>SUMPRODUCT(DI5:DL5,DI6:DL6)</f>
        <v>10</v>
      </c>
      <c r="DN5" s="362">
        <f>SUMPRODUCT(DI5:DL5,DI7:DL7)</f>
        <v>40</v>
      </c>
      <c r="DO5" s="362">
        <f>DM5+DN5</f>
        <v>50</v>
      </c>
      <c r="DP5" s="363">
        <v>53.30846677660368</v>
      </c>
      <c r="DQ5" s="362">
        <f>SUMPRODUCT(DP5:DP5,DP6:DP6)</f>
        <v>53.30846677660368</v>
      </c>
      <c r="DR5" s="362">
        <f>SUMPRODUCT(DP5,DP7)</f>
        <v>0</v>
      </c>
      <c r="DS5" s="362">
        <f>DQ5+DR5</f>
        <v>53.30846677660368</v>
      </c>
      <c r="DT5" s="361">
        <v>320</v>
      </c>
      <c r="DU5" s="361">
        <v>740</v>
      </c>
      <c r="DV5" s="361">
        <v>150</v>
      </c>
      <c r="DW5" s="362">
        <f>SUMPRODUCT(DT5:DV5,DT6:DV6)</f>
        <v>699.91000000000008</v>
      </c>
      <c r="DX5" s="362">
        <f>SUMPRODUCT(DT5:DV5,DT7:DV7)</f>
        <v>0</v>
      </c>
      <c r="DY5" s="362">
        <f>DW5+DX5</f>
        <v>699.91000000000008</v>
      </c>
      <c r="DZ5" s="361">
        <v>1300</v>
      </c>
      <c r="EA5" s="361">
        <v>200</v>
      </c>
      <c r="EB5" s="361">
        <v>110</v>
      </c>
      <c r="EC5" s="361">
        <v>490</v>
      </c>
      <c r="ED5" s="363">
        <v>30</v>
      </c>
      <c r="EE5" s="362">
        <f>SUMPRODUCT(DZ5:ED5,DZ6:ED6)</f>
        <v>225.03000000000003</v>
      </c>
      <c r="EF5" s="362">
        <f>SUMPRODUCT(DZ5:ED5,DZ7:ED7)</f>
        <v>30</v>
      </c>
      <c r="EG5" s="362">
        <f>EE5+EF5</f>
        <v>255.03000000000003</v>
      </c>
      <c r="EH5" s="361">
        <v>1300</v>
      </c>
      <c r="EI5" s="361">
        <v>200</v>
      </c>
      <c r="EJ5" s="361">
        <v>110</v>
      </c>
      <c r="EK5" s="361">
        <v>490</v>
      </c>
      <c r="EL5" s="363">
        <v>30</v>
      </c>
      <c r="EM5" s="362">
        <f>SUMPRODUCT(EH5:EL5,EH6:EL6)</f>
        <v>225.03000000000003</v>
      </c>
      <c r="EN5" s="362">
        <f>SUMPRODUCT(EH5:EL5,EH7:EL7)</f>
        <v>30</v>
      </c>
      <c r="EO5" s="362">
        <f>EM5+EN5</f>
        <v>255.03000000000003</v>
      </c>
      <c r="EP5" s="361">
        <v>0</v>
      </c>
      <c r="EQ5" s="361">
        <v>1500</v>
      </c>
      <c r="ER5" s="361">
        <v>1500</v>
      </c>
      <c r="ES5" s="361">
        <v>0</v>
      </c>
      <c r="ET5" s="362">
        <f>SUMPRODUCT(EP5:ES5,EP6:ES6)</f>
        <v>1500</v>
      </c>
      <c r="EU5" s="362">
        <f>SUMPRODUCT(EP5:ES5,EP7:ES7)</f>
        <v>0</v>
      </c>
      <c r="EV5" s="362">
        <f>ET5+EU5</f>
        <v>1500</v>
      </c>
      <c r="EW5" s="361">
        <v>568</v>
      </c>
      <c r="EX5" s="361">
        <v>462</v>
      </c>
      <c r="EY5" s="361">
        <v>200</v>
      </c>
      <c r="EZ5" s="361">
        <v>90</v>
      </c>
      <c r="FA5" s="362">
        <f>SUMPRODUCT(EW5:EZ5,EW6:EZ6)</f>
        <v>533.90000000000009</v>
      </c>
      <c r="FB5" s="362">
        <f>SUMPRODUCT(EW5:EZ5,EW7:EZ7)</f>
        <v>0</v>
      </c>
      <c r="FC5" s="362">
        <f>FA5+FB5</f>
        <v>533.90000000000009</v>
      </c>
      <c r="FD5" s="361">
        <v>1360</v>
      </c>
      <c r="FE5" s="362">
        <f>SUMPRODUCT(FD5,FD6)</f>
        <v>1360</v>
      </c>
      <c r="FF5" s="362">
        <f>SUMPRODUCT(EU5:FD5,EU7:FD7)</f>
        <v>0</v>
      </c>
      <c r="FG5" s="362">
        <f>FE5+FF5</f>
        <v>1360</v>
      </c>
      <c r="FH5" s="361">
        <v>920</v>
      </c>
      <c r="FI5" s="362">
        <f>SUMPRODUCT(FH5,FH6)</f>
        <v>920</v>
      </c>
      <c r="FJ5" s="362">
        <f>SUMPRODUCT(EY5:FH5,EY7:FH7)</f>
        <v>0</v>
      </c>
      <c r="FK5" s="362">
        <f>FI5+FJ5</f>
        <v>920</v>
      </c>
      <c r="FL5" s="361">
        <v>500</v>
      </c>
      <c r="FM5" s="362">
        <f>SUMPRODUCT(FL5,FL6)</f>
        <v>500</v>
      </c>
      <c r="FN5" s="362">
        <f>SUMPRODUCT(FH5:FL5,FH7:FL7)</f>
        <v>0</v>
      </c>
      <c r="FO5" s="362">
        <f>FM5+FN5</f>
        <v>500</v>
      </c>
      <c r="FP5" s="361">
        <v>65</v>
      </c>
      <c r="FQ5" s="362">
        <f>SUMPRODUCT(FP5,FP6)</f>
        <v>65</v>
      </c>
      <c r="FR5" s="362">
        <f>SUMPRODUCT(FL5:FP5,FL7:FP7)</f>
        <v>0</v>
      </c>
      <c r="FS5" s="362">
        <f>FQ5+FR5</f>
        <v>65</v>
      </c>
    </row>
    <row r="6" spans="1:269" s="366" customFormat="1" ht="12.5" x14ac:dyDescent="0.35">
      <c r="A6" s="364" t="s">
        <v>477</v>
      </c>
      <c r="B6" s="364">
        <v>0.23036381110242418</v>
      </c>
      <c r="C6" s="364">
        <v>0.23305837764422085</v>
      </c>
      <c r="D6" s="364">
        <v>0.85367524966323716</v>
      </c>
      <c r="E6" s="364">
        <v>3.9413036186179223E-2</v>
      </c>
      <c r="F6" s="364">
        <v>0</v>
      </c>
      <c r="G6" s="364"/>
      <c r="H6" s="364"/>
      <c r="I6" s="364"/>
      <c r="J6" s="364">
        <v>0</v>
      </c>
      <c r="K6" s="364">
        <v>0</v>
      </c>
      <c r="L6" s="364">
        <v>1</v>
      </c>
      <c r="M6" s="364">
        <v>0</v>
      </c>
      <c r="N6" s="364">
        <v>0</v>
      </c>
      <c r="O6" s="364"/>
      <c r="P6" s="364"/>
      <c r="Q6" s="364"/>
      <c r="R6" s="364">
        <v>0</v>
      </c>
      <c r="S6" s="364">
        <v>0</v>
      </c>
      <c r="T6" s="364">
        <v>1</v>
      </c>
      <c r="U6" s="364">
        <v>0</v>
      </c>
      <c r="V6" s="364">
        <v>0</v>
      </c>
      <c r="W6" s="364"/>
      <c r="X6" s="364"/>
      <c r="Y6" s="364"/>
      <c r="Z6" s="364">
        <v>0</v>
      </c>
      <c r="AA6" s="364"/>
      <c r="AB6" s="364"/>
      <c r="AC6" s="364"/>
      <c r="AD6" s="364">
        <v>4.0000000000000036E-2</v>
      </c>
      <c r="AE6" s="364">
        <v>0.48499999999999999</v>
      </c>
      <c r="AF6" s="364">
        <v>0.46400000000000002</v>
      </c>
      <c r="AG6" s="364">
        <v>5.099999999999999E-2</v>
      </c>
      <c r="AH6" s="364">
        <v>0</v>
      </c>
      <c r="AI6" s="364"/>
      <c r="AJ6" s="364"/>
      <c r="AK6" s="364"/>
      <c r="AL6" s="364">
        <v>4.0000000000000036E-2</v>
      </c>
      <c r="AM6" s="364">
        <v>0.48499999999999999</v>
      </c>
      <c r="AN6" s="364">
        <v>0.46400000000000002</v>
      </c>
      <c r="AO6" s="364">
        <v>5.099999999999999E-2</v>
      </c>
      <c r="AP6" s="364"/>
      <c r="AQ6" s="364"/>
      <c r="AR6" s="364"/>
      <c r="AS6" s="364"/>
      <c r="AT6" s="364">
        <v>0.06</v>
      </c>
      <c r="AU6" s="364">
        <v>0.06</v>
      </c>
      <c r="AV6" s="364">
        <v>0.6</v>
      </c>
      <c r="AW6" s="364">
        <v>0.33999999999999997</v>
      </c>
      <c r="AX6" s="364">
        <v>0</v>
      </c>
      <c r="AY6" s="364"/>
      <c r="AZ6" s="364"/>
      <c r="BA6" s="364"/>
      <c r="BB6" s="364"/>
      <c r="BC6" s="364">
        <v>1</v>
      </c>
      <c r="BD6" s="364"/>
      <c r="BE6" s="364"/>
      <c r="BF6" s="364"/>
      <c r="BG6" s="364"/>
      <c r="BH6" s="364">
        <v>0.5</v>
      </c>
      <c r="BI6" s="364">
        <v>0.5</v>
      </c>
      <c r="BJ6" s="364"/>
      <c r="BK6" s="364"/>
      <c r="BL6" s="364"/>
      <c r="BM6" s="364"/>
      <c r="BN6" s="365">
        <v>0</v>
      </c>
      <c r="BO6" s="365">
        <v>0.1</v>
      </c>
      <c r="BP6" s="365">
        <v>0.28500000000000003</v>
      </c>
      <c r="BQ6" s="365">
        <v>0.28500000000000003</v>
      </c>
      <c r="BR6" s="365">
        <v>0.49999999999999994</v>
      </c>
      <c r="BS6" s="364"/>
      <c r="BT6" s="364"/>
      <c r="BU6" s="364"/>
      <c r="BV6" s="364"/>
      <c r="BW6" s="365">
        <v>0</v>
      </c>
      <c r="BX6" s="365">
        <v>0.1</v>
      </c>
      <c r="BY6" s="365">
        <v>0.6</v>
      </c>
      <c r="BZ6" s="365">
        <v>0.30000000000000004</v>
      </c>
      <c r="CA6" s="364"/>
      <c r="CB6" s="364"/>
      <c r="CC6" s="364"/>
      <c r="CD6" s="364"/>
      <c r="CE6" s="364">
        <v>1</v>
      </c>
      <c r="CF6" s="364"/>
      <c r="CG6" s="364"/>
      <c r="CH6" s="364"/>
      <c r="CI6" s="364"/>
      <c r="CJ6" s="364"/>
      <c r="CK6" s="364">
        <v>0.5</v>
      </c>
      <c r="CL6" s="364">
        <v>0.5</v>
      </c>
      <c r="CM6" s="364"/>
      <c r="CN6" s="364"/>
      <c r="CO6" s="364"/>
      <c r="CP6" s="364"/>
      <c r="CQ6" s="365">
        <v>0.6</v>
      </c>
      <c r="CR6" s="365">
        <v>8.5999999999999993E-2</v>
      </c>
      <c r="CS6" s="365">
        <v>0.91400000000000003</v>
      </c>
      <c r="CT6" s="365">
        <v>0</v>
      </c>
      <c r="CU6" s="365">
        <v>0</v>
      </c>
      <c r="CV6" s="365"/>
      <c r="CW6" s="364"/>
      <c r="CX6" s="364"/>
      <c r="CY6" s="364"/>
      <c r="CZ6" s="365">
        <v>0.6</v>
      </c>
      <c r="DA6" s="365">
        <v>8.5999999999999993E-2</v>
      </c>
      <c r="DB6" s="365">
        <v>0.91400000000000003</v>
      </c>
      <c r="DC6" s="364"/>
      <c r="DD6" s="364"/>
      <c r="DE6" s="365"/>
      <c r="DF6" s="364"/>
      <c r="DG6" s="364"/>
      <c r="DH6" s="364"/>
      <c r="DI6" s="364">
        <v>1</v>
      </c>
      <c r="DJ6" s="364"/>
      <c r="DK6" s="364"/>
      <c r="DL6" s="364"/>
      <c r="DM6" s="364"/>
      <c r="DN6" s="364"/>
      <c r="DO6" s="364"/>
      <c r="DP6" s="364">
        <v>1</v>
      </c>
      <c r="DQ6" s="364"/>
      <c r="DR6" s="364"/>
      <c r="DS6" s="364"/>
      <c r="DT6" s="365">
        <v>2.1000000000000001E-2</v>
      </c>
      <c r="DU6" s="365">
        <v>0.92600000000000005</v>
      </c>
      <c r="DV6" s="365">
        <v>5.2999999999999936E-2</v>
      </c>
      <c r="DW6" s="364"/>
      <c r="DX6" s="364"/>
      <c r="DY6" s="364"/>
      <c r="DZ6" s="365">
        <v>4.0000000000000036E-2</v>
      </c>
      <c r="EA6" s="365">
        <v>0.48499999999999999</v>
      </c>
      <c r="EB6" s="365">
        <v>0.46400000000000002</v>
      </c>
      <c r="EC6" s="365">
        <v>5.099999999999999E-2</v>
      </c>
      <c r="ED6" s="365"/>
      <c r="EE6" s="364"/>
      <c r="EF6" s="364"/>
      <c r="EG6" s="364"/>
      <c r="EH6" s="365">
        <v>4.0000000000000036E-2</v>
      </c>
      <c r="EI6" s="365">
        <v>0.48499999999999999</v>
      </c>
      <c r="EJ6" s="365">
        <v>0.46400000000000002</v>
      </c>
      <c r="EK6" s="365">
        <v>5.099999999999999E-2</v>
      </c>
      <c r="EL6" s="365"/>
      <c r="EM6" s="364"/>
      <c r="EN6" s="364"/>
      <c r="EO6" s="364"/>
      <c r="EP6" s="365">
        <v>0</v>
      </c>
      <c r="EQ6" s="365">
        <v>0.5</v>
      </c>
      <c r="ER6" s="365">
        <v>0.5</v>
      </c>
      <c r="ES6" s="365">
        <v>1</v>
      </c>
      <c r="ET6" s="364"/>
      <c r="EU6" s="364"/>
      <c r="EV6" s="364"/>
      <c r="EW6" s="365">
        <v>0.2</v>
      </c>
      <c r="EX6" s="365">
        <v>0.65</v>
      </c>
      <c r="EY6" s="365">
        <v>0.15000000000000002</v>
      </c>
      <c r="EZ6" s="365">
        <v>1</v>
      </c>
      <c r="FA6" s="364"/>
      <c r="FB6" s="364"/>
      <c r="FC6" s="364"/>
      <c r="FD6" s="364">
        <v>1</v>
      </c>
      <c r="FE6" s="364"/>
      <c r="FF6" s="364"/>
      <c r="FG6" s="364"/>
      <c r="FH6" s="364">
        <v>1</v>
      </c>
      <c r="FI6" s="364"/>
      <c r="FJ6" s="364"/>
      <c r="FK6" s="364"/>
      <c r="FL6" s="364">
        <v>1</v>
      </c>
      <c r="FM6" s="364"/>
      <c r="FN6" s="364"/>
      <c r="FO6" s="364"/>
      <c r="FP6" s="364">
        <v>1</v>
      </c>
      <c r="FQ6" s="364"/>
      <c r="FR6" s="364"/>
      <c r="FS6" s="364"/>
    </row>
    <row r="7" spans="1:269" s="366" customFormat="1" ht="12.5" x14ac:dyDescent="0.35">
      <c r="A7" s="364" t="s">
        <v>476</v>
      </c>
      <c r="B7" s="364">
        <v>0</v>
      </c>
      <c r="C7" s="364">
        <v>0</v>
      </c>
      <c r="D7" s="364">
        <v>0</v>
      </c>
      <c r="E7" s="364">
        <v>0</v>
      </c>
      <c r="F7" s="364">
        <v>0</v>
      </c>
      <c r="G7" s="364"/>
      <c r="H7" s="364"/>
      <c r="I7" s="364"/>
      <c r="J7" s="364">
        <v>0</v>
      </c>
      <c r="K7" s="364">
        <v>0</v>
      </c>
      <c r="L7" s="364">
        <v>0</v>
      </c>
      <c r="M7" s="364">
        <v>0</v>
      </c>
      <c r="N7" s="364">
        <v>0</v>
      </c>
      <c r="O7" s="364"/>
      <c r="P7" s="364"/>
      <c r="Q7" s="364"/>
      <c r="R7" s="364">
        <v>0</v>
      </c>
      <c r="S7" s="364">
        <v>0</v>
      </c>
      <c r="T7" s="364">
        <v>0</v>
      </c>
      <c r="U7" s="364">
        <v>0</v>
      </c>
      <c r="V7" s="364">
        <v>0</v>
      </c>
      <c r="W7" s="364"/>
      <c r="X7" s="364"/>
      <c r="Y7" s="364"/>
      <c r="Z7" s="364">
        <v>1</v>
      </c>
      <c r="AA7" s="364"/>
      <c r="AB7" s="364"/>
      <c r="AC7" s="364"/>
      <c r="AD7" s="364">
        <v>0</v>
      </c>
      <c r="AE7" s="364">
        <v>0</v>
      </c>
      <c r="AF7" s="364">
        <v>0</v>
      </c>
      <c r="AG7" s="364">
        <v>0</v>
      </c>
      <c r="AH7" s="364">
        <v>1</v>
      </c>
      <c r="AI7" s="364"/>
      <c r="AJ7" s="364"/>
      <c r="AK7" s="364"/>
      <c r="AL7" s="364"/>
      <c r="AM7" s="364"/>
      <c r="AN7" s="364"/>
      <c r="AO7" s="364"/>
      <c r="AP7" s="364">
        <v>1</v>
      </c>
      <c r="AQ7" s="364"/>
      <c r="AR7" s="364"/>
      <c r="AS7" s="364"/>
      <c r="AT7" s="364"/>
      <c r="AU7" s="364"/>
      <c r="AV7" s="364"/>
      <c r="AW7" s="364"/>
      <c r="AX7" s="364"/>
      <c r="AY7" s="364">
        <v>1</v>
      </c>
      <c r="AZ7" s="364"/>
      <c r="BA7" s="364"/>
      <c r="BB7" s="364"/>
      <c r="BC7" s="364">
        <v>0</v>
      </c>
      <c r="BD7" s="364"/>
      <c r="BE7" s="364"/>
      <c r="BF7" s="364"/>
      <c r="BG7" s="364"/>
      <c r="BH7" s="364"/>
      <c r="BI7" s="364"/>
      <c r="BJ7" s="364">
        <v>1</v>
      </c>
      <c r="BK7" s="364"/>
      <c r="BL7" s="364"/>
      <c r="BM7" s="364"/>
      <c r="BN7" s="364"/>
      <c r="BO7" s="364"/>
      <c r="BP7" s="364"/>
      <c r="BQ7" s="364"/>
      <c r="BR7" s="364"/>
      <c r="BS7" s="364">
        <v>1</v>
      </c>
      <c r="BT7" s="364"/>
      <c r="BU7" s="364"/>
      <c r="BV7" s="364"/>
      <c r="BW7" s="364"/>
      <c r="BX7" s="364"/>
      <c r="BY7" s="364"/>
      <c r="BZ7" s="364"/>
      <c r="CA7" s="364">
        <v>1</v>
      </c>
      <c r="CB7" s="364"/>
      <c r="CC7" s="364"/>
      <c r="CD7" s="364"/>
      <c r="CE7" s="364"/>
      <c r="CF7" s="364"/>
      <c r="CG7" s="364"/>
      <c r="CH7" s="364"/>
      <c r="CI7" s="364"/>
      <c r="CJ7" s="364"/>
      <c r="CK7" s="364"/>
      <c r="CL7" s="364"/>
      <c r="CM7" s="364">
        <v>1</v>
      </c>
      <c r="CN7" s="364"/>
      <c r="CO7" s="364"/>
      <c r="CP7" s="364"/>
      <c r="CQ7" s="364"/>
      <c r="CR7" s="364"/>
      <c r="CS7" s="364"/>
      <c r="CT7" s="365">
        <v>1</v>
      </c>
      <c r="CU7" s="364">
        <v>1</v>
      </c>
      <c r="CV7" s="364"/>
      <c r="CW7" s="364"/>
      <c r="CX7" s="364"/>
      <c r="CY7" s="364"/>
      <c r="CZ7" s="364"/>
      <c r="DA7" s="364"/>
      <c r="DB7" s="364"/>
      <c r="DC7" s="364">
        <v>1</v>
      </c>
      <c r="DD7" s="364">
        <v>1</v>
      </c>
      <c r="DE7" s="364"/>
      <c r="DF7" s="364"/>
      <c r="DG7" s="364"/>
      <c r="DH7" s="364"/>
      <c r="DI7" s="364"/>
      <c r="DJ7" s="364"/>
      <c r="DK7" s="364"/>
      <c r="DL7" s="364">
        <v>1</v>
      </c>
      <c r="DM7" s="364"/>
      <c r="DN7" s="364"/>
      <c r="DO7" s="364"/>
      <c r="DP7" s="364">
        <v>0</v>
      </c>
      <c r="DQ7" s="364"/>
      <c r="DR7" s="364"/>
      <c r="DS7" s="364"/>
      <c r="DT7" s="364"/>
      <c r="DU7" s="364"/>
      <c r="DV7" s="364"/>
      <c r="DW7" s="364"/>
      <c r="DX7" s="364"/>
      <c r="DY7" s="364"/>
      <c r="DZ7" s="364"/>
      <c r="EA7" s="364"/>
      <c r="EB7" s="364"/>
      <c r="EC7" s="364"/>
      <c r="ED7" s="364">
        <v>1</v>
      </c>
      <c r="EE7" s="364"/>
      <c r="EF7" s="364"/>
      <c r="EG7" s="364"/>
      <c r="EH7" s="364"/>
      <c r="EI7" s="364"/>
      <c r="EJ7" s="364"/>
      <c r="EK7" s="364"/>
      <c r="EL7" s="364">
        <v>1</v>
      </c>
      <c r="EM7" s="364"/>
      <c r="EN7" s="364"/>
      <c r="EO7" s="364"/>
      <c r="EP7" s="364"/>
      <c r="EQ7" s="364"/>
      <c r="ER7" s="364"/>
      <c r="ES7" s="364"/>
      <c r="ET7" s="364"/>
      <c r="EU7" s="364"/>
      <c r="EV7" s="364"/>
      <c r="EW7" s="364"/>
      <c r="EX7" s="364"/>
      <c r="EY7" s="364"/>
      <c r="EZ7" s="364"/>
      <c r="FA7" s="364"/>
      <c r="FB7" s="364"/>
      <c r="FC7" s="364"/>
      <c r="FD7" s="364">
        <v>0</v>
      </c>
      <c r="FE7" s="364"/>
      <c r="FF7" s="364"/>
      <c r="FG7" s="364"/>
      <c r="FH7" s="364">
        <v>0</v>
      </c>
      <c r="FI7" s="364"/>
      <c r="FJ7" s="364"/>
      <c r="FK7" s="364"/>
      <c r="FL7" s="364">
        <v>0</v>
      </c>
      <c r="FM7" s="364"/>
      <c r="FN7" s="364"/>
      <c r="FO7" s="364"/>
      <c r="FP7" s="364">
        <v>0</v>
      </c>
      <c r="FQ7" s="364"/>
      <c r="FR7" s="364"/>
      <c r="FS7" s="364"/>
    </row>
    <row r="8" spans="1:269" s="359" customFormat="1" ht="13" x14ac:dyDescent="0.35">
      <c r="A8" s="358" t="s">
        <v>206</v>
      </c>
      <c r="B8" s="367"/>
      <c r="C8" s="367"/>
      <c r="D8" s="367"/>
      <c r="E8" s="367"/>
      <c r="F8" s="367"/>
      <c r="G8" s="368"/>
      <c r="H8" s="368"/>
      <c r="I8" s="368"/>
      <c r="J8" s="367"/>
      <c r="K8" s="367"/>
      <c r="L8" s="367"/>
      <c r="M8" s="367"/>
      <c r="N8" s="367"/>
      <c r="O8" s="368"/>
      <c r="P8" s="368"/>
      <c r="Q8" s="368"/>
      <c r="R8" s="367"/>
      <c r="S8" s="367"/>
      <c r="T8" s="367"/>
      <c r="U8" s="367"/>
      <c r="V8" s="367"/>
      <c r="W8" s="368"/>
      <c r="X8" s="368"/>
      <c r="Y8" s="368"/>
      <c r="Z8" s="367"/>
      <c r="AA8" s="368"/>
      <c r="AB8" s="368"/>
      <c r="AC8" s="368"/>
      <c r="AD8" s="367"/>
      <c r="AE8" s="367"/>
      <c r="AF8" s="367"/>
      <c r="AG8" s="367"/>
      <c r="AH8" s="367"/>
      <c r="AI8" s="368"/>
      <c r="AJ8" s="368"/>
      <c r="AK8" s="368"/>
      <c r="AL8" s="367"/>
      <c r="AM8" s="367"/>
      <c r="AN8" s="367"/>
      <c r="AO8" s="367"/>
      <c r="AP8" s="367"/>
      <c r="AQ8" s="368"/>
      <c r="AR8" s="368"/>
      <c r="AS8" s="368"/>
      <c r="AT8" s="367"/>
      <c r="AU8" s="367"/>
      <c r="AV8" s="367"/>
      <c r="AW8" s="367"/>
      <c r="AX8" s="367"/>
      <c r="AY8" s="367"/>
      <c r="AZ8" s="368"/>
      <c r="BA8" s="368"/>
      <c r="BB8" s="368"/>
      <c r="BC8" s="367"/>
      <c r="BD8" s="368"/>
      <c r="BE8" s="368"/>
      <c r="BF8" s="368"/>
      <c r="BG8" s="367"/>
      <c r="BH8" s="367"/>
      <c r="BI8" s="367"/>
      <c r="BJ8" s="367"/>
      <c r="BK8" s="368"/>
      <c r="BL8" s="368"/>
      <c r="BM8" s="368"/>
      <c r="BN8" s="367"/>
      <c r="BO8" s="367"/>
      <c r="BP8" s="367"/>
      <c r="BQ8" s="367"/>
      <c r="BR8" s="367"/>
      <c r="BS8" s="367"/>
      <c r="BT8" s="368"/>
      <c r="BU8" s="368"/>
      <c r="BV8" s="368"/>
      <c r="BW8" s="367"/>
      <c r="BX8" s="367"/>
      <c r="BY8" s="367"/>
      <c r="BZ8" s="367"/>
      <c r="CA8" s="367"/>
      <c r="CB8" s="368"/>
      <c r="CC8" s="368"/>
      <c r="CD8" s="368"/>
      <c r="CE8" s="367"/>
      <c r="CF8" s="367"/>
      <c r="CG8" s="368"/>
      <c r="CH8" s="368"/>
      <c r="CI8" s="368"/>
      <c r="CJ8" s="367"/>
      <c r="CK8" s="367"/>
      <c r="CL8" s="367"/>
      <c r="CM8" s="367"/>
      <c r="CN8" s="368"/>
      <c r="CO8" s="368"/>
      <c r="CP8" s="368"/>
      <c r="CQ8" s="367"/>
      <c r="CR8" s="367" t="s">
        <v>198</v>
      </c>
      <c r="CS8" s="367"/>
      <c r="CT8" s="367"/>
      <c r="CU8" s="367"/>
      <c r="CV8" s="368"/>
      <c r="CW8" s="368"/>
      <c r="CX8" s="368"/>
      <c r="CY8" s="368"/>
      <c r="CZ8" s="367"/>
      <c r="DA8" s="367"/>
      <c r="DB8" s="367"/>
      <c r="DC8" s="367"/>
      <c r="DD8" s="367"/>
      <c r="DE8" s="368"/>
      <c r="DF8" s="368"/>
      <c r="DG8" s="368"/>
      <c r="DH8" s="368"/>
      <c r="DI8" s="367"/>
      <c r="DJ8" s="367"/>
      <c r="DK8" s="367"/>
      <c r="DL8" s="367"/>
      <c r="DM8" s="368"/>
      <c r="DN8" s="368"/>
      <c r="DO8" s="368"/>
      <c r="DP8" s="367"/>
      <c r="DQ8" s="368"/>
      <c r="DR8" s="368"/>
      <c r="DS8" s="368"/>
      <c r="DT8" s="367"/>
      <c r="DU8" s="367"/>
      <c r="DV8" s="367"/>
      <c r="DW8" s="368"/>
      <c r="DX8" s="368"/>
      <c r="DY8" s="368"/>
      <c r="DZ8" s="367"/>
      <c r="EA8" s="367"/>
      <c r="EB8" s="367"/>
      <c r="EC8" s="367"/>
      <c r="ED8" s="367"/>
      <c r="EE8" s="368"/>
      <c r="EF8" s="368"/>
      <c r="EG8" s="368"/>
      <c r="EH8" s="367"/>
      <c r="EI8" s="367"/>
      <c r="EJ8" s="367"/>
      <c r="EK8" s="367"/>
      <c r="EL8" s="367"/>
      <c r="EM8" s="368"/>
      <c r="EN8" s="368"/>
      <c r="EO8" s="368"/>
      <c r="EP8" s="367"/>
      <c r="EQ8" s="367"/>
      <c r="ER8" s="367"/>
      <c r="ES8" s="367"/>
      <c r="ET8" s="368"/>
      <c r="EU8" s="368"/>
      <c r="EV8" s="368"/>
      <c r="EW8" s="367"/>
      <c r="EX8" s="367"/>
      <c r="EY8" s="367"/>
      <c r="EZ8" s="367"/>
      <c r="FA8" s="368"/>
      <c r="FB8" s="368"/>
      <c r="FC8" s="368"/>
      <c r="FD8" s="367"/>
      <c r="FE8" s="368"/>
      <c r="FF8" s="368"/>
      <c r="FG8" s="368"/>
      <c r="FH8" s="367"/>
      <c r="FI8" s="368"/>
      <c r="FJ8" s="368"/>
      <c r="FK8" s="368"/>
      <c r="FL8" s="367"/>
      <c r="FM8" s="368"/>
      <c r="FN8" s="368"/>
      <c r="FO8" s="368"/>
      <c r="FP8" s="367"/>
      <c r="FQ8" s="368"/>
      <c r="FR8" s="368"/>
      <c r="FS8" s="368"/>
    </row>
    <row r="9" spans="1:269" s="359" customFormat="1" ht="12.5" x14ac:dyDescent="0.35">
      <c r="A9" s="360" t="s">
        <v>96</v>
      </c>
      <c r="B9" s="367">
        <v>1.2886307818477001</v>
      </c>
      <c r="C9" s="367">
        <v>0.26105874163546172</v>
      </c>
      <c r="D9" s="367">
        <v>9.7271847773072503E-2</v>
      </c>
      <c r="E9" s="367">
        <v>0.28768842860487281</v>
      </c>
      <c r="F9" s="367">
        <v>3.5825189060876873E-2</v>
      </c>
      <c r="G9" s="368">
        <f>SUMPRODUCT(B9:F9,B$6:F$6)</f>
        <v>0.45207306818556625</v>
      </c>
      <c r="H9" s="368">
        <f>SUMPRODUCT(B9:F9,B$7:F$7)</f>
        <v>0</v>
      </c>
      <c r="I9" s="368">
        <f>G9+H9</f>
        <v>0.45207306818556625</v>
      </c>
      <c r="J9" s="367">
        <v>0</v>
      </c>
      <c r="K9" s="367">
        <v>0</v>
      </c>
      <c r="L9" s="367">
        <v>0.27666240531433167</v>
      </c>
      <c r="M9" s="367">
        <v>0</v>
      </c>
      <c r="N9" s="367">
        <v>0</v>
      </c>
      <c r="O9" s="368">
        <f>SUMPRODUCT(J9:N9,J$6:N$6)</f>
        <v>0.27666240531433167</v>
      </c>
      <c r="P9" s="368">
        <f>SUMPRODUCT(J9:N9,J$7:N$7)</f>
        <v>0</v>
      </c>
      <c r="Q9" s="368">
        <f>O9+P9</f>
        <v>0.27666240531433167</v>
      </c>
      <c r="R9" s="367">
        <v>0</v>
      </c>
      <c r="S9" s="367">
        <v>0</v>
      </c>
      <c r="T9" s="367">
        <v>0.27587914339066616</v>
      </c>
      <c r="U9" s="367">
        <v>0</v>
      </c>
      <c r="V9" s="367">
        <v>0</v>
      </c>
      <c r="W9" s="368">
        <f>SUMPRODUCT(R9:V9,R$6:V$6)</f>
        <v>0.27587914339066616</v>
      </c>
      <c r="X9" s="368">
        <f>SUMPRODUCT(R9:V9,R$7:V$7)</f>
        <v>0</v>
      </c>
      <c r="Y9" s="368">
        <f>W9+X9</f>
        <v>0.27587914339066616</v>
      </c>
      <c r="Z9" s="367">
        <v>3.6632903478372121E-2</v>
      </c>
      <c r="AA9" s="368">
        <f>SUMPRODUCT(Z9,Z$6)</f>
        <v>0</v>
      </c>
      <c r="AB9" s="368">
        <f>SUMPRODUCT(Z9,Z$7)</f>
        <v>3.6632903478372121E-2</v>
      </c>
      <c r="AC9" s="368">
        <f>AA9+AB9</f>
        <v>3.6632903478372121E-2</v>
      </c>
      <c r="AD9" s="367">
        <v>0.24274894951483447</v>
      </c>
      <c r="AE9" s="367">
        <v>6.9443628375858851E-2</v>
      </c>
      <c r="AF9" s="367">
        <v>1.8170195025826095E-2</v>
      </c>
      <c r="AG9" s="367">
        <v>0.17643534233900807</v>
      </c>
      <c r="AH9" s="367">
        <v>3.5736656911766793E-2</v>
      </c>
      <c r="AI9" s="368">
        <f>SUMPRODUCT(AD9:AH9,AD$6:AH$6)</f>
        <v>6.0819290694157646E-2</v>
      </c>
      <c r="AJ9" s="368">
        <f>SUMPRODUCT(AD9:AH9,AD$7:AH$7)</f>
        <v>3.5736656911766793E-2</v>
      </c>
      <c r="AK9" s="368">
        <f>AI9+AJ9</f>
        <v>9.6555947605924439E-2</v>
      </c>
      <c r="AL9" s="367">
        <v>0.24376868279083724</v>
      </c>
      <c r="AM9" s="367">
        <v>6.9735345307292584E-2</v>
      </c>
      <c r="AN9" s="367">
        <v>1.8246523893721615E-2</v>
      </c>
      <c r="AO9" s="367">
        <v>0.17717650719267936</v>
      </c>
      <c r="AP9" s="367">
        <v>3.5886778501577399E-2</v>
      </c>
      <c r="AQ9" s="368">
        <f>SUMPRODUCT(AL9:AP9,AL$6:AP$6)</f>
        <v>6.1074778739183884E-2</v>
      </c>
      <c r="AR9" s="368">
        <f>SUMPRODUCT(AL9:AP9,AL$7:AP$7)</f>
        <v>3.5886778501577399E-2</v>
      </c>
      <c r="AS9" s="368">
        <f>AQ9+AR9</f>
        <v>9.6961557240761276E-2</v>
      </c>
      <c r="AT9" s="367">
        <v>0.29908358382075467</v>
      </c>
      <c r="AU9" s="367">
        <v>0.16577067220240205</v>
      </c>
      <c r="AV9" s="367">
        <v>6.0663692443559604E-2</v>
      </c>
      <c r="AW9" s="367">
        <v>0.26447305851701169</v>
      </c>
      <c r="AX9" s="367">
        <v>1.2304023069368791E-2</v>
      </c>
      <c r="AY9" s="367">
        <v>4.1013410231229293E-2</v>
      </c>
      <c r="AZ9" s="368">
        <f>SUMPRODUCT(AT9:AY9,AT$6:AY$6)</f>
        <v>0.15421031072330912</v>
      </c>
      <c r="BA9" s="368">
        <f>SUMPRODUCT(AT9:AY9,AT$7:AY$7)</f>
        <v>4.1013410231229293E-2</v>
      </c>
      <c r="BB9" s="368">
        <f>AZ9+BA9</f>
        <v>0.19522372095453841</v>
      </c>
      <c r="BC9" s="367">
        <v>4.2826202366406028</v>
      </c>
      <c r="BD9" s="368">
        <f>SUMPRODUCT(BC9,BC$6)</f>
        <v>4.2826202366406028</v>
      </c>
      <c r="BE9" s="368">
        <f>SUMPRODUCT(BC9,BC$7)</f>
        <v>0</v>
      </c>
      <c r="BF9" s="368">
        <f>BD9+BE9</f>
        <v>4.2826202366406028</v>
      </c>
      <c r="BG9" s="367">
        <v>0</v>
      </c>
      <c r="BH9" s="367">
        <v>0.15545114443763378</v>
      </c>
      <c r="BI9" s="367">
        <v>0.25367189124723227</v>
      </c>
      <c r="BJ9" s="367">
        <v>5.2407672105270309E-2</v>
      </c>
      <c r="BK9" s="368">
        <f>SUMPRODUCT(BG9:BJ9,BG$6:BJ$6)</f>
        <v>0.20456151784243304</v>
      </c>
      <c r="BL9" s="368">
        <f>SUMPRODUCT(BG9:BJ9,BG$7:BJ$7)</f>
        <v>5.2407672105270309E-2</v>
      </c>
      <c r="BM9" s="368">
        <f>BK9+BL9</f>
        <v>0.25696918994770335</v>
      </c>
      <c r="BN9" s="367">
        <v>0</v>
      </c>
      <c r="BO9" s="367">
        <v>0.38450791383008914</v>
      </c>
      <c r="BP9" s="367">
        <v>0.19872268667358534</v>
      </c>
      <c r="BQ9" s="367">
        <v>0.50986287342495118</v>
      </c>
      <c r="BR9" s="367">
        <v>0.20294678953022155</v>
      </c>
      <c r="BS9" s="367">
        <v>7.6105046073833074E-2</v>
      </c>
      <c r="BT9" s="368">
        <f>SUMPRODUCT(BN9:BS9,BN$6:BS$6)</f>
        <v>0.3418710707762026</v>
      </c>
      <c r="BU9" s="368">
        <f>SUMPRODUCT(BN9:BS9,BN$7:BS$7)</f>
        <v>7.6105046073833074E-2</v>
      </c>
      <c r="BV9" s="368">
        <f>BT9+BU9</f>
        <v>0.41797611685003566</v>
      </c>
      <c r="BW9" s="367">
        <v>0</v>
      </c>
      <c r="BX9" s="367">
        <v>0.26750952166045305</v>
      </c>
      <c r="BY9" s="367">
        <v>0.1346055867824984</v>
      </c>
      <c r="BZ9" s="367">
        <v>0.42678877051050312</v>
      </c>
      <c r="CA9" s="367">
        <v>6.6184673120129281E-2</v>
      </c>
      <c r="CB9" s="368">
        <f>SUMPRODUCT(BW9:CA9,BW$6:CA$6)</f>
        <v>0.23555093538869531</v>
      </c>
      <c r="CC9" s="368">
        <f>SUMPRODUCT(BW9:CA9,BW$7:CA$7)</f>
        <v>6.6184673120129281E-2</v>
      </c>
      <c r="CD9" s="368">
        <f>CB9+CC9</f>
        <v>0.30173560850882458</v>
      </c>
      <c r="CE9" s="367">
        <v>0.55498156388690345</v>
      </c>
      <c r="CF9" s="367">
        <v>0.79656673819772128</v>
      </c>
      <c r="CG9" s="368">
        <f>SUMPRODUCT(CE9:CF9,CE$6:CF$6)</f>
        <v>0.55498156388690345</v>
      </c>
      <c r="CH9" s="368">
        <f>SUMPRODUCT(CE9:CF9,CE$7:CF$7)</f>
        <v>0</v>
      </c>
      <c r="CI9" s="368">
        <f>CG9+CH9</f>
        <v>0.55498156388690345</v>
      </c>
      <c r="CJ9" s="367">
        <v>0</v>
      </c>
      <c r="CK9" s="367">
        <v>6.4346770087094191E-2</v>
      </c>
      <c r="CL9" s="367">
        <v>0.10265981831723651</v>
      </c>
      <c r="CM9" s="367">
        <v>7.9600343160047451E-2</v>
      </c>
      <c r="CN9" s="368">
        <f>SUMPRODUCT(CJ9:CM9,CJ$6:CM$6)</f>
        <v>8.3503294202165346E-2</v>
      </c>
      <c r="CO9" s="368">
        <f>SUMPRODUCT(CJ9:CM9,CJ$7:CM$7)</f>
        <v>7.9600343160047451E-2</v>
      </c>
      <c r="CP9" s="368">
        <f>CN9+CO9</f>
        <v>0.16310363736221278</v>
      </c>
      <c r="CQ9" s="367">
        <v>25.863033307806436</v>
      </c>
      <c r="CR9" s="367">
        <v>5.0463955157178564</v>
      </c>
      <c r="CS9" s="367">
        <v>10.333938879673822</v>
      </c>
      <c r="CT9" s="367">
        <v>11.444578498124489</v>
      </c>
      <c r="CU9" s="367">
        <v>1.6280180748130506</v>
      </c>
      <c r="CV9" s="368">
        <f>SUMPRODUCT(CQ9:CU9,CQ$6:CU$6)</f>
        <v>25.39703013505747</v>
      </c>
      <c r="CW9" s="368">
        <f>SUMPRODUCT(CT9,CT$7)</f>
        <v>11.444578498124489</v>
      </c>
      <c r="CX9" s="368">
        <f>SUMPRODUCT(CU9,CU$7)</f>
        <v>1.6280180748130506</v>
      </c>
      <c r="CY9" s="368">
        <f>CW9+CX9+CV9</f>
        <v>38.469626707995012</v>
      </c>
      <c r="CZ9" s="367">
        <v>44.829257733531165</v>
      </c>
      <c r="DA9" s="367">
        <v>5.0463955157178564</v>
      </c>
      <c r="DB9" s="367">
        <v>10.333938879673822</v>
      </c>
      <c r="DC9" s="367">
        <v>11.444578498124489</v>
      </c>
      <c r="DD9" s="367">
        <v>1.6280180748130506</v>
      </c>
      <c r="DE9" s="368">
        <f>SUMPRODUCT(CZ9:DD9,CZ$6:DD$6)</f>
        <v>36.776764790492308</v>
      </c>
      <c r="DF9" s="368">
        <f>SUMPRODUCT(DC9,DC$7)</f>
        <v>11.444578498124489</v>
      </c>
      <c r="DG9" s="368">
        <f>SUMPRODUCT(DD9,DD$7)</f>
        <v>1.6280180748130506</v>
      </c>
      <c r="DH9" s="368">
        <f>DF9+DG9+DE9</f>
        <v>49.84936136342985</v>
      </c>
      <c r="DI9" s="367">
        <v>0.54267269160435028</v>
      </c>
      <c r="DJ9" s="367">
        <v>4.4714896974715197</v>
      </c>
      <c r="DK9" s="367">
        <v>5.2994558357301651</v>
      </c>
      <c r="DL9" s="367">
        <v>2.9220200420743376</v>
      </c>
      <c r="DM9" s="368">
        <f>SUMPRODUCT(DI9:DL9,DI$6:DL$6)</f>
        <v>0.54267269160435028</v>
      </c>
      <c r="DN9" s="368">
        <f>SUMPRODUCT(DI9:DL9,DI$7:DL$7)</f>
        <v>2.9220200420743376</v>
      </c>
      <c r="DO9" s="368">
        <f>DM9+DN9</f>
        <v>3.4646927336786879</v>
      </c>
      <c r="DP9" s="367">
        <v>2.3365261250023486</v>
      </c>
      <c r="DQ9" s="368">
        <f>SUMPRODUCT(DP9,DP$6)</f>
        <v>2.3365261250023486</v>
      </c>
      <c r="DR9" s="368">
        <f>SUMPRODUCT(DP9,DP$7)</f>
        <v>0</v>
      </c>
      <c r="DS9" s="368">
        <f>DQ9+DR9</f>
        <v>2.3365261250023486</v>
      </c>
      <c r="DT9" s="367">
        <v>2.0441095759869796</v>
      </c>
      <c r="DU9" s="367">
        <v>9.8039932961008045</v>
      </c>
      <c r="DV9" s="367">
        <v>3.441264727469012</v>
      </c>
      <c r="DW9" s="368">
        <f>SUMPRODUCT(DT9:DV9,DT$6:DV$6)</f>
        <v>9.3038111238409282</v>
      </c>
      <c r="DX9" s="368">
        <f>SUMPRODUCT(DT9:DV9,DT$7:DV$7)</f>
        <v>0</v>
      </c>
      <c r="DY9" s="368">
        <f>DW9+DX9</f>
        <v>9.3038111238409282</v>
      </c>
      <c r="DZ9" s="367">
        <v>0.24045571716751798</v>
      </c>
      <c r="EA9" s="367">
        <v>6.8787599275733691E-2</v>
      </c>
      <c r="EB9" s="367">
        <v>1.7998542464307071E-2</v>
      </c>
      <c r="EC9" s="367">
        <v>0.17476857000046517</v>
      </c>
      <c r="ED9" s="367">
        <v>3.5399055213473932E-2</v>
      </c>
      <c r="EE9" s="368">
        <f>SUMPRODUCT(DZ9:ED9,DZ$6:ED$6)</f>
        <v>6.024473510889377E-2</v>
      </c>
      <c r="EF9" s="368">
        <f>SUMPRODUCT(DZ9:ED9,DZ$7:ED$7)</f>
        <v>3.5399055213473932E-2</v>
      </c>
      <c r="EG9" s="368">
        <f>EE9+EF9</f>
        <v>9.5643790322367694E-2</v>
      </c>
      <c r="EH9" s="367">
        <v>0.23990039218560694</v>
      </c>
      <c r="EI9" s="367">
        <v>6.8628736459854414E-2</v>
      </c>
      <c r="EJ9" s="367">
        <v>1.795697539164124E-2</v>
      </c>
      <c r="EK9" s="367">
        <v>0.17436494743695374</v>
      </c>
      <c r="EL9" s="367">
        <v>3.5317302199124122E-2</v>
      </c>
      <c r="EM9" s="368">
        <f>SUMPRODUCT(EH9:EL9,EH$6:EL$6)</f>
        <v>6.0105601771459856E-2</v>
      </c>
      <c r="EN9" s="368">
        <f>SUMPRODUCT(EH9:EL9,EH$7:EL$7)</f>
        <v>3.5317302199124122E-2</v>
      </c>
      <c r="EO9" s="368">
        <f>EM9+EN9</f>
        <v>9.5422903970583978E-2</v>
      </c>
      <c r="EP9" s="367">
        <v>0</v>
      </c>
      <c r="EQ9" s="367">
        <v>0.24701392220861523</v>
      </c>
      <c r="ER9" s="367">
        <v>0.53844832775037665</v>
      </c>
      <c r="ES9" s="367">
        <v>0</v>
      </c>
      <c r="ET9" s="368">
        <f>SUMPRODUCT(EP9:ES9,EP$6:ES$6)</f>
        <v>0.39273112497949592</v>
      </c>
      <c r="EU9" s="368">
        <f>SUMPRODUCT(EP9:ES9,EP$7:ES$7)</f>
        <v>0</v>
      </c>
      <c r="EV9" s="368">
        <f>ET9+EU9</f>
        <v>0.39273112497949592</v>
      </c>
      <c r="EW9" s="367">
        <v>0.19486414300931765</v>
      </c>
      <c r="EX9" s="367">
        <v>7.5403250273300054E-2</v>
      </c>
      <c r="EY9" s="367">
        <v>7.11542241535153E-2</v>
      </c>
      <c r="EZ9" s="367">
        <v>0.10592936404208614</v>
      </c>
      <c r="FA9" s="368">
        <f>SUMPRODUCT(EW9:EZ9,EW$6:EZ$6)</f>
        <v>0.204587438944622</v>
      </c>
      <c r="FB9" s="368">
        <f>SUMPRODUCT(EW9:EZ9,EW$7:EZ$7)</f>
        <v>0</v>
      </c>
      <c r="FC9" s="368">
        <f>FA9+FB9</f>
        <v>0.204587438944622</v>
      </c>
      <c r="FD9" s="367">
        <v>31.20080019571904</v>
      </c>
      <c r="FE9" s="368">
        <f>SUMPRODUCT(FD9,FD$6)</f>
        <v>31.20080019571904</v>
      </c>
      <c r="FF9" s="368">
        <f>SUMPRODUCT(FD9,FD$7)</f>
        <v>0</v>
      </c>
      <c r="FG9" s="368">
        <f>FE9+FF9</f>
        <v>31.20080019571904</v>
      </c>
      <c r="FH9" s="367">
        <v>21.106423661809941</v>
      </c>
      <c r="FI9" s="368">
        <f>SUMPRODUCT(FH9,FH$6)</f>
        <v>21.106423661809941</v>
      </c>
      <c r="FJ9" s="368">
        <f>SUMPRODUCT(FH9,FH$7)</f>
        <v>0</v>
      </c>
      <c r="FK9" s="368">
        <f>FI9+FJ9</f>
        <v>21.106423661809941</v>
      </c>
      <c r="FL9" s="367">
        <v>11.470882424896706</v>
      </c>
      <c r="FM9" s="368">
        <f>SUMPRODUCT(FL9,FL$6)</f>
        <v>11.470882424896706</v>
      </c>
      <c r="FN9" s="368">
        <f>SUMPRODUCT(FL9,FL$7)</f>
        <v>0</v>
      </c>
      <c r="FO9" s="368">
        <f>FM9+FN9</f>
        <v>11.470882424896706</v>
      </c>
      <c r="FP9" s="367">
        <v>0.58345326380601314</v>
      </c>
      <c r="FQ9" s="368">
        <f>SUMPRODUCT(FP9,FP$6)</f>
        <v>0.58345326380601314</v>
      </c>
      <c r="FR9" s="368">
        <f>SUMPRODUCT(FP9,FP$7)</f>
        <v>0</v>
      </c>
      <c r="FS9" s="368">
        <f>FQ9+FR9</f>
        <v>0.58345326380601314</v>
      </c>
    </row>
    <row r="10" spans="1:269" s="359" customFormat="1" ht="12.5" x14ac:dyDescent="0.35">
      <c r="A10" s="360" t="s">
        <v>97</v>
      </c>
      <c r="B10" s="367">
        <v>2.8878382674973788</v>
      </c>
      <c r="C10" s="367">
        <v>1.9580887358103858</v>
      </c>
      <c r="D10" s="367">
        <v>0.30822282217056718</v>
      </c>
      <c r="E10" s="367">
        <v>0.88909886763173185</v>
      </c>
      <c r="F10" s="367">
        <v>0.10770335322578566</v>
      </c>
      <c r="G10" s="368">
        <f t="shared" ref="G10:G19" si="0">SUMPRODUCT(B10:F10,B$6:F$6)</f>
        <v>1.4197666937109368</v>
      </c>
      <c r="H10" s="368">
        <f t="shared" ref="H10:H19" si="1">SUMPRODUCT(B10:F10,B$7:F$7)</f>
        <v>0</v>
      </c>
      <c r="I10" s="368">
        <f t="shared" ref="I10:I19" si="2">G10+H10</f>
        <v>1.4197666937109368</v>
      </c>
      <c r="J10" s="367">
        <v>0</v>
      </c>
      <c r="K10" s="367">
        <v>0</v>
      </c>
      <c r="L10" s="367">
        <v>0.87665310474431757</v>
      </c>
      <c r="M10" s="367">
        <v>0</v>
      </c>
      <c r="N10" s="367">
        <v>0</v>
      </c>
      <c r="O10" s="368">
        <f t="shared" ref="O10:O19" si="3">SUMPRODUCT(J10:N10,J$6:N$6)</f>
        <v>0.87665310474431757</v>
      </c>
      <c r="P10" s="368">
        <f t="shared" ref="P10:P19" si="4">SUMPRODUCT(J10:N10,J$7:N$7)</f>
        <v>0</v>
      </c>
      <c r="Q10" s="368">
        <f t="shared" ref="Q10:Q19" si="5">O10+P10</f>
        <v>0.87665310474431757</v>
      </c>
      <c r="R10" s="367">
        <v>0</v>
      </c>
      <c r="S10" s="367">
        <v>0</v>
      </c>
      <c r="T10" s="367">
        <v>0.87417120267153958</v>
      </c>
      <c r="U10" s="367">
        <v>0</v>
      </c>
      <c r="V10" s="367">
        <v>0</v>
      </c>
      <c r="W10" s="368">
        <f t="shared" ref="W10:W19" si="6">SUMPRODUCT(R10:V10,R$6:V$6)</f>
        <v>0.87417120267153958</v>
      </c>
      <c r="X10" s="368">
        <f t="shared" ref="X10:X19" si="7">SUMPRODUCT(R10:V10,R$7:V$7)</f>
        <v>0</v>
      </c>
      <c r="Y10" s="368">
        <f t="shared" ref="Y10:Y19" si="8">W10+X10</f>
        <v>0.87417120267153958</v>
      </c>
      <c r="Z10" s="367">
        <v>0.11013163214052425</v>
      </c>
      <c r="AA10" s="368">
        <f t="shared" ref="AA10:AA19" si="9">SUMPRODUCT(Z10,Z$6)</f>
        <v>0</v>
      </c>
      <c r="AB10" s="368">
        <f t="shared" ref="AB10:AB19" si="10">SUMPRODUCT(Z10,Z$7)</f>
        <v>0.11013163214052425</v>
      </c>
      <c r="AC10" s="368">
        <f t="shared" ref="AC10:AC19" si="11">AA10+AB10</f>
        <v>0.11013163214052425</v>
      </c>
      <c r="AD10" s="367">
        <v>0.54400353901105225</v>
      </c>
      <c r="AE10" s="367">
        <v>0.52086662811869178</v>
      </c>
      <c r="AF10" s="367">
        <v>5.757543337014806E-2</v>
      </c>
      <c r="AG10" s="367">
        <v>0.54527206340746093</v>
      </c>
      <c r="AH10" s="367">
        <v>0.10743719386759672</v>
      </c>
      <c r="AI10" s="368">
        <f t="shared" ref="AI10:AI19" si="12">SUMPRODUCT(AD10:AH10,AD$6:AH$6)</f>
        <v>0.3289043325155368</v>
      </c>
      <c r="AJ10" s="368">
        <f t="shared" ref="AJ10:AJ19" si="13">SUMPRODUCT(AD10:AH10,AD$7:AH$7)</f>
        <v>0.10743719386759672</v>
      </c>
      <c r="AK10" s="368">
        <f t="shared" ref="AK10:AK19" si="14">AI10+AJ10</f>
        <v>0.4363415263831335</v>
      </c>
      <c r="AL10" s="367">
        <v>0.54628877448622759</v>
      </c>
      <c r="AM10" s="367">
        <v>0.52305467067917888</v>
      </c>
      <c r="AN10" s="367">
        <v>5.7817294706335773E-2</v>
      </c>
      <c r="AO10" s="367">
        <v>0.5475626276658957</v>
      </c>
      <c r="AP10" s="367">
        <v>0.107888513149868</v>
      </c>
      <c r="AQ10" s="368">
        <f t="shared" ref="AQ10:AQ19" si="15">SUMPRODUCT(AL10:AP10,AL$6:AP$6)</f>
        <v>0.33028598501355133</v>
      </c>
      <c r="AR10" s="368">
        <f t="shared" ref="AR10:AR19" si="16">SUMPRODUCT(AL10:AP10,AL$7:AP$7)</f>
        <v>0.107888513149868</v>
      </c>
      <c r="AS10" s="368">
        <f t="shared" ref="AS10:AS19" si="17">AQ10+AR10</f>
        <v>0.43817449816341936</v>
      </c>
      <c r="AT10" s="367">
        <v>0.67025018391956603</v>
      </c>
      <c r="AU10" s="367">
        <v>1.2433741307942741</v>
      </c>
      <c r="AV10" s="367">
        <v>0.19222349442628092</v>
      </c>
      <c r="AW10" s="367">
        <v>0.81735194559922253</v>
      </c>
      <c r="AX10" s="367">
        <v>3.6990301446465174E-2</v>
      </c>
      <c r="AY10" s="367">
        <v>0.12330100482155054</v>
      </c>
      <c r="AZ10" s="368">
        <f t="shared" ref="AZ10:AZ19" si="18">SUMPRODUCT(AT10:AY10,AT$6:AY$6)</f>
        <v>0.50805121704233458</v>
      </c>
      <c r="BA10" s="368">
        <f t="shared" ref="BA10:BA19" si="19">SUMPRODUCT(AT10:AY10,AT$7:AY$7)</f>
        <v>0.12330100482155054</v>
      </c>
      <c r="BB10" s="368">
        <f t="shared" ref="BB10:BB19" si="20">AZ10+BA10</f>
        <v>0.63135222186388518</v>
      </c>
      <c r="BC10" s="367">
        <v>21.985673576060837</v>
      </c>
      <c r="BD10" s="368">
        <f t="shared" ref="BD10:BD19" si="21">SUMPRODUCT(BC10,BC$6)</f>
        <v>21.985673576060837</v>
      </c>
      <c r="BE10" s="368">
        <f t="shared" ref="BE10:BE19" si="22">SUMPRODUCT(BC10,BC$7)</f>
        <v>0</v>
      </c>
      <c r="BF10" s="368">
        <f t="shared" ref="BF10:BF19" si="23">BD10+BE10</f>
        <v>21.985673576060837</v>
      </c>
      <c r="BG10" s="367">
        <v>0</v>
      </c>
      <c r="BH10" s="367">
        <v>0.92817010088718699</v>
      </c>
      <c r="BI10" s="367">
        <v>0.71932847939688593</v>
      </c>
      <c r="BJ10" s="367">
        <v>0.15755623817933107</v>
      </c>
      <c r="BK10" s="368">
        <f t="shared" ref="BK10:BK19" si="24">SUMPRODUCT(BG10:BJ10,BG$6:BJ$6)</f>
        <v>0.82374929014203646</v>
      </c>
      <c r="BL10" s="368">
        <f t="shared" ref="BL10:BL19" si="25">SUMPRODUCT(BG10:BJ10,BG$7:BJ$7)</f>
        <v>0.15755623817933107</v>
      </c>
      <c r="BM10" s="368">
        <f t="shared" ref="BM10:BM19" si="26">BK10+BL10</f>
        <v>0.98130552832136753</v>
      </c>
      <c r="BN10" s="367">
        <v>0</v>
      </c>
      <c r="BO10" s="367">
        <v>2.8840275954137038</v>
      </c>
      <c r="BP10" s="367">
        <v>0.62968750690069386</v>
      </c>
      <c r="BQ10" s="367">
        <v>1.575727274148373</v>
      </c>
      <c r="BR10" s="367">
        <v>0.61013075804484318</v>
      </c>
      <c r="BS10" s="367">
        <v>0.22879903426681619</v>
      </c>
      <c r="BT10" s="368">
        <f t="shared" ref="BT10:BT19" si="27">SUMPRODUCT(BN10:BS10,BN$6:BS$6)</f>
        <v>1.2220113511627761</v>
      </c>
      <c r="BU10" s="368">
        <f t="shared" ref="BU10:BU19" si="28">SUMPRODUCT(BN10:BS10,BN$7:BS$7)</f>
        <v>0.22879903426681619</v>
      </c>
      <c r="BV10" s="368">
        <f t="shared" ref="BV10:BV19" si="29">BT10+BU10</f>
        <v>1.4508103854295924</v>
      </c>
      <c r="BW10" s="367">
        <v>0</v>
      </c>
      <c r="BX10" s="367">
        <v>2.0064732473766149</v>
      </c>
      <c r="BY10" s="367">
        <v>0.42652128840829934</v>
      </c>
      <c r="BZ10" s="367">
        <v>1.3189874004282431</v>
      </c>
      <c r="CA10" s="367">
        <v>0.19897483904627772</v>
      </c>
      <c r="CB10" s="368">
        <f t="shared" ref="CB10:CB19" si="30">SUMPRODUCT(BW10:CA10,BW$6:CA$6)</f>
        <v>0.85225631791111411</v>
      </c>
      <c r="CC10" s="368">
        <f t="shared" ref="CC10:CC19" si="31">SUMPRODUCT(BW10:CA10,BW$7:CA$7)</f>
        <v>0.19897483904627772</v>
      </c>
      <c r="CD10" s="368">
        <f t="shared" ref="CD10:CD19" si="32">CB10+CC10</f>
        <v>1.0512311569573918</v>
      </c>
      <c r="CE10" s="367">
        <v>1.7585559212663566</v>
      </c>
      <c r="CF10" s="367">
        <v>2.394764996947687</v>
      </c>
      <c r="CG10" s="368">
        <f t="shared" ref="CG10:CG19" si="33">SUMPRODUCT(CE10:CF10,CE$6:CF$6)</f>
        <v>1.7585559212663566</v>
      </c>
      <c r="CH10" s="368">
        <f t="shared" ref="CH10:CH19" si="34">SUMPRODUCT(CE10:CF10,CE$7:CF$7)</f>
        <v>0</v>
      </c>
      <c r="CI10" s="368">
        <f t="shared" ref="CI10:CI19" si="35">CG10+CH10</f>
        <v>1.7585559212663566</v>
      </c>
      <c r="CJ10" s="367">
        <v>0</v>
      </c>
      <c r="CK10" s="367">
        <v>0.48263729804252103</v>
      </c>
      <c r="CL10" s="367">
        <v>0.31726937596957044</v>
      </c>
      <c r="CM10" s="367">
        <v>0.23930714955033655</v>
      </c>
      <c r="CN10" s="368">
        <f t="shared" ref="CN10:CN19" si="36">SUMPRODUCT(CJ10:CM10,CJ$6:CM$6)</f>
        <v>0.39995333700604574</v>
      </c>
      <c r="CO10" s="368">
        <f t="shared" ref="CO10:CO19" si="37">SUMPRODUCT(CJ10:CM10,CJ$7:CM$7)</f>
        <v>0.23930714955033655</v>
      </c>
      <c r="CP10" s="368">
        <f t="shared" ref="CP10:CP19" si="38">CN10+CO10</f>
        <v>0.63926048655638223</v>
      </c>
      <c r="CQ10" s="367">
        <v>57.959392521068885</v>
      </c>
      <c r="CR10" s="367">
        <v>37.850830636306583</v>
      </c>
      <c r="CS10" s="367">
        <v>31.936958329014622</v>
      </c>
      <c r="CT10" s="367">
        <v>34.406503156457134</v>
      </c>
      <c r="CU10" s="367">
        <v>8.2892111565784621</v>
      </c>
      <c r="CV10" s="368">
        <f t="shared" ref="CV10:CV19" si="39">SUMPRODUCT(CQ10:CU10,CQ$6:CU$6)</f>
        <v>67.221186860083066</v>
      </c>
      <c r="CW10" s="368">
        <f t="shared" ref="CW10:CW19" si="40">SUMPRODUCT(CT10,CT$7)</f>
        <v>34.406503156457134</v>
      </c>
      <c r="CX10" s="368">
        <f t="shared" ref="CX10:CX19" si="41">SUMPRODUCT(CU10,CU$7)</f>
        <v>8.2892111565784621</v>
      </c>
      <c r="CY10" s="368">
        <f t="shared" ref="CY10:CY19" si="42">CW10+CX10</f>
        <v>42.695714313035595</v>
      </c>
      <c r="CZ10" s="367">
        <v>100.46294703651941</v>
      </c>
      <c r="DA10" s="367">
        <v>37.850830636306583</v>
      </c>
      <c r="DB10" s="367">
        <v>31.936958329014622</v>
      </c>
      <c r="DC10" s="367">
        <v>34.406503156457134</v>
      </c>
      <c r="DD10" s="367">
        <v>8.2892111565784621</v>
      </c>
      <c r="DE10" s="368">
        <f t="shared" ref="DE10:DE19" si="43">SUMPRODUCT(CZ10:DD10,CZ$6:DD$6)</f>
        <v>92.723319569353379</v>
      </c>
      <c r="DF10" s="368">
        <f t="shared" ref="DF10:DF19" si="44">SUMPRODUCT(DC10,DC$7)</f>
        <v>34.406503156457134</v>
      </c>
      <c r="DG10" s="368">
        <f t="shared" ref="DG10:DG19" si="45">SUMPRODUCT(DD10,DD$7)</f>
        <v>8.2892111565784621</v>
      </c>
      <c r="DH10" s="368">
        <f t="shared" ref="DH10:DH19" si="46">DF10+DG10</f>
        <v>42.695714313035595</v>
      </c>
      <c r="DI10" s="367">
        <v>2.7630703855261536</v>
      </c>
      <c r="DJ10" s="367">
        <v>33.538710690398247</v>
      </c>
      <c r="DK10" s="367">
        <v>16.377927348212626</v>
      </c>
      <c r="DL10" s="367">
        <v>8.7846391037762892</v>
      </c>
      <c r="DM10" s="368">
        <f t="shared" ref="DM10:DM19" si="47">SUMPRODUCT(DI10:DL10,DI$6:DL$6)</f>
        <v>2.7630703855261536</v>
      </c>
      <c r="DN10" s="368">
        <f t="shared" ref="DN10:DN19" si="48">SUMPRODUCT(DI10:DL10,DI$7:DL$7)</f>
        <v>8.7846391037762892</v>
      </c>
      <c r="DO10" s="368">
        <f t="shared" ref="DO10:DO19" si="49">DM10+DN10</f>
        <v>11.547709489302443</v>
      </c>
      <c r="DP10" s="367">
        <v>7.0244346271216767</v>
      </c>
      <c r="DQ10" s="368">
        <f t="shared" ref="DQ10:DQ19" si="50">SUMPRODUCT(DP10,DP$6)</f>
        <v>7.0244346271216767</v>
      </c>
      <c r="DR10" s="368">
        <f t="shared" ref="DR10:DR19" si="51">SUMPRODUCT(DP10,DP$7)</f>
        <v>0</v>
      </c>
      <c r="DS10" s="368">
        <f t="shared" ref="DS10:DS19" si="52">DQ10+DR10</f>
        <v>7.0244346271216767</v>
      </c>
      <c r="DT10" s="367">
        <v>15.331982029896334</v>
      </c>
      <c r="DU10" s="367">
        <v>30.299165594193362</v>
      </c>
      <c r="DV10" s="367">
        <v>10.139599665063566</v>
      </c>
      <c r="DW10" s="368">
        <f t="shared" ref="DW10:DW19" si="53">SUMPRODUCT(DT10:DV10,DT$6:DV$6)</f>
        <v>28.916397745099246</v>
      </c>
      <c r="DX10" s="368">
        <f t="shared" ref="DX10:DX19" si="54">SUMPRODUCT(DT10:DV10,DT$7:DV$7)</f>
        <v>0</v>
      </c>
      <c r="DY10" s="368">
        <f t="shared" ref="DY10:DY19" si="55">DW10+DX10</f>
        <v>28.916397745099246</v>
      </c>
      <c r="DZ10" s="367">
        <v>0.5388643756276138</v>
      </c>
      <c r="EA10" s="367">
        <v>0.51594603751417323</v>
      </c>
      <c r="EB10" s="367">
        <v>5.7031522278136855E-2</v>
      </c>
      <c r="EC10" s="367">
        <v>0.54012091636277482</v>
      </c>
      <c r="ED10" s="367">
        <v>0.10642224221168015</v>
      </c>
      <c r="EE10" s="368">
        <f t="shared" ref="EE10:EE19" si="56">SUMPRODUCT(DZ10:ED10,DZ$6:ED$6)</f>
        <v>0.32579719629103554</v>
      </c>
      <c r="EF10" s="368">
        <f t="shared" ref="EF10:EF19" si="57">SUMPRODUCT(DZ10:ED10,DZ$7:ED$7)</f>
        <v>0.10642224221168015</v>
      </c>
      <c r="EG10" s="368">
        <f t="shared" ref="EG10:EG19" si="58">EE10+EF10</f>
        <v>0.43221943850271571</v>
      </c>
      <c r="EH10" s="367">
        <v>0.53761988515272341</v>
      </c>
      <c r="EI10" s="367">
        <v>0.51475447622661175</v>
      </c>
      <c r="EJ10" s="367">
        <v>5.6899809755554573E-2</v>
      </c>
      <c r="EK10" s="367">
        <v>0.53887352394623278</v>
      </c>
      <c r="EL10" s="367">
        <v>0.10617646336130679</v>
      </c>
      <c r="EM10" s="368">
        <f t="shared" ref="EM10:EM19" si="59">SUMPRODUCT(EH10:EL10,EH$6:EL$6)</f>
        <v>0.32504477782385083</v>
      </c>
      <c r="EN10" s="368">
        <f t="shared" ref="EN10:EN19" si="60">SUMPRODUCT(EH10:EL10,EH$7:EL$7)</f>
        <v>0.10617646336130679</v>
      </c>
      <c r="EO10" s="368">
        <f t="shared" ref="EO10:EO19" si="61">EM10+EN10</f>
        <v>0.43122124118515759</v>
      </c>
      <c r="EP10" s="367">
        <v>0</v>
      </c>
      <c r="EQ10" s="367">
        <v>0.7827067128012003</v>
      </c>
      <c r="ER10" s="367">
        <v>1.6640704000597082</v>
      </c>
      <c r="ES10" s="367">
        <v>0</v>
      </c>
      <c r="ET10" s="368">
        <f t="shared" ref="ET10:ET19" si="62">SUMPRODUCT(EP10:ES10,EP$6:ES$6)</f>
        <v>1.2233885564304543</v>
      </c>
      <c r="EU10" s="368">
        <f t="shared" ref="EU10:EU19" si="63">SUMPRODUCT(EP10:ES10,EP$7:ES$7)</f>
        <v>0</v>
      </c>
      <c r="EV10" s="368">
        <f t="shared" ref="EV10:EV19" si="64">ET10+EU10</f>
        <v>1.2233885564304543</v>
      </c>
      <c r="EW10" s="367">
        <v>1.4615916749215592</v>
      </c>
      <c r="EX10" s="367">
        <v>0.23892835524508124</v>
      </c>
      <c r="EY10" s="367">
        <v>0.21990158043163413</v>
      </c>
      <c r="EZ10" s="367">
        <v>0.31846161908652298</v>
      </c>
      <c r="FA10" s="368">
        <f t="shared" ref="FA10:FA19" si="65">SUMPRODUCT(EW10:EZ10,EW$6:EZ$6)</f>
        <v>0.79906862204488283</v>
      </c>
      <c r="FB10" s="368">
        <f t="shared" ref="FB10:FB19" si="66">SUMPRODUCT(EW10:EZ10,EW$7:EZ$7)</f>
        <v>0</v>
      </c>
      <c r="FC10" s="368">
        <f t="shared" ref="FC10:FC19" si="67">FA10+FB10</f>
        <v>0.79906862204488283</v>
      </c>
      <c r="FD10" s="367">
        <v>91.932370296576337</v>
      </c>
      <c r="FE10" s="368">
        <f t="shared" ref="FE10:FE19" si="68">SUMPRODUCT(FD10,FD$6)</f>
        <v>91.932370296576337</v>
      </c>
      <c r="FF10" s="368">
        <f t="shared" ref="FF10:FF19" si="69">SUMPRODUCT(FD10,FD$7)</f>
        <v>0</v>
      </c>
      <c r="FG10" s="368">
        <f t="shared" ref="FG10:FG19" si="70">FE10+FF10</f>
        <v>91.932370296576337</v>
      </c>
      <c r="FH10" s="367">
        <v>62.189544612389881</v>
      </c>
      <c r="FI10" s="368">
        <f t="shared" ref="FI10:FI19" si="71">SUMPRODUCT(FH10,FH$6)</f>
        <v>62.189544612389881</v>
      </c>
      <c r="FJ10" s="368">
        <f t="shared" ref="FJ10:FJ19" si="72">SUMPRODUCT(FH10,FH$7)</f>
        <v>0</v>
      </c>
      <c r="FK10" s="368">
        <f t="shared" ref="FK10:FK19" si="73">FI10+FJ10</f>
        <v>62.189544612389881</v>
      </c>
      <c r="FL10" s="367">
        <v>33.798665550211894</v>
      </c>
      <c r="FM10" s="368">
        <f t="shared" ref="FM10:FM19" si="74">SUMPRODUCT(FL10,FL$6)</f>
        <v>33.798665550211894</v>
      </c>
      <c r="FN10" s="368">
        <f t="shared" ref="FN10:FN19" si="75">SUMPRODUCT(FL10,FL$7)</f>
        <v>0</v>
      </c>
      <c r="FO10" s="368">
        <f t="shared" ref="FO10:FO19" si="76">FM10+FN10</f>
        <v>33.798665550211894</v>
      </c>
      <c r="FP10" s="367">
        <v>1.8487734703514149</v>
      </c>
      <c r="FQ10" s="368">
        <f t="shared" ref="FQ10:FQ19" si="77">SUMPRODUCT(FP10,FP$6)</f>
        <v>1.8487734703514149</v>
      </c>
      <c r="FR10" s="368">
        <f t="shared" ref="FR10:FR19" si="78">SUMPRODUCT(FP10,FP$7)</f>
        <v>0</v>
      </c>
      <c r="FS10" s="368">
        <f t="shared" ref="FS10:FS19" si="79">FQ10+FR10</f>
        <v>1.8487734703514149</v>
      </c>
    </row>
    <row r="11" spans="1:269" s="359" customFormat="1" ht="12.5" x14ac:dyDescent="0.35">
      <c r="A11" s="360" t="s">
        <v>98</v>
      </c>
      <c r="B11" s="367">
        <v>31.60773899189115</v>
      </c>
      <c r="C11" s="367">
        <v>8.4248059695241686</v>
      </c>
      <c r="D11" s="367">
        <v>0.60376624856275729</v>
      </c>
      <c r="E11" s="367">
        <v>5.9975651547618645</v>
      </c>
      <c r="F11" s="367">
        <v>0.25837078828742294</v>
      </c>
      <c r="G11" s="368">
        <f t="shared" si="0"/>
        <v>9.9965533811810339</v>
      </c>
      <c r="H11" s="368">
        <f t="shared" si="1"/>
        <v>0</v>
      </c>
      <c r="I11" s="368">
        <f t="shared" si="2"/>
        <v>9.9965533811810339</v>
      </c>
      <c r="J11" s="367">
        <v>0</v>
      </c>
      <c r="K11" s="367">
        <v>0</v>
      </c>
      <c r="L11" s="367">
        <v>1.717243235315862</v>
      </c>
      <c r="M11" s="367">
        <v>0</v>
      </c>
      <c r="N11" s="367">
        <v>0</v>
      </c>
      <c r="O11" s="368">
        <f t="shared" si="3"/>
        <v>1.717243235315862</v>
      </c>
      <c r="P11" s="368">
        <f t="shared" si="4"/>
        <v>0</v>
      </c>
      <c r="Q11" s="368">
        <f t="shared" si="5"/>
        <v>1.717243235315862</v>
      </c>
      <c r="R11" s="367">
        <v>0</v>
      </c>
      <c r="S11" s="367">
        <v>0</v>
      </c>
      <c r="T11" s="367">
        <v>1.7123815294459703</v>
      </c>
      <c r="U11" s="367">
        <v>0</v>
      </c>
      <c r="V11" s="367">
        <v>0</v>
      </c>
      <c r="W11" s="368">
        <f t="shared" si="6"/>
        <v>1.7123815294459703</v>
      </c>
      <c r="X11" s="368">
        <f t="shared" si="7"/>
        <v>0</v>
      </c>
      <c r="Y11" s="368">
        <f t="shared" si="8"/>
        <v>1.7123815294459703</v>
      </c>
      <c r="Z11" s="367">
        <v>0.26419601395210107</v>
      </c>
      <c r="AA11" s="368">
        <f t="shared" si="9"/>
        <v>0</v>
      </c>
      <c r="AB11" s="368">
        <f t="shared" si="10"/>
        <v>0.26419601395210107</v>
      </c>
      <c r="AC11" s="368">
        <f t="shared" si="11"/>
        <v>0.26419601395210107</v>
      </c>
      <c r="AD11" s="367">
        <v>5.9541845072326307</v>
      </c>
      <c r="AE11" s="367">
        <v>2.2410630313360924</v>
      </c>
      <c r="AF11" s="367">
        <v>0.11278237987202748</v>
      </c>
      <c r="AG11" s="367">
        <v>3.6782239258370781</v>
      </c>
      <c r="AH11" s="367">
        <v>0.25773229560241634</v>
      </c>
      <c r="AI11" s="368">
        <f t="shared" si="12"/>
        <v>1.5650033949656219</v>
      </c>
      <c r="AJ11" s="368">
        <f t="shared" si="13"/>
        <v>0.25773229560241634</v>
      </c>
      <c r="AK11" s="368">
        <f t="shared" si="14"/>
        <v>1.8227356905680383</v>
      </c>
      <c r="AL11" s="367">
        <v>5.9791966858048564</v>
      </c>
      <c r="AM11" s="367">
        <v>2.25047722880735</v>
      </c>
      <c r="AN11" s="367">
        <v>0.11325615306829526</v>
      </c>
      <c r="AO11" s="367">
        <v>3.6936753102457933</v>
      </c>
      <c r="AP11" s="367">
        <v>0.25881497051677388</v>
      </c>
      <c r="AQ11" s="368">
        <f t="shared" si="15"/>
        <v>1.5715776192499835</v>
      </c>
      <c r="AR11" s="368">
        <f t="shared" si="16"/>
        <v>0.25881497051677388</v>
      </c>
      <c r="AS11" s="368">
        <f t="shared" si="17"/>
        <v>1.8303925897667574</v>
      </c>
      <c r="AT11" s="367">
        <v>7.3359692996089532</v>
      </c>
      <c r="AU11" s="367">
        <v>5.349699228585882</v>
      </c>
      <c r="AV11" s="367">
        <v>0.37653947004337807</v>
      </c>
      <c r="AW11" s="367">
        <v>5.5135842891807503</v>
      </c>
      <c r="AX11" s="367">
        <v>8.8736451163940924E-2</v>
      </c>
      <c r="AY11" s="367">
        <v>0.29578817054646972</v>
      </c>
      <c r="AZ11" s="368">
        <f t="shared" si="18"/>
        <v>2.8616824520391719</v>
      </c>
      <c r="BA11" s="368">
        <f t="shared" si="19"/>
        <v>0.29578817054646972</v>
      </c>
      <c r="BB11" s="368">
        <f t="shared" si="20"/>
        <v>3.1574706225856417</v>
      </c>
      <c r="BC11" s="367">
        <v>26.029005508435418</v>
      </c>
      <c r="BD11" s="368">
        <f t="shared" si="21"/>
        <v>26.029005508435418</v>
      </c>
      <c r="BE11" s="368">
        <f t="shared" si="22"/>
        <v>0</v>
      </c>
      <c r="BF11" s="368">
        <f t="shared" si="23"/>
        <v>26.029005508435418</v>
      </c>
      <c r="BG11" s="367">
        <v>0</v>
      </c>
      <c r="BH11" s="367">
        <v>5.13653357285731</v>
      </c>
      <c r="BI11" s="367">
        <v>5.2867223948693631</v>
      </c>
      <c r="BJ11" s="367">
        <v>0.37796343603765065</v>
      </c>
      <c r="BK11" s="368">
        <f t="shared" si="24"/>
        <v>5.2116279838633366</v>
      </c>
      <c r="BL11" s="368">
        <f t="shared" si="25"/>
        <v>0.37796343603765065</v>
      </c>
      <c r="BM11" s="368">
        <f t="shared" si="26"/>
        <v>5.5895914199009873</v>
      </c>
      <c r="BN11" s="367">
        <v>0</v>
      </c>
      <c r="BO11" s="367">
        <v>12.408719001214189</v>
      </c>
      <c r="BP11" s="367">
        <v>1.2334714903034583</v>
      </c>
      <c r="BQ11" s="367">
        <v>10.629331941467077</v>
      </c>
      <c r="BR11" s="367">
        <v>1.4636495540113592</v>
      </c>
      <c r="BS11" s="367">
        <v>0.54886858275425965</v>
      </c>
      <c r="BT11" s="368">
        <f t="shared" si="27"/>
        <v>5.3535956551817021</v>
      </c>
      <c r="BU11" s="368">
        <f t="shared" si="28"/>
        <v>0.54886858275425965</v>
      </c>
      <c r="BV11" s="368">
        <f t="shared" si="29"/>
        <v>5.9024642379359618</v>
      </c>
      <c r="BW11" s="367">
        <v>0</v>
      </c>
      <c r="BX11" s="367">
        <v>8.6329835226762608</v>
      </c>
      <c r="BY11" s="367">
        <v>0.83549672415861664</v>
      </c>
      <c r="BZ11" s="367">
        <v>8.897450171598928</v>
      </c>
      <c r="CA11" s="367">
        <v>0.4773229846054764</v>
      </c>
      <c r="CB11" s="368">
        <f t="shared" si="30"/>
        <v>4.0338314382424745</v>
      </c>
      <c r="CC11" s="368">
        <f t="shared" si="31"/>
        <v>0.4773229846054764</v>
      </c>
      <c r="CD11" s="368">
        <f t="shared" si="32"/>
        <v>4.5111544228479508</v>
      </c>
      <c r="CE11" s="367">
        <v>3.4447699362224613</v>
      </c>
      <c r="CF11" s="367">
        <v>5.744828749457799</v>
      </c>
      <c r="CG11" s="368">
        <f t="shared" si="33"/>
        <v>3.4447699362224613</v>
      </c>
      <c r="CH11" s="368">
        <f t="shared" si="34"/>
        <v>0</v>
      </c>
      <c r="CI11" s="368">
        <f t="shared" si="35"/>
        <v>3.4447699362224613</v>
      </c>
      <c r="CJ11" s="367">
        <v>0</v>
      </c>
      <c r="CK11" s="367">
        <v>2.0765788165268293</v>
      </c>
      <c r="CL11" s="367">
        <v>2.1401936536672115</v>
      </c>
      <c r="CM11" s="367">
        <v>0.57407661897506934</v>
      </c>
      <c r="CN11" s="368">
        <f t="shared" si="36"/>
        <v>2.1083862350970204</v>
      </c>
      <c r="CO11" s="368">
        <f t="shared" si="37"/>
        <v>0.57407661897506934</v>
      </c>
      <c r="CP11" s="368">
        <f t="shared" si="38"/>
        <v>2.6824628540720896</v>
      </c>
      <c r="CQ11" s="367">
        <v>634.3725587243872</v>
      </c>
      <c r="CR11" s="367">
        <v>162.85569599797938</v>
      </c>
      <c r="CS11" s="367">
        <v>215.43609535055447</v>
      </c>
      <c r="CT11" s="367">
        <v>82.538148316623023</v>
      </c>
      <c r="CU11" s="367">
        <v>9.4292448106506832</v>
      </c>
      <c r="CV11" s="368">
        <f t="shared" si="39"/>
        <v>591.53771624086528</v>
      </c>
      <c r="CW11" s="368">
        <f t="shared" si="40"/>
        <v>82.538148316623023</v>
      </c>
      <c r="CX11" s="368">
        <f t="shared" si="41"/>
        <v>9.4292448106506832</v>
      </c>
      <c r="CY11" s="368">
        <f t="shared" si="42"/>
        <v>91.967393127273709</v>
      </c>
      <c r="CZ11" s="367">
        <v>1099.5791017889376</v>
      </c>
      <c r="DA11" s="367">
        <v>162.85569599797938</v>
      </c>
      <c r="DB11" s="367">
        <v>215.43609535055447</v>
      </c>
      <c r="DC11" s="367">
        <v>82.538148316623023</v>
      </c>
      <c r="DD11" s="367">
        <v>9.4292448106506832</v>
      </c>
      <c r="DE11" s="368">
        <f t="shared" si="43"/>
        <v>870.66164207959548</v>
      </c>
      <c r="DF11" s="368">
        <f t="shared" si="44"/>
        <v>82.538148316623023</v>
      </c>
      <c r="DG11" s="368">
        <f t="shared" si="45"/>
        <v>9.4292448106506832</v>
      </c>
      <c r="DH11" s="368">
        <f t="shared" si="46"/>
        <v>91.967393127273709</v>
      </c>
      <c r="DI11" s="367">
        <v>3.1430816035502285</v>
      </c>
      <c r="DJ11" s="367">
        <v>144.30251544124758</v>
      </c>
      <c r="DK11" s="367">
        <v>110.48004889772025</v>
      </c>
      <c r="DL11" s="367">
        <v>21.073569782967574</v>
      </c>
      <c r="DM11" s="368">
        <f t="shared" si="47"/>
        <v>3.1430816035502285</v>
      </c>
      <c r="DN11" s="368">
        <f t="shared" si="48"/>
        <v>21.073569782967574</v>
      </c>
      <c r="DO11" s="368">
        <f t="shared" si="49"/>
        <v>24.216651386517803</v>
      </c>
      <c r="DP11" s="367">
        <v>16.850995419596497</v>
      </c>
      <c r="DQ11" s="368">
        <f t="shared" si="50"/>
        <v>16.850995419596497</v>
      </c>
      <c r="DR11" s="368">
        <f t="shared" si="51"/>
        <v>0</v>
      </c>
      <c r="DS11" s="368">
        <f t="shared" si="52"/>
        <v>16.850995419596497</v>
      </c>
      <c r="DT11" s="367">
        <v>65.966864201713165</v>
      </c>
      <c r="DU11" s="367">
        <v>204.38809046078245</v>
      </c>
      <c r="DV11" s="367">
        <v>24.241167235444479</v>
      </c>
      <c r="DW11" s="368">
        <f t="shared" si="53"/>
        <v>191.93345777839909</v>
      </c>
      <c r="DX11" s="368">
        <f t="shared" si="54"/>
        <v>0</v>
      </c>
      <c r="DY11" s="368">
        <f t="shared" si="55"/>
        <v>191.93345777839909</v>
      </c>
      <c r="DZ11" s="367">
        <v>5.8979357426502652</v>
      </c>
      <c r="EA11" s="367">
        <v>2.2198918656272126</v>
      </c>
      <c r="EB11" s="367">
        <v>0.11171693261778895</v>
      </c>
      <c r="EC11" s="367">
        <v>3.6434760016781413</v>
      </c>
      <c r="ED11" s="367">
        <v>0.25529751663260053</v>
      </c>
      <c r="EE11" s="368">
        <f t="shared" si="56"/>
        <v>1.5502189173554481</v>
      </c>
      <c r="EF11" s="368">
        <f t="shared" si="57"/>
        <v>0.25529751663260053</v>
      </c>
      <c r="EG11" s="368">
        <f t="shared" si="58"/>
        <v>1.8055164339880487</v>
      </c>
      <c r="EH11" s="367">
        <v>5.884314643937449</v>
      </c>
      <c r="EI11" s="367">
        <v>2.2147650945749562</v>
      </c>
      <c r="EJ11" s="367">
        <v>0.11145892584499961</v>
      </c>
      <c r="EK11" s="367">
        <v>3.6350615074479387</v>
      </c>
      <c r="EL11" s="367">
        <v>0.25470791497755996</v>
      </c>
      <c r="EM11" s="368">
        <f t="shared" si="59"/>
        <v>1.5466387350982767</v>
      </c>
      <c r="EN11" s="368">
        <f t="shared" si="60"/>
        <v>0.25470791497755996</v>
      </c>
      <c r="EO11" s="368">
        <f t="shared" si="61"/>
        <v>1.8013466500758366</v>
      </c>
      <c r="EP11" s="367">
        <v>0</v>
      </c>
      <c r="EQ11" s="367">
        <v>1.5332151343788289</v>
      </c>
      <c r="ER11" s="367">
        <v>11.225265276800071</v>
      </c>
      <c r="ES11" s="367">
        <v>0</v>
      </c>
      <c r="ET11" s="368">
        <f t="shared" si="62"/>
        <v>6.3792402055894497</v>
      </c>
      <c r="EU11" s="368">
        <f t="shared" si="63"/>
        <v>0</v>
      </c>
      <c r="EV11" s="368">
        <f t="shared" si="64"/>
        <v>6.3792402055894497</v>
      </c>
      <c r="EW11" s="367">
        <v>6.2885946089617804</v>
      </c>
      <c r="EX11" s="367">
        <v>0.46802788873875883</v>
      </c>
      <c r="EY11" s="367">
        <v>1.4833828995721037</v>
      </c>
      <c r="EZ11" s="367">
        <v>0.76396116832298144</v>
      </c>
      <c r="FA11" s="368">
        <f t="shared" si="65"/>
        <v>2.5484056527313461</v>
      </c>
      <c r="FB11" s="368">
        <f t="shared" si="66"/>
        <v>0</v>
      </c>
      <c r="FC11" s="368">
        <f t="shared" si="67"/>
        <v>2.5484056527313461</v>
      </c>
      <c r="FD11" s="367">
        <v>219.78658293469658</v>
      </c>
      <c r="FE11" s="368">
        <f t="shared" si="68"/>
        <v>219.78658293469658</v>
      </c>
      <c r="FF11" s="368">
        <f t="shared" si="69"/>
        <v>0</v>
      </c>
      <c r="FG11" s="368">
        <f t="shared" si="70"/>
        <v>219.78658293469658</v>
      </c>
      <c r="FH11" s="367">
        <v>148.67915904405945</v>
      </c>
      <c r="FI11" s="368">
        <f t="shared" si="71"/>
        <v>148.67915904405945</v>
      </c>
      <c r="FJ11" s="368">
        <f t="shared" si="72"/>
        <v>0</v>
      </c>
      <c r="FK11" s="368">
        <f t="shared" si="73"/>
        <v>148.67915904405945</v>
      </c>
      <c r="FL11" s="367">
        <v>80.803890784814925</v>
      </c>
      <c r="FM11" s="368">
        <f t="shared" si="74"/>
        <v>80.803890784814925</v>
      </c>
      <c r="FN11" s="368">
        <f t="shared" si="75"/>
        <v>0</v>
      </c>
      <c r="FO11" s="368">
        <f t="shared" si="76"/>
        <v>80.803890784814925</v>
      </c>
      <c r="FP11" s="367">
        <v>3.6214937452578244</v>
      </c>
      <c r="FQ11" s="368">
        <f t="shared" si="77"/>
        <v>3.6214937452578244</v>
      </c>
      <c r="FR11" s="368">
        <f t="shared" si="78"/>
        <v>0</v>
      </c>
      <c r="FS11" s="368">
        <f t="shared" si="79"/>
        <v>3.6214937452578244</v>
      </c>
    </row>
    <row r="12" spans="1:269" s="359" customFormat="1" ht="12.5" x14ac:dyDescent="0.35">
      <c r="A12" s="360" t="s">
        <v>99</v>
      </c>
      <c r="B12" s="367">
        <v>2.7392640423431933</v>
      </c>
      <c r="C12" s="367">
        <v>0.28522429555423856</v>
      </c>
      <c r="D12" s="367">
        <v>0.10844647996747606</v>
      </c>
      <c r="E12" s="367">
        <v>0.18185468816128189</v>
      </c>
      <c r="F12" s="367">
        <v>9.7051556975584399E-3</v>
      </c>
      <c r="G12" s="368">
        <f t="shared" si="0"/>
        <v>0.79724673726305817</v>
      </c>
      <c r="H12" s="368">
        <f t="shared" si="1"/>
        <v>0</v>
      </c>
      <c r="I12" s="368">
        <f t="shared" si="2"/>
        <v>0.79724673726305817</v>
      </c>
      <c r="J12" s="367">
        <v>0</v>
      </c>
      <c r="K12" s="367">
        <v>0</v>
      </c>
      <c r="L12" s="367">
        <v>0.30844550281052724</v>
      </c>
      <c r="M12" s="367">
        <v>0</v>
      </c>
      <c r="N12" s="367">
        <v>0</v>
      </c>
      <c r="O12" s="368">
        <f t="shared" si="3"/>
        <v>0.30844550281052724</v>
      </c>
      <c r="P12" s="368">
        <f t="shared" si="4"/>
        <v>0</v>
      </c>
      <c r="Q12" s="368">
        <f t="shared" si="5"/>
        <v>0.30844550281052724</v>
      </c>
      <c r="R12" s="367">
        <v>0</v>
      </c>
      <c r="S12" s="367">
        <v>0</v>
      </c>
      <c r="T12" s="367">
        <v>0.3075722594162798</v>
      </c>
      <c r="U12" s="367">
        <v>0</v>
      </c>
      <c r="V12" s="367">
        <v>0</v>
      </c>
      <c r="W12" s="368">
        <f t="shared" si="6"/>
        <v>0.3075722594162798</v>
      </c>
      <c r="X12" s="368">
        <f t="shared" si="7"/>
        <v>0</v>
      </c>
      <c r="Y12" s="368">
        <f t="shared" si="8"/>
        <v>0.3075722594162798</v>
      </c>
      <c r="Z12" s="367">
        <v>9.9239680579798623E-3</v>
      </c>
      <c r="AA12" s="368">
        <f t="shared" si="9"/>
        <v>0</v>
      </c>
      <c r="AB12" s="368">
        <f t="shared" si="10"/>
        <v>9.9239680579798623E-3</v>
      </c>
      <c r="AC12" s="368">
        <f t="shared" si="11"/>
        <v>9.9239680579798623E-3</v>
      </c>
      <c r="AD12" s="367">
        <v>0.51601550893354198</v>
      </c>
      <c r="AE12" s="367">
        <v>7.5871851140280402E-2</v>
      </c>
      <c r="AF12" s="367">
        <v>2.0257594936105135E-2</v>
      </c>
      <c r="AG12" s="367">
        <v>0.11152897013371871</v>
      </c>
      <c r="AH12" s="367">
        <v>9.6811720616342117E-3</v>
      </c>
      <c r="AI12" s="368">
        <f t="shared" si="12"/>
        <v>7.2525969687550124E-2</v>
      </c>
      <c r="AJ12" s="368">
        <f t="shared" si="13"/>
        <v>9.6811720616342117E-3</v>
      </c>
      <c r="AK12" s="368">
        <f t="shared" si="14"/>
        <v>8.2207141749184337E-2</v>
      </c>
      <c r="AL12" s="367">
        <v>0.51818317304267492</v>
      </c>
      <c r="AM12" s="367">
        <v>7.6190571577482311E-2</v>
      </c>
      <c r="AN12" s="367">
        <v>2.0342692497554597E-2</v>
      </c>
      <c r="AO12" s="367">
        <v>0.11199747803997731</v>
      </c>
      <c r="AP12" s="367">
        <v>9.721840469558065E-3</v>
      </c>
      <c r="AQ12" s="368">
        <f t="shared" si="15"/>
        <v>7.2830634835690106E-2</v>
      </c>
      <c r="AR12" s="368">
        <f t="shared" si="16"/>
        <v>9.721840469558065E-3</v>
      </c>
      <c r="AS12" s="368">
        <f t="shared" si="17"/>
        <v>8.2552475305248174E-2</v>
      </c>
      <c r="AT12" s="367">
        <v>0.63576698489277339</v>
      </c>
      <c r="AU12" s="367">
        <v>0.18111564817280204</v>
      </c>
      <c r="AV12" s="367">
        <v>6.763276382578183E-2</v>
      </c>
      <c r="AW12" s="367">
        <v>0.16717970137661972</v>
      </c>
      <c r="AX12" s="367">
        <v>3.3331983089233759E-3</v>
      </c>
      <c r="AY12" s="367">
        <v>1.1110661029744583E-2</v>
      </c>
      <c r="AZ12" s="368">
        <f t="shared" si="18"/>
        <v>0.14643371474745431</v>
      </c>
      <c r="BA12" s="368">
        <f t="shared" si="19"/>
        <v>1.1110661029744583E-2</v>
      </c>
      <c r="BB12" s="368">
        <f t="shared" si="20"/>
        <v>0.1575443757771989</v>
      </c>
      <c r="BC12" s="367">
        <v>5.9945432459582303E-2</v>
      </c>
      <c r="BD12" s="368">
        <f t="shared" si="21"/>
        <v>5.9945432459582303E-2</v>
      </c>
      <c r="BE12" s="368">
        <f t="shared" si="22"/>
        <v>0</v>
      </c>
      <c r="BF12" s="368">
        <f t="shared" si="23"/>
        <v>5.9945432459582303E-2</v>
      </c>
      <c r="BG12" s="367">
        <v>0</v>
      </c>
      <c r="BH12" s="367">
        <v>9.7934925770253575E-2</v>
      </c>
      <c r="BI12" s="367">
        <v>0.13221755096035184</v>
      </c>
      <c r="BJ12" s="367">
        <v>1.4197402187157905E-2</v>
      </c>
      <c r="BK12" s="368">
        <f t="shared" si="24"/>
        <v>0.1150762383653027</v>
      </c>
      <c r="BL12" s="368">
        <f t="shared" si="25"/>
        <v>1.4197402187157905E-2</v>
      </c>
      <c r="BM12" s="368">
        <f t="shared" si="26"/>
        <v>0.1292736405524606</v>
      </c>
      <c r="BN12" s="367">
        <v>0</v>
      </c>
      <c r="BO12" s="367">
        <v>0.42010084845333345</v>
      </c>
      <c r="BP12" s="367">
        <v>0.2215520353813597</v>
      </c>
      <c r="BQ12" s="367">
        <v>0.32229643125152491</v>
      </c>
      <c r="BR12" s="367">
        <v>5.4978919646829459E-2</v>
      </c>
      <c r="BS12" s="367">
        <v>2.0617094867561046E-2</v>
      </c>
      <c r="BT12" s="368">
        <f t="shared" si="27"/>
        <v>0.22449635765912018</v>
      </c>
      <c r="BU12" s="368">
        <f t="shared" si="28"/>
        <v>2.0617094867561046E-2</v>
      </c>
      <c r="BV12" s="368">
        <f t="shared" si="29"/>
        <v>0.24511345252668124</v>
      </c>
      <c r="BW12" s="367">
        <v>0</v>
      </c>
      <c r="BX12" s="367">
        <v>0.29227220813083687</v>
      </c>
      <c r="BY12" s="367">
        <v>0.15006913515792758</v>
      </c>
      <c r="BZ12" s="367">
        <v>0.2697833178355713</v>
      </c>
      <c r="CA12" s="367">
        <v>1.7929634825691099E-2</v>
      </c>
      <c r="CB12" s="368">
        <f t="shared" si="30"/>
        <v>0.20020369725851161</v>
      </c>
      <c r="CC12" s="368">
        <f t="shared" si="31"/>
        <v>1.7929634825691099E-2</v>
      </c>
      <c r="CD12" s="368">
        <f t="shared" si="32"/>
        <v>0.21813333208420271</v>
      </c>
      <c r="CE12" s="367">
        <v>0.61873808741444192</v>
      </c>
      <c r="CF12" s="367">
        <v>0.21579241925474255</v>
      </c>
      <c r="CG12" s="368">
        <f t="shared" si="33"/>
        <v>0.61873808741444192</v>
      </c>
      <c r="CH12" s="368">
        <f t="shared" si="34"/>
        <v>0</v>
      </c>
      <c r="CI12" s="368">
        <f t="shared" si="35"/>
        <v>0.61873808741444192</v>
      </c>
      <c r="CJ12" s="367">
        <v>0</v>
      </c>
      <c r="CK12" s="367">
        <v>7.0303189444275327E-2</v>
      </c>
      <c r="CL12" s="367">
        <v>6.4893709271901828E-2</v>
      </c>
      <c r="CM12" s="367">
        <v>2.156398177367868E-2</v>
      </c>
      <c r="CN12" s="368">
        <f t="shared" si="36"/>
        <v>6.7598449358088578E-2</v>
      </c>
      <c r="CO12" s="368">
        <f t="shared" si="37"/>
        <v>2.156398177367868E-2</v>
      </c>
      <c r="CP12" s="368">
        <f t="shared" si="38"/>
        <v>8.916243113176725E-2</v>
      </c>
      <c r="CQ12" s="367">
        <v>54.977483204627937</v>
      </c>
      <c r="CR12" s="367">
        <v>5.5135277104360911</v>
      </c>
      <c r="CS12" s="367">
        <v>6.5323281911415698</v>
      </c>
      <c r="CT12" s="367">
        <v>3.1003720881552574</v>
      </c>
      <c r="CU12" s="367">
        <v>1.3869716221408273</v>
      </c>
      <c r="CV12" s="368">
        <f t="shared" si="39"/>
        <v>39.43120127257766</v>
      </c>
      <c r="CW12" s="368">
        <f t="shared" si="40"/>
        <v>3.1003720881552574</v>
      </c>
      <c r="CX12" s="368">
        <f t="shared" si="41"/>
        <v>1.3869716221408273</v>
      </c>
      <c r="CY12" s="368">
        <f t="shared" si="42"/>
        <v>4.4873437102960843</v>
      </c>
      <c r="CZ12" s="367">
        <v>95.294304221355091</v>
      </c>
      <c r="DA12" s="367">
        <v>5.5135277104360911</v>
      </c>
      <c r="DB12" s="367">
        <v>6.5323281911415698</v>
      </c>
      <c r="DC12" s="367">
        <v>3.1003720881552574</v>
      </c>
      <c r="DD12" s="367">
        <v>1.3869716221408273</v>
      </c>
      <c r="DE12" s="368">
        <f t="shared" si="43"/>
        <v>63.621293882613948</v>
      </c>
      <c r="DF12" s="368">
        <f t="shared" si="44"/>
        <v>3.1003720881552574</v>
      </c>
      <c r="DG12" s="368">
        <f t="shared" si="45"/>
        <v>1.3869716221408273</v>
      </c>
      <c r="DH12" s="368">
        <f t="shared" si="46"/>
        <v>4.4873437102960843</v>
      </c>
      <c r="DI12" s="367">
        <v>0.46232387404694247</v>
      </c>
      <c r="DJ12" s="367">
        <v>4.8854043003864112</v>
      </c>
      <c r="DK12" s="367">
        <v>3.3499118928931133</v>
      </c>
      <c r="DL12" s="367">
        <v>0.7915843629332574</v>
      </c>
      <c r="DM12" s="368">
        <f t="shared" si="47"/>
        <v>0.46232387404694247</v>
      </c>
      <c r="DN12" s="368">
        <f t="shared" si="48"/>
        <v>0.7915843629332574</v>
      </c>
      <c r="DO12" s="368">
        <f t="shared" si="49"/>
        <v>1.2539082369801999</v>
      </c>
      <c r="DP12" s="367">
        <v>0.63297223068459796</v>
      </c>
      <c r="DQ12" s="368">
        <f t="shared" si="50"/>
        <v>0.63297223068459796</v>
      </c>
      <c r="DR12" s="368">
        <f t="shared" si="51"/>
        <v>0</v>
      </c>
      <c r="DS12" s="368">
        <f t="shared" si="52"/>
        <v>0.63297223068459796</v>
      </c>
      <c r="DT12" s="367">
        <v>2.233327680176644</v>
      </c>
      <c r="DU12" s="367">
        <v>6.1973370018522589</v>
      </c>
      <c r="DV12" s="367">
        <v>0.92652405382510516</v>
      </c>
      <c r="DW12" s="368">
        <f t="shared" si="53"/>
        <v>5.8347397198516324</v>
      </c>
      <c r="DX12" s="368">
        <f t="shared" si="54"/>
        <v>0</v>
      </c>
      <c r="DY12" s="368">
        <f t="shared" si="55"/>
        <v>5.8347397198516324</v>
      </c>
      <c r="DZ12" s="367">
        <v>0.5111407465126605</v>
      </c>
      <c r="EA12" s="367">
        <v>7.5155095069313185E-2</v>
      </c>
      <c r="EB12" s="367">
        <v>2.0066222853634096E-2</v>
      </c>
      <c r="EC12" s="367">
        <v>0.11047536375360992</v>
      </c>
      <c r="ED12" s="367">
        <v>9.5897147063045661E-3</v>
      </c>
      <c r="EE12" s="368">
        <f t="shared" si="56"/>
        <v>7.1840821924643652E-2</v>
      </c>
      <c r="EF12" s="368">
        <f t="shared" si="57"/>
        <v>9.5897147063045661E-3</v>
      </c>
      <c r="EG12" s="368">
        <f t="shared" si="58"/>
        <v>8.1430536630948222E-2</v>
      </c>
      <c r="EH12" s="367">
        <v>0.5099602828948484</v>
      </c>
      <c r="EI12" s="367">
        <v>7.4981526720423339E-2</v>
      </c>
      <c r="EJ12" s="367">
        <v>2.0019880537574898E-2</v>
      </c>
      <c r="EK12" s="367">
        <v>0.11022022434540299</v>
      </c>
      <c r="EL12" s="367">
        <v>9.5675675591768445E-3</v>
      </c>
      <c r="EM12" s="368">
        <f t="shared" si="59"/>
        <v>7.1674907786249575E-2</v>
      </c>
      <c r="EN12" s="368">
        <f t="shared" si="60"/>
        <v>9.5675675591768445E-3</v>
      </c>
      <c r="EO12" s="368">
        <f t="shared" si="61"/>
        <v>8.1242475345426418E-2</v>
      </c>
      <c r="EP12" s="367">
        <v>0</v>
      </c>
      <c r="EQ12" s="367">
        <v>0.27539098906579906</v>
      </c>
      <c r="ER12" s="367">
        <v>0.34036597581926492</v>
      </c>
      <c r="ES12" s="367">
        <v>0</v>
      </c>
      <c r="ET12" s="368">
        <f t="shared" si="62"/>
        <v>0.30787848244253202</v>
      </c>
      <c r="EU12" s="368">
        <f t="shared" si="63"/>
        <v>0</v>
      </c>
      <c r="EV12" s="368">
        <f t="shared" si="64"/>
        <v>0.30787848244253202</v>
      </c>
      <c r="EW12" s="367">
        <v>0.21290222871074757</v>
      </c>
      <c r="EX12" s="367">
        <v>8.4065608472071132E-2</v>
      </c>
      <c r="EY12" s="367">
        <v>4.4978274960678438E-2</v>
      </c>
      <c r="EZ12" s="367">
        <v>2.8696595828840862E-2</v>
      </c>
      <c r="FA12" s="368">
        <f t="shared" si="65"/>
        <v>0.13266642832193837</v>
      </c>
      <c r="FB12" s="368">
        <f t="shared" si="66"/>
        <v>0</v>
      </c>
      <c r="FC12" s="368">
        <f t="shared" si="67"/>
        <v>0.13266642832193837</v>
      </c>
      <c r="FD12" s="367">
        <v>8.4004847546809547</v>
      </c>
      <c r="FE12" s="368">
        <f t="shared" si="68"/>
        <v>8.4004847546809547</v>
      </c>
      <c r="FF12" s="368">
        <f t="shared" si="69"/>
        <v>0</v>
      </c>
      <c r="FG12" s="368">
        <f t="shared" si="70"/>
        <v>8.4004847546809547</v>
      </c>
      <c r="FH12" s="367">
        <v>5.6826808634606447</v>
      </c>
      <c r="FI12" s="368">
        <f t="shared" si="71"/>
        <v>5.6826808634606447</v>
      </c>
      <c r="FJ12" s="368">
        <f t="shared" si="72"/>
        <v>0</v>
      </c>
      <c r="FK12" s="368">
        <f t="shared" si="73"/>
        <v>5.6826808634606447</v>
      </c>
      <c r="FL12" s="367">
        <v>3.0884135127503503</v>
      </c>
      <c r="FM12" s="368">
        <f t="shared" si="74"/>
        <v>3.0884135127503503</v>
      </c>
      <c r="FN12" s="368">
        <f t="shared" si="75"/>
        <v>0</v>
      </c>
      <c r="FO12" s="368">
        <f t="shared" si="76"/>
        <v>3.0884135127503503</v>
      </c>
      <c r="FP12" s="367">
        <v>0.65048062860807665</v>
      </c>
      <c r="FQ12" s="368">
        <f t="shared" si="77"/>
        <v>0.65048062860807665</v>
      </c>
      <c r="FR12" s="368">
        <f t="shared" si="78"/>
        <v>0</v>
      </c>
      <c r="FS12" s="368">
        <f t="shared" si="79"/>
        <v>0.65048062860807665</v>
      </c>
    </row>
    <row r="13" spans="1:269" s="359" customFormat="1" ht="12.5" x14ac:dyDescent="0.35">
      <c r="A13" s="360" t="s">
        <v>100</v>
      </c>
      <c r="B13" s="367">
        <v>2.5189873499107538</v>
      </c>
      <c r="C13" s="367">
        <v>0.27454161210504047</v>
      </c>
      <c r="D13" s="367">
        <v>4.6987833913349236E-2</v>
      </c>
      <c r="E13" s="367">
        <v>0.17502002322721238</v>
      </c>
      <c r="F13" s="367">
        <v>5.445260339004711E-3</v>
      </c>
      <c r="G13" s="368">
        <f t="shared" si="0"/>
        <v>0.69127817011313986</v>
      </c>
      <c r="H13" s="368">
        <f t="shared" si="1"/>
        <v>0</v>
      </c>
      <c r="I13" s="368">
        <f t="shared" si="2"/>
        <v>0.69127817011313986</v>
      </c>
      <c r="J13" s="367">
        <v>0</v>
      </c>
      <c r="K13" s="367">
        <v>0</v>
      </c>
      <c r="L13" s="367">
        <v>0.13364367438875993</v>
      </c>
      <c r="M13" s="367">
        <v>0</v>
      </c>
      <c r="N13" s="367">
        <v>0</v>
      </c>
      <c r="O13" s="368">
        <f t="shared" si="3"/>
        <v>0.13364367438875993</v>
      </c>
      <c r="P13" s="368">
        <f t="shared" si="4"/>
        <v>0</v>
      </c>
      <c r="Q13" s="368">
        <f t="shared" si="5"/>
        <v>0.13364367438875993</v>
      </c>
      <c r="R13" s="367">
        <v>0</v>
      </c>
      <c r="S13" s="367">
        <v>0</v>
      </c>
      <c r="T13" s="367">
        <v>0.13326531433883365</v>
      </c>
      <c r="U13" s="367">
        <v>0</v>
      </c>
      <c r="V13" s="367">
        <v>0</v>
      </c>
      <c r="W13" s="368">
        <f t="shared" si="6"/>
        <v>0.13326531433883365</v>
      </c>
      <c r="X13" s="368">
        <f t="shared" si="7"/>
        <v>0</v>
      </c>
      <c r="Y13" s="368">
        <f t="shared" si="8"/>
        <v>0.13326531433883365</v>
      </c>
      <c r="Z13" s="367">
        <v>5.5680291337584639E-3</v>
      </c>
      <c r="AA13" s="368">
        <f t="shared" si="9"/>
        <v>0</v>
      </c>
      <c r="AB13" s="368">
        <f t="shared" si="10"/>
        <v>5.5680291337584639E-3</v>
      </c>
      <c r="AC13" s="368">
        <f t="shared" si="11"/>
        <v>5.5680291337584639E-3</v>
      </c>
      <c r="AD13" s="367">
        <v>0.47452035264532555</v>
      </c>
      <c r="AE13" s="367">
        <v>7.3030175374682205E-2</v>
      </c>
      <c r="AF13" s="367">
        <v>8.7772374596859458E-3</v>
      </c>
      <c r="AG13" s="367">
        <v>0.10733736446760697</v>
      </c>
      <c r="AH13" s="367">
        <v>5.4318038684901589E-3</v>
      </c>
      <c r="AI13" s="368">
        <f t="shared" si="12"/>
        <v>6.3947292931676142E-2</v>
      </c>
      <c r="AJ13" s="368">
        <f t="shared" si="13"/>
        <v>5.4318038684901589E-3</v>
      </c>
      <c r="AK13" s="368">
        <f t="shared" si="14"/>
        <v>6.9379096800166296E-2</v>
      </c>
      <c r="AL13" s="367">
        <v>0.47651370501492429</v>
      </c>
      <c r="AM13" s="367">
        <v>7.3336958576548664E-2</v>
      </c>
      <c r="AN13" s="367">
        <v>8.8141086433796683E-3</v>
      </c>
      <c r="AO13" s="367">
        <v>0.10778826438921248</v>
      </c>
      <c r="AP13" s="367">
        <v>5.4546216444866773E-3</v>
      </c>
      <c r="AQ13" s="368">
        <f t="shared" si="15"/>
        <v>6.4215921004601079E-2</v>
      </c>
      <c r="AR13" s="368">
        <f t="shared" si="16"/>
        <v>5.4546216444866773E-3</v>
      </c>
      <c r="AS13" s="368">
        <f t="shared" si="17"/>
        <v>6.9670542649087758E-2</v>
      </c>
      <c r="AT13" s="367">
        <v>0.58464206724148726</v>
      </c>
      <c r="AU13" s="367">
        <v>0.17433221083143977</v>
      </c>
      <c r="AV13" s="367">
        <v>2.9304013138090723E-2</v>
      </c>
      <c r="AW13" s="367">
        <v>0.16089656810004649</v>
      </c>
      <c r="AX13" s="367">
        <v>1.8701536708147937E-3</v>
      </c>
      <c r="AY13" s="367">
        <v>6.2338455693826443E-3</v>
      </c>
      <c r="AZ13" s="368">
        <f t="shared" si="18"/>
        <v>0.11782569772124585</v>
      </c>
      <c r="BA13" s="368">
        <f t="shared" si="19"/>
        <v>6.2338455693826443E-3</v>
      </c>
      <c r="BB13" s="368">
        <f t="shared" si="20"/>
        <v>0.12405954329062849</v>
      </c>
      <c r="BC13" s="367">
        <v>5.2645277789843598E-2</v>
      </c>
      <c r="BD13" s="368">
        <f t="shared" si="21"/>
        <v>5.2645277789843598E-2</v>
      </c>
      <c r="BE13" s="368">
        <f t="shared" si="22"/>
        <v>0</v>
      </c>
      <c r="BF13" s="368">
        <f t="shared" si="23"/>
        <v>5.2645277789843598E-2</v>
      </c>
      <c r="BG13" s="367">
        <v>0</v>
      </c>
      <c r="BH13" s="367">
        <v>9.4287079031856638E-2</v>
      </c>
      <c r="BI13" s="367">
        <v>0.12722656661690632</v>
      </c>
      <c r="BJ13" s="367">
        <v>7.9657198148895703E-3</v>
      </c>
      <c r="BK13" s="368">
        <f t="shared" si="24"/>
        <v>0.11075682282438148</v>
      </c>
      <c r="BL13" s="368">
        <f t="shared" si="25"/>
        <v>7.9657198148895703E-3</v>
      </c>
      <c r="BM13" s="368">
        <f t="shared" si="26"/>
        <v>0.11872254263927105</v>
      </c>
      <c r="BN13" s="367">
        <v>0</v>
      </c>
      <c r="BO13" s="367">
        <v>0.40436654933955724</v>
      </c>
      <c r="BP13" s="367">
        <v>9.5994358182818998E-2</v>
      </c>
      <c r="BQ13" s="367">
        <v>0.31018352869551852</v>
      </c>
      <c r="BR13" s="367">
        <v>3.0846958046177667E-2</v>
      </c>
      <c r="BS13" s="367">
        <v>1.1567609267316625E-2</v>
      </c>
      <c r="BT13" s="368">
        <f t="shared" si="27"/>
        <v>0.17162083171737075</v>
      </c>
      <c r="BU13" s="368">
        <f t="shared" si="28"/>
        <v>1.1567609267316625E-2</v>
      </c>
      <c r="BV13" s="368">
        <f t="shared" si="29"/>
        <v>0.18318844098468737</v>
      </c>
      <c r="BW13" s="367">
        <v>0</v>
      </c>
      <c r="BX13" s="367">
        <v>0.28132555481579297</v>
      </c>
      <c r="BY13" s="367">
        <v>6.5022152866883606E-2</v>
      </c>
      <c r="BZ13" s="367">
        <v>0.25964402145090826</v>
      </c>
      <c r="CA13" s="367">
        <v>1.0059759209605968E-2</v>
      </c>
      <c r="CB13" s="368">
        <f t="shared" si="30"/>
        <v>0.14503905363698194</v>
      </c>
      <c r="CC13" s="368">
        <f t="shared" si="31"/>
        <v>1.0059759209605968E-2</v>
      </c>
      <c r="CD13" s="368">
        <f t="shared" si="32"/>
        <v>0.15509881284658791</v>
      </c>
      <c r="CE13" s="367">
        <v>0.26808765481380697</v>
      </c>
      <c r="CF13" s="367">
        <v>0.12107439990080081</v>
      </c>
      <c r="CG13" s="368">
        <f t="shared" si="33"/>
        <v>0.26808765481380697</v>
      </c>
      <c r="CH13" s="368">
        <f t="shared" si="34"/>
        <v>0</v>
      </c>
      <c r="CI13" s="368">
        <f t="shared" si="35"/>
        <v>0.26808765481380697</v>
      </c>
      <c r="CJ13" s="367">
        <v>0</v>
      </c>
      <c r="CK13" s="367">
        <v>6.7670080238613775E-2</v>
      </c>
      <c r="CL13" s="367">
        <v>6.2454801792051672E-2</v>
      </c>
      <c r="CM13" s="367">
        <v>1.2098877994587257E-2</v>
      </c>
      <c r="CN13" s="368">
        <f t="shared" si="36"/>
        <v>6.506244101533272E-2</v>
      </c>
      <c r="CO13" s="368">
        <f t="shared" si="37"/>
        <v>1.2098877994587257E-2</v>
      </c>
      <c r="CP13" s="368">
        <f t="shared" si="38"/>
        <v>7.7161319009919974E-2</v>
      </c>
      <c r="CQ13" s="367">
        <v>50.556493489369899</v>
      </c>
      <c r="CR13" s="367">
        <v>5.3070261180506328</v>
      </c>
      <c r="CS13" s="367">
        <v>6.2868229755364959</v>
      </c>
      <c r="CT13" s="367">
        <v>1.7395221358515853</v>
      </c>
      <c r="CU13" s="367">
        <v>0.72099465160138732</v>
      </c>
      <c r="CV13" s="368">
        <f t="shared" si="39"/>
        <v>36.536456539414651</v>
      </c>
      <c r="CW13" s="368">
        <f t="shared" si="40"/>
        <v>1.7395221358515853</v>
      </c>
      <c r="CX13" s="368">
        <f t="shared" si="41"/>
        <v>0.72099465160138732</v>
      </c>
      <c r="CY13" s="368">
        <f t="shared" si="42"/>
        <v>2.4605167874529728</v>
      </c>
      <c r="CZ13" s="367">
        <v>87.631255381574491</v>
      </c>
      <c r="DA13" s="367">
        <v>5.3070261180506328</v>
      </c>
      <c r="DB13" s="367">
        <v>6.2868229755364959</v>
      </c>
      <c r="DC13" s="367">
        <v>1.7395221358515853</v>
      </c>
      <c r="DD13" s="367">
        <v>0.72099465160138732</v>
      </c>
      <c r="DE13" s="368">
        <f t="shared" si="43"/>
        <v>58.781313674737405</v>
      </c>
      <c r="DF13" s="368">
        <f t="shared" si="44"/>
        <v>1.7395221358515853</v>
      </c>
      <c r="DG13" s="368">
        <f t="shared" si="45"/>
        <v>0.72099465160138732</v>
      </c>
      <c r="DH13" s="368">
        <f t="shared" si="46"/>
        <v>2.4605167874529728</v>
      </c>
      <c r="DI13" s="367">
        <v>0.24033155053379579</v>
      </c>
      <c r="DJ13" s="367">
        <v>4.7024282058676512</v>
      </c>
      <c r="DK13" s="367">
        <v>3.2240117823264085</v>
      </c>
      <c r="DL13" s="367">
        <v>0.44413331128125594</v>
      </c>
      <c r="DM13" s="368">
        <f t="shared" si="47"/>
        <v>0.24033155053379579</v>
      </c>
      <c r="DN13" s="368">
        <f t="shared" si="48"/>
        <v>0.44413331128125594</v>
      </c>
      <c r="DO13" s="368">
        <f t="shared" si="49"/>
        <v>0.68446486181505173</v>
      </c>
      <c r="DP13" s="367">
        <v>0.3551409880322971</v>
      </c>
      <c r="DQ13" s="368">
        <f t="shared" si="50"/>
        <v>0.3551409880322971</v>
      </c>
      <c r="DR13" s="368">
        <f t="shared" si="51"/>
        <v>0</v>
      </c>
      <c r="DS13" s="368">
        <f t="shared" si="52"/>
        <v>0.3551409880322971</v>
      </c>
      <c r="DT13" s="367">
        <v>2.1496814655394965</v>
      </c>
      <c r="DU13" s="367">
        <v>5.9644217973038556</v>
      </c>
      <c r="DV13" s="367">
        <v>0.52986628293133531</v>
      </c>
      <c r="DW13" s="368">
        <f t="shared" si="53"/>
        <v>5.5962808080750603</v>
      </c>
      <c r="DX13" s="368">
        <f t="shared" si="54"/>
        <v>0</v>
      </c>
      <c r="DY13" s="368">
        <f t="shared" si="55"/>
        <v>5.5962808080750603</v>
      </c>
      <c r="DZ13" s="367">
        <v>0.4700375920635757</v>
      </c>
      <c r="EA13" s="367">
        <v>7.2340264415915387E-2</v>
      </c>
      <c r="EB13" s="367">
        <v>8.6943195113164101E-3</v>
      </c>
      <c r="EC13" s="367">
        <v>0.1063233558930497</v>
      </c>
      <c r="ED13" s="367">
        <v>5.3804899972647782E-3</v>
      </c>
      <c r="EE13" s="368">
        <f t="shared" si="56"/>
        <v>6.3343187328058354E-2</v>
      </c>
      <c r="EF13" s="368">
        <f t="shared" si="57"/>
        <v>5.3804899972647782E-3</v>
      </c>
      <c r="EG13" s="368">
        <f t="shared" si="58"/>
        <v>6.8723677325323126E-2</v>
      </c>
      <c r="EH13" s="367">
        <v>0.46895205489945674</v>
      </c>
      <c r="EI13" s="367">
        <v>7.2173196830659259E-2</v>
      </c>
      <c r="EJ13" s="367">
        <v>8.6742402514750367E-3</v>
      </c>
      <c r="EK13" s="367">
        <v>0.10607780541754613</v>
      </c>
      <c r="EL13" s="367">
        <v>5.3680639233680948E-3</v>
      </c>
      <c r="EM13" s="368">
        <f t="shared" si="59"/>
        <v>6.3196898211827293E-2</v>
      </c>
      <c r="EN13" s="368">
        <f t="shared" si="60"/>
        <v>5.3680639233680948E-3</v>
      </c>
      <c r="EO13" s="368">
        <f t="shared" si="61"/>
        <v>6.856496213519539E-2</v>
      </c>
      <c r="EP13" s="367">
        <v>0</v>
      </c>
      <c r="EQ13" s="367">
        <v>0.11932177106474599</v>
      </c>
      <c r="ER13" s="367">
        <v>0.32757396356374829</v>
      </c>
      <c r="ES13" s="367">
        <v>0</v>
      </c>
      <c r="ET13" s="368">
        <f t="shared" si="62"/>
        <v>0.22344786731424715</v>
      </c>
      <c r="EU13" s="368">
        <f t="shared" si="63"/>
        <v>0</v>
      </c>
      <c r="EV13" s="368">
        <f t="shared" si="64"/>
        <v>0.22344786731424715</v>
      </c>
      <c r="EW13" s="367">
        <v>0.20492826874171263</v>
      </c>
      <c r="EX13" s="367">
        <v>3.6424057746226313E-2</v>
      </c>
      <c r="EY13" s="367">
        <v>4.3287851459492419E-2</v>
      </c>
      <c r="EZ13" s="367">
        <v>1.6100765407663285E-2</v>
      </c>
      <c r="FA13" s="368">
        <f t="shared" si="65"/>
        <v>8.7255234409976776E-2</v>
      </c>
      <c r="FB13" s="368">
        <f t="shared" si="66"/>
        <v>0</v>
      </c>
      <c r="FC13" s="368">
        <f t="shared" si="67"/>
        <v>8.7255234409976776E-2</v>
      </c>
      <c r="FD13" s="367">
        <v>4.804120965244107</v>
      </c>
      <c r="FE13" s="368">
        <f t="shared" si="68"/>
        <v>4.804120965244107</v>
      </c>
      <c r="FF13" s="368">
        <f t="shared" si="69"/>
        <v>0</v>
      </c>
      <c r="FG13" s="368">
        <f t="shared" si="70"/>
        <v>4.804120965244107</v>
      </c>
      <c r="FH13" s="367">
        <v>3.2498465353121899</v>
      </c>
      <c r="FI13" s="368">
        <f t="shared" si="71"/>
        <v>3.2498465353121899</v>
      </c>
      <c r="FJ13" s="368">
        <f t="shared" si="72"/>
        <v>0</v>
      </c>
      <c r="FK13" s="368">
        <f t="shared" si="73"/>
        <v>3.2498465353121899</v>
      </c>
      <c r="FL13" s="367">
        <v>1.7662209431044511</v>
      </c>
      <c r="FM13" s="368">
        <f t="shared" si="74"/>
        <v>1.7662209431044511</v>
      </c>
      <c r="FN13" s="368">
        <f t="shared" si="75"/>
        <v>0</v>
      </c>
      <c r="FO13" s="368">
        <f t="shared" si="76"/>
        <v>1.7662209431044511</v>
      </c>
      <c r="FP13" s="367">
        <v>0.28184110494000253</v>
      </c>
      <c r="FQ13" s="368">
        <f t="shared" si="77"/>
        <v>0.28184110494000253</v>
      </c>
      <c r="FR13" s="368">
        <f t="shared" si="78"/>
        <v>0</v>
      </c>
      <c r="FS13" s="368">
        <f t="shared" si="79"/>
        <v>0.28184110494000253</v>
      </c>
    </row>
    <row r="14" spans="1:269" s="359" customFormat="1" ht="12.5" x14ac:dyDescent="0.35">
      <c r="A14" s="360" t="s">
        <v>101</v>
      </c>
      <c r="B14" s="367">
        <v>21.764740046937103</v>
      </c>
      <c r="C14" s="367">
        <v>9.5921198078879416E-2</v>
      </c>
      <c r="D14" s="367">
        <v>1.4849204283544151</v>
      </c>
      <c r="E14" s="367">
        <v>6.2164965633279015E-2</v>
      </c>
      <c r="F14" s="367">
        <v>1.1918366303880414E-2</v>
      </c>
      <c r="G14" s="368">
        <f t="shared" si="0"/>
        <v>6.3062536311174524</v>
      </c>
      <c r="H14" s="368">
        <f t="shared" si="1"/>
        <v>0</v>
      </c>
      <c r="I14" s="368">
        <f t="shared" si="2"/>
        <v>6.3062536311174524</v>
      </c>
      <c r="J14" s="367">
        <v>0</v>
      </c>
      <c r="K14" s="367">
        <v>0</v>
      </c>
      <c r="L14" s="367">
        <v>4.223438402931694</v>
      </c>
      <c r="M14" s="367">
        <v>0</v>
      </c>
      <c r="N14" s="367">
        <v>0</v>
      </c>
      <c r="O14" s="368">
        <f t="shared" si="3"/>
        <v>4.223438402931694</v>
      </c>
      <c r="P14" s="368">
        <f t="shared" si="4"/>
        <v>0</v>
      </c>
      <c r="Q14" s="368">
        <f t="shared" si="5"/>
        <v>4.223438402931694</v>
      </c>
      <c r="R14" s="367">
        <v>0</v>
      </c>
      <c r="S14" s="367">
        <v>0</v>
      </c>
      <c r="T14" s="367">
        <v>4.2114813808556208</v>
      </c>
      <c r="U14" s="367">
        <v>0</v>
      </c>
      <c r="V14" s="367">
        <v>0</v>
      </c>
      <c r="W14" s="368">
        <f t="shared" si="6"/>
        <v>4.2114813808556208</v>
      </c>
      <c r="X14" s="368">
        <f t="shared" si="7"/>
        <v>0</v>
      </c>
      <c r="Y14" s="368">
        <f t="shared" si="8"/>
        <v>4.2114813808556208</v>
      </c>
      <c r="Z14" s="367">
        <v>1.2187077692403039E-2</v>
      </c>
      <c r="AA14" s="368">
        <f t="shared" si="9"/>
        <v>0</v>
      </c>
      <c r="AB14" s="368">
        <f t="shared" si="10"/>
        <v>1.2187077692403039E-2</v>
      </c>
      <c r="AC14" s="368">
        <f t="shared" si="11"/>
        <v>1.2187077692403039E-2</v>
      </c>
      <c r="AD14" s="367">
        <v>4.0999857036488647</v>
      </c>
      <c r="AE14" s="367">
        <v>2.5515774691269769E-2</v>
      </c>
      <c r="AF14" s="367">
        <v>0.27738029449155899</v>
      </c>
      <c r="AG14" s="367">
        <v>3.8124915368300906E-2</v>
      </c>
      <c r="AH14" s="367">
        <v>1.1888913323716914E-2</v>
      </c>
      <c r="AI14" s="368">
        <f t="shared" si="12"/>
        <v>0.30702340619908725</v>
      </c>
      <c r="AJ14" s="368">
        <f t="shared" si="13"/>
        <v>1.1888913323716914E-2</v>
      </c>
      <c r="AK14" s="368">
        <f t="shared" si="14"/>
        <v>0.31891231952280413</v>
      </c>
      <c r="AL14" s="367">
        <v>4.117208813621132</v>
      </c>
      <c r="AM14" s="367">
        <v>2.5622960673197519E-2</v>
      </c>
      <c r="AN14" s="367">
        <v>0.27854550619264279</v>
      </c>
      <c r="AO14" s="367">
        <v>3.8285069490176807E-2</v>
      </c>
      <c r="AP14" s="367">
        <v>1.1938855951917515E-2</v>
      </c>
      <c r="AQ14" s="368">
        <f t="shared" si="15"/>
        <v>0.30831314188873149</v>
      </c>
      <c r="AR14" s="368">
        <f t="shared" si="16"/>
        <v>1.1938855951917515E-2</v>
      </c>
      <c r="AS14" s="368">
        <f t="shared" si="17"/>
        <v>0.32025199784064901</v>
      </c>
      <c r="AT14" s="367">
        <v>5.051467453564511</v>
      </c>
      <c r="AU14" s="367">
        <v>6.0909362331177511E-2</v>
      </c>
      <c r="AV14" s="367">
        <v>0.92607222162575009</v>
      </c>
      <c r="AW14" s="367">
        <v>5.7148487595999706E-2</v>
      </c>
      <c r="AX14" s="367">
        <v>4.0933169592753272E-3</v>
      </c>
      <c r="AY14" s="367">
        <v>1.3644389864251087E-2</v>
      </c>
      <c r="AZ14" s="368">
        <f t="shared" si="18"/>
        <v>0.88181642771183122</v>
      </c>
      <c r="BA14" s="368">
        <f t="shared" si="19"/>
        <v>1.3644389864251087E-2</v>
      </c>
      <c r="BB14" s="368">
        <f t="shared" si="20"/>
        <v>0.89546081757608231</v>
      </c>
      <c r="BC14" s="367">
        <v>0.49111731720033064</v>
      </c>
      <c r="BD14" s="368">
        <f t="shared" si="21"/>
        <v>0.49111731720033064</v>
      </c>
      <c r="BE14" s="368">
        <f t="shared" si="22"/>
        <v>0</v>
      </c>
      <c r="BF14" s="368">
        <f t="shared" si="23"/>
        <v>0.49111731720033064</v>
      </c>
      <c r="BG14" s="367">
        <v>0</v>
      </c>
      <c r="BH14" s="367">
        <v>0.80992204726682959</v>
      </c>
      <c r="BI14" s="367">
        <v>5.7949201147939375E-2</v>
      </c>
      <c r="BJ14" s="367">
        <v>1.7435046392159328E-2</v>
      </c>
      <c r="BK14" s="368">
        <f t="shared" si="24"/>
        <v>0.43393562420738446</v>
      </c>
      <c r="BL14" s="368">
        <f t="shared" si="25"/>
        <v>1.7435046392159328E-2</v>
      </c>
      <c r="BM14" s="368">
        <f t="shared" si="26"/>
        <v>0.45137067059954378</v>
      </c>
      <c r="BN14" s="367">
        <v>0</v>
      </c>
      <c r="BO14" s="367">
        <v>0.14128030930638114</v>
      </c>
      <c r="BP14" s="367">
        <v>3.033635977672553</v>
      </c>
      <c r="BQ14" s="367">
        <v>0.11017338499797459</v>
      </c>
      <c r="BR14" s="367">
        <v>6.7516578173739836E-2</v>
      </c>
      <c r="BS14" s="367">
        <v>2.531871681515244E-2</v>
      </c>
      <c r="BT14" s="368">
        <f t="shared" si="27"/>
        <v>0.94387198837860853</v>
      </c>
      <c r="BU14" s="368">
        <f t="shared" si="28"/>
        <v>2.531871681515244E-2</v>
      </c>
      <c r="BV14" s="368">
        <f t="shared" si="29"/>
        <v>0.96919070519376094</v>
      </c>
      <c r="BW14" s="367">
        <v>0</v>
      </c>
      <c r="BX14" s="367">
        <v>9.8291417687937782E-2</v>
      </c>
      <c r="BY14" s="367">
        <v>2.054845159827392</v>
      </c>
      <c r="BZ14" s="367">
        <v>9.2222371890717941E-2</v>
      </c>
      <c r="CA14" s="367">
        <v>2.2018395397938512E-2</v>
      </c>
      <c r="CB14" s="368">
        <f t="shared" si="30"/>
        <v>1.2704029492324442</v>
      </c>
      <c r="CC14" s="368">
        <f t="shared" si="31"/>
        <v>2.2018395397938512E-2</v>
      </c>
      <c r="CD14" s="368">
        <f t="shared" si="32"/>
        <v>1.2924213446303827</v>
      </c>
      <c r="CE14" s="367">
        <v>8.4721682628905306</v>
      </c>
      <c r="CF14" s="367">
        <v>0.26500276537815654</v>
      </c>
      <c r="CG14" s="368">
        <f t="shared" si="33"/>
        <v>8.4721682628905306</v>
      </c>
      <c r="CH14" s="368">
        <f t="shared" si="34"/>
        <v>0</v>
      </c>
      <c r="CI14" s="368">
        <f t="shared" si="35"/>
        <v>8.4721682628905306</v>
      </c>
      <c r="CJ14" s="367">
        <v>0</v>
      </c>
      <c r="CK14" s="367">
        <v>2.3643028540599739E-2</v>
      </c>
      <c r="CL14" s="367">
        <v>2.2183179589662445E-2</v>
      </c>
      <c r="CM14" s="367">
        <v>2.6481536387258538E-2</v>
      </c>
      <c r="CN14" s="368">
        <f t="shared" si="36"/>
        <v>2.2913104065131092E-2</v>
      </c>
      <c r="CO14" s="368">
        <f t="shared" si="37"/>
        <v>2.6481536387258538E-2</v>
      </c>
      <c r="CP14" s="368">
        <f t="shared" si="38"/>
        <v>4.9394640452389629E-2</v>
      </c>
      <c r="CQ14" s="367">
        <v>436.8219389905982</v>
      </c>
      <c r="CR14" s="367">
        <v>1.8542045396184048</v>
      </c>
      <c r="CS14" s="367">
        <v>2.2330024131545758</v>
      </c>
      <c r="CT14" s="367">
        <v>3.8073959219692846</v>
      </c>
      <c r="CU14" s="367">
        <v>1.2953741829792564</v>
      </c>
      <c r="CV14" s="368">
        <f t="shared" si="39"/>
        <v>264.29358919038935</v>
      </c>
      <c r="CW14" s="368">
        <f t="shared" si="40"/>
        <v>3.8073959219692846</v>
      </c>
      <c r="CX14" s="368">
        <f t="shared" si="41"/>
        <v>1.2953741829792564</v>
      </c>
      <c r="CY14" s="368">
        <f t="shared" si="42"/>
        <v>5.102770104948541</v>
      </c>
      <c r="CZ14" s="367">
        <v>757.15802758370353</v>
      </c>
      <c r="DA14" s="367">
        <v>1.8542045396184048</v>
      </c>
      <c r="DB14" s="367">
        <v>2.2330024131545758</v>
      </c>
      <c r="DC14" s="367">
        <v>3.8073959219692846</v>
      </c>
      <c r="DD14" s="367">
        <v>1.2953741829792564</v>
      </c>
      <c r="DE14" s="368">
        <f t="shared" si="43"/>
        <v>456.49524234625255</v>
      </c>
      <c r="DF14" s="368">
        <f t="shared" si="44"/>
        <v>3.8073959219692846</v>
      </c>
      <c r="DG14" s="368">
        <f t="shared" si="45"/>
        <v>1.2953741829792564</v>
      </c>
      <c r="DH14" s="368">
        <f t="shared" si="46"/>
        <v>5.102770104948541</v>
      </c>
      <c r="DI14" s="367">
        <v>0.43179139432641883</v>
      </c>
      <c r="DJ14" s="367">
        <v>1.6429660477631438</v>
      </c>
      <c r="DK14" s="367">
        <v>1.1451294426433722</v>
      </c>
      <c r="DL14" s="367">
        <v>0.97210108646024274</v>
      </c>
      <c r="DM14" s="368">
        <f t="shared" si="47"/>
        <v>0.43179139432641883</v>
      </c>
      <c r="DN14" s="368">
        <f t="shared" si="48"/>
        <v>0.97210108646024274</v>
      </c>
      <c r="DO14" s="368">
        <f t="shared" si="49"/>
        <v>1.4038924807866615</v>
      </c>
      <c r="DP14" s="367">
        <v>0.77731827706599299</v>
      </c>
      <c r="DQ14" s="368">
        <f t="shared" si="50"/>
        <v>0.77731827706599299</v>
      </c>
      <c r="DR14" s="368">
        <f t="shared" si="51"/>
        <v>0</v>
      </c>
      <c r="DS14" s="368">
        <f t="shared" si="52"/>
        <v>0.77731827706599299</v>
      </c>
      <c r="DT14" s="367">
        <v>0.75107019326315116</v>
      </c>
      <c r="DU14" s="367">
        <v>2.1184894688902389</v>
      </c>
      <c r="DV14" s="367">
        <v>1.3053317384153549</v>
      </c>
      <c r="DW14" s="368">
        <f t="shared" si="53"/>
        <v>2.0466763043869012</v>
      </c>
      <c r="DX14" s="368">
        <f t="shared" si="54"/>
        <v>0</v>
      </c>
      <c r="DY14" s="368">
        <f t="shared" si="55"/>
        <v>2.0466763043869012</v>
      </c>
      <c r="DZ14" s="367">
        <v>4.0612534254745025</v>
      </c>
      <c r="EA14" s="367">
        <v>2.5274728952428032E-2</v>
      </c>
      <c r="EB14" s="367">
        <v>0.27475990225049046</v>
      </c>
      <c r="EC14" s="367">
        <v>3.7764751959412708E-2</v>
      </c>
      <c r="ED14" s="367">
        <v>1.1776599591101878E-2</v>
      </c>
      <c r="EE14" s="368">
        <f t="shared" si="56"/>
        <v>0.30412297755506551</v>
      </c>
      <c r="EF14" s="368">
        <f t="shared" si="57"/>
        <v>1.1776599591101878E-2</v>
      </c>
      <c r="EG14" s="368">
        <f t="shared" si="58"/>
        <v>0.3158995771461674</v>
      </c>
      <c r="EH14" s="367">
        <v>4.0518740873094359</v>
      </c>
      <c r="EI14" s="367">
        <v>2.5216357753923585E-2</v>
      </c>
      <c r="EJ14" s="367">
        <v>0.27412535282266026</v>
      </c>
      <c r="EK14" s="367">
        <v>3.7677535442185446E-2</v>
      </c>
      <c r="EL14" s="367">
        <v>1.1749401901515041E-2</v>
      </c>
      <c r="EM14" s="368">
        <f t="shared" si="59"/>
        <v>0.30342061502029638</v>
      </c>
      <c r="EN14" s="368">
        <f t="shared" si="60"/>
        <v>1.1749401901515041E-2</v>
      </c>
      <c r="EO14" s="368">
        <f t="shared" si="61"/>
        <v>0.3151700169218114</v>
      </c>
      <c r="EP14" s="367">
        <v>0</v>
      </c>
      <c r="EQ14" s="367">
        <v>3.7708342914511821</v>
      </c>
      <c r="ER14" s="367">
        <v>0.11635025416983967</v>
      </c>
      <c r="ES14" s="367">
        <v>0</v>
      </c>
      <c r="ET14" s="368">
        <f t="shared" si="62"/>
        <v>1.9435922728105108</v>
      </c>
      <c r="EU14" s="368">
        <f t="shared" si="63"/>
        <v>0</v>
      </c>
      <c r="EV14" s="368">
        <f t="shared" si="64"/>
        <v>1.9435922728105108</v>
      </c>
      <c r="EW14" s="367">
        <v>7.1599219175615667E-2</v>
      </c>
      <c r="EX14" s="367">
        <v>1.1510815231592588</v>
      </c>
      <c r="EY14" s="367">
        <v>1.5375313913793575E-2</v>
      </c>
      <c r="EZ14" s="367">
        <v>3.5240706220568352E-2</v>
      </c>
      <c r="FA14" s="368">
        <f t="shared" si="65"/>
        <v>0.80006983719627889</v>
      </c>
      <c r="FB14" s="368">
        <f t="shared" si="66"/>
        <v>0</v>
      </c>
      <c r="FC14" s="368">
        <f t="shared" si="67"/>
        <v>0.80006983719627889</v>
      </c>
      <c r="FD14" s="367">
        <v>11.83500776163255</v>
      </c>
      <c r="FE14" s="368">
        <f t="shared" si="68"/>
        <v>11.83500776163255</v>
      </c>
      <c r="FF14" s="368">
        <f t="shared" si="69"/>
        <v>0</v>
      </c>
      <c r="FG14" s="368">
        <f t="shared" si="70"/>
        <v>11.83500776163255</v>
      </c>
      <c r="FH14" s="367">
        <v>8.0060346622808432</v>
      </c>
      <c r="FI14" s="368">
        <f t="shared" si="71"/>
        <v>8.0060346622808432</v>
      </c>
      <c r="FJ14" s="368">
        <f t="shared" si="72"/>
        <v>0</v>
      </c>
      <c r="FK14" s="368">
        <f t="shared" si="73"/>
        <v>8.0060346622808432</v>
      </c>
      <c r="FL14" s="367">
        <v>4.3511057947178493</v>
      </c>
      <c r="FM14" s="368">
        <f t="shared" si="74"/>
        <v>4.3511057947178493</v>
      </c>
      <c r="FN14" s="368">
        <f t="shared" si="75"/>
        <v>0</v>
      </c>
      <c r="FO14" s="368">
        <f t="shared" si="76"/>
        <v>4.3511057947178493</v>
      </c>
      <c r="FP14" s="367">
        <v>8.9068079845342947</v>
      </c>
      <c r="FQ14" s="368">
        <f t="shared" si="77"/>
        <v>8.9068079845342947</v>
      </c>
      <c r="FR14" s="368">
        <f t="shared" si="78"/>
        <v>0</v>
      </c>
      <c r="FS14" s="368">
        <f t="shared" si="79"/>
        <v>8.9068079845342947</v>
      </c>
    </row>
    <row r="15" spans="1:269" s="359" customFormat="1" x14ac:dyDescent="0.35">
      <c r="A15" s="369" t="s">
        <v>102</v>
      </c>
      <c r="B15" s="367">
        <v>0.37824658269201977</v>
      </c>
      <c r="C15" s="367">
        <v>4.1504422799835523E-2</v>
      </c>
      <c r="D15" s="367">
        <v>3.859022784494967E-3</v>
      </c>
      <c r="E15" s="367">
        <v>1.5496819491324377E-2</v>
      </c>
      <c r="F15" s="367">
        <v>5.9235360513166082E-4</v>
      </c>
      <c r="G15" s="368">
        <f t="shared" si="0"/>
        <v>0.10071240671458352</v>
      </c>
      <c r="H15" s="368">
        <f t="shared" si="1"/>
        <v>0</v>
      </c>
      <c r="I15" s="368">
        <f t="shared" si="2"/>
        <v>0.10071240671458352</v>
      </c>
      <c r="J15" s="367">
        <v>0</v>
      </c>
      <c r="K15" s="367">
        <v>0</v>
      </c>
      <c r="L15" s="367">
        <v>1.097590464418772E-2</v>
      </c>
      <c r="M15" s="367">
        <v>0</v>
      </c>
      <c r="N15" s="367">
        <v>0</v>
      </c>
      <c r="O15" s="368">
        <f t="shared" si="3"/>
        <v>1.097590464418772E-2</v>
      </c>
      <c r="P15" s="368">
        <f t="shared" si="4"/>
        <v>0</v>
      </c>
      <c r="Q15" s="368">
        <f t="shared" si="5"/>
        <v>1.097590464418772E-2</v>
      </c>
      <c r="R15" s="367">
        <v>0</v>
      </c>
      <c r="S15" s="367">
        <v>0</v>
      </c>
      <c r="T15" s="367">
        <v>1.0944830642008753E-2</v>
      </c>
      <c r="U15" s="367">
        <v>0</v>
      </c>
      <c r="V15" s="367">
        <v>0</v>
      </c>
      <c r="W15" s="368">
        <f t="shared" si="6"/>
        <v>1.0944830642008753E-2</v>
      </c>
      <c r="X15" s="368">
        <f t="shared" si="7"/>
        <v>0</v>
      </c>
      <c r="Y15" s="368">
        <f t="shared" si="8"/>
        <v>1.0944830642008753E-2</v>
      </c>
      <c r="Z15" s="367">
        <v>6.0570880463408662E-4</v>
      </c>
      <c r="AA15" s="368">
        <f t="shared" si="9"/>
        <v>0</v>
      </c>
      <c r="AB15" s="368">
        <f t="shared" si="10"/>
        <v>6.0570880463408662E-4</v>
      </c>
      <c r="AC15" s="368">
        <f t="shared" si="11"/>
        <v>6.0570880463408662E-4</v>
      </c>
      <c r="AD15" s="367">
        <v>7.1253117572132929E-2</v>
      </c>
      <c r="AE15" s="367">
        <v>1.1040494927731568E-2</v>
      </c>
      <c r="AF15" s="367">
        <v>7.2085807156622062E-4</v>
      </c>
      <c r="AG15" s="367">
        <v>9.503985493531656E-3</v>
      </c>
      <c r="AH15" s="367">
        <v>5.9088976532871396E-4</v>
      </c>
      <c r="AI15" s="368">
        <f t="shared" si="12"/>
        <v>9.0239461482119702E-3</v>
      </c>
      <c r="AJ15" s="368">
        <f t="shared" si="13"/>
        <v>5.9088976532871396E-4</v>
      </c>
      <c r="AK15" s="368">
        <f t="shared" si="14"/>
        <v>9.6148359135406845E-3</v>
      </c>
      <c r="AL15" s="367">
        <v>7.1552435757247471E-2</v>
      </c>
      <c r="AM15" s="367">
        <v>1.1086873542690969E-2</v>
      </c>
      <c r="AN15" s="367">
        <v>7.2388623281808347E-4</v>
      </c>
      <c r="AO15" s="367">
        <v>9.5439095808728027E-3</v>
      </c>
      <c r="AP15" s="367">
        <v>5.9337195920580147E-4</v>
      </c>
      <c r="AQ15" s="368">
        <f t="shared" si="15"/>
        <v>9.0618536991471238E-3</v>
      </c>
      <c r="AR15" s="368">
        <f t="shared" si="16"/>
        <v>5.9337195920580147E-4</v>
      </c>
      <c r="AS15" s="368">
        <f t="shared" si="17"/>
        <v>9.6552256583529259E-3</v>
      </c>
      <c r="AT15" s="367">
        <v>8.7788794985383875E-2</v>
      </c>
      <c r="AU15" s="367">
        <v>2.6355049533291861E-2</v>
      </c>
      <c r="AV15" s="367">
        <v>2.4066837085015011E-3</v>
      </c>
      <c r="AW15" s="367">
        <v>1.4246284663001488E-2</v>
      </c>
      <c r="AX15" s="367">
        <v>2.03441562035551E-4</v>
      </c>
      <c r="AY15" s="367">
        <v>6.781385401185032E-4</v>
      </c>
      <c r="AZ15" s="368">
        <f t="shared" si="18"/>
        <v>1.3136377681641951E-2</v>
      </c>
      <c r="BA15" s="368">
        <f t="shared" si="19"/>
        <v>6.781385401185032E-4</v>
      </c>
      <c r="BB15" s="368">
        <f t="shared" si="20"/>
        <v>1.3814516221760454E-2</v>
      </c>
      <c r="BC15" s="367">
        <v>1.1422510142052143E-2</v>
      </c>
      <c r="BD15" s="368">
        <f t="shared" si="21"/>
        <v>1.1422510142052143E-2</v>
      </c>
      <c r="BE15" s="368">
        <f t="shared" si="22"/>
        <v>0</v>
      </c>
      <c r="BF15" s="368">
        <f t="shared" si="23"/>
        <v>1.1422510142052143E-2</v>
      </c>
      <c r="BG15" s="367">
        <v>0</v>
      </c>
      <c r="BH15" s="367">
        <v>1.4286817182822202E-2</v>
      </c>
      <c r="BI15" s="367">
        <v>1.1335805336380466E-2</v>
      </c>
      <c r="BJ15" s="367">
        <v>8.6653760445933037E-4</v>
      </c>
      <c r="BK15" s="368">
        <f t="shared" si="24"/>
        <v>1.2811311259601334E-2</v>
      </c>
      <c r="BL15" s="368">
        <f t="shared" si="25"/>
        <v>8.6653760445933037E-4</v>
      </c>
      <c r="BM15" s="368">
        <f t="shared" si="26"/>
        <v>1.3677848864060664E-2</v>
      </c>
      <c r="BN15" s="367">
        <v>0</v>
      </c>
      <c r="BO15" s="367">
        <v>6.113098885526435E-2</v>
      </c>
      <c r="BP15" s="367">
        <v>7.8838368266477225E-3</v>
      </c>
      <c r="BQ15" s="367">
        <v>2.7464618417609186E-2</v>
      </c>
      <c r="BR15" s="367">
        <v>3.3556351153888556E-3</v>
      </c>
      <c r="BS15" s="367">
        <v>1.2583631682708209E-3</v>
      </c>
      <c r="BT15" s="368">
        <f t="shared" si="27"/>
        <v>1.7865226187834083E-2</v>
      </c>
      <c r="BU15" s="368">
        <f t="shared" si="28"/>
        <v>1.2583631682708209E-3</v>
      </c>
      <c r="BV15" s="368">
        <f t="shared" si="29"/>
        <v>1.9123589356104902E-2</v>
      </c>
      <c r="BW15" s="367">
        <v>0</v>
      </c>
      <c r="BX15" s="367">
        <v>4.2530000031491058E-2</v>
      </c>
      <c r="BY15" s="367">
        <v>5.340147619337942E-3</v>
      </c>
      <c r="BZ15" s="367">
        <v>2.2989692597644877E-2</v>
      </c>
      <c r="CA15" s="367">
        <v>1.0943342032487104E-3</v>
      </c>
      <c r="CB15" s="368">
        <f t="shared" si="30"/>
        <v>1.4353996354045336E-2</v>
      </c>
      <c r="CC15" s="368">
        <f t="shared" si="31"/>
        <v>1.0943342032487104E-3</v>
      </c>
      <c r="CD15" s="368">
        <f t="shared" si="32"/>
        <v>1.5448330557294046E-2</v>
      </c>
      <c r="CE15" s="367">
        <v>2.2017536924050153E-2</v>
      </c>
      <c r="CF15" s="367">
        <v>1.3170877571576419E-2</v>
      </c>
      <c r="CG15" s="368">
        <f t="shared" si="33"/>
        <v>2.2017536924050153E-2</v>
      </c>
      <c r="CH15" s="368">
        <f t="shared" si="34"/>
        <v>0</v>
      </c>
      <c r="CI15" s="368">
        <f t="shared" si="35"/>
        <v>2.2017536924050153E-2</v>
      </c>
      <c r="CJ15" s="367">
        <v>0</v>
      </c>
      <c r="CK15" s="367">
        <v>1.0230170936883838E-2</v>
      </c>
      <c r="CL15" s="367">
        <v>5.529943213876707E-3</v>
      </c>
      <c r="CM15" s="367">
        <v>1.3161563546935642E-3</v>
      </c>
      <c r="CN15" s="368">
        <f t="shared" si="36"/>
        <v>7.8800570753802725E-3</v>
      </c>
      <c r="CO15" s="368">
        <f t="shared" si="37"/>
        <v>1.3161563546935642E-3</v>
      </c>
      <c r="CP15" s="368">
        <f t="shared" si="38"/>
        <v>9.1962134300738359E-3</v>
      </c>
      <c r="CQ15" s="367">
        <v>7.5914715871530749</v>
      </c>
      <c r="CR15" s="367">
        <v>0.80230116711440169</v>
      </c>
      <c r="CS15" s="367">
        <v>0.55665494169956187</v>
      </c>
      <c r="CT15" s="367">
        <v>0.18923102739406447</v>
      </c>
      <c r="CU15" s="367">
        <v>4.046835457455606E-2</v>
      </c>
      <c r="CV15" s="368">
        <f t="shared" si="39"/>
        <v>5.132663469377083</v>
      </c>
      <c r="CW15" s="368">
        <f t="shared" si="40"/>
        <v>0.18923102739406447</v>
      </c>
      <c r="CX15" s="368">
        <f t="shared" si="41"/>
        <v>4.046835457455606E-2</v>
      </c>
      <c r="CY15" s="368">
        <f t="shared" si="42"/>
        <v>0.22969938196862053</v>
      </c>
      <c r="CZ15" s="367">
        <v>13.158550751065331</v>
      </c>
      <c r="DA15" s="367">
        <v>0.80230116711440169</v>
      </c>
      <c r="DB15" s="367">
        <v>0.55665494169956187</v>
      </c>
      <c r="DC15" s="367">
        <v>0.18923102739406447</v>
      </c>
      <c r="DD15" s="367">
        <v>4.046835457455606E-2</v>
      </c>
      <c r="DE15" s="368">
        <f t="shared" si="43"/>
        <v>8.4729109677244363</v>
      </c>
      <c r="DF15" s="368">
        <f t="shared" si="44"/>
        <v>0.18923102739406447</v>
      </c>
      <c r="DG15" s="368">
        <f t="shared" si="45"/>
        <v>4.046835457455606E-2</v>
      </c>
      <c r="DH15" s="368">
        <f t="shared" si="46"/>
        <v>0.22969938196862053</v>
      </c>
      <c r="DI15" s="367">
        <v>1.3489451524852021E-2</v>
      </c>
      <c r="DJ15" s="367">
        <v>0.71089976832921686</v>
      </c>
      <c r="DK15" s="367">
        <v>0.28546407266644203</v>
      </c>
      <c r="DL15" s="367">
        <v>4.8314304866569652E-2</v>
      </c>
      <c r="DM15" s="368">
        <f t="shared" si="47"/>
        <v>1.3489451524852021E-2</v>
      </c>
      <c r="DN15" s="368">
        <f t="shared" si="48"/>
        <v>4.8314304866569652E-2</v>
      </c>
      <c r="DO15" s="368">
        <f t="shared" si="49"/>
        <v>6.1803756391421674E-2</v>
      </c>
      <c r="DP15" s="367">
        <v>3.8633422737213451E-2</v>
      </c>
      <c r="DQ15" s="368">
        <f t="shared" si="50"/>
        <v>3.8633422737213451E-2</v>
      </c>
      <c r="DR15" s="368">
        <f t="shared" si="51"/>
        <v>0</v>
      </c>
      <c r="DS15" s="368">
        <f t="shared" si="52"/>
        <v>3.8633422737213451E-2</v>
      </c>
      <c r="DT15" s="367">
        <v>0.32498275123621329</v>
      </c>
      <c r="DU15" s="367">
        <v>0.52810853443291772</v>
      </c>
      <c r="DV15" s="367">
        <v>5.9599212327580378E-2</v>
      </c>
      <c r="DW15" s="368">
        <f t="shared" si="53"/>
        <v>0.49901189891420406</v>
      </c>
      <c r="DX15" s="368">
        <f t="shared" si="54"/>
        <v>0</v>
      </c>
      <c r="DY15" s="368">
        <f t="shared" si="55"/>
        <v>0.49901189891420406</v>
      </c>
      <c r="DZ15" s="367">
        <v>7.0579994354132869E-2</v>
      </c>
      <c r="EA15" s="367">
        <v>1.093619614436192E-2</v>
      </c>
      <c r="EB15" s="367">
        <v>7.140481757835868E-4</v>
      </c>
      <c r="EC15" s="367">
        <v>9.4142020073178009E-3</v>
      </c>
      <c r="ED15" s="367">
        <v>5.853076710446469E-4</v>
      </c>
      <c r="EE15" s="368">
        <f t="shared" si="56"/>
        <v>8.9386975601176404E-3</v>
      </c>
      <c r="EF15" s="368">
        <f t="shared" si="57"/>
        <v>5.853076710446469E-4</v>
      </c>
      <c r="EG15" s="368">
        <f t="shared" si="58"/>
        <v>9.5240052311622875E-3</v>
      </c>
      <c r="EH15" s="367">
        <v>7.0416992057703021E-2</v>
      </c>
      <c r="EI15" s="367">
        <v>1.0910939340333372E-2</v>
      </c>
      <c r="EJ15" s="367">
        <v>7.1239910378408686E-4</v>
      </c>
      <c r="EK15" s="367">
        <v>9.3924602012962835E-3</v>
      </c>
      <c r="EL15" s="367">
        <v>5.8395592122699198E-4</v>
      </c>
      <c r="EM15" s="368">
        <f t="shared" si="59"/>
        <v>8.918053916791735E-3</v>
      </c>
      <c r="EN15" s="368">
        <f t="shared" si="60"/>
        <v>5.8395592122699198E-4</v>
      </c>
      <c r="EO15" s="368">
        <f t="shared" si="61"/>
        <v>9.5020098380187261E-3</v>
      </c>
      <c r="EP15" s="367">
        <v>0</v>
      </c>
      <c r="EQ15" s="367">
        <v>9.7996735511216848E-3</v>
      </c>
      <c r="ER15" s="367">
        <v>2.9004421835865664E-2</v>
      </c>
      <c r="ES15" s="367">
        <v>0</v>
      </c>
      <c r="ET15" s="368">
        <f t="shared" si="62"/>
        <v>1.9402047693493674E-2</v>
      </c>
      <c r="EU15" s="368">
        <f t="shared" si="63"/>
        <v>0</v>
      </c>
      <c r="EV15" s="368">
        <f t="shared" si="64"/>
        <v>1.9402047693493674E-2</v>
      </c>
      <c r="EW15" s="367">
        <v>3.0980474851441304E-2</v>
      </c>
      <c r="EX15" s="367">
        <v>2.9914396353247154E-3</v>
      </c>
      <c r="EY15" s="367">
        <v>3.832841567871051E-3</v>
      </c>
      <c r="EZ15" s="367">
        <v>1.7514950325316721E-3</v>
      </c>
      <c r="FA15" s="368">
        <f t="shared" si="65"/>
        <v>1.0466952000961656E-2</v>
      </c>
      <c r="FB15" s="368">
        <f t="shared" si="66"/>
        <v>0</v>
      </c>
      <c r="FC15" s="368">
        <f t="shared" si="67"/>
        <v>1.0466952000961656E-2</v>
      </c>
      <c r="FD15" s="367">
        <v>0.54036619177006207</v>
      </c>
      <c r="FE15" s="368">
        <f t="shared" si="68"/>
        <v>0.54036619177006207</v>
      </c>
      <c r="FF15" s="368">
        <f t="shared" si="69"/>
        <v>0</v>
      </c>
      <c r="FG15" s="368">
        <f t="shared" si="70"/>
        <v>0.54036619177006207</v>
      </c>
      <c r="FH15" s="367">
        <v>0.36554183560915965</v>
      </c>
      <c r="FI15" s="368">
        <f t="shared" si="71"/>
        <v>0.36554183560915965</v>
      </c>
      <c r="FJ15" s="368">
        <f t="shared" si="72"/>
        <v>0</v>
      </c>
      <c r="FK15" s="368">
        <f t="shared" si="73"/>
        <v>0.36554183560915965</v>
      </c>
      <c r="FL15" s="367">
        <v>0.19866404109193461</v>
      </c>
      <c r="FM15" s="368">
        <f t="shared" si="74"/>
        <v>0.19866404109193461</v>
      </c>
      <c r="FN15" s="368">
        <f t="shared" si="75"/>
        <v>0</v>
      </c>
      <c r="FO15" s="368">
        <f t="shared" si="76"/>
        <v>0.19866404109193461</v>
      </c>
      <c r="FP15" s="367">
        <v>2.3147082020771995E-2</v>
      </c>
      <c r="FQ15" s="368">
        <f t="shared" si="77"/>
        <v>2.3147082020771995E-2</v>
      </c>
      <c r="FR15" s="368">
        <f t="shared" si="78"/>
        <v>0</v>
      </c>
      <c r="FS15" s="368">
        <f t="shared" si="79"/>
        <v>2.3147082020771995E-2</v>
      </c>
    </row>
    <row r="16" spans="1:269" s="359" customFormat="1" x14ac:dyDescent="0.35">
      <c r="A16" s="369" t="s">
        <v>103</v>
      </c>
      <c r="B16" s="367">
        <v>0.98055971239225181</v>
      </c>
      <c r="C16" s="367">
        <v>0.10579048313254837</v>
      </c>
      <c r="D16" s="367">
        <v>9.1092812433578255E-3</v>
      </c>
      <c r="E16" s="367">
        <v>0.14983616707640077</v>
      </c>
      <c r="F16" s="367">
        <v>1.0442562702994574E-3</v>
      </c>
      <c r="G16" s="368">
        <f t="shared" si="0"/>
        <v>0.26422269694390282</v>
      </c>
      <c r="H16" s="368">
        <f t="shared" si="1"/>
        <v>0</v>
      </c>
      <c r="I16" s="368">
        <f t="shared" si="2"/>
        <v>0.26422269694390282</v>
      </c>
      <c r="J16" s="367">
        <v>0</v>
      </c>
      <c r="K16" s="367">
        <v>0</v>
      </c>
      <c r="L16" s="367">
        <v>2.5908787765104638E-2</v>
      </c>
      <c r="M16" s="367">
        <v>0</v>
      </c>
      <c r="N16" s="367">
        <v>0</v>
      </c>
      <c r="O16" s="368">
        <f t="shared" si="3"/>
        <v>2.5908787765104638E-2</v>
      </c>
      <c r="P16" s="368">
        <f t="shared" si="4"/>
        <v>0</v>
      </c>
      <c r="Q16" s="368">
        <f t="shared" si="5"/>
        <v>2.5908787765104638E-2</v>
      </c>
      <c r="R16" s="367">
        <v>0</v>
      </c>
      <c r="S16" s="367">
        <v>0</v>
      </c>
      <c r="T16" s="367">
        <v>2.5835437116245499E-2</v>
      </c>
      <c r="U16" s="367">
        <v>0</v>
      </c>
      <c r="V16" s="367">
        <v>0</v>
      </c>
      <c r="W16" s="368">
        <f t="shared" si="6"/>
        <v>2.5835437116245499E-2</v>
      </c>
      <c r="X16" s="368">
        <f t="shared" si="7"/>
        <v>0</v>
      </c>
      <c r="Y16" s="368">
        <f t="shared" si="8"/>
        <v>2.5835437116245499E-2</v>
      </c>
      <c r="Z16" s="367">
        <v>1.0678000635686966E-3</v>
      </c>
      <c r="AA16" s="368">
        <f t="shared" si="9"/>
        <v>0</v>
      </c>
      <c r="AB16" s="368">
        <f t="shared" si="10"/>
        <v>1.0678000635686966E-3</v>
      </c>
      <c r="AC16" s="368">
        <f t="shared" si="11"/>
        <v>1.0678000635686966E-3</v>
      </c>
      <c r="AD16" s="367">
        <v>0.18471531448169259</v>
      </c>
      <c r="AE16" s="367">
        <v>2.8141080242460349E-2</v>
      </c>
      <c r="AF16" s="367">
        <v>1.7015963048532842E-3</v>
      </c>
      <c r="AG16" s="367">
        <v>9.1892453099664928E-2</v>
      </c>
      <c r="AH16" s="367">
        <v>1.0416756767490875E-3</v>
      </c>
      <c r="AI16" s="368">
        <f t="shared" si="12"/>
        <v>2.651309229039581E-2</v>
      </c>
      <c r="AJ16" s="368">
        <f t="shared" si="13"/>
        <v>1.0416756767490875E-3</v>
      </c>
      <c r="AK16" s="368">
        <f t="shared" si="14"/>
        <v>2.7554767967144896E-2</v>
      </c>
      <c r="AL16" s="367">
        <v>0.18549126162025181</v>
      </c>
      <c r="AM16" s="367">
        <v>2.8259294537530438E-2</v>
      </c>
      <c r="AN16" s="367">
        <v>1.708744324969747E-3</v>
      </c>
      <c r="AO16" s="367">
        <v>9.227847245186617E-2</v>
      </c>
      <c r="AP16" s="367">
        <v>1.0460515199916913E-3</v>
      </c>
      <c r="AQ16" s="368">
        <f t="shared" si="15"/>
        <v>2.6624467777343477E-2</v>
      </c>
      <c r="AR16" s="368">
        <f t="shared" si="16"/>
        <v>1.0460515199916913E-3</v>
      </c>
      <c r="AS16" s="368">
        <f t="shared" si="17"/>
        <v>2.7670519297335168E-2</v>
      </c>
      <c r="AT16" s="367">
        <v>0.22758211045682111</v>
      </c>
      <c r="AU16" s="367">
        <v>6.7176296766142188E-2</v>
      </c>
      <c r="AV16" s="367">
        <v>5.6810130410817668E-3</v>
      </c>
      <c r="AW16" s="367">
        <v>0.1377449540648312</v>
      </c>
      <c r="AX16" s="367">
        <v>3.586457902082331E-4</v>
      </c>
      <c r="AY16" s="367">
        <v>1.1954859673607768E-3</v>
      </c>
      <c r="AZ16" s="368">
        <f t="shared" si="18"/>
        <v>6.7927396640069457E-2</v>
      </c>
      <c r="BA16" s="368">
        <f t="shared" si="19"/>
        <v>1.1954859673607768E-3</v>
      </c>
      <c r="BB16" s="368">
        <f t="shared" si="20"/>
        <v>6.9122882607430228E-2</v>
      </c>
      <c r="BC16" s="367">
        <v>2.0634501075170706E-2</v>
      </c>
      <c r="BD16" s="368">
        <f t="shared" si="21"/>
        <v>2.0634501075170706E-2</v>
      </c>
      <c r="BE16" s="368">
        <f t="shared" si="22"/>
        <v>0</v>
      </c>
      <c r="BF16" s="368">
        <f t="shared" si="23"/>
        <v>2.0634501075170706E-2</v>
      </c>
      <c r="BG16" s="367">
        <v>0</v>
      </c>
      <c r="BH16" s="367">
        <v>3.674220774200114E-2</v>
      </c>
      <c r="BI16" s="367">
        <v>0.10868583907870003</v>
      </c>
      <c r="BJ16" s="367">
        <v>1.5276134374261128E-3</v>
      </c>
      <c r="BK16" s="368">
        <f t="shared" si="24"/>
        <v>7.2714023410350576E-2</v>
      </c>
      <c r="BL16" s="368">
        <f t="shared" si="25"/>
        <v>1.5276134374261128E-3</v>
      </c>
      <c r="BM16" s="368">
        <f t="shared" si="26"/>
        <v>7.4241636847776682E-2</v>
      </c>
      <c r="BN16" s="367">
        <v>0</v>
      </c>
      <c r="BO16" s="367">
        <v>0.15581657108105776</v>
      </c>
      <c r="BP16" s="367">
        <v>1.8609915240517139E-2</v>
      </c>
      <c r="BQ16" s="367">
        <v>0.26555082197442531</v>
      </c>
      <c r="BR16" s="367">
        <v>5.9156270506752458E-3</v>
      </c>
      <c r="BS16" s="367">
        <v>2.2183601440032173E-3</v>
      </c>
      <c r="BT16" s="368">
        <f t="shared" si="27"/>
        <v>9.9525280739702002E-2</v>
      </c>
      <c r="BU16" s="368">
        <f t="shared" si="28"/>
        <v>2.2183601440032173E-3</v>
      </c>
      <c r="BV16" s="368">
        <f t="shared" si="29"/>
        <v>0.10174364088370522</v>
      </c>
      <c r="BW16" s="367">
        <v>0</v>
      </c>
      <c r="BX16" s="367">
        <v>0.10840457347539757</v>
      </c>
      <c r="BY16" s="367">
        <v>1.2605498661745596E-2</v>
      </c>
      <c r="BZ16" s="367">
        <v>0.22228350940167174</v>
      </c>
      <c r="CA16" s="367">
        <v>1.9291945615687225E-3</v>
      </c>
      <c r="CB16" s="368">
        <f t="shared" si="30"/>
        <v>8.5088809365088655E-2</v>
      </c>
      <c r="CC16" s="368">
        <f t="shared" si="31"/>
        <v>1.9291945615687225E-3</v>
      </c>
      <c r="CD16" s="368">
        <f t="shared" si="32"/>
        <v>8.7018003926657372E-2</v>
      </c>
      <c r="CE16" s="367">
        <v>5.1972726601415067E-2</v>
      </c>
      <c r="CF16" s="367">
        <v>2.3218853350961126E-2</v>
      </c>
      <c r="CG16" s="368">
        <f t="shared" si="33"/>
        <v>5.1972726601415067E-2</v>
      </c>
      <c r="CH16" s="368">
        <f t="shared" si="34"/>
        <v>0</v>
      </c>
      <c r="CI16" s="368">
        <f t="shared" si="35"/>
        <v>5.1972726601415067E-2</v>
      </c>
      <c r="CJ16" s="367">
        <v>0</v>
      </c>
      <c r="CK16" s="367">
        <v>2.6075648158291814E-2</v>
      </c>
      <c r="CL16" s="367">
        <v>5.3468100069263114E-2</v>
      </c>
      <c r="CM16" s="367">
        <v>2.320243371824749E-3</v>
      </c>
      <c r="CN16" s="368">
        <f t="shared" si="36"/>
        <v>3.9771874113777465E-2</v>
      </c>
      <c r="CO16" s="368">
        <f t="shared" si="37"/>
        <v>2.320243371824749E-3</v>
      </c>
      <c r="CP16" s="368">
        <f t="shared" si="38"/>
        <v>4.2092117485602216E-2</v>
      </c>
      <c r="CQ16" s="367">
        <v>19.679995898849459</v>
      </c>
      <c r="CR16" s="367">
        <v>2.0449827358441501</v>
      </c>
      <c r="CS16" s="367">
        <v>5.3822039351425408</v>
      </c>
      <c r="CT16" s="367">
        <v>0.33359413225405948</v>
      </c>
      <c r="CU16" s="367">
        <v>6.9367825440848158E-2</v>
      </c>
      <c r="CV16" s="368">
        <f t="shared" si="39"/>
        <v>16.903200451312554</v>
      </c>
      <c r="CW16" s="368">
        <f t="shared" si="40"/>
        <v>0.33359413225405948</v>
      </c>
      <c r="CX16" s="368">
        <f t="shared" si="41"/>
        <v>6.9367825440848158E-2</v>
      </c>
      <c r="CY16" s="368">
        <f t="shared" si="42"/>
        <v>0.40296195769490761</v>
      </c>
      <c r="CZ16" s="367">
        <v>34.111992891339057</v>
      </c>
      <c r="DA16" s="367">
        <v>2.0449827358441501</v>
      </c>
      <c r="DB16" s="367">
        <v>5.3822039351425408</v>
      </c>
      <c r="DC16" s="367">
        <v>0.33359413225405948</v>
      </c>
      <c r="DD16" s="367">
        <v>6.9367825440848158E-2</v>
      </c>
      <c r="DE16" s="368">
        <f t="shared" si="43"/>
        <v>25.562398646806315</v>
      </c>
      <c r="DF16" s="368">
        <f t="shared" si="44"/>
        <v>0.33359413225405948</v>
      </c>
      <c r="DG16" s="368">
        <f t="shared" si="45"/>
        <v>6.9367825440848158E-2</v>
      </c>
      <c r="DH16" s="368">
        <f t="shared" si="46"/>
        <v>0.40296195769490761</v>
      </c>
      <c r="DI16" s="367">
        <v>2.3122608480282719E-2</v>
      </c>
      <c r="DJ16" s="367">
        <v>1.8120100191024122</v>
      </c>
      <c r="DK16" s="367">
        <v>2.7601045821243799</v>
      </c>
      <c r="DL16" s="367">
        <v>8.5172969937206688E-2</v>
      </c>
      <c r="DM16" s="368">
        <f t="shared" si="47"/>
        <v>2.3122608480282719E-2</v>
      </c>
      <c r="DN16" s="368">
        <f t="shared" si="48"/>
        <v>8.5172969937206688E-2</v>
      </c>
      <c r="DO16" s="368">
        <f t="shared" si="49"/>
        <v>0.10829557841748941</v>
      </c>
      <c r="DP16" s="367">
        <v>6.8106606572433698E-2</v>
      </c>
      <c r="DQ16" s="368">
        <f t="shared" si="50"/>
        <v>6.8106606572433698E-2</v>
      </c>
      <c r="DR16" s="368">
        <f t="shared" si="51"/>
        <v>0</v>
      </c>
      <c r="DS16" s="368">
        <f t="shared" si="52"/>
        <v>6.8106606572433698E-2</v>
      </c>
      <c r="DT16" s="367">
        <v>0.82834743730395943</v>
      </c>
      <c r="DU16" s="367">
        <v>5.1061934769301027</v>
      </c>
      <c r="DV16" s="367">
        <v>0.10477769141147818</v>
      </c>
      <c r="DW16" s="368">
        <f t="shared" si="53"/>
        <v>4.7512836734654673</v>
      </c>
      <c r="DX16" s="368">
        <f t="shared" si="54"/>
        <v>0</v>
      </c>
      <c r="DY16" s="368">
        <f t="shared" si="55"/>
        <v>4.7512836734654673</v>
      </c>
      <c r="DZ16" s="367">
        <v>0.18297032182544931</v>
      </c>
      <c r="EA16" s="367">
        <v>2.7875233425699995E-2</v>
      </c>
      <c r="EB16" s="367">
        <v>1.6855214435772094E-3</v>
      </c>
      <c r="EC16" s="367">
        <v>9.1024351522526956E-2</v>
      </c>
      <c r="ED16" s="367">
        <v>1.0318350394894489E-3</v>
      </c>
      <c r="EE16" s="368">
        <f t="shared" si="56"/>
        <v>2.6262624961951173E-2</v>
      </c>
      <c r="EF16" s="368">
        <f t="shared" si="57"/>
        <v>1.0318350394894489E-3</v>
      </c>
      <c r="EG16" s="368">
        <f t="shared" si="58"/>
        <v>2.7294460001440621E-2</v>
      </c>
      <c r="EH16" s="367">
        <v>0.18254775757181091</v>
      </c>
      <c r="EI16" s="367">
        <v>2.7810856443192609E-2</v>
      </c>
      <c r="EJ16" s="367">
        <v>1.6816287843541681E-3</v>
      </c>
      <c r="EK16" s="367">
        <v>9.0814133620627374E-2</v>
      </c>
      <c r="EL16" s="367">
        <v>1.0294520486361248E-3</v>
      </c>
      <c r="EM16" s="368">
        <f t="shared" si="59"/>
        <v>2.620197224841319E-2</v>
      </c>
      <c r="EN16" s="368">
        <f t="shared" si="60"/>
        <v>1.0294520486361248E-3</v>
      </c>
      <c r="EO16" s="368">
        <f t="shared" si="61"/>
        <v>2.7231424297049313E-2</v>
      </c>
      <c r="EP16" s="367">
        <v>0</v>
      </c>
      <c r="EQ16" s="367">
        <v>2.3132276603530112E-2</v>
      </c>
      <c r="ER16" s="367">
        <v>0.28043892481203364</v>
      </c>
      <c r="ES16" s="367">
        <v>0</v>
      </c>
      <c r="ET16" s="368">
        <f t="shared" si="62"/>
        <v>0.15178560070778188</v>
      </c>
      <c r="EU16" s="368">
        <f t="shared" si="63"/>
        <v>0</v>
      </c>
      <c r="EV16" s="368">
        <f t="shared" si="64"/>
        <v>0.15178560070778188</v>
      </c>
      <c r="EW16" s="367">
        <v>7.8966027741571868E-2</v>
      </c>
      <c r="EX16" s="367">
        <v>7.0613381890842633E-3</v>
      </c>
      <c r="EY16" s="367">
        <v>3.7059106861405434E-2</v>
      </c>
      <c r="EZ16" s="367">
        <v>3.0876990606194116E-3</v>
      </c>
      <c r="FA16" s="368">
        <f t="shared" si="65"/>
        <v>2.9029640461049375E-2</v>
      </c>
      <c r="FB16" s="368">
        <f t="shared" si="66"/>
        <v>0</v>
      </c>
      <c r="FC16" s="368">
        <f t="shared" si="67"/>
        <v>2.9029640461049375E-2</v>
      </c>
      <c r="FD16" s="367">
        <v>0.94998440213073543</v>
      </c>
      <c r="FE16" s="368">
        <f t="shared" si="68"/>
        <v>0.94998440213073543</v>
      </c>
      <c r="FF16" s="368">
        <f t="shared" si="69"/>
        <v>0</v>
      </c>
      <c r="FG16" s="368">
        <f t="shared" si="70"/>
        <v>0.94998440213073543</v>
      </c>
      <c r="FH16" s="367">
        <v>0.64263650732373279</v>
      </c>
      <c r="FI16" s="368">
        <f t="shared" si="71"/>
        <v>0.64263650732373279</v>
      </c>
      <c r="FJ16" s="368">
        <f t="shared" si="72"/>
        <v>0</v>
      </c>
      <c r="FK16" s="368">
        <f t="shared" si="73"/>
        <v>0.64263650732373279</v>
      </c>
      <c r="FL16" s="367">
        <v>0.34925897137159395</v>
      </c>
      <c r="FM16" s="368">
        <f t="shared" si="74"/>
        <v>0.34925897137159395</v>
      </c>
      <c r="FN16" s="368">
        <f t="shared" si="75"/>
        <v>0</v>
      </c>
      <c r="FO16" s="368">
        <f t="shared" si="76"/>
        <v>0.34925897137159395</v>
      </c>
      <c r="FP16" s="367">
        <v>5.4639034767419242E-2</v>
      </c>
      <c r="FQ16" s="368">
        <f t="shared" si="77"/>
        <v>5.4639034767419242E-2</v>
      </c>
      <c r="FR16" s="368">
        <f t="shared" si="78"/>
        <v>0</v>
      </c>
      <c r="FS16" s="368">
        <f t="shared" si="79"/>
        <v>5.4639034767419242E-2</v>
      </c>
    </row>
    <row r="17" spans="1:175" s="359" customFormat="1" ht="12.5" x14ac:dyDescent="0.35">
      <c r="A17" s="360" t="s">
        <v>104</v>
      </c>
      <c r="B17" s="367">
        <v>1.6023853035364344</v>
      </c>
      <c r="C17" s="367">
        <v>1.0268504637013005</v>
      </c>
      <c r="D17" s="367">
        <v>1.706672692265357</v>
      </c>
      <c r="E17" s="367">
        <v>0.69971891140009657</v>
      </c>
      <c r="F17" s="367">
        <v>0.14903265901378521</v>
      </c>
      <c r="G17" s="368">
        <f t="shared" si="0"/>
        <v>2.0929699719688326</v>
      </c>
      <c r="H17" s="368">
        <f t="shared" si="1"/>
        <v>0</v>
      </c>
      <c r="I17" s="368">
        <f t="shared" si="2"/>
        <v>2.0929699719688326</v>
      </c>
      <c r="J17" s="367">
        <v>0</v>
      </c>
      <c r="K17" s="367">
        <v>0</v>
      </c>
      <c r="L17" s="367">
        <v>4.8541503316351102</v>
      </c>
      <c r="M17" s="367">
        <v>0</v>
      </c>
      <c r="N17" s="367">
        <v>0</v>
      </c>
      <c r="O17" s="368">
        <f t="shared" si="3"/>
        <v>4.8541503316351102</v>
      </c>
      <c r="P17" s="368">
        <f t="shared" si="4"/>
        <v>0</v>
      </c>
      <c r="Q17" s="368">
        <f t="shared" si="5"/>
        <v>4.8541503316351102</v>
      </c>
      <c r="R17" s="367">
        <v>0</v>
      </c>
      <c r="S17" s="367">
        <v>0</v>
      </c>
      <c r="T17" s="367">
        <v>4.8404076942059371</v>
      </c>
      <c r="U17" s="367">
        <v>0</v>
      </c>
      <c r="V17" s="367">
        <v>0</v>
      </c>
      <c r="W17" s="368">
        <f t="shared" si="6"/>
        <v>4.8404076942059371</v>
      </c>
      <c r="X17" s="368">
        <f t="shared" si="7"/>
        <v>0</v>
      </c>
      <c r="Y17" s="368">
        <f t="shared" si="8"/>
        <v>4.8404076942059371</v>
      </c>
      <c r="Z17" s="367">
        <v>0.15239274811641457</v>
      </c>
      <c r="AA17" s="368">
        <f t="shared" si="9"/>
        <v>0</v>
      </c>
      <c r="AB17" s="368">
        <f t="shared" si="10"/>
        <v>0.15239274811641457</v>
      </c>
      <c r="AC17" s="368">
        <f t="shared" si="11"/>
        <v>0.15239274811641457</v>
      </c>
      <c r="AD17" s="367">
        <v>0.30185321864944459</v>
      </c>
      <c r="AE17" s="367">
        <v>0.27315010235675274</v>
      </c>
      <c r="AF17" s="367">
        <v>0.31880319304778121</v>
      </c>
      <c r="AG17" s="367">
        <v>0.42912795023644895</v>
      </c>
      <c r="AH17" s="367">
        <v>0.14866436558851789</v>
      </c>
      <c r="AI17" s="368">
        <f t="shared" si="12"/>
        <v>0.31436213542523228</v>
      </c>
      <c r="AJ17" s="368">
        <f t="shared" si="13"/>
        <v>0.14866436558851789</v>
      </c>
      <c r="AK17" s="368">
        <f t="shared" si="14"/>
        <v>0.4630265010137502</v>
      </c>
      <c r="AL17" s="367">
        <v>0.3031212355539073</v>
      </c>
      <c r="AM17" s="367">
        <v>0.2742975439801808</v>
      </c>
      <c r="AN17" s="367">
        <v>0.3201424129500568</v>
      </c>
      <c r="AO17" s="367">
        <v>0.43093061941954353</v>
      </c>
      <c r="AP17" s="367">
        <v>0.14928887086794107</v>
      </c>
      <c r="AQ17" s="368">
        <f t="shared" si="15"/>
        <v>0.31568269945176708</v>
      </c>
      <c r="AR17" s="368">
        <f t="shared" si="16"/>
        <v>0.14928887086794107</v>
      </c>
      <c r="AS17" s="368">
        <f t="shared" si="17"/>
        <v>0.46497157031970815</v>
      </c>
      <c r="AT17" s="367">
        <v>0.37190415283749251</v>
      </c>
      <c r="AU17" s="367">
        <v>0.65204363796715026</v>
      </c>
      <c r="AV17" s="367">
        <v>1.0643682594263233</v>
      </c>
      <c r="AW17" s="367">
        <v>0.64325423687563266</v>
      </c>
      <c r="AX17" s="367">
        <v>5.1184692186244191E-2</v>
      </c>
      <c r="AY17" s="367">
        <v>0.17061564062081391</v>
      </c>
      <c r="AZ17" s="368">
        <f t="shared" si="18"/>
        <v>0.91876426364178765</v>
      </c>
      <c r="BA17" s="368">
        <f t="shared" si="19"/>
        <v>0.17061564062081391</v>
      </c>
      <c r="BB17" s="368">
        <f t="shared" si="20"/>
        <v>1.0893799042626016</v>
      </c>
      <c r="BC17" s="367">
        <v>21.558949831747622</v>
      </c>
      <c r="BD17" s="368">
        <f t="shared" si="21"/>
        <v>21.558949831747622</v>
      </c>
      <c r="BE17" s="368">
        <f t="shared" si="22"/>
        <v>0</v>
      </c>
      <c r="BF17" s="368">
        <f t="shared" si="23"/>
        <v>21.558949831747622</v>
      </c>
      <c r="BG17" s="367">
        <v>0</v>
      </c>
      <c r="BH17" s="367">
        <v>1.194165706549966</v>
      </c>
      <c r="BI17" s="367">
        <v>0.95422696544329044</v>
      </c>
      <c r="BJ17" s="367">
        <v>0.21801572947176626</v>
      </c>
      <c r="BK17" s="368">
        <f t="shared" si="24"/>
        <v>1.0741963359966282</v>
      </c>
      <c r="BL17" s="368">
        <f t="shared" si="25"/>
        <v>0.21801572947176626</v>
      </c>
      <c r="BM17" s="368">
        <f t="shared" si="26"/>
        <v>1.2922120654683944</v>
      </c>
      <c r="BN17" s="367">
        <v>0</v>
      </c>
      <c r="BO17" s="367">
        <v>1.5124263877920017</v>
      </c>
      <c r="BP17" s="367">
        <v>3.4866674217049272</v>
      </c>
      <c r="BQ17" s="367">
        <v>1.2400940019948694</v>
      </c>
      <c r="BR17" s="367">
        <v>0.84425792228490848</v>
      </c>
      <c r="BS17" s="367">
        <v>0.31659672085684071</v>
      </c>
      <c r="BT17" s="368">
        <f t="shared" si="27"/>
        <v>1.9204986056760964</v>
      </c>
      <c r="BU17" s="368">
        <f t="shared" si="28"/>
        <v>0.31659672085684071</v>
      </c>
      <c r="BV17" s="368">
        <f t="shared" si="29"/>
        <v>2.2370953265329372</v>
      </c>
      <c r="BW17" s="367">
        <v>0</v>
      </c>
      <c r="BX17" s="367">
        <v>1.0522240115028414</v>
      </c>
      <c r="BY17" s="367">
        <v>2.3617077751414897</v>
      </c>
      <c r="BZ17" s="367">
        <v>1.0380402692857444</v>
      </c>
      <c r="CA17" s="367">
        <v>0.27532800466984148</v>
      </c>
      <c r="CB17" s="368">
        <f t="shared" si="30"/>
        <v>1.8336591470209012</v>
      </c>
      <c r="CC17" s="368">
        <f t="shared" si="31"/>
        <v>0.27532800466984148</v>
      </c>
      <c r="CD17" s="368">
        <f t="shared" si="32"/>
        <v>2.1089871516907426</v>
      </c>
      <c r="CE17" s="367">
        <v>9.7373690485059612</v>
      </c>
      <c r="CF17" s="367">
        <v>3.3137147964192319</v>
      </c>
      <c r="CG17" s="368">
        <f t="shared" si="33"/>
        <v>9.7373690485059612</v>
      </c>
      <c r="CH17" s="368">
        <f t="shared" si="34"/>
        <v>0</v>
      </c>
      <c r="CI17" s="368">
        <f t="shared" si="35"/>
        <v>9.7373690485059612</v>
      </c>
      <c r="CJ17" s="367">
        <v>0</v>
      </c>
      <c r="CK17" s="367">
        <v>0.25310208073353485</v>
      </c>
      <c r="CL17" s="367">
        <v>0.24969032180341133</v>
      </c>
      <c r="CM17" s="367">
        <v>0.33113714429791419</v>
      </c>
      <c r="CN17" s="368">
        <f t="shared" si="36"/>
        <v>0.25139620126847306</v>
      </c>
      <c r="CO17" s="368">
        <f t="shared" si="37"/>
        <v>0.33113714429791419</v>
      </c>
      <c r="CP17" s="368">
        <f t="shared" si="38"/>
        <v>0.58253334556638725</v>
      </c>
      <c r="CQ17" s="367">
        <v>32.160138544789412</v>
      </c>
      <c r="CR17" s="367">
        <v>19.849530963306943</v>
      </c>
      <c r="CS17" s="367">
        <v>25.134318048265161</v>
      </c>
      <c r="CT17" s="367">
        <v>47.609405828094125</v>
      </c>
      <c r="CU17" s="367">
        <v>14.288951349706171</v>
      </c>
      <c r="CV17" s="368">
        <f t="shared" si="39"/>
        <v>43.975909485832403</v>
      </c>
      <c r="CW17" s="368">
        <f t="shared" si="40"/>
        <v>47.609405828094125</v>
      </c>
      <c r="CX17" s="368">
        <f t="shared" si="41"/>
        <v>14.288951349706171</v>
      </c>
      <c r="CY17" s="368">
        <f t="shared" si="42"/>
        <v>61.898357177800293</v>
      </c>
      <c r="CZ17" s="367">
        <v>55.744240144301642</v>
      </c>
      <c r="DA17" s="367">
        <v>19.849530963306943</v>
      </c>
      <c r="DB17" s="367">
        <v>25.134318048265161</v>
      </c>
      <c r="DC17" s="367">
        <v>47.609405828094125</v>
      </c>
      <c r="DD17" s="367">
        <v>14.288951349706171</v>
      </c>
      <c r="DE17" s="368">
        <f t="shared" si="43"/>
        <v>58.126370445539735</v>
      </c>
      <c r="DF17" s="368">
        <f t="shared" si="44"/>
        <v>47.609405828094125</v>
      </c>
      <c r="DG17" s="368">
        <f t="shared" si="45"/>
        <v>14.288951349706171</v>
      </c>
      <c r="DH17" s="368">
        <f t="shared" si="46"/>
        <v>61.898357177800293</v>
      </c>
      <c r="DI17" s="367">
        <v>4.7629837832353905</v>
      </c>
      <c r="DJ17" s="367">
        <v>17.58819199280363</v>
      </c>
      <c r="DK17" s="367">
        <v>12.889393870905211</v>
      </c>
      <c r="DL17" s="367">
        <v>12.155592977385734</v>
      </c>
      <c r="DM17" s="368">
        <f t="shared" si="47"/>
        <v>4.7629837832353905</v>
      </c>
      <c r="DN17" s="368">
        <f t="shared" si="48"/>
        <v>12.155592977385734</v>
      </c>
      <c r="DO17" s="368">
        <f t="shared" si="49"/>
        <v>16.918576760621125</v>
      </c>
      <c r="DP17" s="367">
        <v>9.719940365773267</v>
      </c>
      <c r="DQ17" s="368">
        <f t="shared" si="50"/>
        <v>9.719940365773267</v>
      </c>
      <c r="DR17" s="368">
        <f t="shared" si="51"/>
        <v>0</v>
      </c>
      <c r="DS17" s="368">
        <f t="shared" si="52"/>
        <v>9.719940365773267</v>
      </c>
      <c r="DT17" s="367">
        <v>8.0403163395673687</v>
      </c>
      <c r="DU17" s="367">
        <v>23.845378661174642</v>
      </c>
      <c r="DV17" s="367">
        <v>15.920341277146344</v>
      </c>
      <c r="DW17" s="368">
        <f t="shared" si="53"/>
        <v>23.093445371067389</v>
      </c>
      <c r="DX17" s="368">
        <f t="shared" si="54"/>
        <v>0</v>
      </c>
      <c r="DY17" s="368">
        <f t="shared" si="55"/>
        <v>23.093445371067389</v>
      </c>
      <c r="DZ17" s="367">
        <v>0.29900163240558242</v>
      </c>
      <c r="EA17" s="367">
        <v>0.27056967244490665</v>
      </c>
      <c r="EB17" s="367">
        <v>0.3157914815813212</v>
      </c>
      <c r="EC17" s="367">
        <v>0.42507400850534499</v>
      </c>
      <c r="ED17" s="367">
        <v>0.14725994372493309</v>
      </c>
      <c r="EE17" s="368">
        <f t="shared" si="56"/>
        <v>0.31139237831950867</v>
      </c>
      <c r="EF17" s="368">
        <f t="shared" si="57"/>
        <v>0.14725994372493309</v>
      </c>
      <c r="EG17" s="368">
        <f t="shared" si="58"/>
        <v>0.45865232204444173</v>
      </c>
      <c r="EH17" s="367">
        <v>0.29831109745776357</v>
      </c>
      <c r="EI17" s="367">
        <v>0.26994480022217021</v>
      </c>
      <c r="EJ17" s="367">
        <v>0.31506217100030204</v>
      </c>
      <c r="EK17" s="367">
        <v>0.42409231333558678</v>
      </c>
      <c r="EL17" s="367">
        <v>0.14691985147614575</v>
      </c>
      <c r="EM17" s="368">
        <f t="shared" si="59"/>
        <v>0.31067322733031816</v>
      </c>
      <c r="EN17" s="368">
        <f t="shared" si="60"/>
        <v>0.14691985147614575</v>
      </c>
      <c r="EO17" s="368">
        <f t="shared" si="61"/>
        <v>0.45759307880646394</v>
      </c>
      <c r="EP17" s="367">
        <v>0</v>
      </c>
      <c r="EQ17" s="367">
        <v>4.3339560756190902</v>
      </c>
      <c r="ER17" s="367">
        <v>1.3096198535540071</v>
      </c>
      <c r="ES17" s="367">
        <v>0</v>
      </c>
      <c r="ET17" s="368">
        <f t="shared" si="62"/>
        <v>2.8217879645865489</v>
      </c>
      <c r="EU17" s="368">
        <f t="shared" si="63"/>
        <v>0</v>
      </c>
      <c r="EV17" s="368">
        <f t="shared" si="64"/>
        <v>2.8217879645865489</v>
      </c>
      <c r="EW17" s="367">
        <v>0.76648011996964927</v>
      </c>
      <c r="EX17" s="367">
        <v>1.3229795783227225</v>
      </c>
      <c r="EY17" s="367">
        <v>0.17306207450768799</v>
      </c>
      <c r="EZ17" s="367">
        <v>0.44066577747866142</v>
      </c>
      <c r="FA17" s="368">
        <f t="shared" si="65"/>
        <v>1.4798578385585142</v>
      </c>
      <c r="FB17" s="368">
        <f t="shared" si="66"/>
        <v>0</v>
      </c>
      <c r="FC17" s="368">
        <f t="shared" si="67"/>
        <v>1.4798578385585142</v>
      </c>
      <c r="FD17" s="367">
        <v>144.34442757946019</v>
      </c>
      <c r="FE17" s="368">
        <f t="shared" si="68"/>
        <v>144.34442757946019</v>
      </c>
      <c r="FF17" s="368">
        <f t="shared" si="69"/>
        <v>0</v>
      </c>
      <c r="FG17" s="368">
        <f t="shared" si="70"/>
        <v>144.34442757946019</v>
      </c>
      <c r="FH17" s="367">
        <v>97.644759833164244</v>
      </c>
      <c r="FI17" s="368">
        <f t="shared" si="71"/>
        <v>97.644759833164244</v>
      </c>
      <c r="FJ17" s="368">
        <f t="shared" si="72"/>
        <v>0</v>
      </c>
      <c r="FK17" s="368">
        <f t="shared" si="73"/>
        <v>97.644759833164244</v>
      </c>
      <c r="FL17" s="367">
        <v>53.067804257154478</v>
      </c>
      <c r="FM17" s="368">
        <f t="shared" si="74"/>
        <v>53.067804257154478</v>
      </c>
      <c r="FN17" s="368">
        <f t="shared" si="75"/>
        <v>0</v>
      </c>
      <c r="FO17" s="368">
        <f t="shared" si="76"/>
        <v>53.067804257154478</v>
      </c>
      <c r="FP17" s="367">
        <v>10.236916182304421</v>
      </c>
      <c r="FQ17" s="368">
        <f t="shared" si="77"/>
        <v>10.236916182304421</v>
      </c>
      <c r="FR17" s="368">
        <f t="shared" si="78"/>
        <v>0</v>
      </c>
      <c r="FS17" s="368">
        <f t="shared" si="79"/>
        <v>10.236916182304421</v>
      </c>
    </row>
    <row r="18" spans="1:175" s="359" customFormat="1" ht="12.5" x14ac:dyDescent="0.35">
      <c r="A18" s="360" t="s">
        <v>105</v>
      </c>
      <c r="B18" s="367">
        <v>3.2479144398315778E-2</v>
      </c>
      <c r="C18" s="367">
        <v>2.0321460566646441E-2</v>
      </c>
      <c r="D18" s="367">
        <v>1.348415620615195E-2</v>
      </c>
      <c r="E18" s="367">
        <v>1.3950464349538484E-2</v>
      </c>
      <c r="F18" s="367">
        <v>3.9480890914998638E-4</v>
      </c>
      <c r="G18" s="368">
        <f t="shared" si="0"/>
        <v>2.427902668797282E-2</v>
      </c>
      <c r="H18" s="368">
        <f t="shared" si="1"/>
        <v>0</v>
      </c>
      <c r="I18" s="368">
        <f t="shared" si="2"/>
        <v>2.427902668797282E-2</v>
      </c>
      <c r="J18" s="367">
        <v>0</v>
      </c>
      <c r="K18" s="367">
        <v>0</v>
      </c>
      <c r="L18" s="367">
        <v>3.8351888804778023E-2</v>
      </c>
      <c r="M18" s="367">
        <v>0</v>
      </c>
      <c r="N18" s="367">
        <v>0</v>
      </c>
      <c r="O18" s="368">
        <f t="shared" si="3"/>
        <v>3.8351888804778023E-2</v>
      </c>
      <c r="P18" s="368">
        <f t="shared" si="4"/>
        <v>0</v>
      </c>
      <c r="Q18" s="368">
        <f t="shared" si="5"/>
        <v>3.8351888804778023E-2</v>
      </c>
      <c r="R18" s="367">
        <v>0</v>
      </c>
      <c r="S18" s="367">
        <v>0</v>
      </c>
      <c r="T18" s="367">
        <v>3.8243310358178795E-2</v>
      </c>
      <c r="U18" s="367">
        <v>0</v>
      </c>
      <c r="V18" s="367">
        <v>0</v>
      </c>
      <c r="W18" s="368">
        <f t="shared" si="6"/>
        <v>3.8243310358178795E-2</v>
      </c>
      <c r="X18" s="368">
        <f t="shared" si="7"/>
        <v>0</v>
      </c>
      <c r="Y18" s="368">
        <f t="shared" si="8"/>
        <v>3.8243310358178795E-2</v>
      </c>
      <c r="Z18" s="367">
        <v>4.0371026756387031E-4</v>
      </c>
      <c r="AA18" s="368">
        <f t="shared" si="9"/>
        <v>0</v>
      </c>
      <c r="AB18" s="368">
        <f t="shared" si="10"/>
        <v>4.0371026756387031E-4</v>
      </c>
      <c r="AC18" s="368">
        <f t="shared" si="11"/>
        <v>4.0371026756387031E-4</v>
      </c>
      <c r="AD18" s="367">
        <v>6.1183376145391467E-3</v>
      </c>
      <c r="AE18" s="367">
        <v>5.4056644370692516E-3</v>
      </c>
      <c r="AF18" s="367">
        <v>2.51881457619755E-3</v>
      </c>
      <c r="AG18" s="367">
        <v>8.5556272292046567E-3</v>
      </c>
      <c r="AH18" s="367">
        <v>3.9383324699352276E-4</v>
      </c>
      <c r="AI18" s="368">
        <f t="shared" si="12"/>
        <v>4.4715477086052545E-3</v>
      </c>
      <c r="AJ18" s="368">
        <f t="shared" si="13"/>
        <v>3.9383324699352276E-4</v>
      </c>
      <c r="AK18" s="368">
        <f t="shared" si="14"/>
        <v>4.8653809555987771E-3</v>
      </c>
      <c r="AL18" s="367">
        <v>6.1440393630815592E-3</v>
      </c>
      <c r="AM18" s="367">
        <v>5.4283724072433813E-3</v>
      </c>
      <c r="AN18" s="367">
        <v>2.5293955449084875E-3</v>
      </c>
      <c r="AO18" s="367">
        <v>8.5915674785863004E-3</v>
      </c>
      <c r="AP18" s="367">
        <v>3.9548765113392442E-4</v>
      </c>
      <c r="AQ18" s="368">
        <f t="shared" si="15"/>
        <v>4.4903316662817418E-3</v>
      </c>
      <c r="AR18" s="368">
        <f t="shared" si="16"/>
        <v>3.9548765113392442E-4</v>
      </c>
      <c r="AS18" s="368">
        <f t="shared" si="17"/>
        <v>4.8858193174156662E-3</v>
      </c>
      <c r="AT18" s="367">
        <v>7.5382173411624575E-3</v>
      </c>
      <c r="AU18" s="367">
        <v>1.2904000674957625E-2</v>
      </c>
      <c r="AV18" s="367">
        <v>8.4094085151876965E-3</v>
      </c>
      <c r="AW18" s="367">
        <v>1.2824714543254604E-2</v>
      </c>
      <c r="AX18" s="367">
        <v>1.3559559777672416E-4</v>
      </c>
      <c r="AY18" s="367">
        <v>4.519853259224138E-4</v>
      </c>
      <c r="AZ18" s="368">
        <f t="shared" si="18"/>
        <v>1.0632581134786389E-2</v>
      </c>
      <c r="BA18" s="368">
        <f t="shared" si="19"/>
        <v>4.519853259224138E-4</v>
      </c>
      <c r="BB18" s="368">
        <f t="shared" si="20"/>
        <v>1.1084566460708803E-2</v>
      </c>
      <c r="BC18" s="367">
        <v>1.5310154315953599</v>
      </c>
      <c r="BD18" s="368">
        <f t="shared" si="21"/>
        <v>1.5310154315953599</v>
      </c>
      <c r="BE18" s="368">
        <f t="shared" si="22"/>
        <v>0</v>
      </c>
      <c r="BF18" s="368">
        <f t="shared" si="23"/>
        <v>1.5310154315953599</v>
      </c>
      <c r="BG18" s="367">
        <v>0</v>
      </c>
      <c r="BH18" s="367">
        <v>1.2042910947466784E-2</v>
      </c>
      <c r="BI18" s="367">
        <v>1.2230549800168834E-2</v>
      </c>
      <c r="BJ18" s="367">
        <v>5.7755496613883048E-4</v>
      </c>
      <c r="BK18" s="368">
        <f t="shared" si="24"/>
        <v>1.2136730373817808E-2</v>
      </c>
      <c r="BL18" s="368">
        <f t="shared" si="25"/>
        <v>5.7755496613883048E-4</v>
      </c>
      <c r="BM18" s="368">
        <f t="shared" si="26"/>
        <v>1.2714285339956638E-2</v>
      </c>
      <c r="BN18" s="367">
        <v>0</v>
      </c>
      <c r="BO18" s="367">
        <v>2.9931050611485203E-2</v>
      </c>
      <c r="BP18" s="367">
        <v>2.7547618454458959E-2</v>
      </c>
      <c r="BQ18" s="367">
        <v>2.4724052591761268E-2</v>
      </c>
      <c r="BR18" s="367">
        <v>2.2365604394652002E-3</v>
      </c>
      <c r="BS18" s="367">
        <v>8.3871016479945002E-4</v>
      </c>
      <c r="BT18" s="368">
        <f t="shared" si="27"/>
        <v>1.9008811529053884E-2</v>
      </c>
      <c r="BU18" s="368">
        <f t="shared" si="28"/>
        <v>8.3871016479945002E-4</v>
      </c>
      <c r="BV18" s="368">
        <f t="shared" si="29"/>
        <v>1.9847521693853336E-2</v>
      </c>
      <c r="BW18" s="367">
        <v>0</v>
      </c>
      <c r="BX18" s="367">
        <v>2.0823605298827152E-2</v>
      </c>
      <c r="BY18" s="367">
        <v>1.865948678830797E-2</v>
      </c>
      <c r="BZ18" s="367">
        <v>2.0695658691116676E-2</v>
      </c>
      <c r="CA18" s="367">
        <v>7.2938341100179771E-4</v>
      </c>
      <c r="CB18" s="368">
        <f t="shared" si="30"/>
        <v>1.9486750210202502E-2</v>
      </c>
      <c r="CC18" s="368">
        <f t="shared" si="31"/>
        <v>7.2938341100179771E-4</v>
      </c>
      <c r="CD18" s="368">
        <f t="shared" si="32"/>
        <v>2.0216133621204301E-2</v>
      </c>
      <c r="CE18" s="367">
        <v>7.6933442412277578E-2</v>
      </c>
      <c r="CF18" s="367">
        <v>8.7785062191464546E-3</v>
      </c>
      <c r="CG18" s="368">
        <f t="shared" si="33"/>
        <v>7.6933442412277578E-2</v>
      </c>
      <c r="CH18" s="368">
        <f t="shared" si="34"/>
        <v>0</v>
      </c>
      <c r="CI18" s="368">
        <f t="shared" si="35"/>
        <v>7.6933442412277578E-2</v>
      </c>
      <c r="CJ18" s="367">
        <v>0</v>
      </c>
      <c r="CK18" s="367">
        <v>5.0089123341515596E-3</v>
      </c>
      <c r="CL18" s="367">
        <v>4.978136042905301E-3</v>
      </c>
      <c r="CM18" s="367">
        <v>8.7722983394672134E-4</v>
      </c>
      <c r="CN18" s="368">
        <f t="shared" si="36"/>
        <v>4.9935241885284299E-3</v>
      </c>
      <c r="CO18" s="368">
        <f t="shared" si="37"/>
        <v>8.7722983394672134E-4</v>
      </c>
      <c r="CP18" s="368">
        <f t="shared" si="38"/>
        <v>5.8707540224751508E-3</v>
      </c>
      <c r="CQ18" s="367">
        <v>0.65186180961644469</v>
      </c>
      <c r="CR18" s="367">
        <v>0.39282395538227649</v>
      </c>
      <c r="CS18" s="367">
        <v>0.50110894842142251</v>
      </c>
      <c r="CT18" s="367">
        <v>0.1261241509388234</v>
      </c>
      <c r="CU18" s="367">
        <v>4.8615159708367314E-2</v>
      </c>
      <c r="CV18" s="368">
        <f t="shared" si="39"/>
        <v>0.8829135247899228</v>
      </c>
      <c r="CW18" s="368">
        <f t="shared" si="40"/>
        <v>0.1261241509388234</v>
      </c>
      <c r="CX18" s="368">
        <f t="shared" si="41"/>
        <v>4.8615159708367314E-2</v>
      </c>
      <c r="CY18" s="368">
        <f t="shared" si="42"/>
        <v>0.17473931064719073</v>
      </c>
      <c r="CZ18" s="367">
        <v>1.1298938033351706</v>
      </c>
      <c r="DA18" s="367">
        <v>0.39282395538227649</v>
      </c>
      <c r="DB18" s="367">
        <v>0.50110894842142251</v>
      </c>
      <c r="DC18" s="367">
        <v>0.1261241509388234</v>
      </c>
      <c r="DD18" s="367">
        <v>4.8615159708367314E-2</v>
      </c>
      <c r="DE18" s="368">
        <f t="shared" si="43"/>
        <v>1.1697327210211583</v>
      </c>
      <c r="DF18" s="368">
        <f t="shared" si="44"/>
        <v>0.1261241509388234</v>
      </c>
      <c r="DG18" s="368">
        <f t="shared" si="45"/>
        <v>4.8615159708367314E-2</v>
      </c>
      <c r="DH18" s="368">
        <f t="shared" si="46"/>
        <v>0.17473931064719073</v>
      </c>
      <c r="DI18" s="367">
        <v>1.6205053236122438E-2</v>
      </c>
      <c r="DJ18" s="367">
        <v>0.34807185919948563</v>
      </c>
      <c r="DK18" s="367">
        <v>0.2569789479084218</v>
      </c>
      <c r="DL18" s="367">
        <v>3.220191087799746E-2</v>
      </c>
      <c r="DM18" s="368">
        <f t="shared" si="47"/>
        <v>1.6205053236122438E-2</v>
      </c>
      <c r="DN18" s="368">
        <f t="shared" si="48"/>
        <v>3.220191087799746E-2</v>
      </c>
      <c r="DO18" s="368">
        <f t="shared" si="49"/>
        <v>4.8406964114119898E-2</v>
      </c>
      <c r="DP18" s="367">
        <v>2.5749517442743206E-2</v>
      </c>
      <c r="DQ18" s="368">
        <f t="shared" si="50"/>
        <v>2.5749517442743206E-2</v>
      </c>
      <c r="DR18" s="368">
        <f t="shared" si="51"/>
        <v>0</v>
      </c>
      <c r="DS18" s="368">
        <f t="shared" si="52"/>
        <v>2.5749517442743206E-2</v>
      </c>
      <c r="DT18" s="367">
        <v>0.15911856420547907</v>
      </c>
      <c r="DU18" s="367">
        <v>0.47541105363058034</v>
      </c>
      <c r="DV18" s="367">
        <v>4.0848715132784479E-2</v>
      </c>
      <c r="DW18" s="368">
        <f t="shared" si="53"/>
        <v>0.44573710741227002</v>
      </c>
      <c r="DX18" s="368">
        <f t="shared" si="54"/>
        <v>0</v>
      </c>
      <c r="DY18" s="368">
        <f t="shared" si="55"/>
        <v>0.44573710741227002</v>
      </c>
      <c r="DZ18" s="367">
        <v>6.060538107033526E-3</v>
      </c>
      <c r="EA18" s="367">
        <v>5.3545975032242175E-3</v>
      </c>
      <c r="EB18" s="367">
        <v>2.4950195110713239E-3</v>
      </c>
      <c r="EC18" s="367">
        <v>8.4748028171822472E-3</v>
      </c>
      <c r="ED18" s="367">
        <v>3.9011273185531389E-4</v>
      </c>
      <c r="EE18" s="368">
        <f t="shared" si="56"/>
        <v>4.4293053101584759E-3</v>
      </c>
      <c r="EF18" s="368">
        <f t="shared" si="57"/>
        <v>3.9011273185531389E-4</v>
      </c>
      <c r="EG18" s="368">
        <f t="shared" si="58"/>
        <v>4.8194180420137898E-3</v>
      </c>
      <c r="EH18" s="367">
        <v>6.0465414832297556E-3</v>
      </c>
      <c r="EI18" s="367">
        <v>5.3422312272352482E-3</v>
      </c>
      <c r="EJ18" s="367">
        <v>2.4892573412997974E-3</v>
      </c>
      <c r="EK18" s="367">
        <v>8.4552305243019224E-3</v>
      </c>
      <c r="EL18" s="367">
        <v>3.8921177866396229E-4</v>
      </c>
      <c r="EM18" s="368">
        <f t="shared" si="59"/>
        <v>4.4190759676407893E-3</v>
      </c>
      <c r="EN18" s="368">
        <f t="shared" si="60"/>
        <v>3.8921177866396229E-4</v>
      </c>
      <c r="EO18" s="368">
        <f t="shared" si="61"/>
        <v>4.808287746304752E-3</v>
      </c>
      <c r="EP18" s="367">
        <v>0</v>
      </c>
      <c r="EQ18" s="367">
        <v>3.4241914679421594E-2</v>
      </c>
      <c r="ER18" s="367">
        <v>2.6110206228235528E-2</v>
      </c>
      <c r="ES18" s="367">
        <v>0</v>
      </c>
      <c r="ET18" s="368">
        <f t="shared" si="62"/>
        <v>3.0176060453828563E-2</v>
      </c>
      <c r="EU18" s="368">
        <f t="shared" si="63"/>
        <v>0</v>
      </c>
      <c r="EV18" s="368">
        <f t="shared" si="64"/>
        <v>3.0176060453828563E-2</v>
      </c>
      <c r="EW18" s="367">
        <v>1.5168708671501897E-2</v>
      </c>
      <c r="EX18" s="367">
        <v>1.0452656430550622E-2</v>
      </c>
      <c r="EY18" s="367">
        <v>3.450380233179362E-3</v>
      </c>
      <c r="EZ18" s="367">
        <v>1.1673869073891268E-3</v>
      </c>
      <c r="FA18" s="368">
        <f t="shared" si="65"/>
        <v>1.1512912356524315E-2</v>
      </c>
      <c r="FB18" s="368">
        <f t="shared" si="66"/>
        <v>0</v>
      </c>
      <c r="FC18" s="368">
        <f t="shared" si="67"/>
        <v>1.1512912356524315E-2</v>
      </c>
      <c r="FD18" s="367">
        <v>0.37036168387057922</v>
      </c>
      <c r="FE18" s="368">
        <f t="shared" si="68"/>
        <v>0.37036168387057922</v>
      </c>
      <c r="FF18" s="368">
        <f t="shared" si="69"/>
        <v>0</v>
      </c>
      <c r="FG18" s="368">
        <f t="shared" si="70"/>
        <v>0.37036168387057922</v>
      </c>
      <c r="FH18" s="367">
        <v>0.25053878614774483</v>
      </c>
      <c r="FI18" s="368">
        <f t="shared" si="71"/>
        <v>0.25053878614774483</v>
      </c>
      <c r="FJ18" s="368">
        <f t="shared" si="72"/>
        <v>0</v>
      </c>
      <c r="FK18" s="368">
        <f t="shared" si="73"/>
        <v>0.25053878614774483</v>
      </c>
      <c r="FL18" s="367">
        <v>0.13616238377594825</v>
      </c>
      <c r="FM18" s="368">
        <f t="shared" si="74"/>
        <v>0.13616238377594825</v>
      </c>
      <c r="FN18" s="368">
        <f t="shared" si="75"/>
        <v>0</v>
      </c>
      <c r="FO18" s="368">
        <f t="shared" si="76"/>
        <v>0.13616238377594825</v>
      </c>
      <c r="FP18" s="367">
        <v>8.0880286827730713E-2</v>
      </c>
      <c r="FQ18" s="368">
        <f t="shared" si="77"/>
        <v>8.0880286827730713E-2</v>
      </c>
      <c r="FR18" s="368">
        <f t="shared" si="78"/>
        <v>0</v>
      </c>
      <c r="FS18" s="368">
        <f t="shared" si="79"/>
        <v>8.0880286827730713E-2</v>
      </c>
    </row>
    <row r="19" spans="1:175" s="359" customFormat="1" ht="12.5" x14ac:dyDescent="0.35">
      <c r="A19" s="360" t="s">
        <v>106</v>
      </c>
      <c r="B19" s="361">
        <v>1419.8165498023675</v>
      </c>
      <c r="C19" s="361">
        <v>832.43702060436601</v>
      </c>
      <c r="D19" s="361">
        <v>860.46498263297269</v>
      </c>
      <c r="E19" s="361">
        <v>539.62239646895944</v>
      </c>
      <c r="F19" s="361">
        <v>103.5526389922952</v>
      </c>
      <c r="G19" s="368">
        <f t="shared" si="0"/>
        <v>1276.9065889063904</v>
      </c>
      <c r="H19" s="368">
        <f t="shared" si="1"/>
        <v>0</v>
      </c>
      <c r="I19" s="368">
        <f t="shared" si="2"/>
        <v>1276.9065889063904</v>
      </c>
      <c r="J19" s="361">
        <v>0</v>
      </c>
      <c r="K19" s="361">
        <v>0</v>
      </c>
      <c r="L19" s="361">
        <v>2447.3505668296129</v>
      </c>
      <c r="M19" s="361">
        <v>0</v>
      </c>
      <c r="N19" s="361">
        <v>0</v>
      </c>
      <c r="O19" s="368">
        <f t="shared" si="3"/>
        <v>2447.3505668296129</v>
      </c>
      <c r="P19" s="368">
        <f t="shared" si="4"/>
        <v>0</v>
      </c>
      <c r="Q19" s="368">
        <f t="shared" si="5"/>
        <v>2447.3505668296129</v>
      </c>
      <c r="R19" s="361">
        <v>0</v>
      </c>
      <c r="S19" s="361">
        <v>0</v>
      </c>
      <c r="T19" s="361">
        <v>2440.4218462082449</v>
      </c>
      <c r="U19" s="361">
        <v>0</v>
      </c>
      <c r="V19" s="361">
        <v>0</v>
      </c>
      <c r="W19" s="368">
        <f t="shared" si="6"/>
        <v>2440.4218462082449</v>
      </c>
      <c r="X19" s="368">
        <f t="shared" si="7"/>
        <v>0</v>
      </c>
      <c r="Y19" s="368">
        <f t="shared" si="8"/>
        <v>2440.4218462082449</v>
      </c>
      <c r="Z19" s="361">
        <v>105.88733593811254</v>
      </c>
      <c r="AA19" s="368">
        <f t="shared" si="9"/>
        <v>0</v>
      </c>
      <c r="AB19" s="368">
        <f t="shared" si="10"/>
        <v>105.88733593811254</v>
      </c>
      <c r="AC19" s="368">
        <f t="shared" si="11"/>
        <v>105.88733593811254</v>
      </c>
      <c r="AD19" s="361">
        <v>267.46138678614585</v>
      </c>
      <c r="AE19" s="361">
        <v>221.4346347607779</v>
      </c>
      <c r="AF19" s="361">
        <v>160.73321218087645</v>
      </c>
      <c r="AG19" s="361">
        <v>330.94296741966411</v>
      </c>
      <c r="AH19" s="361">
        <v>103.29673698824914</v>
      </c>
      <c r="AI19" s="368">
        <f t="shared" si="12"/>
        <v>209.55255512075266</v>
      </c>
      <c r="AJ19" s="368">
        <f t="shared" si="13"/>
        <v>103.29673698824914</v>
      </c>
      <c r="AK19" s="368">
        <f t="shared" si="14"/>
        <v>312.84929210900179</v>
      </c>
      <c r="AL19" s="361">
        <v>268.58493140579009</v>
      </c>
      <c r="AM19" s="361">
        <v>222.36483143506373</v>
      </c>
      <c r="AN19" s="361">
        <v>161.40841594734891</v>
      </c>
      <c r="AO19" s="361">
        <v>332.33318376050266</v>
      </c>
      <c r="AP19" s="361">
        <v>103.73066315031882</v>
      </c>
      <c r="AQ19" s="368">
        <f t="shared" si="15"/>
        <v>210.43283787359306</v>
      </c>
      <c r="AR19" s="368">
        <f t="shared" si="16"/>
        <v>103.73066315031882</v>
      </c>
      <c r="AS19" s="368">
        <f t="shared" si="17"/>
        <v>314.16350102391186</v>
      </c>
      <c r="AT19" s="361">
        <v>329.53102476260614</v>
      </c>
      <c r="AU19" s="361">
        <v>528.59231453908831</v>
      </c>
      <c r="AV19" s="361">
        <v>536.6299115307811</v>
      </c>
      <c r="AW19" s="361">
        <v>496.07690629239255</v>
      </c>
      <c r="AX19" s="361">
        <v>35.564754644843525</v>
      </c>
      <c r="AY19" s="361">
        <v>118.54918214947838</v>
      </c>
      <c r="AZ19" s="368">
        <f t="shared" si="18"/>
        <v>542.13149541598386</v>
      </c>
      <c r="BA19" s="368">
        <f t="shared" si="19"/>
        <v>118.54918214947838</v>
      </c>
      <c r="BB19" s="368">
        <f t="shared" si="20"/>
        <v>660.68067756546225</v>
      </c>
      <c r="BC19" s="361">
        <v>1942.6617805263866</v>
      </c>
      <c r="BD19" s="368">
        <f t="shared" si="21"/>
        <v>1942.6617805263866</v>
      </c>
      <c r="BE19" s="368">
        <f t="shared" si="22"/>
        <v>0</v>
      </c>
      <c r="BF19" s="368">
        <f t="shared" si="23"/>
        <v>1942.6617805263866</v>
      </c>
      <c r="BG19" s="361">
        <v>0</v>
      </c>
      <c r="BH19" s="361">
        <v>459.8440851932254</v>
      </c>
      <c r="BI19" s="361">
        <v>453.64176178725967</v>
      </c>
      <c r="BJ19" s="361">
        <v>151.48427383653851</v>
      </c>
      <c r="BK19" s="368">
        <f t="shared" si="24"/>
        <v>456.74292349024256</v>
      </c>
      <c r="BL19" s="368">
        <f t="shared" si="25"/>
        <v>151.48427383653851</v>
      </c>
      <c r="BM19" s="368">
        <f t="shared" si="26"/>
        <v>608.22719732678104</v>
      </c>
      <c r="BN19" s="361">
        <v>0</v>
      </c>
      <c r="BO19" s="361">
        <v>1226.0789283757158</v>
      </c>
      <c r="BP19" s="361">
        <v>1757.8972441880564</v>
      </c>
      <c r="BQ19" s="361">
        <v>956.35902689018224</v>
      </c>
      <c r="BR19" s="361">
        <v>586.61729865980396</v>
      </c>
      <c r="BS19" s="361">
        <v>219.98148699742646</v>
      </c>
      <c r="BT19" s="368">
        <f t="shared" si="27"/>
        <v>1189.4795794247716</v>
      </c>
      <c r="BU19" s="368">
        <f t="shared" si="28"/>
        <v>219.98148699742646</v>
      </c>
      <c r="BV19" s="368">
        <f t="shared" si="29"/>
        <v>1409.461066422198</v>
      </c>
      <c r="BW19" s="361">
        <v>0</v>
      </c>
      <c r="BX19" s="361">
        <v>853.00659843553615</v>
      </c>
      <c r="BY19" s="361">
        <v>1190.7185536694067</v>
      </c>
      <c r="BZ19" s="361">
        <v>800.53542732242386</v>
      </c>
      <c r="CA19" s="361">
        <v>191.30666835520836</v>
      </c>
      <c r="CB19" s="368">
        <f t="shared" si="30"/>
        <v>1039.8924202419248</v>
      </c>
      <c r="CC19" s="368">
        <f t="shared" si="31"/>
        <v>191.30666835520836</v>
      </c>
      <c r="CD19" s="368">
        <f t="shared" si="32"/>
        <v>1231.1990885971331</v>
      </c>
      <c r="CE19" s="361">
        <v>4909.3567426171694</v>
      </c>
      <c r="CF19" s="361">
        <v>2302.4746005859542</v>
      </c>
      <c r="CG19" s="368">
        <f t="shared" si="33"/>
        <v>4909.3567426171694</v>
      </c>
      <c r="CH19" s="368">
        <f t="shared" si="34"/>
        <v>0</v>
      </c>
      <c r="CI19" s="368">
        <f t="shared" si="35"/>
        <v>4909.3567426171694</v>
      </c>
      <c r="CJ19" s="361">
        <v>0</v>
      </c>
      <c r="CK19" s="361">
        <v>205.18230204147557</v>
      </c>
      <c r="CL19" s="361">
        <v>192.56088070716666</v>
      </c>
      <c r="CM19" s="361">
        <v>230.08463639670893</v>
      </c>
      <c r="CN19" s="368">
        <f t="shared" si="36"/>
        <v>198.8715913743211</v>
      </c>
      <c r="CO19" s="368">
        <f t="shared" si="37"/>
        <v>230.08463639670893</v>
      </c>
      <c r="CP19" s="368">
        <f t="shared" si="38"/>
        <v>428.95622777103006</v>
      </c>
      <c r="CQ19" s="361">
        <v>28495.953407120593</v>
      </c>
      <c r="CR19" s="361">
        <v>16091.422266032931</v>
      </c>
      <c r="CS19" s="361">
        <v>19383.556336470909</v>
      </c>
      <c r="CT19" s="361">
        <v>33080.531790674715</v>
      </c>
      <c r="CU19" s="361">
        <v>11272.529616428958</v>
      </c>
      <c r="CV19" s="368">
        <f t="shared" si="39"/>
        <v>36198.004850685596</v>
      </c>
      <c r="CW19" s="368">
        <f t="shared" si="40"/>
        <v>33080.531790674715</v>
      </c>
      <c r="CX19" s="368">
        <f t="shared" si="41"/>
        <v>11272.529616428958</v>
      </c>
      <c r="CY19" s="368">
        <f t="shared" si="42"/>
        <v>44353.061407103669</v>
      </c>
      <c r="CZ19" s="361">
        <v>49392.985905675698</v>
      </c>
      <c r="DA19" s="361">
        <v>16091.422266032931</v>
      </c>
      <c r="DB19" s="361">
        <v>19383.556336470909</v>
      </c>
      <c r="DC19" s="361">
        <v>33080.531790674715</v>
      </c>
      <c r="DD19" s="361">
        <v>11272.529616428958</v>
      </c>
      <c r="DE19" s="368">
        <f t="shared" si="43"/>
        <v>48736.224349818658</v>
      </c>
      <c r="DF19" s="368">
        <f t="shared" si="44"/>
        <v>33080.531790674715</v>
      </c>
      <c r="DG19" s="368">
        <f t="shared" si="45"/>
        <v>11272.529616428958</v>
      </c>
      <c r="DH19" s="368">
        <f t="shared" si="46"/>
        <v>44353.061407103669</v>
      </c>
      <c r="DI19" s="361">
        <v>3757.5098721429854</v>
      </c>
      <c r="DJ19" s="361">
        <v>14258.222261041841</v>
      </c>
      <c r="DK19" s="361">
        <v>9940.2853007543126</v>
      </c>
      <c r="DL19" s="361">
        <v>8446.0932231509923</v>
      </c>
      <c r="DM19" s="368">
        <f t="shared" si="47"/>
        <v>3757.5098721429854</v>
      </c>
      <c r="DN19" s="368">
        <f t="shared" si="48"/>
        <v>8446.0932231509923</v>
      </c>
      <c r="DO19" s="368">
        <f t="shared" si="49"/>
        <v>12203.603095293978</v>
      </c>
      <c r="DP19" s="361">
        <v>6753.7241996766306</v>
      </c>
      <c r="DQ19" s="368">
        <f t="shared" si="50"/>
        <v>6753.7241996766306</v>
      </c>
      <c r="DR19" s="368">
        <f t="shared" si="51"/>
        <v>0</v>
      </c>
      <c r="DS19" s="368">
        <f t="shared" si="52"/>
        <v>6753.7241996766306</v>
      </c>
      <c r="DT19" s="361">
        <v>6518.0444621905526</v>
      </c>
      <c r="DU19" s="361">
        <v>18389.527806395476</v>
      </c>
      <c r="DV19" s="361">
        <v>11346.57750536128</v>
      </c>
      <c r="DW19" s="368">
        <f t="shared" si="53"/>
        <v>17766.95029021236</v>
      </c>
      <c r="DX19" s="368">
        <f t="shared" si="54"/>
        <v>0</v>
      </c>
      <c r="DY19" s="368">
        <f t="shared" si="55"/>
        <v>17766.95029021236</v>
      </c>
      <c r="DZ19" s="361">
        <v>264.93469777240563</v>
      </c>
      <c r="EA19" s="361">
        <v>219.34275725414182</v>
      </c>
      <c r="EB19" s="361">
        <v>159.21477676767299</v>
      </c>
      <c r="EC19" s="361">
        <v>327.81657235381311</v>
      </c>
      <c r="ED19" s="361">
        <v>102.32089993887305</v>
      </c>
      <c r="EE19" s="368">
        <f t="shared" si="56"/>
        <v>207.57292678939973</v>
      </c>
      <c r="EF19" s="368">
        <f t="shared" si="57"/>
        <v>102.32089993887305</v>
      </c>
      <c r="EG19" s="368">
        <f t="shared" si="58"/>
        <v>309.89382672827276</v>
      </c>
      <c r="EH19" s="361">
        <v>264.32283934798909</v>
      </c>
      <c r="EI19" s="361">
        <v>218.83619199489442</v>
      </c>
      <c r="EJ19" s="361">
        <v>158.84707520469917</v>
      </c>
      <c r="EK19" s="361">
        <v>327.05949020057119</v>
      </c>
      <c r="EL19" s="361">
        <v>102.08459301060779</v>
      </c>
      <c r="EM19" s="368">
        <f t="shared" si="59"/>
        <v>207.09354358665291</v>
      </c>
      <c r="EN19" s="368">
        <f t="shared" si="60"/>
        <v>102.08459301060779</v>
      </c>
      <c r="EO19" s="368">
        <f t="shared" si="61"/>
        <v>309.17813659726073</v>
      </c>
      <c r="EP19" s="361">
        <v>0</v>
      </c>
      <c r="EQ19" s="361">
        <v>2185.0806286644561</v>
      </c>
      <c r="ER19" s="361">
        <v>1009.9772813401245</v>
      </c>
      <c r="ES19" s="361">
        <v>0</v>
      </c>
      <c r="ET19" s="368">
        <f t="shared" si="62"/>
        <v>1597.5289550022903</v>
      </c>
      <c r="EU19" s="368">
        <f t="shared" si="63"/>
        <v>0</v>
      </c>
      <c r="EV19" s="368">
        <f t="shared" si="64"/>
        <v>1597.5289550022903</v>
      </c>
      <c r="EW19" s="361">
        <v>621.36255469970024</v>
      </c>
      <c r="EX19" s="361">
        <v>667.01576995071628</v>
      </c>
      <c r="EY19" s="361">
        <v>133.46526706969223</v>
      </c>
      <c r="EZ19" s="361">
        <v>306.18861981980768</v>
      </c>
      <c r="FA19" s="368">
        <f t="shared" si="65"/>
        <v>884.04117128816711</v>
      </c>
      <c r="FB19" s="368">
        <f t="shared" si="66"/>
        <v>0</v>
      </c>
      <c r="FC19" s="368">
        <f t="shared" si="67"/>
        <v>884.04117128816711</v>
      </c>
      <c r="FD19" s="361">
        <v>102875.63604860894</v>
      </c>
      <c r="FE19" s="368">
        <f t="shared" si="68"/>
        <v>102875.63604860894</v>
      </c>
      <c r="FF19" s="368">
        <f t="shared" si="69"/>
        <v>0</v>
      </c>
      <c r="FG19" s="368">
        <f t="shared" si="70"/>
        <v>102875.63604860894</v>
      </c>
      <c r="FH19" s="361">
        <v>69592.342032882516</v>
      </c>
      <c r="FI19" s="368">
        <f t="shared" si="71"/>
        <v>69592.342032882516</v>
      </c>
      <c r="FJ19" s="368">
        <f t="shared" si="72"/>
        <v>0</v>
      </c>
      <c r="FK19" s="368">
        <f t="shared" si="73"/>
        <v>69592.342032882516</v>
      </c>
      <c r="FL19" s="361">
        <v>37821.925017870934</v>
      </c>
      <c r="FM19" s="368">
        <f t="shared" si="74"/>
        <v>37821.925017870934</v>
      </c>
      <c r="FN19" s="368">
        <f t="shared" si="75"/>
        <v>0</v>
      </c>
      <c r="FO19" s="368">
        <f t="shared" si="76"/>
        <v>37821.925017870934</v>
      </c>
      <c r="FP19" s="361">
        <v>5161.2168782813133</v>
      </c>
      <c r="FQ19" s="368">
        <f t="shared" si="77"/>
        <v>5161.2168782813133</v>
      </c>
      <c r="FR19" s="368">
        <f t="shared" si="78"/>
        <v>0</v>
      </c>
      <c r="FS19" s="368">
        <f t="shared" si="79"/>
        <v>5161.2168782813133</v>
      </c>
    </row>
  </sheetData>
  <mergeCells count="26">
    <mergeCell ref="B3:I3"/>
    <mergeCell ref="J3:Q3"/>
    <mergeCell ref="R3:Y3"/>
    <mergeCell ref="Z3:AC3"/>
    <mergeCell ref="AD3:AK3"/>
    <mergeCell ref="DZ3:EG3"/>
    <mergeCell ref="EH3:EO3"/>
    <mergeCell ref="EP3:EV3"/>
    <mergeCell ref="AL3:AS3"/>
    <mergeCell ref="AT3:BB3"/>
    <mergeCell ref="EW3:FC3"/>
    <mergeCell ref="FL3:FO3"/>
    <mergeCell ref="FH3:FK3"/>
    <mergeCell ref="FP3:FS3"/>
    <mergeCell ref="BC3:BF3"/>
    <mergeCell ref="BG3:BM3"/>
    <mergeCell ref="BN3:BV3"/>
    <mergeCell ref="BW3:CD3"/>
    <mergeCell ref="CE3:CI3"/>
    <mergeCell ref="CJ3:CP3"/>
    <mergeCell ref="CZ3:DH3"/>
    <mergeCell ref="DI3:DO3"/>
    <mergeCell ref="DP3:DS3"/>
    <mergeCell ref="DT3:DY3"/>
    <mergeCell ref="CQ3:CY3"/>
    <mergeCell ref="FD3:FG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C97"/>
  <sheetViews>
    <sheetView zoomScale="55" zoomScaleNormal="55" workbookViewId="0">
      <pane xSplit="1" topLeftCell="B1" activePane="topRight" state="frozen"/>
      <selection pane="topRight" activeCell="G84" sqref="G84"/>
    </sheetView>
  </sheetViews>
  <sheetFormatPr defaultRowHeight="14.5" x14ac:dyDescent="0.35"/>
  <cols>
    <col min="1" max="1" width="20.7265625" style="60" customWidth="1"/>
    <col min="2" max="78" width="8.81640625" style="60" bestFit="1" customWidth="1"/>
    <col min="79" max="79" width="15.1796875" style="60" customWidth="1"/>
    <col min="80" max="145" width="8.81640625" style="60" bestFit="1" customWidth="1"/>
    <col min="146" max="146" width="13.81640625" style="60" customWidth="1"/>
    <col min="147" max="201" width="8.81640625" style="60" bestFit="1" customWidth="1"/>
    <col min="202" max="246" width="8.81640625" style="60" hidden="1" customWidth="1"/>
    <col min="247" max="252" width="8.81640625" style="60" bestFit="1" customWidth="1"/>
    <col min="253" max="256" width="8.81640625" style="60" hidden="1" customWidth="1"/>
    <col min="257" max="257" width="8.90625" style="60" hidden="1" customWidth="1"/>
    <col min="258" max="263" width="8.81640625" style="60" hidden="1" customWidth="1"/>
    <col min="264" max="16384" width="8.7265625" style="60"/>
  </cols>
  <sheetData>
    <row r="1" spans="1:197" x14ac:dyDescent="0.35">
      <c r="A1" s="59" t="s">
        <v>116</v>
      </c>
    </row>
    <row r="2" spans="1:197" s="62" customFormat="1" ht="14" x14ac:dyDescent="0.3">
      <c r="A2" s="61" t="s">
        <v>117</v>
      </c>
      <c r="GG2" s="63"/>
      <c r="GH2" s="63"/>
      <c r="GI2" s="63"/>
      <c r="GJ2" s="63"/>
      <c r="GK2" s="63"/>
      <c r="GL2" s="63"/>
      <c r="GM2" s="63"/>
      <c r="GN2" s="63"/>
      <c r="GO2" s="63"/>
    </row>
    <row r="3" spans="1:197" s="62" customFormat="1" ht="65" customHeight="1" x14ac:dyDescent="0.35">
      <c r="A3" s="64" t="s">
        <v>118</v>
      </c>
      <c r="B3" s="584" t="s">
        <v>119</v>
      </c>
      <c r="C3" s="585"/>
      <c r="D3" s="585"/>
      <c r="E3" s="585"/>
      <c r="F3" s="586"/>
      <c r="G3" s="584" t="s">
        <v>121</v>
      </c>
      <c r="H3" s="585"/>
      <c r="I3" s="585"/>
      <c r="J3" s="585"/>
      <c r="K3" s="586"/>
      <c r="L3" s="584" t="s">
        <v>122</v>
      </c>
      <c r="M3" s="585"/>
      <c r="N3" s="585"/>
      <c r="O3" s="585"/>
      <c r="P3" s="586"/>
      <c r="Q3" s="65" t="s">
        <v>8</v>
      </c>
      <c r="R3" s="587" t="s">
        <v>11</v>
      </c>
      <c r="S3" s="588"/>
      <c r="T3" s="588"/>
      <c r="U3" s="588"/>
      <c r="V3" s="589"/>
      <c r="W3" s="587" t="s">
        <v>12</v>
      </c>
      <c r="X3" s="588"/>
      <c r="Y3" s="588"/>
      <c r="Z3" s="588"/>
      <c r="AA3" s="589"/>
      <c r="AB3" s="587" t="s">
        <v>90</v>
      </c>
      <c r="AC3" s="588"/>
      <c r="AD3" s="588"/>
      <c r="AE3" s="588"/>
      <c r="AF3" s="588"/>
      <c r="AG3" s="589"/>
      <c r="AH3" s="65" t="s">
        <v>127</v>
      </c>
      <c r="AI3" s="584" t="s">
        <v>130</v>
      </c>
      <c r="AJ3" s="585"/>
      <c r="AK3" s="585"/>
      <c r="AL3" s="586"/>
      <c r="AM3" s="587" t="s">
        <v>131</v>
      </c>
      <c r="AN3" s="588"/>
      <c r="AO3" s="588"/>
      <c r="AP3" s="588"/>
      <c r="AQ3" s="588"/>
      <c r="AR3" s="589"/>
      <c r="AS3" s="587" t="s">
        <v>132</v>
      </c>
      <c r="AT3" s="588"/>
      <c r="AU3" s="588"/>
      <c r="AV3" s="588"/>
      <c r="AW3" s="589"/>
      <c r="AX3" s="587" t="s">
        <v>135</v>
      </c>
      <c r="AY3" s="589"/>
      <c r="AZ3" s="587" t="s">
        <v>136</v>
      </c>
      <c r="BA3" s="588"/>
      <c r="BB3" s="588"/>
      <c r="BC3" s="589"/>
      <c r="BD3" s="587" t="s">
        <v>137</v>
      </c>
      <c r="BE3" s="588"/>
      <c r="BF3" s="588"/>
      <c r="BG3" s="588"/>
      <c r="BH3" s="589"/>
      <c r="BI3" s="587" t="s">
        <v>138</v>
      </c>
      <c r="BJ3" s="588"/>
      <c r="BK3" s="588"/>
      <c r="BL3" s="588"/>
      <c r="BM3" s="589"/>
      <c r="BN3" s="587" t="s">
        <v>149</v>
      </c>
      <c r="BO3" s="588"/>
      <c r="BP3" s="588"/>
      <c r="BQ3" s="589"/>
      <c r="BR3" s="584" t="s">
        <v>150</v>
      </c>
      <c r="BS3" s="585"/>
      <c r="BT3" s="586"/>
      <c r="BU3" s="587" t="s">
        <v>167</v>
      </c>
      <c r="BV3" s="588"/>
      <c r="BW3" s="589"/>
      <c r="BX3" s="584" t="s">
        <v>168</v>
      </c>
      <c r="BY3" s="585"/>
      <c r="BZ3" s="586"/>
      <c r="CA3" s="584" t="s">
        <v>111</v>
      </c>
      <c r="CB3" s="585"/>
      <c r="CC3" s="585"/>
      <c r="CD3" s="585"/>
      <c r="CE3" s="586"/>
      <c r="CF3" s="584" t="s">
        <v>112</v>
      </c>
      <c r="CG3" s="585"/>
      <c r="CH3" s="585"/>
      <c r="CI3" s="585"/>
      <c r="CJ3" s="586"/>
      <c r="CK3" s="584" t="s">
        <v>6</v>
      </c>
      <c r="CL3" s="585"/>
      <c r="CM3" s="585"/>
      <c r="CN3" s="586"/>
      <c r="CO3" s="584" t="s">
        <v>7</v>
      </c>
      <c r="CP3" s="585"/>
      <c r="CQ3" s="585"/>
      <c r="CR3" s="586"/>
      <c r="CS3" s="587" t="s">
        <v>297</v>
      </c>
      <c r="CT3" s="588"/>
      <c r="CU3" s="589"/>
      <c r="CV3" s="219" t="s">
        <v>298</v>
      </c>
    </row>
    <row r="4" spans="1:197" s="63" customFormat="1" ht="26" x14ac:dyDescent="0.3">
      <c r="A4" s="68" t="s">
        <v>170</v>
      </c>
      <c r="B4" s="68" t="s">
        <v>171</v>
      </c>
      <c r="C4" s="69" t="s">
        <v>172</v>
      </c>
      <c r="D4" s="69" t="s">
        <v>173</v>
      </c>
      <c r="E4" s="69" t="s">
        <v>174</v>
      </c>
      <c r="F4" s="70" t="s">
        <v>175</v>
      </c>
      <c r="G4" s="68" t="s">
        <v>171</v>
      </c>
      <c r="H4" s="69" t="s">
        <v>172</v>
      </c>
      <c r="I4" s="69" t="s">
        <v>173</v>
      </c>
      <c r="J4" s="69" t="s">
        <v>174</v>
      </c>
      <c r="K4" s="70" t="s">
        <v>175</v>
      </c>
      <c r="L4" s="68" t="s">
        <v>171</v>
      </c>
      <c r="M4" s="69" t="s">
        <v>172</v>
      </c>
      <c r="N4" s="69" t="s">
        <v>173</v>
      </c>
      <c r="O4" s="69" t="s">
        <v>174</v>
      </c>
      <c r="P4" s="70" t="s">
        <v>175</v>
      </c>
      <c r="Q4" s="72" t="s">
        <v>175</v>
      </c>
      <c r="R4" s="68" t="s">
        <v>171</v>
      </c>
      <c r="S4" s="69" t="s">
        <v>172</v>
      </c>
      <c r="T4" s="69" t="s">
        <v>173</v>
      </c>
      <c r="U4" s="69" t="s">
        <v>174</v>
      </c>
      <c r="V4" s="70" t="s">
        <v>175</v>
      </c>
      <c r="W4" s="69" t="s">
        <v>171</v>
      </c>
      <c r="X4" s="69" t="s">
        <v>172</v>
      </c>
      <c r="Y4" s="69" t="s">
        <v>173</v>
      </c>
      <c r="Z4" s="69" t="s">
        <v>174</v>
      </c>
      <c r="AA4" s="69" t="s">
        <v>175</v>
      </c>
      <c r="AB4" s="68" t="s">
        <v>171</v>
      </c>
      <c r="AC4" s="69" t="s">
        <v>172</v>
      </c>
      <c r="AD4" s="69" t="s">
        <v>173</v>
      </c>
      <c r="AE4" s="69" t="s">
        <v>174</v>
      </c>
      <c r="AF4" s="69" t="s">
        <v>175</v>
      </c>
      <c r="AG4" s="70" t="s">
        <v>175</v>
      </c>
      <c r="AH4" s="72" t="s">
        <v>173</v>
      </c>
      <c r="AI4" s="69" t="s">
        <v>171</v>
      </c>
      <c r="AJ4" s="69" t="s">
        <v>172</v>
      </c>
      <c r="AK4" s="69" t="s">
        <v>174</v>
      </c>
      <c r="AL4" s="69" t="s">
        <v>175</v>
      </c>
      <c r="AM4" s="68" t="s">
        <v>171</v>
      </c>
      <c r="AN4" s="69" t="s">
        <v>172</v>
      </c>
      <c r="AO4" s="69" t="s">
        <v>173</v>
      </c>
      <c r="AP4" s="69" t="s">
        <v>174</v>
      </c>
      <c r="AQ4" s="69" t="s">
        <v>175</v>
      </c>
      <c r="AR4" s="70" t="s">
        <v>175</v>
      </c>
      <c r="AS4" s="69" t="s">
        <v>171</v>
      </c>
      <c r="AT4" s="69" t="s">
        <v>172</v>
      </c>
      <c r="AU4" s="69" t="s">
        <v>173</v>
      </c>
      <c r="AV4" s="69" t="s">
        <v>174</v>
      </c>
      <c r="AW4" s="69" t="s">
        <v>175</v>
      </c>
      <c r="AX4" s="68" t="s">
        <v>173</v>
      </c>
      <c r="AY4" s="70" t="s">
        <v>175</v>
      </c>
      <c r="AZ4" s="69" t="s">
        <v>171</v>
      </c>
      <c r="BA4" s="69" t="s">
        <v>172</v>
      </c>
      <c r="BB4" s="69" t="s">
        <v>174</v>
      </c>
      <c r="BC4" s="69" t="s">
        <v>175</v>
      </c>
      <c r="BD4" s="68" t="s">
        <v>171</v>
      </c>
      <c r="BE4" s="69" t="s">
        <v>172</v>
      </c>
      <c r="BF4" s="69" t="s">
        <v>174</v>
      </c>
      <c r="BG4" s="69" t="s">
        <v>175</v>
      </c>
      <c r="BH4" s="70" t="s">
        <v>175</v>
      </c>
      <c r="BI4" s="69" t="s">
        <v>171</v>
      </c>
      <c r="BJ4" s="69" t="s">
        <v>172</v>
      </c>
      <c r="BK4" s="69" t="s">
        <v>174</v>
      </c>
      <c r="BL4" s="69" t="s">
        <v>175</v>
      </c>
      <c r="BM4" s="69" t="s">
        <v>175</v>
      </c>
      <c r="BN4" s="69" t="s">
        <v>175</v>
      </c>
      <c r="BO4" s="69" t="s">
        <v>172</v>
      </c>
      <c r="BP4" s="69" t="s">
        <v>174</v>
      </c>
      <c r="BQ4" s="69" t="s">
        <v>175</v>
      </c>
      <c r="BR4" s="68" t="s">
        <v>172</v>
      </c>
      <c r="BS4" s="69" t="s">
        <v>174</v>
      </c>
      <c r="BT4" s="70" t="s">
        <v>175</v>
      </c>
      <c r="BU4" s="69" t="s">
        <v>172</v>
      </c>
      <c r="BV4" s="69" t="s">
        <v>174</v>
      </c>
      <c r="BW4" s="69" t="s">
        <v>175</v>
      </c>
      <c r="BX4" s="68" t="s">
        <v>173</v>
      </c>
      <c r="BY4" s="69" t="s">
        <v>174</v>
      </c>
      <c r="BZ4" s="70" t="s">
        <v>175</v>
      </c>
      <c r="CA4" s="68" t="s">
        <v>171</v>
      </c>
      <c r="CB4" s="69" t="s">
        <v>172</v>
      </c>
      <c r="CC4" s="69" t="s">
        <v>173</v>
      </c>
      <c r="CD4" s="69" t="s">
        <v>174</v>
      </c>
      <c r="CE4" s="70" t="s">
        <v>175</v>
      </c>
      <c r="CF4" s="69" t="s">
        <v>171</v>
      </c>
      <c r="CG4" s="69" t="s">
        <v>172</v>
      </c>
      <c r="CH4" s="69" t="s">
        <v>173</v>
      </c>
      <c r="CI4" s="69" t="s">
        <v>174</v>
      </c>
      <c r="CJ4" s="69" t="s">
        <v>175</v>
      </c>
      <c r="CK4" s="69" t="s">
        <v>172</v>
      </c>
      <c r="CL4" s="69" t="s">
        <v>173</v>
      </c>
      <c r="CM4" s="69" t="s">
        <v>174</v>
      </c>
      <c r="CN4" s="70" t="s">
        <v>175</v>
      </c>
      <c r="CO4" s="69" t="s">
        <v>172</v>
      </c>
      <c r="CP4" s="69" t="s">
        <v>173</v>
      </c>
      <c r="CQ4" s="69" t="s">
        <v>174</v>
      </c>
      <c r="CR4" s="70" t="s">
        <v>175</v>
      </c>
      <c r="CS4" s="68" t="s">
        <v>174</v>
      </c>
      <c r="CT4" s="69" t="s">
        <v>175</v>
      </c>
      <c r="CU4" s="70" t="s">
        <v>175</v>
      </c>
      <c r="CV4" s="69" t="s">
        <v>173</v>
      </c>
    </row>
    <row r="5" spans="1:197" s="81" customFormat="1" ht="12.5" hidden="1" x14ac:dyDescent="0.25">
      <c r="A5" s="76" t="s">
        <v>178</v>
      </c>
      <c r="B5" s="77">
        <v>0.05</v>
      </c>
      <c r="C5" s="78">
        <v>7.0000000000000007E-2</v>
      </c>
      <c r="D5" s="78">
        <v>0.05</v>
      </c>
      <c r="E5" s="78">
        <v>0.05</v>
      </c>
      <c r="F5" s="79">
        <v>0.47786666666666666</v>
      </c>
      <c r="G5" s="77">
        <v>0.05</v>
      </c>
      <c r="H5" s="78">
        <v>7.0000000000000007E-2</v>
      </c>
      <c r="I5" s="78">
        <v>0.05</v>
      </c>
      <c r="J5" s="78">
        <v>0.05</v>
      </c>
      <c r="K5" s="79">
        <v>0.47786666666666666</v>
      </c>
      <c r="L5" s="77">
        <v>0.05</v>
      </c>
      <c r="M5" s="78">
        <v>7.0000000000000007E-2</v>
      </c>
      <c r="N5" s="78">
        <v>0.05</v>
      </c>
      <c r="O5" s="78">
        <v>0.05</v>
      </c>
      <c r="P5" s="79">
        <v>0.47786666666666666</v>
      </c>
      <c r="Q5" s="80">
        <v>0.68500000000000005</v>
      </c>
      <c r="R5" s="77">
        <v>0.1</v>
      </c>
      <c r="S5" s="78">
        <v>0.12</v>
      </c>
      <c r="T5" s="78">
        <v>0.1</v>
      </c>
      <c r="U5" s="78">
        <v>0.1</v>
      </c>
      <c r="V5" s="79">
        <v>0.68500000000000005</v>
      </c>
      <c r="W5" s="78">
        <v>0.1</v>
      </c>
      <c r="X5" s="78">
        <v>0.12</v>
      </c>
      <c r="Y5" s="78">
        <v>0.1</v>
      </c>
      <c r="Z5" s="78">
        <v>0.1</v>
      </c>
      <c r="AA5" s="78">
        <v>0.68500000000000005</v>
      </c>
      <c r="AB5" s="77">
        <v>0.1</v>
      </c>
      <c r="AC5" s="78">
        <v>0.12</v>
      </c>
      <c r="AD5" s="78">
        <v>0.1</v>
      </c>
      <c r="AE5" s="78">
        <v>0.1</v>
      </c>
      <c r="AF5" s="78">
        <v>0.68500000000000005</v>
      </c>
      <c r="AG5" s="79">
        <v>0.68500000000000005</v>
      </c>
      <c r="AH5" s="80">
        <v>0.13999999999999999</v>
      </c>
      <c r="AI5" s="78">
        <v>0.1</v>
      </c>
      <c r="AJ5" s="78">
        <v>0.12</v>
      </c>
      <c r="AK5" s="78">
        <v>0.1</v>
      </c>
      <c r="AL5" s="78">
        <v>0.1</v>
      </c>
      <c r="AM5" s="77">
        <v>0.1</v>
      </c>
      <c r="AN5" s="78">
        <v>0.12</v>
      </c>
      <c r="AO5" s="78">
        <v>0.1</v>
      </c>
      <c r="AP5" s="78">
        <v>0.1</v>
      </c>
      <c r="AQ5" s="78">
        <v>0.25666666666666665</v>
      </c>
      <c r="AR5" s="79">
        <v>0.68500000000000005</v>
      </c>
      <c r="AS5" s="78">
        <v>0.1</v>
      </c>
      <c r="AT5" s="78">
        <v>0.12</v>
      </c>
      <c r="AU5" s="78">
        <v>0.1</v>
      </c>
      <c r="AV5" s="78">
        <v>0.1</v>
      </c>
      <c r="AW5" s="78">
        <v>0.68500000000000005</v>
      </c>
      <c r="AX5" s="77">
        <v>0.13999999999999999</v>
      </c>
      <c r="AY5" s="79">
        <v>0.68500000000000005</v>
      </c>
      <c r="AZ5" s="78">
        <v>0.05</v>
      </c>
      <c r="BA5" s="78">
        <v>0.12</v>
      </c>
      <c r="BB5" s="78">
        <v>0.1</v>
      </c>
      <c r="BC5" s="78">
        <v>0.68500000000000005</v>
      </c>
      <c r="BD5" s="77">
        <v>0.05</v>
      </c>
      <c r="BE5" s="78">
        <v>0.05</v>
      </c>
      <c r="BF5" s="78">
        <v>0.05</v>
      </c>
      <c r="BG5" s="78">
        <v>0.05</v>
      </c>
      <c r="BH5" s="79">
        <v>0.05</v>
      </c>
      <c r="BI5" s="78">
        <v>0.05</v>
      </c>
      <c r="BJ5" s="78">
        <v>0.05</v>
      </c>
      <c r="BK5" s="78">
        <v>0.05</v>
      </c>
      <c r="BL5" s="78">
        <v>0.05</v>
      </c>
      <c r="BM5" s="78">
        <v>0.05</v>
      </c>
      <c r="BN5" s="78">
        <v>0.05</v>
      </c>
      <c r="BO5" s="78">
        <v>0.05</v>
      </c>
      <c r="BP5" s="78">
        <v>0.05</v>
      </c>
      <c r="BQ5" s="78">
        <v>0.05</v>
      </c>
      <c r="BR5" s="77">
        <v>0.05</v>
      </c>
      <c r="BS5" s="78">
        <v>0.05</v>
      </c>
      <c r="BT5" s="79">
        <v>0.05</v>
      </c>
      <c r="BU5" s="78">
        <v>7.0000000000000007E-2</v>
      </c>
      <c r="BV5" s="78">
        <v>7.0000000000000007E-2</v>
      </c>
      <c r="BW5" s="78">
        <v>7.0000000000000007E-2</v>
      </c>
      <c r="BX5" s="77">
        <v>0</v>
      </c>
      <c r="BY5" s="78">
        <v>0</v>
      </c>
      <c r="BZ5" s="79">
        <v>0</v>
      </c>
      <c r="CA5" s="77">
        <v>0.1</v>
      </c>
      <c r="CB5" s="78">
        <v>0.12</v>
      </c>
      <c r="CC5" s="78">
        <v>0.1</v>
      </c>
      <c r="CD5" s="78">
        <v>0.1</v>
      </c>
      <c r="CE5" s="79">
        <v>0.68500000000000005</v>
      </c>
      <c r="CF5" s="78">
        <v>0.1</v>
      </c>
      <c r="CG5" s="78">
        <v>0.12</v>
      </c>
      <c r="CH5" s="78">
        <v>0.1</v>
      </c>
      <c r="CI5" s="78">
        <v>0.1</v>
      </c>
      <c r="CJ5" s="78">
        <v>0.68500000000000005</v>
      </c>
      <c r="CK5" s="78">
        <v>7.0000000000000007E-2</v>
      </c>
      <c r="CL5" s="78">
        <v>0.05</v>
      </c>
      <c r="CM5" s="78">
        <v>0.05</v>
      </c>
      <c r="CN5" s="79">
        <v>0.47786666666666666</v>
      </c>
      <c r="CO5" s="78">
        <v>7.0000000000000007E-2</v>
      </c>
      <c r="CP5" s="78">
        <v>0.05</v>
      </c>
      <c r="CQ5" s="78">
        <v>0.05</v>
      </c>
      <c r="CR5" s="79">
        <v>0.47786666666666666</v>
      </c>
      <c r="CS5" s="77">
        <v>0.05</v>
      </c>
      <c r="CT5" s="78">
        <v>0.05</v>
      </c>
      <c r="CU5" s="126">
        <v>0.05</v>
      </c>
      <c r="CV5" s="127">
        <v>0</v>
      </c>
    </row>
    <row r="6" spans="1:197" s="62" customFormat="1" ht="12.5" x14ac:dyDescent="0.25">
      <c r="A6" s="82" t="s">
        <v>179</v>
      </c>
      <c r="B6" s="83">
        <v>7812.0268488981765</v>
      </c>
      <c r="C6" s="84">
        <v>750</v>
      </c>
      <c r="D6" s="84">
        <v>587.41589496565678</v>
      </c>
      <c r="E6" s="84">
        <v>797</v>
      </c>
      <c r="F6" s="85">
        <v>30</v>
      </c>
      <c r="G6" s="88">
        <v>0</v>
      </c>
      <c r="H6" s="89">
        <v>0</v>
      </c>
      <c r="I6" s="84">
        <v>1708</v>
      </c>
      <c r="J6" s="89">
        <v>0</v>
      </c>
      <c r="K6" s="85">
        <v>0</v>
      </c>
      <c r="L6" s="88">
        <v>0</v>
      </c>
      <c r="M6" s="89">
        <v>0</v>
      </c>
      <c r="N6" s="84">
        <v>1708</v>
      </c>
      <c r="O6" s="89">
        <v>0</v>
      </c>
      <c r="P6" s="85">
        <v>0</v>
      </c>
      <c r="Q6" s="91">
        <v>30</v>
      </c>
      <c r="R6" s="83">
        <v>1300</v>
      </c>
      <c r="S6" s="84">
        <v>200</v>
      </c>
      <c r="T6" s="84">
        <v>110</v>
      </c>
      <c r="U6" s="84">
        <v>490</v>
      </c>
      <c r="V6" s="93">
        <v>30</v>
      </c>
      <c r="W6" s="84">
        <v>1300</v>
      </c>
      <c r="X6" s="84">
        <v>200</v>
      </c>
      <c r="Y6" s="84">
        <v>110</v>
      </c>
      <c r="Z6" s="84">
        <v>490</v>
      </c>
      <c r="AA6" s="94">
        <v>30</v>
      </c>
      <c r="AB6" s="83">
        <v>1560.0000000000002</v>
      </c>
      <c r="AC6" s="84">
        <v>520</v>
      </c>
      <c r="AD6" s="84">
        <v>400</v>
      </c>
      <c r="AE6" s="84">
        <v>800</v>
      </c>
      <c r="AF6" s="84">
        <v>9.0000000000000018</v>
      </c>
      <c r="AG6" s="93">
        <v>30</v>
      </c>
      <c r="AH6" s="98">
        <v>750</v>
      </c>
      <c r="AI6" s="84">
        <v>0</v>
      </c>
      <c r="AJ6" s="84">
        <v>520</v>
      </c>
      <c r="AK6" s="84">
        <v>800</v>
      </c>
      <c r="AL6" s="94">
        <v>30</v>
      </c>
      <c r="AM6" s="83">
        <v>0</v>
      </c>
      <c r="AN6" s="84">
        <v>520</v>
      </c>
      <c r="AO6" s="84">
        <v>564.9122807017543</v>
      </c>
      <c r="AP6" s="84">
        <v>664.91228070175441</v>
      </c>
      <c r="AQ6" s="84">
        <v>80</v>
      </c>
      <c r="AR6" s="93">
        <v>30</v>
      </c>
      <c r="AS6" s="84">
        <v>0</v>
      </c>
      <c r="AT6" s="84">
        <v>520</v>
      </c>
      <c r="AU6" s="84">
        <v>550</v>
      </c>
      <c r="AV6" s="84">
        <v>800</v>
      </c>
      <c r="AW6" s="94">
        <v>30</v>
      </c>
      <c r="AX6" s="83">
        <v>750</v>
      </c>
      <c r="AY6" s="85">
        <v>30</v>
      </c>
      <c r="AZ6" s="84">
        <v>0</v>
      </c>
      <c r="BA6" s="84">
        <v>520</v>
      </c>
      <c r="BB6" s="84">
        <v>800</v>
      </c>
      <c r="BC6" s="94">
        <v>30</v>
      </c>
      <c r="BD6" s="100">
        <v>3000</v>
      </c>
      <c r="BE6" s="84">
        <v>790</v>
      </c>
      <c r="BF6" s="84">
        <v>780</v>
      </c>
      <c r="BG6" s="84">
        <v>235</v>
      </c>
      <c r="BH6" s="93">
        <v>30</v>
      </c>
      <c r="BI6" s="94">
        <v>5200</v>
      </c>
      <c r="BJ6" s="84">
        <v>790</v>
      </c>
      <c r="BK6" s="84">
        <v>780</v>
      </c>
      <c r="BL6" s="84">
        <v>235</v>
      </c>
      <c r="BM6" s="94">
        <v>30</v>
      </c>
      <c r="BN6" s="84">
        <v>10</v>
      </c>
      <c r="BO6" s="94">
        <v>350</v>
      </c>
      <c r="BP6" s="94">
        <v>400</v>
      </c>
      <c r="BQ6" s="94">
        <v>40</v>
      </c>
      <c r="BR6" s="105">
        <v>0</v>
      </c>
      <c r="BS6" s="106">
        <v>0</v>
      </c>
      <c r="BT6" s="93">
        <v>53.30846677660368</v>
      </c>
      <c r="BU6" s="84">
        <v>320</v>
      </c>
      <c r="BV6" s="84">
        <v>740</v>
      </c>
      <c r="BW6" s="84">
        <v>150</v>
      </c>
      <c r="BX6" s="83">
        <v>320</v>
      </c>
      <c r="BY6" s="84">
        <v>740</v>
      </c>
      <c r="BZ6" s="111">
        <v>150</v>
      </c>
      <c r="CA6" s="83">
        <v>1300</v>
      </c>
      <c r="CB6" s="84">
        <v>200</v>
      </c>
      <c r="CC6" s="84">
        <v>110</v>
      </c>
      <c r="CD6" s="84">
        <v>490</v>
      </c>
      <c r="CE6" s="93">
        <v>30</v>
      </c>
      <c r="CF6" s="84">
        <v>1300</v>
      </c>
      <c r="CG6" s="84">
        <v>200</v>
      </c>
      <c r="CH6" s="84">
        <v>110</v>
      </c>
      <c r="CI6" s="84">
        <v>490</v>
      </c>
      <c r="CJ6" s="94">
        <v>30</v>
      </c>
      <c r="CK6" s="84">
        <v>0</v>
      </c>
      <c r="CL6" s="84">
        <v>1500</v>
      </c>
      <c r="CM6" s="84">
        <v>1500</v>
      </c>
      <c r="CN6" s="111">
        <v>0</v>
      </c>
      <c r="CO6" s="84">
        <v>568</v>
      </c>
      <c r="CP6" s="84">
        <v>462</v>
      </c>
      <c r="CQ6" s="84">
        <v>200</v>
      </c>
      <c r="CR6" s="111">
        <v>90</v>
      </c>
      <c r="CS6" s="83">
        <v>100</v>
      </c>
      <c r="CT6" s="84">
        <v>920</v>
      </c>
      <c r="CU6" s="111">
        <v>500</v>
      </c>
      <c r="CV6" s="192">
        <v>65</v>
      </c>
    </row>
    <row r="7" spans="1:197" s="81" customFormat="1" ht="12.5" hidden="1" x14ac:dyDescent="0.25">
      <c r="A7" s="112" t="s">
        <v>180</v>
      </c>
      <c r="B7" s="112"/>
      <c r="C7" s="113"/>
      <c r="D7" s="113"/>
      <c r="E7" s="113"/>
      <c r="F7" s="114"/>
      <c r="G7" s="112"/>
      <c r="H7" s="113"/>
      <c r="I7" s="113"/>
      <c r="J7" s="113"/>
      <c r="K7" s="114"/>
      <c r="L7" s="112"/>
      <c r="M7" s="113"/>
      <c r="N7" s="113"/>
      <c r="O7" s="113"/>
      <c r="P7" s="114"/>
      <c r="Q7" s="115"/>
      <c r="R7" s="112"/>
      <c r="S7" s="113"/>
      <c r="T7" s="113"/>
      <c r="U7" s="113"/>
      <c r="V7" s="114"/>
      <c r="W7" s="113"/>
      <c r="X7" s="113"/>
      <c r="Y7" s="113"/>
      <c r="Z7" s="113"/>
      <c r="AA7" s="113"/>
      <c r="AB7" s="112"/>
      <c r="AC7" s="113"/>
      <c r="AD7" s="113"/>
      <c r="AE7" s="113"/>
      <c r="AF7" s="113"/>
      <c r="AG7" s="114"/>
      <c r="AH7" s="115"/>
      <c r="AI7" s="113"/>
      <c r="AJ7" s="113"/>
      <c r="AK7" s="113"/>
      <c r="AL7" s="113"/>
      <c r="AM7" s="112"/>
      <c r="AN7" s="113"/>
      <c r="AO7" s="113"/>
      <c r="AP7" s="113"/>
      <c r="AQ7" s="113"/>
      <c r="AR7" s="114"/>
      <c r="AS7" s="113"/>
      <c r="AT7" s="113"/>
      <c r="AU7" s="113"/>
      <c r="AV7" s="113"/>
      <c r="AW7" s="113"/>
      <c r="AX7" s="112"/>
      <c r="AY7" s="114"/>
      <c r="AZ7" s="113"/>
      <c r="BA7" s="113"/>
      <c r="BB7" s="113"/>
      <c r="BC7" s="113"/>
      <c r="BD7" s="112"/>
      <c r="BE7" s="113"/>
      <c r="BF7" s="113"/>
      <c r="BG7" s="113"/>
      <c r="BH7" s="114"/>
      <c r="BI7" s="113"/>
      <c r="BJ7" s="113"/>
      <c r="BK7" s="113"/>
      <c r="BL7" s="113"/>
      <c r="BM7" s="113"/>
      <c r="BN7" s="113"/>
      <c r="BO7" s="113"/>
      <c r="BP7" s="113"/>
      <c r="BQ7" s="113"/>
      <c r="BR7" s="116"/>
      <c r="BS7" s="117"/>
      <c r="BT7" s="118"/>
      <c r="BU7" s="113"/>
      <c r="BV7" s="113"/>
      <c r="BW7" s="113"/>
      <c r="BX7" s="112"/>
      <c r="BY7" s="113"/>
      <c r="BZ7" s="114"/>
      <c r="CA7" s="112"/>
      <c r="CB7" s="113"/>
      <c r="CC7" s="113"/>
      <c r="CD7" s="113"/>
      <c r="CE7" s="114"/>
      <c r="CF7" s="113"/>
      <c r="CG7" s="113"/>
      <c r="CH7" s="113"/>
      <c r="CI7" s="113"/>
      <c r="CJ7" s="113"/>
      <c r="CK7" s="113"/>
      <c r="CL7" s="113"/>
      <c r="CM7" s="113"/>
      <c r="CN7" s="114"/>
      <c r="CO7" s="113"/>
      <c r="CP7" s="113"/>
      <c r="CQ7" s="113"/>
      <c r="CR7" s="114"/>
      <c r="CS7" s="112"/>
      <c r="CT7" s="113"/>
      <c r="CU7" s="114"/>
      <c r="CV7" s="113"/>
    </row>
    <row r="8" spans="1:197" s="81" customFormat="1" ht="12.5" hidden="1" x14ac:dyDescent="0.25">
      <c r="A8" s="76" t="s">
        <v>181</v>
      </c>
      <c r="B8" s="119">
        <v>0</v>
      </c>
      <c r="C8" s="120">
        <v>1</v>
      </c>
      <c r="D8" s="121">
        <v>0</v>
      </c>
      <c r="E8" s="121">
        <v>1</v>
      </c>
      <c r="F8" s="122">
        <v>1</v>
      </c>
      <c r="G8" s="119">
        <v>0</v>
      </c>
      <c r="H8" s="120">
        <v>1</v>
      </c>
      <c r="I8" s="121">
        <v>0</v>
      </c>
      <c r="J8" s="121">
        <v>1</v>
      </c>
      <c r="K8" s="122">
        <v>1</v>
      </c>
      <c r="L8" s="119">
        <v>0</v>
      </c>
      <c r="M8" s="120">
        <v>1</v>
      </c>
      <c r="N8" s="120">
        <v>0</v>
      </c>
      <c r="O8" s="120">
        <v>1</v>
      </c>
      <c r="P8" s="123">
        <v>1</v>
      </c>
      <c r="Q8" s="124">
        <v>1</v>
      </c>
      <c r="R8" s="125">
        <v>0</v>
      </c>
      <c r="S8" s="120">
        <v>1</v>
      </c>
      <c r="T8" s="120">
        <v>0</v>
      </c>
      <c r="U8" s="120">
        <v>1</v>
      </c>
      <c r="V8" s="123">
        <v>1</v>
      </c>
      <c r="W8" s="120">
        <v>0</v>
      </c>
      <c r="X8" s="120">
        <v>1</v>
      </c>
      <c r="Y8" s="120">
        <v>0</v>
      </c>
      <c r="Z8" s="120">
        <v>1</v>
      </c>
      <c r="AA8" s="120">
        <v>1</v>
      </c>
      <c r="AB8" s="125">
        <v>0</v>
      </c>
      <c r="AC8" s="120">
        <v>1</v>
      </c>
      <c r="AD8" s="120">
        <v>0</v>
      </c>
      <c r="AE8" s="120">
        <v>1</v>
      </c>
      <c r="AF8" s="120">
        <v>1</v>
      </c>
      <c r="AG8" s="123">
        <v>1</v>
      </c>
      <c r="AH8" s="80"/>
      <c r="AI8" s="120">
        <v>0</v>
      </c>
      <c r="AJ8" s="120">
        <v>0</v>
      </c>
      <c r="AK8" s="120">
        <v>0.8</v>
      </c>
      <c r="AL8" s="120">
        <v>1</v>
      </c>
      <c r="AM8" s="125">
        <v>0</v>
      </c>
      <c r="AN8" s="120">
        <v>1</v>
      </c>
      <c r="AO8" s="120">
        <v>0</v>
      </c>
      <c r="AP8" s="120">
        <v>1</v>
      </c>
      <c r="AQ8" s="120">
        <v>1</v>
      </c>
      <c r="AR8" s="123">
        <v>1</v>
      </c>
      <c r="AS8" s="120">
        <v>0</v>
      </c>
      <c r="AT8" s="120">
        <v>1</v>
      </c>
      <c r="AU8" s="120">
        <v>0</v>
      </c>
      <c r="AV8" s="120">
        <v>1</v>
      </c>
      <c r="AW8" s="120">
        <v>1</v>
      </c>
      <c r="AX8" s="77"/>
      <c r="AY8" s="123">
        <v>1</v>
      </c>
      <c r="AZ8" s="120">
        <v>0</v>
      </c>
      <c r="BA8" s="120">
        <v>1</v>
      </c>
      <c r="BB8" s="120">
        <v>1</v>
      </c>
      <c r="BC8" s="120">
        <v>1</v>
      </c>
      <c r="BD8" s="125">
        <v>0</v>
      </c>
      <c r="BE8" s="120">
        <v>1</v>
      </c>
      <c r="BF8" s="120">
        <v>1</v>
      </c>
      <c r="BG8" s="120">
        <v>1</v>
      </c>
      <c r="BH8" s="123">
        <v>1</v>
      </c>
      <c r="BI8" s="120">
        <v>0</v>
      </c>
      <c r="BJ8" s="120">
        <v>1</v>
      </c>
      <c r="BK8" s="120">
        <v>1</v>
      </c>
      <c r="BL8" s="120">
        <v>1</v>
      </c>
      <c r="BM8" s="120">
        <v>1</v>
      </c>
      <c r="BN8" s="120">
        <v>1</v>
      </c>
      <c r="BO8" s="120">
        <v>1</v>
      </c>
      <c r="BP8" s="120">
        <v>1</v>
      </c>
      <c r="BQ8" s="120">
        <v>1</v>
      </c>
      <c r="BR8" s="120">
        <v>1</v>
      </c>
      <c r="BS8" s="120">
        <v>1</v>
      </c>
      <c r="BT8" s="123">
        <v>1</v>
      </c>
      <c r="BU8" s="120">
        <v>1</v>
      </c>
      <c r="BV8" s="120">
        <v>1</v>
      </c>
      <c r="BW8" s="120">
        <v>1</v>
      </c>
      <c r="BX8" s="125">
        <v>0</v>
      </c>
      <c r="BY8" s="120">
        <v>1</v>
      </c>
      <c r="BZ8" s="123">
        <v>1</v>
      </c>
      <c r="CA8" s="125">
        <v>0</v>
      </c>
      <c r="CB8" s="120">
        <v>1</v>
      </c>
      <c r="CC8" s="120">
        <v>0</v>
      </c>
      <c r="CD8" s="120">
        <v>1</v>
      </c>
      <c r="CE8" s="123">
        <v>1</v>
      </c>
      <c r="CF8" s="120">
        <v>0</v>
      </c>
      <c r="CG8" s="120">
        <v>1</v>
      </c>
      <c r="CH8" s="120">
        <v>0</v>
      </c>
      <c r="CI8" s="120">
        <v>1</v>
      </c>
      <c r="CJ8" s="120">
        <v>1</v>
      </c>
      <c r="CK8" s="120">
        <v>1</v>
      </c>
      <c r="CL8" s="120">
        <v>0</v>
      </c>
      <c r="CM8" s="120">
        <v>1</v>
      </c>
      <c r="CN8" s="123">
        <v>1</v>
      </c>
      <c r="CO8" s="120">
        <v>1</v>
      </c>
      <c r="CP8" s="120">
        <v>0</v>
      </c>
      <c r="CQ8" s="120">
        <v>1</v>
      </c>
      <c r="CR8" s="123">
        <v>1</v>
      </c>
      <c r="CS8" s="125">
        <v>1</v>
      </c>
      <c r="CT8" s="120">
        <v>1</v>
      </c>
      <c r="CU8" s="123">
        <v>1</v>
      </c>
      <c r="CV8" s="120">
        <v>0</v>
      </c>
    </row>
    <row r="9" spans="1:197" s="81" customFormat="1" ht="12.5" hidden="1" x14ac:dyDescent="0.25">
      <c r="A9" s="76" t="s">
        <v>182</v>
      </c>
      <c r="B9" s="77">
        <v>1</v>
      </c>
      <c r="C9" s="78">
        <v>0</v>
      </c>
      <c r="D9" s="121">
        <v>0</v>
      </c>
      <c r="E9" s="78"/>
      <c r="F9" s="126"/>
      <c r="G9" s="77">
        <v>1</v>
      </c>
      <c r="H9" s="78">
        <v>0</v>
      </c>
      <c r="I9" s="121">
        <v>0</v>
      </c>
      <c r="J9" s="78"/>
      <c r="K9" s="126"/>
      <c r="L9" s="77">
        <v>1</v>
      </c>
      <c r="M9" s="78">
        <v>0</v>
      </c>
      <c r="N9" s="121">
        <v>0</v>
      </c>
      <c r="O9" s="78"/>
      <c r="P9" s="126"/>
      <c r="Q9" s="128"/>
      <c r="R9" s="77">
        <v>1</v>
      </c>
      <c r="S9" s="78">
        <v>0</v>
      </c>
      <c r="T9" s="121">
        <v>0</v>
      </c>
      <c r="U9" s="78"/>
      <c r="V9" s="126"/>
      <c r="W9" s="78">
        <v>1</v>
      </c>
      <c r="X9" s="78">
        <v>0</v>
      </c>
      <c r="Y9" s="121">
        <v>0</v>
      </c>
      <c r="Z9" s="78"/>
      <c r="AA9" s="127"/>
      <c r="AB9" s="77">
        <v>1</v>
      </c>
      <c r="AC9" s="78">
        <v>0</v>
      </c>
      <c r="AD9" s="121">
        <v>0</v>
      </c>
      <c r="AE9" s="78"/>
      <c r="AF9" s="78"/>
      <c r="AG9" s="79"/>
      <c r="AH9" s="80"/>
      <c r="AI9" s="78">
        <v>1</v>
      </c>
      <c r="AJ9" s="78">
        <v>0.5</v>
      </c>
      <c r="AK9" s="127"/>
      <c r="AL9" s="130"/>
      <c r="AM9" s="77">
        <v>1</v>
      </c>
      <c r="AN9" s="78">
        <v>0</v>
      </c>
      <c r="AO9" s="121">
        <v>0</v>
      </c>
      <c r="AP9" s="78"/>
      <c r="AQ9" s="78"/>
      <c r="AR9" s="79"/>
      <c r="AS9" s="78">
        <v>1</v>
      </c>
      <c r="AT9" s="78">
        <v>0</v>
      </c>
      <c r="AU9" s="121">
        <v>0</v>
      </c>
      <c r="AV9" s="78"/>
      <c r="AW9" s="78"/>
      <c r="AX9" s="77"/>
      <c r="AY9" s="79"/>
      <c r="AZ9" s="78">
        <v>1</v>
      </c>
      <c r="BA9" s="78">
        <v>0</v>
      </c>
      <c r="BB9" s="78"/>
      <c r="BC9" s="78"/>
      <c r="BD9" s="77">
        <v>1</v>
      </c>
      <c r="BE9" s="78">
        <v>0</v>
      </c>
      <c r="BF9" s="78"/>
      <c r="BG9" s="130"/>
      <c r="BH9" s="131"/>
      <c r="BI9" s="78">
        <v>1</v>
      </c>
      <c r="BJ9" s="78">
        <v>0</v>
      </c>
      <c r="BK9" s="78"/>
      <c r="BL9" s="130"/>
      <c r="BM9" s="130"/>
      <c r="BN9" s="78"/>
      <c r="BO9" s="78">
        <v>0</v>
      </c>
      <c r="BP9" s="78"/>
      <c r="BQ9" s="78"/>
      <c r="BR9" s="77">
        <v>0</v>
      </c>
      <c r="BS9" s="78"/>
      <c r="BT9" s="79"/>
      <c r="BU9" s="78">
        <v>0</v>
      </c>
      <c r="BV9" s="78"/>
      <c r="BW9" s="127"/>
      <c r="BX9" s="119">
        <v>0</v>
      </c>
      <c r="BY9" s="127"/>
      <c r="BZ9" s="126"/>
      <c r="CA9" s="77">
        <v>1</v>
      </c>
      <c r="CB9" s="78">
        <v>0</v>
      </c>
      <c r="CC9" s="121">
        <v>0</v>
      </c>
      <c r="CD9" s="78"/>
      <c r="CE9" s="126"/>
      <c r="CF9" s="78">
        <v>1</v>
      </c>
      <c r="CG9" s="78">
        <v>0</v>
      </c>
      <c r="CH9" s="121">
        <v>0</v>
      </c>
      <c r="CI9" s="78"/>
      <c r="CJ9" s="127"/>
      <c r="CK9" s="78">
        <v>0</v>
      </c>
      <c r="CL9" s="121">
        <v>0</v>
      </c>
      <c r="CM9" s="78"/>
      <c r="CN9" s="126"/>
      <c r="CO9" s="78">
        <v>0</v>
      </c>
      <c r="CP9" s="121">
        <v>0</v>
      </c>
      <c r="CQ9" s="78"/>
      <c r="CR9" s="126"/>
      <c r="CS9" s="77"/>
      <c r="CT9" s="127"/>
      <c r="CU9" s="126"/>
      <c r="CV9" s="121">
        <v>0</v>
      </c>
    </row>
    <row r="10" spans="1:197" s="81" customFormat="1" ht="12.5" hidden="1" x14ac:dyDescent="0.25">
      <c r="A10" s="76" t="s">
        <v>183</v>
      </c>
      <c r="B10" s="129"/>
      <c r="C10" s="127"/>
      <c r="D10" s="121">
        <v>0</v>
      </c>
      <c r="E10" s="127"/>
      <c r="F10" s="126"/>
      <c r="G10" s="129"/>
      <c r="H10" s="127"/>
      <c r="I10" s="121">
        <v>0</v>
      </c>
      <c r="J10" s="127"/>
      <c r="K10" s="126"/>
      <c r="L10" s="129"/>
      <c r="M10" s="127"/>
      <c r="N10" s="121">
        <v>0</v>
      </c>
      <c r="O10" s="127"/>
      <c r="P10" s="126"/>
      <c r="Q10" s="128"/>
      <c r="R10" s="129"/>
      <c r="S10" s="127"/>
      <c r="T10" s="121">
        <v>0</v>
      </c>
      <c r="U10" s="127"/>
      <c r="V10" s="126"/>
      <c r="W10" s="127"/>
      <c r="X10" s="127"/>
      <c r="Y10" s="121">
        <v>0</v>
      </c>
      <c r="Z10" s="127"/>
      <c r="AA10" s="127"/>
      <c r="AB10" s="129"/>
      <c r="AC10" s="127"/>
      <c r="AD10" s="121">
        <v>0</v>
      </c>
      <c r="AE10" s="127"/>
      <c r="AF10" s="127"/>
      <c r="AG10" s="126"/>
      <c r="AH10" s="132">
        <v>0.98</v>
      </c>
      <c r="AI10" s="78">
        <v>0</v>
      </c>
      <c r="AJ10" s="121">
        <v>0.5</v>
      </c>
      <c r="AK10" s="121">
        <v>0.2</v>
      </c>
      <c r="AL10" s="78">
        <v>0</v>
      </c>
      <c r="AM10" s="129"/>
      <c r="AN10" s="127"/>
      <c r="AO10" s="121">
        <v>0</v>
      </c>
      <c r="AP10" s="130"/>
      <c r="AQ10" s="130"/>
      <c r="AR10" s="79"/>
      <c r="AS10" s="127"/>
      <c r="AT10" s="127"/>
      <c r="AU10" s="121">
        <v>0</v>
      </c>
      <c r="AV10" s="130"/>
      <c r="AW10" s="78"/>
      <c r="AX10" s="119">
        <v>0</v>
      </c>
      <c r="AY10" s="79"/>
      <c r="AZ10" s="78"/>
      <c r="BA10" s="78"/>
      <c r="BB10" s="130"/>
      <c r="BC10" s="78"/>
      <c r="BD10" s="77"/>
      <c r="BE10" s="130"/>
      <c r="BF10" s="130"/>
      <c r="BG10" s="130"/>
      <c r="BH10" s="131"/>
      <c r="BI10" s="130"/>
      <c r="BJ10" s="130"/>
      <c r="BK10" s="130"/>
      <c r="BL10" s="130"/>
      <c r="BM10" s="130"/>
      <c r="BN10" s="78"/>
      <c r="BO10" s="78"/>
      <c r="BP10" s="130"/>
      <c r="BQ10" s="78"/>
      <c r="BR10" s="77"/>
      <c r="BS10" s="130"/>
      <c r="BT10" s="79"/>
      <c r="BU10" s="127"/>
      <c r="BV10" s="127"/>
      <c r="BW10" s="127"/>
      <c r="BX10" s="119">
        <v>0</v>
      </c>
      <c r="BY10" s="127"/>
      <c r="BZ10" s="126"/>
      <c r="CA10" s="129"/>
      <c r="CB10" s="127"/>
      <c r="CC10" s="121">
        <v>0</v>
      </c>
      <c r="CD10" s="127"/>
      <c r="CE10" s="126"/>
      <c r="CF10" s="127"/>
      <c r="CG10" s="127"/>
      <c r="CH10" s="121">
        <v>0</v>
      </c>
      <c r="CI10" s="127"/>
      <c r="CJ10" s="127"/>
      <c r="CK10" s="127"/>
      <c r="CL10" s="121">
        <v>0</v>
      </c>
      <c r="CM10" s="127"/>
      <c r="CN10" s="126"/>
      <c r="CO10" s="127"/>
      <c r="CP10" s="121">
        <v>0</v>
      </c>
      <c r="CQ10" s="127"/>
      <c r="CR10" s="126"/>
      <c r="CS10" s="129"/>
      <c r="CT10" s="127"/>
      <c r="CU10" s="126"/>
      <c r="CV10" s="121">
        <v>0</v>
      </c>
    </row>
    <row r="11" spans="1:197" s="81" customFormat="1" ht="12.5" hidden="1" x14ac:dyDescent="0.25">
      <c r="A11" s="76" t="s">
        <v>184</v>
      </c>
      <c r="B11" s="129"/>
      <c r="C11" s="127"/>
      <c r="D11" s="127"/>
      <c r="E11" s="127"/>
      <c r="F11" s="126"/>
      <c r="G11" s="129"/>
      <c r="H11" s="127"/>
      <c r="I11" s="127"/>
      <c r="J11" s="127"/>
      <c r="K11" s="126"/>
      <c r="L11" s="129"/>
      <c r="M11" s="127"/>
      <c r="N11" s="127"/>
      <c r="O11" s="127"/>
      <c r="P11" s="126"/>
      <c r="Q11" s="128"/>
      <c r="R11" s="129"/>
      <c r="S11" s="127"/>
      <c r="T11" s="127"/>
      <c r="U11" s="127"/>
      <c r="V11" s="126"/>
      <c r="W11" s="127"/>
      <c r="X11" s="127"/>
      <c r="Y11" s="127"/>
      <c r="Z11" s="127"/>
      <c r="AA11" s="127"/>
      <c r="AB11" s="129"/>
      <c r="AC11" s="127"/>
      <c r="AD11" s="127"/>
      <c r="AE11" s="121">
        <v>0</v>
      </c>
      <c r="AF11" s="78">
        <v>0</v>
      </c>
      <c r="AG11" s="79">
        <v>0</v>
      </c>
      <c r="AH11" s="128"/>
      <c r="AI11" s="127"/>
      <c r="AJ11" s="127"/>
      <c r="AK11" s="127"/>
      <c r="AL11" s="127"/>
      <c r="AM11" s="129"/>
      <c r="AN11" s="127"/>
      <c r="AO11" s="127"/>
      <c r="AP11" s="130"/>
      <c r="AQ11" s="130"/>
      <c r="AR11" s="79"/>
      <c r="AS11" s="127"/>
      <c r="AT11" s="127"/>
      <c r="AU11" s="127"/>
      <c r="AV11" s="78"/>
      <c r="AW11" s="130"/>
      <c r="AX11" s="129"/>
      <c r="AY11" s="126"/>
      <c r="AZ11" s="78"/>
      <c r="BA11" s="78"/>
      <c r="BB11" s="78"/>
      <c r="BC11" s="78"/>
      <c r="BD11" s="77"/>
      <c r="BE11" s="130"/>
      <c r="BF11" s="130"/>
      <c r="BG11" s="130"/>
      <c r="BH11" s="131"/>
      <c r="BI11" s="130"/>
      <c r="BJ11" s="130"/>
      <c r="BK11" s="130"/>
      <c r="BL11" s="130"/>
      <c r="BM11" s="130"/>
      <c r="BN11" s="78"/>
      <c r="BO11" s="78"/>
      <c r="BP11" s="130"/>
      <c r="BQ11" s="78"/>
      <c r="BR11" s="77"/>
      <c r="BS11" s="130"/>
      <c r="BT11" s="79"/>
      <c r="BU11" s="127"/>
      <c r="BV11" s="127"/>
      <c r="BW11" s="127"/>
      <c r="BX11" s="129"/>
      <c r="BY11" s="127"/>
      <c r="BZ11" s="126"/>
      <c r="CA11" s="129"/>
      <c r="CB11" s="127"/>
      <c r="CC11" s="127"/>
      <c r="CD11" s="127"/>
      <c r="CE11" s="126"/>
      <c r="CF11" s="127"/>
      <c r="CG11" s="127"/>
      <c r="CH11" s="127"/>
      <c r="CI11" s="127"/>
      <c r="CJ11" s="127"/>
      <c r="CK11" s="127"/>
      <c r="CL11" s="127"/>
      <c r="CM11" s="127"/>
      <c r="CN11" s="126"/>
      <c r="CO11" s="127"/>
      <c r="CP11" s="127"/>
      <c r="CQ11" s="127"/>
      <c r="CR11" s="126"/>
      <c r="CS11" s="129"/>
      <c r="CT11" s="127"/>
      <c r="CU11" s="126"/>
      <c r="CV11" s="135"/>
    </row>
    <row r="12" spans="1:197" s="81" customFormat="1" ht="12.5" hidden="1" x14ac:dyDescent="0.25">
      <c r="A12" s="76" t="s">
        <v>185</v>
      </c>
      <c r="B12" s="129"/>
      <c r="C12" s="127"/>
      <c r="D12" s="127"/>
      <c r="E12" s="127"/>
      <c r="F12" s="126"/>
      <c r="G12" s="129"/>
      <c r="H12" s="127"/>
      <c r="I12" s="127"/>
      <c r="J12" s="127"/>
      <c r="K12" s="126"/>
      <c r="L12" s="129"/>
      <c r="M12" s="127"/>
      <c r="N12" s="127"/>
      <c r="O12" s="127"/>
      <c r="P12" s="126"/>
      <c r="Q12" s="128"/>
      <c r="R12" s="129"/>
      <c r="S12" s="127"/>
      <c r="T12" s="127"/>
      <c r="U12" s="127"/>
      <c r="V12" s="126"/>
      <c r="W12" s="127"/>
      <c r="X12" s="127"/>
      <c r="Y12" s="127"/>
      <c r="Z12" s="127"/>
      <c r="AA12" s="127"/>
      <c r="AB12" s="129"/>
      <c r="AC12" s="127"/>
      <c r="AD12" s="127"/>
      <c r="AE12" s="127"/>
      <c r="AF12" s="127"/>
      <c r="AG12" s="126"/>
      <c r="AH12" s="128"/>
      <c r="AI12" s="127"/>
      <c r="AJ12" s="127"/>
      <c r="AK12" s="127"/>
      <c r="AL12" s="127"/>
      <c r="AM12" s="129"/>
      <c r="AN12" s="127"/>
      <c r="AO12" s="127"/>
      <c r="AP12" s="130"/>
      <c r="AQ12" s="130"/>
      <c r="AR12" s="79"/>
      <c r="AS12" s="127"/>
      <c r="AT12" s="127"/>
      <c r="AU12" s="127"/>
      <c r="AV12" s="121">
        <v>0</v>
      </c>
      <c r="AW12" s="78">
        <v>0</v>
      </c>
      <c r="AX12" s="129"/>
      <c r="AY12" s="126"/>
      <c r="AZ12" s="78"/>
      <c r="BA12" s="78"/>
      <c r="BB12" s="78"/>
      <c r="BC12" s="78"/>
      <c r="BD12" s="77"/>
      <c r="BE12" s="130"/>
      <c r="BF12" s="130"/>
      <c r="BG12" s="130"/>
      <c r="BH12" s="131"/>
      <c r="BI12" s="130"/>
      <c r="BJ12" s="130"/>
      <c r="BK12" s="130"/>
      <c r="BL12" s="130"/>
      <c r="BM12" s="130"/>
      <c r="BN12" s="78"/>
      <c r="BO12" s="78"/>
      <c r="BP12" s="130"/>
      <c r="BQ12" s="78"/>
      <c r="BR12" s="77"/>
      <c r="BS12" s="130"/>
      <c r="BT12" s="79"/>
      <c r="BU12" s="127"/>
      <c r="BV12" s="127"/>
      <c r="BW12" s="127"/>
      <c r="BX12" s="129"/>
      <c r="BY12" s="127"/>
      <c r="BZ12" s="126"/>
      <c r="CA12" s="129"/>
      <c r="CB12" s="127"/>
      <c r="CC12" s="127"/>
      <c r="CD12" s="127"/>
      <c r="CE12" s="126"/>
      <c r="CF12" s="127"/>
      <c r="CG12" s="127"/>
      <c r="CH12" s="127"/>
      <c r="CI12" s="127"/>
      <c r="CJ12" s="127"/>
      <c r="CK12" s="127"/>
      <c r="CL12" s="127"/>
      <c r="CM12" s="127"/>
      <c r="CN12" s="126"/>
      <c r="CO12" s="127"/>
      <c r="CP12" s="127"/>
      <c r="CQ12" s="127"/>
      <c r="CR12" s="126"/>
      <c r="CS12" s="129"/>
      <c r="CT12" s="127"/>
      <c r="CU12" s="126"/>
      <c r="CV12" s="135"/>
    </row>
    <row r="13" spans="1:197" s="81" customFormat="1" ht="12.5" hidden="1" x14ac:dyDescent="0.25">
      <c r="A13" s="76" t="s">
        <v>186</v>
      </c>
      <c r="B13" s="129"/>
      <c r="C13" s="127"/>
      <c r="D13" s="127"/>
      <c r="E13" s="127"/>
      <c r="F13" s="126"/>
      <c r="G13" s="129"/>
      <c r="H13" s="127"/>
      <c r="I13" s="127"/>
      <c r="J13" s="127"/>
      <c r="K13" s="126"/>
      <c r="L13" s="129"/>
      <c r="M13" s="127"/>
      <c r="N13" s="127"/>
      <c r="O13" s="127"/>
      <c r="P13" s="126"/>
      <c r="Q13" s="128"/>
      <c r="R13" s="129"/>
      <c r="S13" s="127"/>
      <c r="T13" s="127"/>
      <c r="U13" s="127"/>
      <c r="V13" s="126"/>
      <c r="W13" s="127"/>
      <c r="X13" s="127"/>
      <c r="Y13" s="127"/>
      <c r="Z13" s="127"/>
      <c r="AA13" s="127"/>
      <c r="AB13" s="129"/>
      <c r="AC13" s="127"/>
      <c r="AD13" s="127"/>
      <c r="AE13" s="127"/>
      <c r="AF13" s="127"/>
      <c r="AG13" s="126"/>
      <c r="AH13" s="128"/>
      <c r="AI13" s="127"/>
      <c r="AJ13" s="127"/>
      <c r="AK13" s="127"/>
      <c r="AL13" s="127"/>
      <c r="AM13" s="129"/>
      <c r="AN13" s="127"/>
      <c r="AO13" s="127"/>
      <c r="AP13" s="130"/>
      <c r="AQ13" s="130"/>
      <c r="AR13" s="79"/>
      <c r="AS13" s="127"/>
      <c r="AT13" s="127"/>
      <c r="AU13" s="127"/>
      <c r="AV13" s="127"/>
      <c r="AW13" s="127"/>
      <c r="AX13" s="129"/>
      <c r="AY13" s="126"/>
      <c r="AZ13" s="78"/>
      <c r="BA13" s="78"/>
      <c r="BB13" s="78"/>
      <c r="BC13" s="78"/>
      <c r="BD13" s="77"/>
      <c r="BE13" s="130"/>
      <c r="BF13" s="130"/>
      <c r="BG13" s="130"/>
      <c r="BH13" s="131"/>
      <c r="BI13" s="130"/>
      <c r="BJ13" s="130"/>
      <c r="BK13" s="130"/>
      <c r="BL13" s="130"/>
      <c r="BM13" s="130"/>
      <c r="BN13" s="130"/>
      <c r="BO13" s="130"/>
      <c r="BP13" s="130"/>
      <c r="BQ13" s="130"/>
      <c r="BR13" s="133"/>
      <c r="BS13" s="130"/>
      <c r="BT13" s="131"/>
      <c r="BU13" s="127"/>
      <c r="BV13" s="127"/>
      <c r="BW13" s="127"/>
      <c r="BX13" s="129"/>
      <c r="BY13" s="127"/>
      <c r="BZ13" s="126"/>
      <c r="CA13" s="129"/>
      <c r="CB13" s="127"/>
      <c r="CC13" s="127"/>
      <c r="CD13" s="127"/>
      <c r="CE13" s="126"/>
      <c r="CF13" s="127"/>
      <c r="CG13" s="127"/>
      <c r="CH13" s="127"/>
      <c r="CI13" s="127"/>
      <c r="CJ13" s="127"/>
      <c r="CK13" s="127"/>
      <c r="CL13" s="127"/>
      <c r="CM13" s="127"/>
      <c r="CN13" s="126"/>
      <c r="CO13" s="127"/>
      <c r="CP13" s="127"/>
      <c r="CQ13" s="127"/>
      <c r="CR13" s="126"/>
      <c r="CS13" s="129"/>
      <c r="CT13" s="127"/>
      <c r="CU13" s="126"/>
      <c r="CV13" s="135"/>
    </row>
    <row r="14" spans="1:197" s="81" customFormat="1" ht="12.5" hidden="1" x14ac:dyDescent="0.25">
      <c r="A14" s="76" t="s">
        <v>187</v>
      </c>
      <c r="B14" s="129"/>
      <c r="C14" s="127"/>
      <c r="D14" s="127"/>
      <c r="E14" s="127"/>
      <c r="F14" s="126"/>
      <c r="G14" s="129"/>
      <c r="H14" s="127"/>
      <c r="I14" s="127"/>
      <c r="J14" s="127"/>
      <c r="K14" s="126"/>
      <c r="L14" s="129"/>
      <c r="M14" s="127"/>
      <c r="N14" s="127"/>
      <c r="O14" s="127"/>
      <c r="P14" s="126"/>
      <c r="Q14" s="128"/>
      <c r="R14" s="129"/>
      <c r="S14" s="127"/>
      <c r="T14" s="127"/>
      <c r="U14" s="127"/>
      <c r="V14" s="126"/>
      <c r="W14" s="127"/>
      <c r="X14" s="127"/>
      <c r="Y14" s="127"/>
      <c r="Z14" s="127"/>
      <c r="AA14" s="127"/>
      <c r="AB14" s="129"/>
      <c r="AC14" s="127"/>
      <c r="AD14" s="127"/>
      <c r="AE14" s="127"/>
      <c r="AF14" s="127"/>
      <c r="AG14" s="126"/>
      <c r="AH14" s="128"/>
      <c r="AI14" s="127"/>
      <c r="AJ14" s="127"/>
      <c r="AK14" s="127"/>
      <c r="AL14" s="127"/>
      <c r="AM14" s="129"/>
      <c r="AN14" s="127"/>
      <c r="AO14" s="127"/>
      <c r="AP14" s="130"/>
      <c r="AQ14" s="130">
        <v>0</v>
      </c>
      <c r="AR14" s="79">
        <v>0</v>
      </c>
      <c r="AS14" s="127"/>
      <c r="AT14" s="127"/>
      <c r="AU14" s="127"/>
      <c r="AV14" s="127"/>
      <c r="AW14" s="127"/>
      <c r="AX14" s="77"/>
      <c r="AY14" s="79"/>
      <c r="AZ14" s="130"/>
      <c r="BA14" s="78"/>
      <c r="BB14" s="78"/>
      <c r="BC14" s="78"/>
      <c r="BD14" s="77"/>
      <c r="BE14" s="130"/>
      <c r="BF14" s="130"/>
      <c r="BG14" s="130"/>
      <c r="BH14" s="131"/>
      <c r="BI14" s="130"/>
      <c r="BJ14" s="130"/>
      <c r="BK14" s="130"/>
      <c r="BL14" s="130"/>
      <c r="BM14" s="130"/>
      <c r="BN14" s="130"/>
      <c r="BO14" s="130"/>
      <c r="BP14" s="130"/>
      <c r="BQ14" s="130"/>
      <c r="BR14" s="133"/>
      <c r="BS14" s="130"/>
      <c r="BT14" s="131"/>
      <c r="BU14" s="127"/>
      <c r="BV14" s="127"/>
      <c r="BW14" s="127"/>
      <c r="BX14" s="129"/>
      <c r="BY14" s="127"/>
      <c r="BZ14" s="126"/>
      <c r="CA14" s="129"/>
      <c r="CB14" s="127"/>
      <c r="CC14" s="127"/>
      <c r="CD14" s="127"/>
      <c r="CE14" s="126"/>
      <c r="CF14" s="127"/>
      <c r="CG14" s="127"/>
      <c r="CH14" s="127"/>
      <c r="CI14" s="127"/>
      <c r="CJ14" s="127"/>
      <c r="CK14" s="127"/>
      <c r="CL14" s="127"/>
      <c r="CM14" s="127"/>
      <c r="CN14" s="126"/>
      <c r="CO14" s="127"/>
      <c r="CP14" s="127"/>
      <c r="CQ14" s="127"/>
      <c r="CR14" s="126"/>
      <c r="CS14" s="129"/>
      <c r="CT14" s="127"/>
      <c r="CU14" s="126"/>
      <c r="CV14" s="135"/>
    </row>
    <row r="15" spans="1:197" s="81" customFormat="1" ht="12.5" hidden="1" x14ac:dyDescent="0.25">
      <c r="A15" s="76" t="s">
        <v>188</v>
      </c>
      <c r="B15" s="129"/>
      <c r="C15" s="127"/>
      <c r="D15" s="127"/>
      <c r="E15" s="127"/>
      <c r="F15" s="126"/>
      <c r="G15" s="129"/>
      <c r="H15" s="127"/>
      <c r="I15" s="127"/>
      <c r="J15" s="127"/>
      <c r="K15" s="126"/>
      <c r="L15" s="129"/>
      <c r="M15" s="127"/>
      <c r="N15" s="127"/>
      <c r="O15" s="127"/>
      <c r="P15" s="126"/>
      <c r="Q15" s="128"/>
      <c r="R15" s="129"/>
      <c r="S15" s="127"/>
      <c r="T15" s="127"/>
      <c r="U15" s="127"/>
      <c r="V15" s="126"/>
      <c r="W15" s="127"/>
      <c r="X15" s="127"/>
      <c r="Y15" s="127"/>
      <c r="Z15" s="127"/>
      <c r="AA15" s="127"/>
      <c r="AB15" s="129"/>
      <c r="AC15" s="127"/>
      <c r="AD15" s="127"/>
      <c r="AE15" s="127"/>
      <c r="AF15" s="127"/>
      <c r="AG15" s="126"/>
      <c r="AH15" s="128"/>
      <c r="AI15" s="127"/>
      <c r="AJ15" s="127"/>
      <c r="AK15" s="127"/>
      <c r="AL15" s="127"/>
      <c r="AM15" s="129"/>
      <c r="AN15" s="127"/>
      <c r="AO15" s="127"/>
      <c r="AP15" s="127"/>
      <c r="AQ15" s="127"/>
      <c r="AR15" s="126"/>
      <c r="AS15" s="127"/>
      <c r="AT15" s="127"/>
      <c r="AU15" s="127"/>
      <c r="AV15" s="127"/>
      <c r="AW15" s="127"/>
      <c r="AX15" s="77"/>
      <c r="AY15" s="79"/>
      <c r="AZ15" s="130"/>
      <c r="BA15" s="127"/>
      <c r="BB15" s="130"/>
      <c r="BC15" s="78"/>
      <c r="BD15" s="77"/>
      <c r="BE15" s="130"/>
      <c r="BF15" s="130"/>
      <c r="BG15" s="130"/>
      <c r="BH15" s="131"/>
      <c r="BI15" s="130"/>
      <c r="BJ15" s="130"/>
      <c r="BK15" s="130"/>
      <c r="BL15" s="130"/>
      <c r="BM15" s="130"/>
      <c r="BN15" s="78">
        <v>0</v>
      </c>
      <c r="BO15" s="78"/>
      <c r="BP15" s="127"/>
      <c r="BQ15" s="78">
        <v>0</v>
      </c>
      <c r="BR15" s="77"/>
      <c r="BS15" s="130"/>
      <c r="BT15" s="79">
        <v>0</v>
      </c>
      <c r="BU15" s="127"/>
      <c r="BV15" s="127"/>
      <c r="BW15" s="127"/>
      <c r="BX15" s="129"/>
      <c r="BY15" s="127"/>
      <c r="BZ15" s="126"/>
      <c r="CA15" s="129"/>
      <c r="CB15" s="127"/>
      <c r="CC15" s="127"/>
      <c r="CD15" s="127"/>
      <c r="CE15" s="126"/>
      <c r="CF15" s="127"/>
      <c r="CG15" s="127"/>
      <c r="CH15" s="127"/>
      <c r="CI15" s="127"/>
      <c r="CJ15" s="127"/>
      <c r="CK15" s="127"/>
      <c r="CL15" s="127"/>
      <c r="CM15" s="127"/>
      <c r="CN15" s="126"/>
      <c r="CO15" s="127"/>
      <c r="CP15" s="127"/>
      <c r="CQ15" s="127"/>
      <c r="CR15" s="126"/>
      <c r="CS15" s="129"/>
      <c r="CT15" s="127"/>
      <c r="CU15" s="126"/>
      <c r="CV15" s="135"/>
    </row>
    <row r="16" spans="1:197" s="81" customFormat="1" ht="12.5" hidden="1" x14ac:dyDescent="0.25">
      <c r="A16" s="76" t="s">
        <v>189</v>
      </c>
      <c r="B16" s="129"/>
      <c r="C16" s="127"/>
      <c r="D16" s="127"/>
      <c r="E16" s="127"/>
      <c r="F16" s="126"/>
      <c r="G16" s="129"/>
      <c r="H16" s="127"/>
      <c r="I16" s="127"/>
      <c r="J16" s="127"/>
      <c r="K16" s="126"/>
      <c r="L16" s="129"/>
      <c r="M16" s="127"/>
      <c r="N16" s="127"/>
      <c r="O16" s="127"/>
      <c r="P16" s="126"/>
      <c r="Q16" s="128"/>
      <c r="R16" s="129"/>
      <c r="S16" s="127"/>
      <c r="T16" s="127"/>
      <c r="U16" s="127"/>
      <c r="V16" s="126"/>
      <c r="W16" s="127"/>
      <c r="X16" s="127"/>
      <c r="Y16" s="127"/>
      <c r="Z16" s="127"/>
      <c r="AA16" s="127"/>
      <c r="AB16" s="129"/>
      <c r="AC16" s="127"/>
      <c r="AD16" s="127"/>
      <c r="AE16" s="127"/>
      <c r="AF16" s="127"/>
      <c r="AG16" s="126"/>
      <c r="AH16" s="128"/>
      <c r="AI16" s="127"/>
      <c r="AJ16" s="127"/>
      <c r="AK16" s="127"/>
      <c r="AL16" s="127"/>
      <c r="AM16" s="129"/>
      <c r="AN16" s="127"/>
      <c r="AO16" s="127"/>
      <c r="AP16" s="127"/>
      <c r="AQ16" s="127"/>
      <c r="AR16" s="126"/>
      <c r="AS16" s="127"/>
      <c r="AT16" s="127"/>
      <c r="AU16" s="127"/>
      <c r="AV16" s="127"/>
      <c r="AW16" s="127"/>
      <c r="AX16" s="77"/>
      <c r="AY16" s="79"/>
      <c r="AZ16" s="130"/>
      <c r="BA16" s="127"/>
      <c r="BB16" s="127"/>
      <c r="BC16" s="127"/>
      <c r="BD16" s="129"/>
      <c r="BE16" s="127"/>
      <c r="BF16" s="127"/>
      <c r="BG16" s="127"/>
      <c r="BH16" s="126"/>
      <c r="BI16" s="127"/>
      <c r="BJ16" s="127"/>
      <c r="BK16" s="127"/>
      <c r="BL16" s="127"/>
      <c r="BM16" s="127"/>
      <c r="BN16" s="127"/>
      <c r="BO16" s="127"/>
      <c r="BP16" s="127"/>
      <c r="BQ16" s="127"/>
      <c r="BR16" s="133"/>
      <c r="BS16" s="130"/>
      <c r="BT16" s="131"/>
      <c r="BU16" s="127"/>
      <c r="BV16" s="127"/>
      <c r="BW16" s="127"/>
      <c r="BX16" s="129"/>
      <c r="BY16" s="127"/>
      <c r="BZ16" s="126"/>
      <c r="CA16" s="129"/>
      <c r="CB16" s="127"/>
      <c r="CC16" s="127"/>
      <c r="CD16" s="127"/>
      <c r="CE16" s="126"/>
      <c r="CF16" s="127"/>
      <c r="CG16" s="127"/>
      <c r="CH16" s="127"/>
      <c r="CI16" s="127"/>
      <c r="CJ16" s="127"/>
      <c r="CK16" s="127"/>
      <c r="CL16" s="127"/>
      <c r="CM16" s="127"/>
      <c r="CN16" s="126"/>
      <c r="CO16" s="127"/>
      <c r="CP16" s="127"/>
      <c r="CQ16" s="127"/>
      <c r="CR16" s="126"/>
      <c r="CS16" s="129"/>
      <c r="CT16" s="127"/>
      <c r="CU16" s="126"/>
      <c r="CV16" s="135"/>
    </row>
    <row r="17" spans="1:100" s="137" customFormat="1" ht="12.5" hidden="1" x14ac:dyDescent="0.25">
      <c r="A17" s="136" t="s">
        <v>190</v>
      </c>
      <c r="B17" s="133"/>
      <c r="C17" s="130"/>
      <c r="D17" s="130"/>
      <c r="E17" s="130"/>
      <c r="F17" s="131"/>
      <c r="G17" s="133"/>
      <c r="H17" s="130"/>
      <c r="I17" s="130"/>
      <c r="J17" s="130"/>
      <c r="K17" s="131"/>
      <c r="L17" s="133"/>
      <c r="M17" s="130"/>
      <c r="N17" s="130"/>
      <c r="O17" s="130"/>
      <c r="P17" s="131"/>
      <c r="Q17" s="134"/>
      <c r="R17" s="133"/>
      <c r="S17" s="130"/>
      <c r="T17" s="130"/>
      <c r="U17" s="130"/>
      <c r="V17" s="131"/>
      <c r="W17" s="130"/>
      <c r="X17" s="130"/>
      <c r="Y17" s="130"/>
      <c r="Z17" s="130"/>
      <c r="AA17" s="130"/>
      <c r="AB17" s="133"/>
      <c r="AC17" s="130"/>
      <c r="AD17" s="130"/>
      <c r="AE17" s="130"/>
      <c r="AF17" s="130"/>
      <c r="AG17" s="131"/>
      <c r="AH17" s="134"/>
      <c r="AI17" s="130"/>
      <c r="AJ17" s="130"/>
      <c r="AK17" s="130"/>
      <c r="AL17" s="130"/>
      <c r="AM17" s="133"/>
      <c r="AN17" s="130"/>
      <c r="AO17" s="130"/>
      <c r="AP17" s="130"/>
      <c r="AQ17" s="130"/>
      <c r="AR17" s="131"/>
      <c r="AS17" s="130"/>
      <c r="AT17" s="130"/>
      <c r="AU17" s="130"/>
      <c r="AV17" s="130"/>
      <c r="AW17" s="130"/>
      <c r="AX17" s="77"/>
      <c r="AY17" s="79"/>
      <c r="AZ17" s="130"/>
      <c r="BA17" s="130"/>
      <c r="BB17" s="130"/>
      <c r="BC17" s="130"/>
      <c r="BD17" s="133"/>
      <c r="BE17" s="130"/>
      <c r="BF17" s="130"/>
      <c r="BG17" s="130"/>
      <c r="BH17" s="131"/>
      <c r="BI17" s="130"/>
      <c r="BJ17" s="130"/>
      <c r="BK17" s="130"/>
      <c r="BL17" s="130"/>
      <c r="BM17" s="130"/>
      <c r="BN17" s="130"/>
      <c r="BO17" s="130"/>
      <c r="BP17" s="130"/>
      <c r="BQ17" s="130"/>
      <c r="BR17" s="133"/>
      <c r="BS17" s="130"/>
      <c r="BT17" s="131"/>
      <c r="BU17" s="130"/>
      <c r="BV17" s="130"/>
      <c r="BW17" s="130"/>
      <c r="BX17" s="133"/>
      <c r="BY17" s="130"/>
      <c r="BZ17" s="131"/>
      <c r="CA17" s="133"/>
      <c r="CB17" s="130"/>
      <c r="CC17" s="130"/>
      <c r="CD17" s="130"/>
      <c r="CE17" s="131"/>
      <c r="CF17" s="130"/>
      <c r="CG17" s="130"/>
      <c r="CH17" s="130"/>
      <c r="CI17" s="130"/>
      <c r="CJ17" s="130"/>
      <c r="CK17" s="130"/>
      <c r="CL17" s="130"/>
      <c r="CM17" s="130"/>
      <c r="CN17" s="131"/>
      <c r="CO17" s="130"/>
      <c r="CP17" s="130"/>
      <c r="CQ17" s="130"/>
      <c r="CR17" s="131"/>
      <c r="CS17" s="133"/>
      <c r="CT17" s="130"/>
      <c r="CU17" s="131"/>
      <c r="CV17" s="78"/>
    </row>
    <row r="18" spans="1:100" s="81" customFormat="1" ht="12.5" hidden="1" x14ac:dyDescent="0.25">
      <c r="A18" s="76" t="s">
        <v>191</v>
      </c>
      <c r="B18" s="129"/>
      <c r="C18" s="127"/>
      <c r="D18" s="127"/>
      <c r="E18" s="127"/>
      <c r="F18" s="126"/>
      <c r="G18" s="129"/>
      <c r="H18" s="127"/>
      <c r="I18" s="127"/>
      <c r="J18" s="127"/>
      <c r="K18" s="126"/>
      <c r="L18" s="129"/>
      <c r="M18" s="127"/>
      <c r="N18" s="127"/>
      <c r="O18" s="127"/>
      <c r="P18" s="126"/>
      <c r="Q18" s="128"/>
      <c r="R18" s="129"/>
      <c r="S18" s="127"/>
      <c r="T18" s="127"/>
      <c r="U18" s="127"/>
      <c r="V18" s="126"/>
      <c r="W18" s="127"/>
      <c r="X18" s="127"/>
      <c r="Y18" s="127"/>
      <c r="Z18" s="127"/>
      <c r="AA18" s="127"/>
      <c r="AB18" s="129"/>
      <c r="AC18" s="127"/>
      <c r="AD18" s="127"/>
      <c r="AE18" s="127"/>
      <c r="AF18" s="127"/>
      <c r="AG18" s="126"/>
      <c r="AH18" s="128"/>
      <c r="AI18" s="127"/>
      <c r="AJ18" s="127"/>
      <c r="AK18" s="127"/>
      <c r="AL18" s="127"/>
      <c r="AM18" s="129"/>
      <c r="AN18" s="127"/>
      <c r="AO18" s="127"/>
      <c r="AP18" s="127"/>
      <c r="AQ18" s="127"/>
      <c r="AR18" s="126"/>
      <c r="AS18" s="127"/>
      <c r="AT18" s="127"/>
      <c r="AU18" s="127"/>
      <c r="AV18" s="127"/>
      <c r="AW18" s="127"/>
      <c r="AX18" s="77"/>
      <c r="AY18" s="79">
        <v>0</v>
      </c>
      <c r="AZ18" s="78">
        <v>0</v>
      </c>
      <c r="BA18" s="78">
        <v>0</v>
      </c>
      <c r="BB18" s="121">
        <v>0</v>
      </c>
      <c r="BC18" s="78">
        <v>0</v>
      </c>
      <c r="BD18" s="77"/>
      <c r="BE18" s="127"/>
      <c r="BF18" s="127"/>
      <c r="BG18" s="127"/>
      <c r="BH18" s="126"/>
      <c r="BI18" s="127"/>
      <c r="BJ18" s="127"/>
      <c r="BK18" s="127"/>
      <c r="BL18" s="127"/>
      <c r="BM18" s="127"/>
      <c r="BN18" s="127"/>
      <c r="BO18" s="127"/>
      <c r="BP18" s="127"/>
      <c r="BQ18" s="127"/>
      <c r="BR18" s="133"/>
      <c r="BS18" s="130"/>
      <c r="BT18" s="131"/>
      <c r="BU18" s="127"/>
      <c r="BV18" s="127"/>
      <c r="BW18" s="127"/>
      <c r="BX18" s="129"/>
      <c r="BY18" s="127"/>
      <c r="BZ18" s="126"/>
      <c r="CA18" s="129"/>
      <c r="CB18" s="127"/>
      <c r="CC18" s="127"/>
      <c r="CD18" s="127"/>
      <c r="CE18" s="126"/>
      <c r="CF18" s="127"/>
      <c r="CG18" s="127"/>
      <c r="CH18" s="127"/>
      <c r="CI18" s="127"/>
      <c r="CJ18" s="127"/>
      <c r="CK18" s="127"/>
      <c r="CL18" s="127"/>
      <c r="CM18" s="127"/>
      <c r="CN18" s="126"/>
      <c r="CO18" s="127"/>
      <c r="CP18" s="127"/>
      <c r="CQ18" s="127"/>
      <c r="CR18" s="126"/>
      <c r="CS18" s="129"/>
      <c r="CT18" s="127"/>
      <c r="CU18" s="126"/>
      <c r="CV18" s="135"/>
    </row>
    <row r="19" spans="1:100" s="81" customFormat="1" ht="12.5" hidden="1" x14ac:dyDescent="0.25">
      <c r="A19" s="138" t="s">
        <v>192</v>
      </c>
      <c r="B19" s="139"/>
      <c r="C19" s="140"/>
      <c r="D19" s="141">
        <v>1</v>
      </c>
      <c r="E19" s="141">
        <v>0</v>
      </c>
      <c r="F19" s="142"/>
      <c r="G19" s="139"/>
      <c r="H19" s="140"/>
      <c r="I19" s="141">
        <v>1</v>
      </c>
      <c r="J19" s="141">
        <v>0</v>
      </c>
      <c r="K19" s="142"/>
      <c r="L19" s="139"/>
      <c r="M19" s="140"/>
      <c r="N19" s="141">
        <v>1</v>
      </c>
      <c r="O19" s="141">
        <v>0</v>
      </c>
      <c r="P19" s="142"/>
      <c r="Q19" s="143"/>
      <c r="R19" s="139"/>
      <c r="S19" s="140"/>
      <c r="T19" s="141">
        <v>1</v>
      </c>
      <c r="U19" s="141">
        <v>0</v>
      </c>
      <c r="V19" s="142"/>
      <c r="W19" s="140"/>
      <c r="X19" s="140"/>
      <c r="Y19" s="141">
        <v>1</v>
      </c>
      <c r="Z19" s="141">
        <v>0</v>
      </c>
      <c r="AA19" s="140"/>
      <c r="AB19" s="139"/>
      <c r="AC19" s="140"/>
      <c r="AD19" s="141">
        <v>1</v>
      </c>
      <c r="AE19" s="141">
        <v>0</v>
      </c>
      <c r="AF19" s="141"/>
      <c r="AG19" s="142"/>
      <c r="AH19" s="144">
        <v>2.0000000000000018E-2</v>
      </c>
      <c r="AI19" s="140"/>
      <c r="AJ19" s="140"/>
      <c r="AK19" s="141">
        <v>0</v>
      </c>
      <c r="AL19" s="140"/>
      <c r="AM19" s="139"/>
      <c r="AN19" s="140"/>
      <c r="AO19" s="141">
        <v>1</v>
      </c>
      <c r="AP19" s="141">
        <v>0</v>
      </c>
      <c r="AQ19" s="141"/>
      <c r="AR19" s="142"/>
      <c r="AS19" s="140"/>
      <c r="AT19" s="140"/>
      <c r="AU19" s="141">
        <v>1</v>
      </c>
      <c r="AV19" s="141">
        <v>0</v>
      </c>
      <c r="AW19" s="140"/>
      <c r="AX19" s="145">
        <v>1</v>
      </c>
      <c r="AY19" s="146"/>
      <c r="AZ19" s="140"/>
      <c r="BA19" s="140"/>
      <c r="BB19" s="141">
        <v>0</v>
      </c>
      <c r="BC19" s="140"/>
      <c r="BD19" s="139"/>
      <c r="BE19" s="140"/>
      <c r="BF19" s="141">
        <v>0</v>
      </c>
      <c r="BG19" s="140"/>
      <c r="BH19" s="142"/>
      <c r="BI19" s="140"/>
      <c r="BJ19" s="140"/>
      <c r="BK19" s="141">
        <v>0</v>
      </c>
      <c r="BL19" s="140"/>
      <c r="BM19" s="140"/>
      <c r="BN19" s="140"/>
      <c r="BO19" s="140"/>
      <c r="BP19" s="141">
        <v>0</v>
      </c>
      <c r="BQ19" s="140"/>
      <c r="BR19" s="147"/>
      <c r="BS19" s="141">
        <v>0</v>
      </c>
      <c r="BT19" s="149"/>
      <c r="BU19" s="140"/>
      <c r="BV19" s="141">
        <v>0</v>
      </c>
      <c r="BW19" s="140"/>
      <c r="BX19" s="145">
        <v>1</v>
      </c>
      <c r="BY19" s="141">
        <v>0</v>
      </c>
      <c r="BZ19" s="146">
        <v>0</v>
      </c>
      <c r="CA19" s="139"/>
      <c r="CB19" s="140"/>
      <c r="CC19" s="141">
        <v>1</v>
      </c>
      <c r="CD19" s="141">
        <v>0</v>
      </c>
      <c r="CE19" s="142"/>
      <c r="CF19" s="140"/>
      <c r="CG19" s="140"/>
      <c r="CH19" s="141">
        <v>1</v>
      </c>
      <c r="CI19" s="141">
        <v>0</v>
      </c>
      <c r="CJ19" s="140"/>
      <c r="CK19" s="140"/>
      <c r="CL19" s="141">
        <v>1</v>
      </c>
      <c r="CM19" s="141">
        <v>0</v>
      </c>
      <c r="CN19" s="142"/>
      <c r="CO19" s="140"/>
      <c r="CP19" s="141">
        <v>1</v>
      </c>
      <c r="CQ19" s="141">
        <v>0</v>
      </c>
      <c r="CR19" s="142"/>
      <c r="CS19" s="145">
        <v>0</v>
      </c>
      <c r="CT19" s="140"/>
      <c r="CU19" s="142"/>
      <c r="CV19" s="238">
        <v>1</v>
      </c>
    </row>
    <row r="20" spans="1:100" s="81" customFormat="1" ht="12.5" hidden="1" x14ac:dyDescent="0.25">
      <c r="A20" s="136" t="s">
        <v>193</v>
      </c>
      <c r="B20" s="76"/>
      <c r="C20" s="150"/>
      <c r="F20" s="151"/>
      <c r="G20" s="76"/>
      <c r="K20" s="151"/>
      <c r="L20" s="76"/>
      <c r="P20" s="151"/>
      <c r="Q20" s="152"/>
      <c r="R20" s="76"/>
      <c r="V20" s="151"/>
      <c r="AB20" s="76"/>
      <c r="AG20" s="151"/>
      <c r="AH20" s="152"/>
      <c r="AM20" s="76"/>
      <c r="AR20" s="151"/>
      <c r="AX20" s="76"/>
      <c r="AY20" s="151"/>
      <c r="BD20" s="76"/>
      <c r="BE20" s="81" t="s">
        <v>194</v>
      </c>
      <c r="BH20" s="151"/>
      <c r="BJ20" s="81" t="s">
        <v>194</v>
      </c>
      <c r="BN20" s="81" t="s">
        <v>194</v>
      </c>
      <c r="BR20" s="136"/>
      <c r="BS20" s="137"/>
      <c r="BT20" s="153" t="s">
        <v>194</v>
      </c>
      <c r="BX20" s="76"/>
      <c r="BZ20" s="151"/>
      <c r="CA20" s="76"/>
      <c r="CE20" s="151"/>
      <c r="CN20" s="151"/>
      <c r="CR20" s="151"/>
      <c r="CS20" s="76"/>
      <c r="CU20" s="151"/>
    </row>
    <row r="21" spans="1:100" s="81" customFormat="1" ht="12.5" hidden="1" x14ac:dyDescent="0.25">
      <c r="A21" s="76" t="s">
        <v>195</v>
      </c>
      <c r="B21" s="154">
        <v>38.133132300358611</v>
      </c>
      <c r="C21" s="155">
        <v>222.99999999999949</v>
      </c>
      <c r="D21" s="86">
        <v>404</v>
      </c>
      <c r="E21" s="86">
        <v>272</v>
      </c>
      <c r="F21" s="97">
        <v>826.62767725132812</v>
      </c>
      <c r="G21" s="95">
        <v>38.133132300358611</v>
      </c>
      <c r="H21" s="86">
        <v>222.99999999999949</v>
      </c>
      <c r="I21" s="86">
        <v>404</v>
      </c>
      <c r="J21" s="86">
        <v>272</v>
      </c>
      <c r="K21" s="97">
        <v>826.62767725132812</v>
      </c>
      <c r="L21" s="95">
        <v>38.133132300358611</v>
      </c>
      <c r="M21" s="86">
        <v>222.99999999999949</v>
      </c>
      <c r="N21" s="86">
        <v>404</v>
      </c>
      <c r="O21" s="86">
        <v>272</v>
      </c>
      <c r="P21" s="97">
        <v>826.62767725132812</v>
      </c>
      <c r="Q21" s="107">
        <v>826.62767725132812</v>
      </c>
      <c r="R21" s="154">
        <v>43.273924329860904</v>
      </c>
      <c r="S21" s="155">
        <v>222.99999999999949</v>
      </c>
      <c r="T21" s="86">
        <v>404</v>
      </c>
      <c r="U21" s="86">
        <v>272</v>
      </c>
      <c r="V21" s="97">
        <v>826.62767725132812</v>
      </c>
      <c r="W21" s="155">
        <v>43.273924329860904</v>
      </c>
      <c r="X21" s="155">
        <v>222.99999999999949</v>
      </c>
      <c r="Y21" s="86">
        <v>404</v>
      </c>
      <c r="Z21" s="86">
        <v>272</v>
      </c>
      <c r="AA21" s="86">
        <v>826.62767725132812</v>
      </c>
      <c r="AB21" s="154">
        <v>48.39252753371899</v>
      </c>
      <c r="AC21" s="155">
        <v>222.99999999999946</v>
      </c>
      <c r="AD21" s="86">
        <v>404</v>
      </c>
      <c r="AE21" s="86">
        <v>272</v>
      </c>
      <c r="AF21" s="86">
        <v>1033.2845965641602</v>
      </c>
      <c r="AG21" s="97">
        <v>1033.2845965641602</v>
      </c>
      <c r="AH21" s="107">
        <v>1640.8092317947101</v>
      </c>
      <c r="AI21" s="155">
        <v>54.298608153555243</v>
      </c>
      <c r="AJ21" s="155">
        <v>222.99999999999946</v>
      </c>
      <c r="AK21" s="86">
        <v>272</v>
      </c>
      <c r="AL21" s="86">
        <v>1377.7127954188802</v>
      </c>
      <c r="AM21" s="154">
        <v>45.548859087131163</v>
      </c>
      <c r="AN21" s="155">
        <v>222.99999999999949</v>
      </c>
      <c r="AO21" s="86">
        <v>404</v>
      </c>
      <c r="AP21" s="86">
        <v>272</v>
      </c>
      <c r="AQ21" s="86">
        <v>826.62767725132812</v>
      </c>
      <c r="AR21" s="97">
        <v>826.62767725132812</v>
      </c>
      <c r="AS21" s="155">
        <v>48.39252753371899</v>
      </c>
      <c r="AT21" s="155">
        <v>222.99999999999946</v>
      </c>
      <c r="AU21" s="86">
        <v>404</v>
      </c>
      <c r="AV21" s="86">
        <v>272</v>
      </c>
      <c r="AW21" s="86">
        <v>1033.2845965641602</v>
      </c>
      <c r="AX21" s="95">
        <v>5074.62</v>
      </c>
      <c r="AY21" s="97">
        <v>51664.229828208008</v>
      </c>
      <c r="AZ21" s="155">
        <v>159.2955969506443</v>
      </c>
      <c r="BA21" s="155">
        <v>222.99999999999946</v>
      </c>
      <c r="BB21" s="86">
        <v>272</v>
      </c>
      <c r="BC21" s="86">
        <v>5166.4229828208008</v>
      </c>
      <c r="BD21" s="95">
        <v>54.298608153555243</v>
      </c>
      <c r="BE21" s="155">
        <v>222.99999999999949</v>
      </c>
      <c r="BF21" s="86">
        <v>272</v>
      </c>
      <c r="BG21" s="86">
        <v>918.47519694592017</v>
      </c>
      <c r="BH21" s="97">
        <v>2297.536237462537</v>
      </c>
      <c r="BI21" s="86">
        <v>54.298608153555243</v>
      </c>
      <c r="BJ21" s="155">
        <v>222.99999999999949</v>
      </c>
      <c r="BK21" s="86">
        <v>272</v>
      </c>
      <c r="BL21" s="86">
        <v>918.47519694592017</v>
      </c>
      <c r="BM21" s="86">
        <v>2297.536237462537</v>
      </c>
      <c r="BN21" s="86">
        <v>2297.536237462537</v>
      </c>
      <c r="BO21" s="155">
        <v>222.99999999999949</v>
      </c>
      <c r="BP21" s="86">
        <v>272</v>
      </c>
      <c r="BQ21" s="86">
        <v>1377.7127954188802</v>
      </c>
      <c r="BR21" s="95">
        <v>222.99999999999949</v>
      </c>
      <c r="BS21" s="86">
        <v>272</v>
      </c>
      <c r="BT21" s="97">
        <v>826.62767725132812</v>
      </c>
      <c r="BU21" s="155">
        <v>222.99999999999946</v>
      </c>
      <c r="BV21" s="86">
        <v>272</v>
      </c>
      <c r="BW21" s="86">
        <v>826.62767725132812</v>
      </c>
      <c r="BX21" s="95">
        <v>697.2</v>
      </c>
      <c r="BY21" s="86">
        <v>272</v>
      </c>
      <c r="BZ21" s="97">
        <v>826.62767725132812</v>
      </c>
      <c r="CA21" s="154">
        <v>43.273924329860904</v>
      </c>
      <c r="CB21" s="155">
        <v>222.99999999999949</v>
      </c>
      <c r="CC21" s="86">
        <v>404</v>
      </c>
      <c r="CD21" s="86">
        <v>272</v>
      </c>
      <c r="CE21" s="97">
        <v>826.62767725132812</v>
      </c>
      <c r="CF21" s="155">
        <v>43.273924329860904</v>
      </c>
      <c r="CG21" s="155">
        <v>222.99999999999949</v>
      </c>
      <c r="CH21" s="86">
        <v>404</v>
      </c>
      <c r="CI21" s="86">
        <v>272</v>
      </c>
      <c r="CJ21" s="86">
        <v>826.62767725132812</v>
      </c>
      <c r="CK21" s="155">
        <v>222.99999999999949</v>
      </c>
      <c r="CL21" s="86">
        <v>404</v>
      </c>
      <c r="CM21" s="86">
        <v>272</v>
      </c>
      <c r="CN21" s="97">
        <v>826.62767725132812</v>
      </c>
      <c r="CO21" s="155">
        <v>222.99999999999949</v>
      </c>
      <c r="CP21" s="86">
        <v>404</v>
      </c>
      <c r="CQ21" s="86">
        <v>272</v>
      </c>
      <c r="CR21" s="97">
        <v>826.62767725132812</v>
      </c>
      <c r="CS21" s="95">
        <v>272</v>
      </c>
      <c r="CT21" s="86">
        <v>826.62767725132812</v>
      </c>
      <c r="CU21" s="97">
        <v>826.62767725132812</v>
      </c>
      <c r="CV21" s="155">
        <v>596.65790247080361</v>
      </c>
    </row>
    <row r="22" spans="1:100" s="81" customFormat="1" ht="12.5" hidden="1" x14ac:dyDescent="0.25">
      <c r="A22" s="76" t="s">
        <v>196</v>
      </c>
      <c r="B22" s="95">
        <v>32.160473024398833</v>
      </c>
      <c r="C22" s="86">
        <v>222.99999999999969</v>
      </c>
      <c r="D22" s="155"/>
      <c r="E22" s="86"/>
      <c r="F22" s="97">
        <v>558.47826086956525</v>
      </c>
      <c r="G22" s="95">
        <v>32.160473024398833</v>
      </c>
      <c r="H22" s="86">
        <v>222.99999999999969</v>
      </c>
      <c r="I22" s="86"/>
      <c r="J22" s="86"/>
      <c r="K22" s="97">
        <v>558.47826086956525</v>
      </c>
      <c r="L22" s="95">
        <v>32.160473024398833</v>
      </c>
      <c r="M22" s="86">
        <v>222.99999999999969</v>
      </c>
      <c r="N22" s="86"/>
      <c r="O22" s="86"/>
      <c r="P22" s="97">
        <v>558.47826086956525</v>
      </c>
      <c r="Q22" s="107">
        <v>558.47826086956525</v>
      </c>
      <c r="R22" s="95">
        <v>36.496080760123647</v>
      </c>
      <c r="S22" s="86">
        <v>222.99999999999969</v>
      </c>
      <c r="T22" s="155"/>
      <c r="U22" s="86"/>
      <c r="V22" s="97">
        <v>558.47826086956525</v>
      </c>
      <c r="W22" s="86">
        <v>36.496080760123647</v>
      </c>
      <c r="X22" s="86">
        <v>222.99999999999969</v>
      </c>
      <c r="Y22" s="155"/>
      <c r="Z22" s="86"/>
      <c r="AA22" s="86">
        <v>558.47826086956525</v>
      </c>
      <c r="AB22" s="95">
        <v>40.812975028437705</v>
      </c>
      <c r="AC22" s="86">
        <v>222.99999999999969</v>
      </c>
      <c r="AD22" s="155"/>
      <c r="AE22" s="86"/>
      <c r="AF22" s="86">
        <v>698.09782608695662</v>
      </c>
      <c r="AG22" s="97">
        <v>698.09782608695662</v>
      </c>
      <c r="AH22" s="156"/>
      <c r="AI22" s="86">
        <v>45.794006876492375</v>
      </c>
      <c r="AJ22" s="86">
        <v>222.99999999999963</v>
      </c>
      <c r="AK22" s="86"/>
      <c r="AL22" s="86">
        <v>930.79710144927549</v>
      </c>
      <c r="AM22" s="95">
        <v>38.414700434929891</v>
      </c>
      <c r="AN22" s="86">
        <v>222.99999999999963</v>
      </c>
      <c r="AO22" s="155"/>
      <c r="AP22" s="86"/>
      <c r="AQ22" s="86">
        <v>558.47826086956525</v>
      </c>
      <c r="AR22" s="97">
        <v>558.47826086956525</v>
      </c>
      <c r="AS22" s="86">
        <v>40.812975028437705</v>
      </c>
      <c r="AT22" s="86">
        <v>222.99999999999969</v>
      </c>
      <c r="AU22" s="155"/>
      <c r="AV22" s="86"/>
      <c r="AW22" s="86">
        <v>698.09782608695662</v>
      </c>
      <c r="AX22" s="154"/>
      <c r="AY22" s="157">
        <v>34904.891304347824</v>
      </c>
      <c r="AZ22" s="86">
        <v>134.34568417524216</v>
      </c>
      <c r="BA22" s="86">
        <v>222.99999999999963</v>
      </c>
      <c r="BB22" s="86"/>
      <c r="BC22" s="86">
        <v>3490.489130434783</v>
      </c>
      <c r="BD22" s="95">
        <v>45.794006876492375</v>
      </c>
      <c r="BE22" s="86"/>
      <c r="BF22" s="86"/>
      <c r="BG22" s="86">
        <v>620.53140096618358</v>
      </c>
      <c r="BH22" s="97">
        <v>1804.0730337078651</v>
      </c>
      <c r="BI22" s="86">
        <v>45.794006876492375</v>
      </c>
      <c r="BJ22" s="86"/>
      <c r="BK22" s="86"/>
      <c r="BL22" s="86">
        <v>620.53140096618358</v>
      </c>
      <c r="BM22" s="86">
        <v>1804.0730337078651</v>
      </c>
      <c r="BN22" s="86">
        <v>1804.0730337078651</v>
      </c>
      <c r="BO22" s="86">
        <v>222.99999999999963</v>
      </c>
      <c r="BP22" s="86"/>
      <c r="BQ22" s="86">
        <v>930.79710144927549</v>
      </c>
      <c r="BR22" s="95">
        <v>222.99999999999963</v>
      </c>
      <c r="BS22" s="86"/>
      <c r="BT22" s="97">
        <v>558.47826086956525</v>
      </c>
      <c r="BU22" s="86"/>
      <c r="BV22" s="155"/>
      <c r="BW22" s="155"/>
      <c r="BX22" s="154"/>
      <c r="BY22" s="155"/>
      <c r="BZ22" s="157"/>
      <c r="CA22" s="95">
        <v>36.496080760123647</v>
      </c>
      <c r="CB22" s="86">
        <v>222.99999999999969</v>
      </c>
      <c r="CC22" s="155"/>
      <c r="CD22" s="86"/>
      <c r="CE22" s="97">
        <v>558.47826086956525</v>
      </c>
      <c r="CF22" s="86">
        <v>36.496080760123647</v>
      </c>
      <c r="CG22" s="86">
        <v>222.99999999999969</v>
      </c>
      <c r="CH22" s="155"/>
      <c r="CI22" s="86"/>
      <c r="CJ22" s="86">
        <v>558.47826086956525</v>
      </c>
      <c r="CK22" s="86">
        <v>222.99999999999969</v>
      </c>
      <c r="CL22" s="155"/>
      <c r="CM22" s="86"/>
      <c r="CN22" s="97">
        <v>558.47826086956525</v>
      </c>
      <c r="CO22" s="86">
        <v>222.99999999999969</v>
      </c>
      <c r="CP22" s="155"/>
      <c r="CQ22" s="86"/>
      <c r="CR22" s="97">
        <v>558.47826086956525</v>
      </c>
      <c r="CS22" s="154"/>
      <c r="CT22" s="155"/>
      <c r="CU22" s="157"/>
      <c r="CV22" s="155"/>
    </row>
    <row r="23" spans="1:100" s="81" customFormat="1" ht="12.5" hidden="1" x14ac:dyDescent="0.25">
      <c r="A23" s="112" t="s">
        <v>197</v>
      </c>
      <c r="B23" s="112"/>
      <c r="C23" s="113"/>
      <c r="D23" s="113"/>
      <c r="E23" s="113"/>
      <c r="F23" s="114"/>
      <c r="G23" s="112"/>
      <c r="H23" s="113"/>
      <c r="I23" s="113"/>
      <c r="J23" s="113"/>
      <c r="K23" s="114"/>
      <c r="L23" s="112"/>
      <c r="M23" s="113"/>
      <c r="N23" s="113"/>
      <c r="O23" s="113"/>
      <c r="P23" s="114"/>
      <c r="Q23" s="115"/>
      <c r="R23" s="112"/>
      <c r="S23" s="113"/>
      <c r="T23" s="113"/>
      <c r="U23" s="113"/>
      <c r="V23" s="114"/>
      <c r="W23" s="113"/>
      <c r="X23" s="113"/>
      <c r="Y23" s="113"/>
      <c r="Z23" s="113"/>
      <c r="AA23" s="113"/>
      <c r="AB23" s="112"/>
      <c r="AC23" s="113"/>
      <c r="AD23" s="113"/>
      <c r="AE23" s="113"/>
      <c r="AF23" s="113"/>
      <c r="AG23" s="114"/>
      <c r="AH23" s="115"/>
      <c r="AI23" s="113"/>
      <c r="AJ23" s="113"/>
      <c r="AK23" s="113"/>
      <c r="AL23" s="113"/>
      <c r="AM23" s="112"/>
      <c r="AN23" s="113"/>
      <c r="AO23" s="113"/>
      <c r="AP23" s="113"/>
      <c r="AQ23" s="113"/>
      <c r="AR23" s="114"/>
      <c r="AS23" s="113"/>
      <c r="AT23" s="113"/>
      <c r="AU23" s="113"/>
      <c r="AV23" s="113"/>
      <c r="AW23" s="113"/>
      <c r="AX23" s="112"/>
      <c r="AY23" s="114"/>
      <c r="AZ23" s="113"/>
      <c r="BA23" s="113"/>
      <c r="BB23" s="113"/>
      <c r="BC23" s="113"/>
      <c r="BD23" s="112"/>
      <c r="BE23" s="113" t="s">
        <v>198</v>
      </c>
      <c r="BF23" s="113"/>
      <c r="BG23" s="113"/>
      <c r="BH23" s="114"/>
      <c r="BI23" s="113"/>
      <c r="BJ23" s="113" t="s">
        <v>198</v>
      </c>
      <c r="BK23" s="113"/>
      <c r="BL23" s="113"/>
      <c r="BM23" s="113"/>
      <c r="BN23" s="113" t="s">
        <v>198</v>
      </c>
      <c r="BO23" s="113"/>
      <c r="BP23" s="113"/>
      <c r="BQ23" s="113"/>
      <c r="BR23" s="116"/>
      <c r="BS23" s="117"/>
      <c r="BT23" s="118" t="s">
        <v>198</v>
      </c>
      <c r="BU23" s="113" t="s">
        <v>199</v>
      </c>
      <c r="BV23" s="113"/>
      <c r="BW23" s="113"/>
      <c r="BX23" s="112" t="s">
        <v>199</v>
      </c>
      <c r="BY23" s="113"/>
      <c r="BZ23" s="114"/>
      <c r="CA23" s="112"/>
      <c r="CB23" s="113"/>
      <c r="CC23" s="113"/>
      <c r="CD23" s="113"/>
      <c r="CE23" s="114"/>
      <c r="CF23" s="113"/>
      <c r="CG23" s="113"/>
      <c r="CH23" s="113"/>
      <c r="CI23" s="113"/>
      <c r="CJ23" s="113"/>
      <c r="CK23" s="113"/>
      <c r="CL23" s="113"/>
      <c r="CM23" s="113"/>
      <c r="CN23" s="114"/>
      <c r="CO23" s="113"/>
      <c r="CP23" s="113"/>
      <c r="CQ23" s="113"/>
      <c r="CR23" s="114"/>
      <c r="CS23" s="112"/>
      <c r="CT23" s="113"/>
      <c r="CU23" s="114"/>
      <c r="CV23" s="113" t="s">
        <v>199</v>
      </c>
    </row>
    <row r="24" spans="1:100" s="81" customFormat="1" ht="12.5" hidden="1" x14ac:dyDescent="0.25">
      <c r="A24" s="76" t="s">
        <v>200</v>
      </c>
      <c r="B24" s="154">
        <v>17037.320536265968</v>
      </c>
      <c r="C24" s="155">
        <v>10859.460627995401</v>
      </c>
      <c r="D24" s="155">
        <v>13266.053251948424</v>
      </c>
      <c r="E24" s="155">
        <v>7037.8395000877708</v>
      </c>
      <c r="F24" s="157">
        <v>1349.0137579037223</v>
      </c>
      <c r="G24" s="154">
        <v>0</v>
      </c>
      <c r="H24" s="155">
        <v>0</v>
      </c>
      <c r="I24" s="155">
        <v>37731.556310870023</v>
      </c>
      <c r="J24" s="155">
        <v>0</v>
      </c>
      <c r="K24" s="157">
        <v>0</v>
      </c>
      <c r="L24" s="154">
        <v>0</v>
      </c>
      <c r="M24" s="155">
        <v>0</v>
      </c>
      <c r="N24" s="155">
        <v>37624.734094293955</v>
      </c>
      <c r="O24" s="155">
        <v>0</v>
      </c>
      <c r="P24" s="157">
        <v>0</v>
      </c>
      <c r="Q24" s="156">
        <v>1379.4286109783766</v>
      </c>
      <c r="R24" s="154">
        <v>3209.4465854649111</v>
      </c>
      <c r="S24" s="155">
        <v>2888.6998515676023</v>
      </c>
      <c r="T24" s="155">
        <v>2478.0733617113997</v>
      </c>
      <c r="U24" s="155">
        <v>4316.2098230597612</v>
      </c>
      <c r="V24" s="157">
        <v>1345.6800396374113</v>
      </c>
      <c r="W24" s="155">
        <v>3222.9287425959433</v>
      </c>
      <c r="X24" s="155">
        <v>2900.8346244220888</v>
      </c>
      <c r="Y24" s="155">
        <v>2488.4831858213029</v>
      </c>
      <c r="Z24" s="155">
        <v>4334.3412415131916</v>
      </c>
      <c r="AA24" s="155">
        <v>1351.332936253498</v>
      </c>
      <c r="AB24" s="154">
        <v>3954.2613419361896</v>
      </c>
      <c r="AC24" s="155">
        <v>6895.6897469921132</v>
      </c>
      <c r="AD24" s="155">
        <v>8273.3883733096354</v>
      </c>
      <c r="AE24" s="155">
        <v>6469.9124221519769</v>
      </c>
      <c r="AF24" s="155">
        <v>463.31357442212521</v>
      </c>
      <c r="AG24" s="157">
        <v>1544.3785814070839</v>
      </c>
      <c r="AH24" s="156">
        <v>34030.636881880127</v>
      </c>
      <c r="AI24" s="155">
        <v>0</v>
      </c>
      <c r="AJ24" s="155">
        <v>6473.9001758560034</v>
      </c>
      <c r="AK24" s="155">
        <v>6204.9525394627226</v>
      </c>
      <c r="AL24" s="155">
        <v>1973.4346850083684</v>
      </c>
      <c r="AM24" s="154">
        <v>0</v>
      </c>
      <c r="AN24" s="155">
        <v>15994.67049152168</v>
      </c>
      <c r="AO24" s="155">
        <v>27102.04241141017</v>
      </c>
      <c r="AP24" s="155">
        <v>12472.983663680083</v>
      </c>
      <c r="AQ24" s="155">
        <v>7642.0534929609348</v>
      </c>
      <c r="AR24" s="157">
        <v>2865.7700598603506</v>
      </c>
      <c r="AS24" s="155">
        <v>0</v>
      </c>
      <c r="AT24" s="155">
        <v>11127.79867046966</v>
      </c>
      <c r="AU24" s="155">
        <v>18357.674117924125</v>
      </c>
      <c r="AV24" s="155">
        <v>10440.707962634542</v>
      </c>
      <c r="AW24" s="155">
        <v>2492.2139126662219</v>
      </c>
      <c r="AX24" s="154">
        <v>75689.062652014254</v>
      </c>
      <c r="AY24" s="157">
        <v>29995.082149914462</v>
      </c>
      <c r="AZ24" s="155">
        <v>0</v>
      </c>
      <c r="BA24" s="155">
        <v>2676.6819295989121</v>
      </c>
      <c r="BB24" s="155">
        <v>2511.4090543322027</v>
      </c>
      <c r="BC24" s="155">
        <v>2997.387058426682</v>
      </c>
      <c r="BD24" s="154">
        <v>341941.84611469193</v>
      </c>
      <c r="BE24" s="155">
        <v>209918.7833087545</v>
      </c>
      <c r="BF24" s="155">
        <v>252803.36644596388</v>
      </c>
      <c r="BG24" s="155">
        <v>430950.79892374383</v>
      </c>
      <c r="BH24" s="157">
        <v>146620.56442277349</v>
      </c>
      <c r="BI24" s="155">
        <v>592699.19993213273</v>
      </c>
      <c r="BJ24" s="155">
        <v>209918.7833087545</v>
      </c>
      <c r="BK24" s="155">
        <v>252803.36644596388</v>
      </c>
      <c r="BL24" s="155">
        <v>430950.79892374383</v>
      </c>
      <c r="BM24" s="155">
        <v>146620.56442277349</v>
      </c>
      <c r="BN24" s="155">
        <v>48873.521474257832</v>
      </c>
      <c r="BO24" s="155">
        <v>186003.98521028884</v>
      </c>
      <c r="BP24" s="155">
        <v>129642.75202357121</v>
      </c>
      <c r="BQ24" s="155">
        <v>110029.9912145729</v>
      </c>
      <c r="BR24" s="95">
        <v>0</v>
      </c>
      <c r="BS24" s="86">
        <v>0</v>
      </c>
      <c r="BT24" s="97">
        <v>87982.951966380802</v>
      </c>
      <c r="BU24" s="155">
        <v>85030.393238989156</v>
      </c>
      <c r="BV24" s="155">
        <v>239839.09124360676</v>
      </c>
      <c r="BW24" s="155">
        <v>147747.63829648151</v>
      </c>
      <c r="BX24" s="154">
        <v>457750.94249549485</v>
      </c>
      <c r="BY24" s="155">
        <v>239839.09124360676</v>
      </c>
      <c r="BZ24" s="157">
        <v>147747.63829648151</v>
      </c>
      <c r="CA24" s="154">
        <v>3179.1271680524669</v>
      </c>
      <c r="CB24" s="155">
        <v>2861.4105061160858</v>
      </c>
      <c r="CC24" s="155">
        <v>2454.6631759888346</v>
      </c>
      <c r="CD24" s="155">
        <v>4275.4348907528311</v>
      </c>
      <c r="CE24" s="157">
        <v>1332.9674944247447</v>
      </c>
      <c r="CF24" s="155">
        <v>3171.7850729761349</v>
      </c>
      <c r="CG24" s="155">
        <v>2854.8021677647794</v>
      </c>
      <c r="CH24" s="155">
        <v>2448.9942079149582</v>
      </c>
      <c r="CI24" s="155">
        <v>4265.560907171418</v>
      </c>
      <c r="CJ24" s="155">
        <v>1329.8890475554044</v>
      </c>
      <c r="CK24" s="86">
        <v>0</v>
      </c>
      <c r="CL24" s="86">
        <v>33688.060019553464</v>
      </c>
      <c r="CM24" s="86">
        <v>13172.281305073044</v>
      </c>
      <c r="CN24" s="97">
        <v>0</v>
      </c>
      <c r="CO24" s="86">
        <v>8105.9131579384766</v>
      </c>
      <c r="CP24" s="86">
        <v>10283.587249511509</v>
      </c>
      <c r="CQ24" s="86">
        <v>1740.6748397013118</v>
      </c>
      <c r="CR24" s="97">
        <v>3988.818292513105</v>
      </c>
      <c r="CS24" s="154">
        <v>32410.688005892804</v>
      </c>
      <c r="CT24" s="155">
        <v>906185.51488508657</v>
      </c>
      <c r="CU24" s="157">
        <v>492492.12765493843</v>
      </c>
      <c r="CV24" s="155">
        <v>79572.067816895709</v>
      </c>
    </row>
    <row r="25" spans="1:100" s="81" customFormat="1" ht="12.5" hidden="1" x14ac:dyDescent="0.25">
      <c r="A25" s="76" t="s">
        <v>201</v>
      </c>
      <c r="B25" s="154">
        <v>16962.138378920728</v>
      </c>
      <c r="C25" s="155">
        <v>10805.858547752085</v>
      </c>
      <c r="D25" s="155">
        <v>10642.298663897271</v>
      </c>
      <c r="E25" s="155">
        <v>7003.1008652194087</v>
      </c>
      <c r="F25" s="157">
        <v>1342.3550530032155</v>
      </c>
      <c r="G25" s="154">
        <v>0</v>
      </c>
      <c r="H25" s="155">
        <v>0</v>
      </c>
      <c r="I25" s="155">
        <v>30269.024531087256</v>
      </c>
      <c r="J25" s="155">
        <v>0</v>
      </c>
      <c r="K25" s="157">
        <v>0</v>
      </c>
      <c r="L25" s="154">
        <v>0</v>
      </c>
      <c r="M25" s="155">
        <v>0</v>
      </c>
      <c r="N25" s="155">
        <v>30183.329568828976</v>
      </c>
      <c r="O25" s="155">
        <v>0</v>
      </c>
      <c r="P25" s="157">
        <v>0</v>
      </c>
      <c r="Q25" s="156">
        <v>1372.619778972027</v>
      </c>
      <c r="R25" s="154">
        <v>3195.2839641967394</v>
      </c>
      <c r="S25" s="155">
        <v>2874.4412869347138</v>
      </c>
      <c r="T25" s="155">
        <v>1987.961025447207</v>
      </c>
      <c r="U25" s="155">
        <v>4294.9050977876605</v>
      </c>
      <c r="V25" s="157">
        <v>1339.0377899035229</v>
      </c>
      <c r="W25" s="155">
        <v>3208.7066273682244</v>
      </c>
      <c r="X25" s="155">
        <v>2886.5161627933398</v>
      </c>
      <c r="Y25" s="155">
        <v>1996.3119988009405</v>
      </c>
      <c r="Z25" s="155">
        <v>4312.9470199226125</v>
      </c>
      <c r="AA25" s="155">
        <v>1344.6627839350888</v>
      </c>
      <c r="AB25" s="154">
        <v>3936.8120078251809</v>
      </c>
      <c r="AC25" s="155">
        <v>6861.6527604590619</v>
      </c>
      <c r="AD25" s="155">
        <v>6637.0810035942304</v>
      </c>
      <c r="AE25" s="155">
        <v>6437.97706396988</v>
      </c>
      <c r="AF25" s="155">
        <v>461.02666789474489</v>
      </c>
      <c r="AG25" s="157">
        <v>1536.7555596491495</v>
      </c>
      <c r="AH25" s="156">
        <v>33762.833838691724</v>
      </c>
      <c r="AI25" s="155">
        <v>0</v>
      </c>
      <c r="AJ25" s="155">
        <v>6456.0978013699114</v>
      </c>
      <c r="AK25" s="155">
        <v>6179.0164911944585</v>
      </c>
      <c r="AL25" s="155">
        <v>1963.6938509131589</v>
      </c>
      <c r="AM25" s="154">
        <v>0</v>
      </c>
      <c r="AN25" s="155">
        <v>15915.721118203661</v>
      </c>
      <c r="AO25" s="155">
        <v>21741.811544550776</v>
      </c>
      <c r="AP25" s="155">
        <v>12411.417266036855</v>
      </c>
      <c r="AQ25" s="155">
        <v>7604.3324699206751</v>
      </c>
      <c r="AR25" s="157">
        <v>2851.6246762202531</v>
      </c>
      <c r="AS25" s="155">
        <v>0</v>
      </c>
      <c r="AT25" s="155">
        <v>11072.872079021068</v>
      </c>
      <c r="AU25" s="155">
        <v>14726.900836822073</v>
      </c>
      <c r="AV25" s="155">
        <v>10389.172837163631</v>
      </c>
      <c r="AW25" s="155">
        <v>2479.9123946897344</v>
      </c>
      <c r="AX25" s="154">
        <v>60719.310787845752</v>
      </c>
      <c r="AY25" s="157">
        <v>29847.027024951836</v>
      </c>
      <c r="AZ25" s="155">
        <v>0</v>
      </c>
      <c r="BA25" s="155">
        <v>2663.4698811840653</v>
      </c>
      <c r="BB25" s="155">
        <v>2499.0127895207565</v>
      </c>
      <c r="BC25" s="155">
        <v>2982.5920159167554</v>
      </c>
      <c r="BD25" s="154">
        <v>340432.92775967275</v>
      </c>
      <c r="BE25" s="155">
        <v>208882.62839711114</v>
      </c>
      <c r="BF25" s="155">
        <v>251555.53409054436</v>
      </c>
      <c r="BG25" s="155">
        <v>428823.63440829073</v>
      </c>
      <c r="BH25" s="157">
        <v>145896.84825226228</v>
      </c>
      <c r="BI25" s="155">
        <v>590083.74145009939</v>
      </c>
      <c r="BJ25" s="155">
        <v>208882.62839711114</v>
      </c>
      <c r="BK25" s="155">
        <v>251555.53409054436</v>
      </c>
      <c r="BL25" s="155">
        <v>428823.63440829073</v>
      </c>
      <c r="BM25" s="155">
        <v>145896.84825226228</v>
      </c>
      <c r="BN25" s="155">
        <v>48632.282750754101</v>
      </c>
      <c r="BO25" s="155">
        <v>185085.87326326309</v>
      </c>
      <c r="BP25" s="155">
        <v>129002.83799515096</v>
      </c>
      <c r="BQ25" s="155">
        <v>109486.88538084021</v>
      </c>
      <c r="BR25" s="95">
        <v>0</v>
      </c>
      <c r="BS25" s="86">
        <v>0</v>
      </c>
      <c r="BT25" s="97">
        <v>87548.669876975007</v>
      </c>
      <c r="BU25" s="155">
        <v>84610.684920348809</v>
      </c>
      <c r="BV25" s="155">
        <v>238655.25029102928</v>
      </c>
      <c r="BW25" s="155">
        <v>147018.35891189479</v>
      </c>
      <c r="BX25" s="154">
        <v>367217.14825033036</v>
      </c>
      <c r="BY25" s="155">
        <v>238655.25029102928</v>
      </c>
      <c r="BZ25" s="157">
        <v>147018.35891189479</v>
      </c>
      <c r="CA25" s="154">
        <v>3165.09834007683</v>
      </c>
      <c r="CB25" s="155">
        <v>2847.2866411459877</v>
      </c>
      <c r="CC25" s="155">
        <v>1969.1808966850788</v>
      </c>
      <c r="CD25" s="155">
        <v>4254.3314297302459</v>
      </c>
      <c r="CE25" s="157">
        <v>1326.3879935595091</v>
      </c>
      <c r="CF25" s="155">
        <v>3157.7886441413193</v>
      </c>
      <c r="CG25" s="155">
        <v>2840.7109214204784</v>
      </c>
      <c r="CH25" s="155">
        <v>1964.633134798971</v>
      </c>
      <c r="CI25" s="155">
        <v>4244.5061839341033</v>
      </c>
      <c r="CJ25" s="155">
        <v>1323.3247418422825</v>
      </c>
      <c r="CK25" s="86">
        <v>0</v>
      </c>
      <c r="CL25" s="86">
        <v>27025.249282994417</v>
      </c>
      <c r="CM25" s="86">
        <v>13107.263188272487</v>
      </c>
      <c r="CN25" s="97">
        <v>0</v>
      </c>
      <c r="CO25" s="86">
        <v>8065.9025328787884</v>
      </c>
      <c r="CP25" s="86">
        <v>8249.7035679751552</v>
      </c>
      <c r="CQ25" s="86">
        <v>1732.0829035424704</v>
      </c>
      <c r="CR25" s="97">
        <v>3969.1295652811004</v>
      </c>
      <c r="CS25" s="154">
        <v>32250.709498787739</v>
      </c>
      <c r="CT25" s="155">
        <v>901712.60132628796</v>
      </c>
      <c r="CU25" s="157">
        <v>490061.19637298264</v>
      </c>
      <c r="CV25" s="155">
        <v>63834.336778869474</v>
      </c>
    </row>
    <row r="26" spans="1:100" s="137" customFormat="1" ht="12.5" hidden="1" x14ac:dyDescent="0.25">
      <c r="A26" s="136" t="s">
        <v>202</v>
      </c>
      <c r="B26" s="95">
        <v>153.20305022505983</v>
      </c>
      <c r="C26" s="86">
        <v>109.6663362989743</v>
      </c>
      <c r="D26" s="86">
        <v>5498.5907649156379</v>
      </c>
      <c r="E26" s="86">
        <v>71.0729657645348</v>
      </c>
      <c r="F26" s="97">
        <v>13.623272970374213</v>
      </c>
      <c r="G26" s="95">
        <v>0</v>
      </c>
      <c r="H26" s="86">
        <v>0</v>
      </c>
      <c r="I26" s="86">
        <v>15639.194501678372</v>
      </c>
      <c r="J26" s="86">
        <v>0</v>
      </c>
      <c r="K26" s="97">
        <v>0</v>
      </c>
      <c r="L26" s="95">
        <v>0</v>
      </c>
      <c r="M26" s="86">
        <v>0</v>
      </c>
      <c r="N26" s="86">
        <v>15594.918209219895</v>
      </c>
      <c r="O26" s="86">
        <v>0</v>
      </c>
      <c r="P26" s="97">
        <v>0</v>
      </c>
      <c r="Q26" s="107">
        <v>13.930423170557281</v>
      </c>
      <c r="R26" s="95">
        <v>28.859996228925304</v>
      </c>
      <c r="S26" s="86">
        <v>29.172086924107962</v>
      </c>
      <c r="T26" s="86">
        <v>1027.1262328521464</v>
      </c>
      <c r="U26" s="86">
        <v>43.588068892882468</v>
      </c>
      <c r="V26" s="97">
        <v>13.589606780031685</v>
      </c>
      <c r="W26" s="86">
        <v>28.981230526988256</v>
      </c>
      <c r="X26" s="86">
        <v>29.294632244392197</v>
      </c>
      <c r="Y26" s="86">
        <v>1031.44095718108</v>
      </c>
      <c r="Z26" s="86">
        <v>43.771172483549321</v>
      </c>
      <c r="AA26" s="86">
        <v>13.646693635686828</v>
      </c>
      <c r="AB26" s="95">
        <v>35.557521952007328</v>
      </c>
      <c r="AC26" s="86">
        <v>69.637439345513926</v>
      </c>
      <c r="AD26" s="86">
        <v>3429.2020422395963</v>
      </c>
      <c r="AE26" s="86">
        <v>65.337645746739639</v>
      </c>
      <c r="AF26" s="86">
        <v>4.6788605811111896</v>
      </c>
      <c r="AG26" s="97">
        <v>15.596201937037298</v>
      </c>
      <c r="AH26" s="107">
        <v>561.20047313311215</v>
      </c>
      <c r="AI26" s="86">
        <v>0</v>
      </c>
      <c r="AJ26" s="86">
        <v>36.493450939236816</v>
      </c>
      <c r="AK26" s="86">
        <v>53.132843427601536</v>
      </c>
      <c r="AL26" s="86">
        <v>19.929106909072889</v>
      </c>
      <c r="AM26" s="95">
        <v>0</v>
      </c>
      <c r="AN26" s="86">
        <v>161.52523345335712</v>
      </c>
      <c r="AO26" s="86">
        <v>11233.411873410387</v>
      </c>
      <c r="AP26" s="86">
        <v>125.96080670769499</v>
      </c>
      <c r="AQ26" s="86">
        <v>77.174736120251453</v>
      </c>
      <c r="AR26" s="97">
        <v>28.940526045094295</v>
      </c>
      <c r="AS26" s="86">
        <v>0</v>
      </c>
      <c r="AT26" s="86">
        <v>112.37619924851408</v>
      </c>
      <c r="AU26" s="86">
        <v>7608.9953396895098</v>
      </c>
      <c r="AV26" s="86">
        <v>105.43748256500825</v>
      </c>
      <c r="AW26" s="86">
        <v>25.168097978167118</v>
      </c>
      <c r="AX26" s="95">
        <v>31372.042083606189</v>
      </c>
      <c r="AY26" s="97">
        <v>302.91106336237033</v>
      </c>
      <c r="AZ26" s="86">
        <v>0</v>
      </c>
      <c r="BA26" s="86">
        <v>27.030983463399512</v>
      </c>
      <c r="BB26" s="86">
        <v>25.361943780768136</v>
      </c>
      <c r="BC26" s="86">
        <v>30.269685431724103</v>
      </c>
      <c r="BD26" s="95">
        <v>3074.8106025737929</v>
      </c>
      <c r="BE26" s="86">
        <v>2119.9049082107999</v>
      </c>
      <c r="BF26" s="86">
        <v>2552.9830579894669</v>
      </c>
      <c r="BG26" s="86">
        <v>4352.0389144600676</v>
      </c>
      <c r="BH26" s="97">
        <v>1480.6757607169911</v>
      </c>
      <c r="BI26" s="86">
        <v>5329.6717111279077</v>
      </c>
      <c r="BJ26" s="86">
        <v>2119.9049082107999</v>
      </c>
      <c r="BK26" s="86">
        <v>2552.9830579894669</v>
      </c>
      <c r="BL26" s="86">
        <v>4352.0389144600676</v>
      </c>
      <c r="BM26" s="86">
        <v>1480.6757607169911</v>
      </c>
      <c r="BN26" s="86">
        <v>493.55858690566379</v>
      </c>
      <c r="BO26" s="86">
        <v>1878.3967541108359</v>
      </c>
      <c r="BP26" s="86">
        <v>1309.2220810202393</v>
      </c>
      <c r="BQ26" s="86">
        <v>1111.1588717770387</v>
      </c>
      <c r="BR26" s="95">
        <v>0</v>
      </c>
      <c r="BS26" s="86">
        <v>0</v>
      </c>
      <c r="BT26" s="97">
        <v>888.51263699482024</v>
      </c>
      <c r="BU26" s="86">
        <v>858.69565902209604</v>
      </c>
      <c r="BV26" s="86">
        <v>2422.0608498874431</v>
      </c>
      <c r="BW26" s="86">
        <v>1492.0577313969357</v>
      </c>
      <c r="BX26" s="95">
        <v>189731.26801428152</v>
      </c>
      <c r="BY26" s="86">
        <v>2422.0608498874431</v>
      </c>
      <c r="BZ26" s="97">
        <v>1492.0577313969357</v>
      </c>
      <c r="CA26" s="95">
        <v>28.587357863124431</v>
      </c>
      <c r="CB26" s="86">
        <v>28.896500259338463</v>
      </c>
      <c r="CC26" s="86">
        <v>1017.4230431713609</v>
      </c>
      <c r="CD26" s="86">
        <v>43.176295454760506</v>
      </c>
      <c r="CE26" s="97">
        <v>13.461226715287571</v>
      </c>
      <c r="CF26" s="86">
        <v>28.521336251431315</v>
      </c>
      <c r="CG26" s="86">
        <v>28.829764692919678</v>
      </c>
      <c r="CH26" s="86">
        <v>1015.0733363741989</v>
      </c>
      <c r="CI26" s="86">
        <v>43.076581146550915</v>
      </c>
      <c r="CJ26" s="86">
        <v>13.430138431880449</v>
      </c>
      <c r="CK26" s="86">
        <v>0</v>
      </c>
      <c r="CL26" s="86">
        <v>13963.222685257511</v>
      </c>
      <c r="CM26" s="86">
        <v>133.0227974401239</v>
      </c>
      <c r="CN26" s="97">
        <v>0</v>
      </c>
      <c r="CO26" s="86">
        <v>81.859111501089032</v>
      </c>
      <c r="CP26" s="86">
        <v>4262.4009421990841</v>
      </c>
      <c r="CQ26" s="86">
        <v>17.578537175753379</v>
      </c>
      <c r="CR26" s="97">
        <v>40.281843020318732</v>
      </c>
      <c r="CS26" s="95">
        <v>327.30552025505983</v>
      </c>
      <c r="CT26" s="86">
        <v>9151.2874192345371</v>
      </c>
      <c r="CU26" s="97">
        <v>4973.5257713231185</v>
      </c>
      <c r="CV26" s="86">
        <v>32981.492606247579</v>
      </c>
    </row>
    <row r="27" spans="1:100" s="137" customFormat="1" ht="12.5" hidden="1" x14ac:dyDescent="0.25">
      <c r="A27" s="136" t="s">
        <v>203</v>
      </c>
      <c r="B27" s="95">
        <v>1193.4415062756161</v>
      </c>
      <c r="C27" s="86">
        <v>1133.513364297316</v>
      </c>
      <c r="D27" s="86">
        <v>4949.9067121252383</v>
      </c>
      <c r="E27" s="86">
        <v>734.61154309665017</v>
      </c>
      <c r="F27" s="97">
        <v>140.81041182310355</v>
      </c>
      <c r="G27" s="95">
        <v>0</v>
      </c>
      <c r="H27" s="86">
        <v>0</v>
      </c>
      <c r="I27" s="86">
        <v>14078.617075856817</v>
      </c>
      <c r="J27" s="86">
        <v>0</v>
      </c>
      <c r="K27" s="97">
        <v>0</v>
      </c>
      <c r="L27" s="95">
        <v>0</v>
      </c>
      <c r="M27" s="86">
        <v>0</v>
      </c>
      <c r="N27" s="86">
        <v>14038.758951002967</v>
      </c>
      <c r="O27" s="86">
        <v>0</v>
      </c>
      <c r="P27" s="97">
        <v>0</v>
      </c>
      <c r="Q27" s="107">
        <v>143.98512220829366</v>
      </c>
      <c r="R27" s="95">
        <v>224.81743881704551</v>
      </c>
      <c r="S27" s="86">
        <v>301.52325233854481</v>
      </c>
      <c r="T27" s="86">
        <v>924.63310174579863</v>
      </c>
      <c r="U27" s="86">
        <v>450.52711963768252</v>
      </c>
      <c r="V27" s="97">
        <v>140.46243743127002</v>
      </c>
      <c r="W27" s="86">
        <v>225.76184588387559</v>
      </c>
      <c r="X27" s="86">
        <v>302.78988312937918</v>
      </c>
      <c r="Y27" s="86">
        <v>928.51727567869659</v>
      </c>
      <c r="Z27" s="86">
        <v>452.41968187762041</v>
      </c>
      <c r="AA27" s="86">
        <v>141.05248827088622</v>
      </c>
      <c r="AB27" s="95">
        <v>276.99071588648121</v>
      </c>
      <c r="AC27" s="86">
        <v>719.77391437961251</v>
      </c>
      <c r="AD27" s="86">
        <v>3087.0146428101712</v>
      </c>
      <c r="AE27" s="86">
        <v>675.33116492326644</v>
      </c>
      <c r="AF27" s="86">
        <v>48.360793087085597</v>
      </c>
      <c r="AG27" s="97">
        <v>161.20264362361854</v>
      </c>
      <c r="AH27" s="107">
        <v>33062.977679010539</v>
      </c>
      <c r="AI27" s="86">
        <v>0</v>
      </c>
      <c r="AJ27" s="86">
        <v>3497.9401061563108</v>
      </c>
      <c r="AK27" s="86">
        <v>1747.5362858841117</v>
      </c>
      <c r="AL27" s="86">
        <v>205.98763287175984</v>
      </c>
      <c r="AM27" s="95">
        <v>0</v>
      </c>
      <c r="AN27" s="86">
        <v>1669.5279241523858</v>
      </c>
      <c r="AO27" s="86">
        <v>10112.471214815807</v>
      </c>
      <c r="AP27" s="86">
        <v>1301.9333242937792</v>
      </c>
      <c r="AQ27" s="86">
        <v>797.67955902108406</v>
      </c>
      <c r="AR27" s="97">
        <v>299.1298346329063</v>
      </c>
      <c r="AS27" s="86">
        <v>0</v>
      </c>
      <c r="AT27" s="86">
        <v>1161.522559939116</v>
      </c>
      <c r="AU27" s="86">
        <v>6849.7218132283788</v>
      </c>
      <c r="AV27" s="86">
        <v>1089.8038506500179</v>
      </c>
      <c r="AW27" s="86">
        <v>260.13794547145335</v>
      </c>
      <c r="AX27" s="95">
        <v>28241.541937173108</v>
      </c>
      <c r="AY27" s="97">
        <v>3130.8945853602745</v>
      </c>
      <c r="AZ27" s="86">
        <v>0</v>
      </c>
      <c r="BA27" s="86">
        <v>279.39276572832523</v>
      </c>
      <c r="BB27" s="86">
        <v>262.14153942085068</v>
      </c>
      <c r="BC27" s="86">
        <v>312.86805165438818</v>
      </c>
      <c r="BD27" s="95">
        <v>23952.568774950225</v>
      </c>
      <c r="BE27" s="86">
        <v>21911.377963292936</v>
      </c>
      <c r="BF27" s="86">
        <v>26387.682061033265</v>
      </c>
      <c r="BG27" s="86">
        <v>44982.758045584545</v>
      </c>
      <c r="BH27" s="97">
        <v>15304.293182442168</v>
      </c>
      <c r="BI27" s="86">
        <v>41517.785876580398</v>
      </c>
      <c r="BJ27" s="86">
        <v>21911.377963292936</v>
      </c>
      <c r="BK27" s="86">
        <v>26387.682061033265</v>
      </c>
      <c r="BL27" s="86">
        <v>44982.758045584545</v>
      </c>
      <c r="BM27" s="86">
        <v>15304.293182442168</v>
      </c>
      <c r="BN27" s="86">
        <v>5101.4310608140513</v>
      </c>
      <c r="BO27" s="86">
        <v>19415.145030765882</v>
      </c>
      <c r="BP27" s="86">
        <v>13532.144646683737</v>
      </c>
      <c r="BQ27" s="86">
        <v>11484.95950100031</v>
      </c>
      <c r="BR27" s="95">
        <v>0</v>
      </c>
      <c r="BS27" s="86">
        <v>0</v>
      </c>
      <c r="BT27" s="97">
        <v>9183.6837298456958</v>
      </c>
      <c r="BU27" s="86">
        <v>8875.4948712072655</v>
      </c>
      <c r="BV27" s="86">
        <v>25034.467596364935</v>
      </c>
      <c r="BW27" s="86">
        <v>15421.937450621117</v>
      </c>
      <c r="BX27" s="95">
        <v>170798.68591717855</v>
      </c>
      <c r="BY27" s="86">
        <v>25034.467596364935</v>
      </c>
      <c r="BZ27" s="97">
        <v>15421.937450621117</v>
      </c>
      <c r="CA27" s="95">
        <v>222.69360419709528</v>
      </c>
      <c r="CB27" s="86">
        <v>298.67478326334231</v>
      </c>
      <c r="CC27" s="86">
        <v>915.89815750583</v>
      </c>
      <c r="CD27" s="86">
        <v>446.27102144998207</v>
      </c>
      <c r="CE27" s="97">
        <v>139.13549860931425</v>
      </c>
      <c r="CF27" s="86">
        <v>222.1793002613058</v>
      </c>
      <c r="CG27" s="86">
        <v>297.98500316342779</v>
      </c>
      <c r="CH27" s="86">
        <v>913.78291926678696</v>
      </c>
      <c r="CI27" s="86">
        <v>445.24037243970452</v>
      </c>
      <c r="CJ27" s="86">
        <v>138.81416951321853</v>
      </c>
      <c r="CK27" s="86">
        <v>0</v>
      </c>
      <c r="CL27" s="86">
        <v>12569.884293565165</v>
      </c>
      <c r="CM27" s="86">
        <v>1374.9261965269598</v>
      </c>
      <c r="CN27" s="97">
        <v>0</v>
      </c>
      <c r="CO27" s="86">
        <v>846.09735318436469</v>
      </c>
      <c r="CP27" s="86">
        <v>3837.0717035683751</v>
      </c>
      <c r="CQ27" s="86">
        <v>181.69209883324993</v>
      </c>
      <c r="CR27" s="97">
        <v>416.35390533680948</v>
      </c>
      <c r="CS27" s="95">
        <v>3383.0361616709342</v>
      </c>
      <c r="CT27" s="86">
        <v>94587.883030476165</v>
      </c>
      <c r="CU27" s="97">
        <v>51406.458168737066</v>
      </c>
      <c r="CV27" s="86">
        <v>29690.391339766957</v>
      </c>
    </row>
    <row r="28" spans="1:100" s="81" customFormat="1" ht="12.5" hidden="1" x14ac:dyDescent="0.25">
      <c r="A28" s="138" t="s">
        <v>204</v>
      </c>
      <c r="B28" s="158">
        <v>15615.493822420052</v>
      </c>
      <c r="C28" s="159">
        <v>9562.6788471557938</v>
      </c>
      <c r="D28" s="159">
        <v>193.80118685639445</v>
      </c>
      <c r="E28" s="159">
        <v>6197.4163563582233</v>
      </c>
      <c r="F28" s="160">
        <v>1187.9213682097377</v>
      </c>
      <c r="G28" s="158">
        <v>0</v>
      </c>
      <c r="H28" s="159">
        <v>0</v>
      </c>
      <c r="I28" s="159">
        <v>551.21295355206678</v>
      </c>
      <c r="J28" s="159">
        <v>0</v>
      </c>
      <c r="K28" s="160">
        <v>0</v>
      </c>
      <c r="L28" s="158">
        <v>0</v>
      </c>
      <c r="M28" s="159">
        <v>0</v>
      </c>
      <c r="N28" s="159">
        <v>549.65240860611368</v>
      </c>
      <c r="O28" s="159">
        <v>0</v>
      </c>
      <c r="P28" s="160">
        <v>0</v>
      </c>
      <c r="Q28" s="161">
        <v>1214.704233593176</v>
      </c>
      <c r="R28" s="158">
        <v>2941.6065291507684</v>
      </c>
      <c r="S28" s="159">
        <v>2543.745947672061</v>
      </c>
      <c r="T28" s="159">
        <v>36.201690849262064</v>
      </c>
      <c r="U28" s="159">
        <v>3800.7899092570951</v>
      </c>
      <c r="V28" s="160">
        <v>1184.9857456922211</v>
      </c>
      <c r="W28" s="159">
        <v>2953.9635509573604</v>
      </c>
      <c r="X28" s="159">
        <v>2554.4316474195684</v>
      </c>
      <c r="Y28" s="159">
        <v>36.353765941163964</v>
      </c>
      <c r="Z28" s="159">
        <v>3816.7561655614431</v>
      </c>
      <c r="AA28" s="159">
        <v>1189.9636020285157</v>
      </c>
      <c r="AB28" s="158">
        <v>3624.2637699866923</v>
      </c>
      <c r="AC28" s="159">
        <v>6072.2414067339359</v>
      </c>
      <c r="AD28" s="159">
        <v>120.86431854446289</v>
      </c>
      <c r="AE28" s="159">
        <v>5697.3082532998742</v>
      </c>
      <c r="AF28" s="159">
        <v>407.98701422654813</v>
      </c>
      <c r="AG28" s="160">
        <v>1359.9567140884938</v>
      </c>
      <c r="AH28" s="161">
        <v>138.6556865480714</v>
      </c>
      <c r="AI28" s="159">
        <v>0</v>
      </c>
      <c r="AJ28" s="159">
        <v>2921.6642442743637</v>
      </c>
      <c r="AK28" s="159">
        <v>4378.3473618827447</v>
      </c>
      <c r="AL28" s="159">
        <v>1737.7771111323261</v>
      </c>
      <c r="AM28" s="158">
        <v>0</v>
      </c>
      <c r="AN28" s="159">
        <v>14084.667960597917</v>
      </c>
      <c r="AO28" s="159">
        <v>395.92845632458119</v>
      </c>
      <c r="AP28" s="159">
        <v>10983.523135035381</v>
      </c>
      <c r="AQ28" s="159">
        <v>6729.4781747793395</v>
      </c>
      <c r="AR28" s="160">
        <v>2523.5543155422524</v>
      </c>
      <c r="AS28" s="159">
        <v>0</v>
      </c>
      <c r="AT28" s="159">
        <v>9798.9733198334379</v>
      </c>
      <c r="AU28" s="159">
        <v>268.18368390418414</v>
      </c>
      <c r="AV28" s="159">
        <v>9193.9315039486046</v>
      </c>
      <c r="AW28" s="159">
        <v>2194.6063512401138</v>
      </c>
      <c r="AX28" s="158">
        <v>1105.7267670664551</v>
      </c>
      <c r="AY28" s="160">
        <v>26413.22137622919</v>
      </c>
      <c r="AZ28" s="159">
        <v>0</v>
      </c>
      <c r="BA28" s="159">
        <v>2357.0461319923406</v>
      </c>
      <c r="BB28" s="159">
        <v>2211.5093063191375</v>
      </c>
      <c r="BC28" s="159">
        <v>2639.454278830643</v>
      </c>
      <c r="BD28" s="158">
        <v>313405.54838214873</v>
      </c>
      <c r="BE28" s="159">
        <v>184851.34552560741</v>
      </c>
      <c r="BF28" s="159">
        <v>222614.86897152162</v>
      </c>
      <c r="BG28" s="159">
        <v>379488.83744824614</v>
      </c>
      <c r="BH28" s="160">
        <v>129111.87930910313</v>
      </c>
      <c r="BI28" s="159">
        <v>543236.28386239114</v>
      </c>
      <c r="BJ28" s="159">
        <v>184851.34552560741</v>
      </c>
      <c r="BK28" s="159">
        <v>222614.86897152162</v>
      </c>
      <c r="BL28" s="159">
        <v>379488.83744824614</v>
      </c>
      <c r="BM28" s="159">
        <v>129111.87930910313</v>
      </c>
      <c r="BN28" s="159">
        <v>43037.293103034383</v>
      </c>
      <c r="BO28" s="159">
        <v>163792.33147838636</v>
      </c>
      <c r="BP28" s="159">
        <v>114161.47126744698</v>
      </c>
      <c r="BQ28" s="159">
        <v>96890.76700806286</v>
      </c>
      <c r="BR28" s="163">
        <v>0</v>
      </c>
      <c r="BS28" s="162">
        <v>0</v>
      </c>
      <c r="BT28" s="164">
        <v>77476.473510134485</v>
      </c>
      <c r="BU28" s="159">
        <v>74876.494390119449</v>
      </c>
      <c r="BV28" s="159">
        <v>211198.72184477691</v>
      </c>
      <c r="BW28" s="159">
        <v>130104.36372987674</v>
      </c>
      <c r="BX28" s="158">
        <v>6687.194318870278</v>
      </c>
      <c r="BY28" s="159">
        <v>211198.72184477691</v>
      </c>
      <c r="BZ28" s="160">
        <v>130104.36372987674</v>
      </c>
      <c r="CA28" s="158">
        <v>2913.8173780166103</v>
      </c>
      <c r="CB28" s="159">
        <v>2519.7153576233068</v>
      </c>
      <c r="CC28" s="159">
        <v>35.859696007887869</v>
      </c>
      <c r="CD28" s="159">
        <v>3764.8841128255035</v>
      </c>
      <c r="CE28" s="160">
        <v>1173.7912682349074</v>
      </c>
      <c r="CF28" s="159">
        <v>2907.0880076285821</v>
      </c>
      <c r="CG28" s="159">
        <v>2513.8961535641311</v>
      </c>
      <c r="CH28" s="159">
        <v>35.776879157985142</v>
      </c>
      <c r="CI28" s="159">
        <v>3756.189230347848</v>
      </c>
      <c r="CJ28" s="159">
        <v>1171.0804338971834</v>
      </c>
      <c r="CK28" s="162">
        <v>0</v>
      </c>
      <c r="CL28" s="162">
        <v>492.14230417174082</v>
      </c>
      <c r="CM28" s="162">
        <v>11599.314194305403</v>
      </c>
      <c r="CN28" s="164">
        <v>0</v>
      </c>
      <c r="CO28" s="162">
        <v>7137.9460681933351</v>
      </c>
      <c r="CP28" s="162">
        <v>150.23092220769595</v>
      </c>
      <c r="CQ28" s="162">
        <v>1532.8122675334671</v>
      </c>
      <c r="CR28" s="164">
        <v>3512.4938169239722</v>
      </c>
      <c r="CS28" s="158">
        <v>28540.367816861744</v>
      </c>
      <c r="CT28" s="159">
        <v>797973.43087657727</v>
      </c>
      <c r="CU28" s="160">
        <v>433681.21243292245</v>
      </c>
      <c r="CV28" s="159">
        <v>1162.4528328549372</v>
      </c>
    </row>
    <row r="29" spans="1:100" s="81" customFormat="1" hidden="1" x14ac:dyDescent="0.35">
      <c r="A29" s="165" t="s">
        <v>205</v>
      </c>
      <c r="B29" s="166">
        <v>0.32166507588972049</v>
      </c>
      <c r="C29" s="167">
        <v>0.21214147697555061</v>
      </c>
      <c r="D29" s="167">
        <v>1.2137522112491093</v>
      </c>
      <c r="E29" s="167">
        <v>0.13748543481216099</v>
      </c>
      <c r="F29" s="168">
        <v>2.635322147807825E-2</v>
      </c>
      <c r="G29" s="166">
        <v>0</v>
      </c>
      <c r="H29" s="167">
        <v>0</v>
      </c>
      <c r="I29" s="167">
        <v>3.4521766976521429</v>
      </c>
      <c r="J29" s="167">
        <v>0</v>
      </c>
      <c r="K29" s="168">
        <v>0</v>
      </c>
      <c r="L29" s="166">
        <v>0</v>
      </c>
      <c r="M29" s="167">
        <v>0</v>
      </c>
      <c r="N29" s="167">
        <v>3.4424032029195861</v>
      </c>
      <c r="O29" s="167">
        <v>0</v>
      </c>
      <c r="P29" s="168">
        <v>0</v>
      </c>
      <c r="Q29" s="169">
        <v>2.694738099246682E-2</v>
      </c>
      <c r="R29" s="166">
        <v>6.0594438971788955E-2</v>
      </c>
      <c r="S29" s="167">
        <v>5.6431260634693885E-2</v>
      </c>
      <c r="T29" s="167">
        <v>0.22672659044037574</v>
      </c>
      <c r="U29" s="167">
        <v>8.4317919477488956E-2</v>
      </c>
      <c r="V29" s="168">
        <v>2.6288096704292305E-2</v>
      </c>
      <c r="W29" s="167">
        <v>6.0848982465730943E-2</v>
      </c>
      <c r="X29" s="167">
        <v>5.6668315560743997E-2</v>
      </c>
      <c r="Y29" s="167">
        <v>0.22767901742013733</v>
      </c>
      <c r="Z29" s="167">
        <v>8.4672119932017648E-2</v>
      </c>
      <c r="AA29" s="167">
        <v>2.6398527035816799E-2</v>
      </c>
      <c r="AB29" s="166">
        <v>7.4656561865711207E-2</v>
      </c>
      <c r="AC29" s="167">
        <v>0.1347085143364164</v>
      </c>
      <c r="AD29" s="167">
        <v>0.75695787148693727</v>
      </c>
      <c r="AE29" s="167">
        <v>0.12639087926700698</v>
      </c>
      <c r="AF29" s="167">
        <v>9.0509123194707688E-3</v>
      </c>
      <c r="AG29" s="168">
        <v>3.0169707731569226E-2</v>
      </c>
      <c r="AH29" s="169">
        <v>0.20885874356047232</v>
      </c>
      <c r="AI29" s="167">
        <v>0</v>
      </c>
      <c r="AJ29" s="167">
        <v>7.0336918822066524E-2</v>
      </c>
      <c r="AK29" s="167">
        <v>0.10092489163256332</v>
      </c>
      <c r="AL29" s="167">
        <v>3.8551394321850022E-2</v>
      </c>
      <c r="AM29" s="166">
        <v>0</v>
      </c>
      <c r="AN29" s="167">
        <v>0.31245870656423386</v>
      </c>
      <c r="AO29" s="167">
        <v>2.479649620084619</v>
      </c>
      <c r="AP29" s="167">
        <v>0.24366193380577245</v>
      </c>
      <c r="AQ29" s="167">
        <v>0.14928886163494132</v>
      </c>
      <c r="AR29" s="168">
        <v>5.5983323113102994E-2</v>
      </c>
      <c r="AS29" s="167">
        <v>0</v>
      </c>
      <c r="AT29" s="167">
        <v>0.21738350792066632</v>
      </c>
      <c r="AU29" s="167">
        <v>1.6796003401198754</v>
      </c>
      <c r="AV29" s="167">
        <v>0.2039610698669243</v>
      </c>
      <c r="AW29" s="167">
        <v>4.8685837951200697E-2</v>
      </c>
      <c r="AX29" s="166">
        <v>6.9250262618810003</v>
      </c>
      <c r="AY29" s="168">
        <v>0.5859592154035409</v>
      </c>
      <c r="AZ29" s="167">
        <v>0</v>
      </c>
      <c r="BA29" s="167">
        <v>5.2289453168144998E-2</v>
      </c>
      <c r="BB29" s="167">
        <v>4.9060818426131317E-2</v>
      </c>
      <c r="BC29" s="167">
        <v>5.8554484373080286E-2</v>
      </c>
      <c r="BD29" s="166">
        <v>6.4558713705142239</v>
      </c>
      <c r="BE29" s="167">
        <v>4.1008004229258121</v>
      </c>
      <c r="BF29" s="167">
        <v>4.9385583114488405</v>
      </c>
      <c r="BG29" s="167">
        <v>8.4186997972801407</v>
      </c>
      <c r="BH29" s="168">
        <v>2.8642585628470321</v>
      </c>
      <c r="BI29" s="167">
        <v>11.190177042224654</v>
      </c>
      <c r="BJ29" s="167">
        <v>4.1008004229258121</v>
      </c>
      <c r="BK29" s="167">
        <v>4.9385583114488405</v>
      </c>
      <c r="BL29" s="167">
        <v>8.4186997972801407</v>
      </c>
      <c r="BM29" s="167">
        <v>2.8642585628470321</v>
      </c>
      <c r="BN29" s="167">
        <v>0.95475285428234413</v>
      </c>
      <c r="BO29" s="167">
        <v>3.633620627908948</v>
      </c>
      <c r="BP29" s="167">
        <v>2.5325940058712004</v>
      </c>
      <c r="BQ29" s="167">
        <v>2.1494552673906746</v>
      </c>
      <c r="BR29" s="171">
        <v>0</v>
      </c>
      <c r="BS29" s="170">
        <v>0</v>
      </c>
      <c r="BT29" s="172">
        <v>1.7187624706423728</v>
      </c>
      <c r="BU29" s="167">
        <v>1.6610837156155185</v>
      </c>
      <c r="BV29" s="167">
        <v>4.6852989108617207</v>
      </c>
      <c r="BW29" s="167">
        <v>2.8862761495780518</v>
      </c>
      <c r="BX29" s="166">
        <v>41.881048425134942</v>
      </c>
      <c r="BY29" s="167">
        <v>4.6852989108617207</v>
      </c>
      <c r="BZ29" s="168">
        <v>2.8862761495780518</v>
      </c>
      <c r="CA29" s="247">
        <v>6.0022007545019344E-2</v>
      </c>
      <c r="CB29" s="248">
        <v>5.5898158462486885E-2</v>
      </c>
      <c r="CC29" s="248">
        <v>0.22458472019857323</v>
      </c>
      <c r="CD29" s="248">
        <v>8.3521373989689063E-2</v>
      </c>
      <c r="CE29" s="208">
        <v>2.6039754893412571E-2</v>
      </c>
      <c r="CF29" s="248">
        <v>5.9883388589950043E-2</v>
      </c>
      <c r="CG29" s="248">
        <v>5.5769063408301019E-2</v>
      </c>
      <c r="CH29" s="248">
        <v>0.22406604878933875</v>
      </c>
      <c r="CI29" s="248">
        <v>8.3328483980475043E-2</v>
      </c>
      <c r="CJ29" s="248">
        <v>2.597961689134928E-2</v>
      </c>
      <c r="CK29" s="170">
        <v>0</v>
      </c>
      <c r="CL29" s="170">
        <v>3.0822247253847146</v>
      </c>
      <c r="CM29" s="170">
        <v>0.2573228364576205</v>
      </c>
      <c r="CN29" s="172">
        <v>0</v>
      </c>
      <c r="CO29" s="170">
        <v>0.1583504419296419</v>
      </c>
      <c r="CP29" s="170">
        <v>0.9408771792646401</v>
      </c>
      <c r="CQ29" s="170">
        <v>3.400438972783322E-2</v>
      </c>
      <c r="CR29" s="172">
        <v>7.7922268236726128E-2</v>
      </c>
      <c r="CS29" s="166">
        <v>0.63314850146780011</v>
      </c>
      <c r="CT29" s="167">
        <v>17.70249371741205</v>
      </c>
      <c r="CU29" s="168">
        <v>9.620920498593506</v>
      </c>
      <c r="CV29" s="167">
        <v>7.2802944049871172</v>
      </c>
    </row>
    <row r="30" spans="1:100" s="62" customFormat="1" ht="12.5" x14ac:dyDescent="0.25">
      <c r="A30" s="82" t="s">
        <v>206</v>
      </c>
      <c r="B30" s="173"/>
      <c r="C30" s="174"/>
      <c r="D30" s="174"/>
      <c r="E30" s="174"/>
      <c r="F30" s="175"/>
      <c r="G30" s="173"/>
      <c r="H30" s="174"/>
      <c r="I30" s="174"/>
      <c r="J30" s="174"/>
      <c r="K30" s="175"/>
      <c r="L30" s="173"/>
      <c r="M30" s="174"/>
      <c r="N30" s="174"/>
      <c r="O30" s="174"/>
      <c r="P30" s="175"/>
      <c r="Q30" s="177"/>
      <c r="R30" s="173"/>
      <c r="S30" s="174"/>
      <c r="T30" s="174"/>
      <c r="U30" s="174"/>
      <c r="V30" s="175"/>
      <c r="W30" s="174"/>
      <c r="X30" s="174"/>
      <c r="Y30" s="174"/>
      <c r="Z30" s="174"/>
      <c r="AA30" s="174"/>
      <c r="AB30" s="173"/>
      <c r="AC30" s="174"/>
      <c r="AD30" s="174"/>
      <c r="AE30" s="174"/>
      <c r="AF30" s="174"/>
      <c r="AG30" s="175"/>
      <c r="AH30" s="177"/>
      <c r="AI30" s="174"/>
      <c r="AJ30" s="174"/>
      <c r="AK30" s="174"/>
      <c r="AL30" s="174"/>
      <c r="AM30" s="173"/>
      <c r="AN30" s="174"/>
      <c r="AO30" s="174"/>
      <c r="AP30" s="174"/>
      <c r="AQ30" s="174"/>
      <c r="AR30" s="175"/>
      <c r="AS30" s="174"/>
      <c r="AT30" s="174"/>
      <c r="AU30" s="174"/>
      <c r="AV30" s="174"/>
      <c r="AW30" s="174"/>
      <c r="AX30" s="173"/>
      <c r="AY30" s="175"/>
      <c r="AZ30" s="174"/>
      <c r="BA30" s="174"/>
      <c r="BB30" s="174"/>
      <c r="BC30" s="174"/>
      <c r="BD30" s="173"/>
      <c r="BE30" s="174" t="s">
        <v>198</v>
      </c>
      <c r="BF30" s="174"/>
      <c r="BG30" s="174"/>
      <c r="BH30" s="175"/>
      <c r="BI30" s="174"/>
      <c r="BJ30" s="174"/>
      <c r="BK30" s="174"/>
      <c r="BL30" s="174"/>
      <c r="BM30" s="174"/>
      <c r="BN30" s="174"/>
      <c r="BO30" s="174"/>
      <c r="BP30" s="174"/>
      <c r="BQ30" s="174"/>
      <c r="BR30" s="184"/>
      <c r="BS30" s="185"/>
      <c r="BT30" s="186"/>
      <c r="BU30" s="174"/>
      <c r="BV30" s="174"/>
      <c r="BW30" s="174"/>
      <c r="BX30" s="173"/>
      <c r="BY30" s="174"/>
      <c r="BZ30" s="175"/>
      <c r="CA30" s="173"/>
      <c r="CB30" s="174"/>
      <c r="CC30" s="174"/>
      <c r="CD30" s="174"/>
      <c r="CE30" s="175"/>
      <c r="CF30" s="174"/>
      <c r="CG30" s="174"/>
      <c r="CH30" s="174"/>
      <c r="CI30" s="174"/>
      <c r="CJ30" s="174"/>
      <c r="CK30" s="174"/>
      <c r="CL30" s="174"/>
      <c r="CM30" s="174"/>
      <c r="CN30" s="175"/>
      <c r="CO30" s="174"/>
      <c r="CP30" s="174"/>
      <c r="CQ30" s="174"/>
      <c r="CR30" s="175"/>
      <c r="CS30" s="173"/>
      <c r="CT30" s="174"/>
      <c r="CU30" s="175"/>
      <c r="CV30" s="174"/>
    </row>
    <row r="31" spans="1:100" s="62" customFormat="1" ht="12.5" x14ac:dyDescent="0.25">
      <c r="A31" s="82" t="s">
        <v>207</v>
      </c>
      <c r="B31" s="173">
        <v>1.2886307818477001</v>
      </c>
      <c r="C31" s="174">
        <v>0.26105874163546172</v>
      </c>
      <c r="D31" s="174">
        <v>9.7271847773072503E-2</v>
      </c>
      <c r="E31" s="174">
        <v>0.28768842860487281</v>
      </c>
      <c r="F31" s="175">
        <v>3.5825189060876873E-2</v>
      </c>
      <c r="G31" s="173">
        <v>0</v>
      </c>
      <c r="H31" s="174">
        <v>0</v>
      </c>
      <c r="I31" s="174">
        <v>0.27666240531433167</v>
      </c>
      <c r="J31" s="174">
        <v>0</v>
      </c>
      <c r="K31" s="175">
        <v>0</v>
      </c>
      <c r="L31" s="173">
        <v>0</v>
      </c>
      <c r="M31" s="174">
        <v>0</v>
      </c>
      <c r="N31" s="174">
        <v>0.27587914339066616</v>
      </c>
      <c r="O31" s="174">
        <v>0</v>
      </c>
      <c r="P31" s="175">
        <v>0</v>
      </c>
      <c r="Q31" s="177">
        <v>3.6632903478372121E-2</v>
      </c>
      <c r="R31" s="173">
        <v>0.24274894951483447</v>
      </c>
      <c r="S31" s="174">
        <v>6.9443628375858851E-2</v>
      </c>
      <c r="T31" s="174">
        <v>1.8170195025826095E-2</v>
      </c>
      <c r="U31" s="174">
        <v>0.17643534233900807</v>
      </c>
      <c r="V31" s="175">
        <v>3.5736656911766793E-2</v>
      </c>
      <c r="W31" s="174">
        <v>0.24376868279083724</v>
      </c>
      <c r="X31" s="174">
        <v>6.9735345307292584E-2</v>
      </c>
      <c r="Y31" s="174">
        <v>1.8246523893721615E-2</v>
      </c>
      <c r="Z31" s="174">
        <v>0.17717650719267936</v>
      </c>
      <c r="AA31" s="174">
        <v>3.5886778501577399E-2</v>
      </c>
      <c r="AB31" s="173">
        <v>0.29908358382075467</v>
      </c>
      <c r="AC31" s="174">
        <v>0.16577067220240205</v>
      </c>
      <c r="AD31" s="174">
        <v>6.0663692443559604E-2</v>
      </c>
      <c r="AE31" s="174">
        <v>0.26447305851701169</v>
      </c>
      <c r="AF31" s="174">
        <v>1.2304023069368791E-2</v>
      </c>
      <c r="AG31" s="175">
        <v>4.1013410231229293E-2</v>
      </c>
      <c r="AH31" s="177">
        <v>4.2826202366406028</v>
      </c>
      <c r="AI31" s="174">
        <v>0</v>
      </c>
      <c r="AJ31" s="174">
        <v>0.15545114443763378</v>
      </c>
      <c r="AK31" s="174">
        <v>0.25367189124723227</v>
      </c>
      <c r="AL31" s="174">
        <v>5.2407672105270309E-2</v>
      </c>
      <c r="AM31" s="173">
        <v>0</v>
      </c>
      <c r="AN31" s="174">
        <v>0.38450791383008914</v>
      </c>
      <c r="AO31" s="174">
        <v>0.19872268667358534</v>
      </c>
      <c r="AP31" s="174">
        <v>0.50986287342495118</v>
      </c>
      <c r="AQ31" s="174">
        <v>0.20294678953022155</v>
      </c>
      <c r="AR31" s="175">
        <v>7.6105046073833074E-2</v>
      </c>
      <c r="AS31" s="174">
        <v>0</v>
      </c>
      <c r="AT31" s="174">
        <v>0.26750952166045305</v>
      </c>
      <c r="AU31" s="174">
        <v>0.1346055867824984</v>
      </c>
      <c r="AV31" s="174">
        <v>0.42678877051050312</v>
      </c>
      <c r="AW31" s="174">
        <v>6.6184673120129281E-2</v>
      </c>
      <c r="AX31" s="173">
        <v>0.55498156388690345</v>
      </c>
      <c r="AY31" s="175">
        <v>0.79656673819772128</v>
      </c>
      <c r="AZ31" s="174">
        <v>0</v>
      </c>
      <c r="BA31" s="174">
        <v>6.4346770087094191E-2</v>
      </c>
      <c r="BB31" s="174">
        <v>0.10265981831723651</v>
      </c>
      <c r="BC31" s="174">
        <v>7.9600343160047451E-2</v>
      </c>
      <c r="BD31" s="173">
        <v>25.863033307806436</v>
      </c>
      <c r="BE31" s="174">
        <v>5.0463955157178564</v>
      </c>
      <c r="BF31" s="174">
        <v>10.333938879673822</v>
      </c>
      <c r="BG31" s="174">
        <v>11.444578498124489</v>
      </c>
      <c r="BH31" s="175">
        <v>1.6280180748130506</v>
      </c>
      <c r="BI31" s="174">
        <v>44.829257733531165</v>
      </c>
      <c r="BJ31" s="174">
        <v>5.0463955157178564</v>
      </c>
      <c r="BK31" s="174">
        <v>10.333938879673822</v>
      </c>
      <c r="BL31" s="174">
        <v>11.444578498124489</v>
      </c>
      <c r="BM31" s="174">
        <v>1.6280180748130506</v>
      </c>
      <c r="BN31" s="174">
        <v>0.54267269160435028</v>
      </c>
      <c r="BO31" s="174">
        <v>4.4714896974715197</v>
      </c>
      <c r="BP31" s="174">
        <v>5.2994558357301651</v>
      </c>
      <c r="BQ31" s="174">
        <v>2.9220200420743376</v>
      </c>
      <c r="BR31" s="184">
        <v>0</v>
      </c>
      <c r="BS31" s="185">
        <v>0</v>
      </c>
      <c r="BT31" s="186">
        <v>2.3365261250023486</v>
      </c>
      <c r="BU31" s="174">
        <v>2.0441095759869796</v>
      </c>
      <c r="BV31" s="174">
        <v>9.8039932961008045</v>
      </c>
      <c r="BW31" s="174">
        <v>3.441264727469012</v>
      </c>
      <c r="BX31" s="173">
        <v>3.3564074522211453</v>
      </c>
      <c r="BY31" s="174">
        <v>9.8039932961008045</v>
      </c>
      <c r="BZ31" s="175">
        <v>3.441264727469012</v>
      </c>
      <c r="CA31" s="173">
        <v>0.24045571716751798</v>
      </c>
      <c r="CB31" s="174">
        <v>6.8787599275733691E-2</v>
      </c>
      <c r="CC31" s="174">
        <v>1.7998542464307071E-2</v>
      </c>
      <c r="CD31" s="174">
        <v>0.17476857000046517</v>
      </c>
      <c r="CE31" s="175">
        <v>3.5399055213473932E-2</v>
      </c>
      <c r="CF31" s="174">
        <v>0.23990039218560694</v>
      </c>
      <c r="CG31" s="174">
        <v>6.8628736459854414E-2</v>
      </c>
      <c r="CH31" s="185">
        <v>1.795697539164124E-2</v>
      </c>
      <c r="CI31" s="174">
        <v>0.17436494743695374</v>
      </c>
      <c r="CJ31" s="174">
        <v>3.5317302199124122E-2</v>
      </c>
      <c r="CK31" s="185">
        <v>0</v>
      </c>
      <c r="CL31" s="185">
        <v>0.24701392220861523</v>
      </c>
      <c r="CM31" s="185">
        <v>0.53844832775037665</v>
      </c>
      <c r="CN31" s="186">
        <v>0</v>
      </c>
      <c r="CO31" s="185">
        <v>0.19486414300931765</v>
      </c>
      <c r="CP31" s="185">
        <v>7.5403250273300054E-2</v>
      </c>
      <c r="CQ31" s="185">
        <v>7.11542241535153E-2</v>
      </c>
      <c r="CR31" s="186">
        <v>0.10592936404208614</v>
      </c>
      <c r="CS31" s="173">
        <v>1.3248639589325413</v>
      </c>
      <c r="CT31" s="174">
        <v>21.106423661809941</v>
      </c>
      <c r="CU31" s="175">
        <v>11.470882424896706</v>
      </c>
      <c r="CV31" s="174">
        <v>0.58345326380601314</v>
      </c>
    </row>
    <row r="32" spans="1:100" s="62" customFormat="1" ht="12.5" x14ac:dyDescent="0.25">
      <c r="A32" s="82" t="s">
        <v>208</v>
      </c>
      <c r="B32" s="173">
        <v>2.8878382674973788</v>
      </c>
      <c r="C32" s="174">
        <v>1.9580887358103858</v>
      </c>
      <c r="D32" s="174">
        <v>0.30822282217056718</v>
      </c>
      <c r="E32" s="174">
        <v>0.88909886763173185</v>
      </c>
      <c r="F32" s="175">
        <v>0.10770335322578566</v>
      </c>
      <c r="G32" s="173">
        <v>0</v>
      </c>
      <c r="H32" s="174">
        <v>0</v>
      </c>
      <c r="I32" s="174">
        <v>0.87665310474431757</v>
      </c>
      <c r="J32" s="174">
        <v>0</v>
      </c>
      <c r="K32" s="175">
        <v>0</v>
      </c>
      <c r="L32" s="173">
        <v>0</v>
      </c>
      <c r="M32" s="174">
        <v>0</v>
      </c>
      <c r="N32" s="174">
        <v>0.87417120267153958</v>
      </c>
      <c r="O32" s="174">
        <v>0</v>
      </c>
      <c r="P32" s="175">
        <v>0</v>
      </c>
      <c r="Q32" s="177">
        <v>0.11013163214052425</v>
      </c>
      <c r="R32" s="173">
        <v>0.54400353901105225</v>
      </c>
      <c r="S32" s="174">
        <v>0.52086662811869178</v>
      </c>
      <c r="T32" s="174">
        <v>5.757543337014806E-2</v>
      </c>
      <c r="U32" s="174">
        <v>0.54527206340746093</v>
      </c>
      <c r="V32" s="175">
        <v>0.10743719386759672</v>
      </c>
      <c r="W32" s="174">
        <v>0.54628877448622759</v>
      </c>
      <c r="X32" s="174">
        <v>0.52305467067917888</v>
      </c>
      <c r="Y32" s="174">
        <v>5.7817294706335773E-2</v>
      </c>
      <c r="Z32" s="174">
        <v>0.5475626276658957</v>
      </c>
      <c r="AA32" s="174">
        <v>0.107888513149868</v>
      </c>
      <c r="AB32" s="173">
        <v>0.67025018391956603</v>
      </c>
      <c r="AC32" s="174">
        <v>1.2433741307942741</v>
      </c>
      <c r="AD32" s="185">
        <v>0.19222349442628092</v>
      </c>
      <c r="AE32" s="174">
        <v>0.81735194559922253</v>
      </c>
      <c r="AF32" s="174">
        <v>3.6990301446465174E-2</v>
      </c>
      <c r="AG32" s="175">
        <v>0.12330100482155054</v>
      </c>
      <c r="AH32" s="177">
        <v>21.985673576060837</v>
      </c>
      <c r="AI32" s="174">
        <v>0</v>
      </c>
      <c r="AJ32" s="174">
        <v>0.92817010088718699</v>
      </c>
      <c r="AK32" s="174">
        <v>0.71932847939688593</v>
      </c>
      <c r="AL32" s="174">
        <v>0.15755623817933107</v>
      </c>
      <c r="AM32" s="173">
        <v>0</v>
      </c>
      <c r="AN32" s="174">
        <v>2.8840275954137038</v>
      </c>
      <c r="AO32" s="174">
        <v>0.62968750690069386</v>
      </c>
      <c r="AP32" s="174">
        <v>1.575727274148373</v>
      </c>
      <c r="AQ32" s="174">
        <v>0.61013075804484318</v>
      </c>
      <c r="AR32" s="175">
        <v>0.22879903426681619</v>
      </c>
      <c r="AS32" s="174">
        <v>0</v>
      </c>
      <c r="AT32" s="174">
        <v>2.0064732473766149</v>
      </c>
      <c r="AU32" s="174">
        <v>0.42652128840829934</v>
      </c>
      <c r="AV32" s="174">
        <v>1.3189874004282431</v>
      </c>
      <c r="AW32" s="174">
        <v>0.19897483904627772</v>
      </c>
      <c r="AX32" s="173">
        <v>1.7585559212663566</v>
      </c>
      <c r="AY32" s="175">
        <v>2.394764996947687</v>
      </c>
      <c r="AZ32" s="174">
        <v>0</v>
      </c>
      <c r="BA32" s="174">
        <v>0.48263729804252103</v>
      </c>
      <c r="BB32" s="174">
        <v>0.31726937596957044</v>
      </c>
      <c r="BC32" s="174">
        <v>0.23930714955033655</v>
      </c>
      <c r="BD32" s="173">
        <v>57.959392521068885</v>
      </c>
      <c r="BE32" s="174">
        <v>37.850830636306583</v>
      </c>
      <c r="BF32" s="174">
        <v>31.936958329014622</v>
      </c>
      <c r="BG32" s="174">
        <v>34.406503156457134</v>
      </c>
      <c r="BH32" s="175">
        <v>8.2892111565784621</v>
      </c>
      <c r="BI32" s="174">
        <v>100.46294703651941</v>
      </c>
      <c r="BJ32" s="174">
        <v>37.850830636306583</v>
      </c>
      <c r="BK32" s="174">
        <v>31.936958329014622</v>
      </c>
      <c r="BL32" s="174">
        <v>34.406503156457134</v>
      </c>
      <c r="BM32" s="174">
        <v>8.2892111565784621</v>
      </c>
      <c r="BN32" s="174">
        <v>2.7630703855261536</v>
      </c>
      <c r="BO32" s="174">
        <v>33.538710690398247</v>
      </c>
      <c r="BP32" s="174">
        <v>16.377927348212626</v>
      </c>
      <c r="BQ32" s="174">
        <v>8.7846391037762892</v>
      </c>
      <c r="BR32" s="184">
        <v>0</v>
      </c>
      <c r="BS32" s="185">
        <v>0</v>
      </c>
      <c r="BT32" s="186">
        <v>7.0244346271216767</v>
      </c>
      <c r="BU32" s="174">
        <v>15.331982029896334</v>
      </c>
      <c r="BV32" s="174">
        <v>30.299165594193362</v>
      </c>
      <c r="BW32" s="174">
        <v>10.139599665063566</v>
      </c>
      <c r="BX32" s="173">
        <v>10.635362655918501</v>
      </c>
      <c r="BY32" s="174">
        <v>30.299165594193362</v>
      </c>
      <c r="BZ32" s="175">
        <v>10.139599665063566</v>
      </c>
      <c r="CA32" s="173">
        <v>0.5388643756276138</v>
      </c>
      <c r="CB32" s="174">
        <v>0.51594603751417323</v>
      </c>
      <c r="CC32" s="174">
        <v>5.7031522278136855E-2</v>
      </c>
      <c r="CD32" s="174">
        <v>0.54012091636277482</v>
      </c>
      <c r="CE32" s="175">
        <v>0.10642224221168015</v>
      </c>
      <c r="CF32" s="174">
        <v>0.53761988515272341</v>
      </c>
      <c r="CG32" s="174">
        <v>0.51475447622661175</v>
      </c>
      <c r="CH32" s="185">
        <v>5.6899809755554573E-2</v>
      </c>
      <c r="CI32" s="174">
        <v>0.53887352394623278</v>
      </c>
      <c r="CJ32" s="174">
        <v>0.10617646336130679</v>
      </c>
      <c r="CK32" s="185">
        <v>0</v>
      </c>
      <c r="CL32" s="185">
        <v>0.7827067128012003</v>
      </c>
      <c r="CM32" s="185">
        <v>1.6640704000597082</v>
      </c>
      <c r="CN32" s="186">
        <v>0</v>
      </c>
      <c r="CO32" s="185">
        <v>1.4615916749215592</v>
      </c>
      <c r="CP32" s="185">
        <v>0.23892835524508124</v>
      </c>
      <c r="CQ32" s="185">
        <v>0.21990158043163413</v>
      </c>
      <c r="CR32" s="186">
        <v>0.31846161908652298</v>
      </c>
      <c r="CS32" s="173">
        <v>4.0944818370531566</v>
      </c>
      <c r="CT32" s="174">
        <v>62.189544612389881</v>
      </c>
      <c r="CU32" s="175">
        <v>33.798665550211894</v>
      </c>
      <c r="CV32" s="174">
        <v>1.8487734703514149</v>
      </c>
    </row>
    <row r="33" spans="1:263" s="62" customFormat="1" ht="12.5" x14ac:dyDescent="0.25">
      <c r="A33" s="82" t="s">
        <v>209</v>
      </c>
      <c r="B33" s="173">
        <v>31.60773899189115</v>
      </c>
      <c r="C33" s="174">
        <v>8.4248059695241686</v>
      </c>
      <c r="D33" s="174">
        <v>0.60376624856275729</v>
      </c>
      <c r="E33" s="174">
        <v>5.9975651547618645</v>
      </c>
      <c r="F33" s="175">
        <v>0.25837078828742294</v>
      </c>
      <c r="G33" s="173">
        <v>0</v>
      </c>
      <c r="H33" s="174">
        <v>0</v>
      </c>
      <c r="I33" s="174">
        <v>1.717243235315862</v>
      </c>
      <c r="J33" s="174">
        <v>0</v>
      </c>
      <c r="K33" s="175">
        <v>0</v>
      </c>
      <c r="L33" s="173">
        <v>0</v>
      </c>
      <c r="M33" s="174">
        <v>0</v>
      </c>
      <c r="N33" s="174">
        <v>1.7123815294459703</v>
      </c>
      <c r="O33" s="174">
        <v>0</v>
      </c>
      <c r="P33" s="175">
        <v>0</v>
      </c>
      <c r="Q33" s="177">
        <v>0.26419601395210107</v>
      </c>
      <c r="R33" s="173">
        <v>5.9541845072326307</v>
      </c>
      <c r="S33" s="174">
        <v>2.2410630313360924</v>
      </c>
      <c r="T33" s="174">
        <v>0.11278237987202748</v>
      </c>
      <c r="U33" s="174">
        <v>3.6782239258370781</v>
      </c>
      <c r="V33" s="175">
        <v>0.25773229560241634</v>
      </c>
      <c r="W33" s="174">
        <v>5.9791966858048564</v>
      </c>
      <c r="X33" s="174">
        <v>2.25047722880735</v>
      </c>
      <c r="Y33" s="174">
        <v>0.11325615306829526</v>
      </c>
      <c r="Z33" s="174">
        <v>3.6936753102457933</v>
      </c>
      <c r="AA33" s="174">
        <v>0.25881497051677388</v>
      </c>
      <c r="AB33" s="173">
        <v>7.3359692996089532</v>
      </c>
      <c r="AC33" s="174">
        <v>5.349699228585882</v>
      </c>
      <c r="AD33" s="185">
        <v>0.37653947004337807</v>
      </c>
      <c r="AE33" s="174">
        <v>5.5135842891807503</v>
      </c>
      <c r="AF33" s="174">
        <v>8.8736451163940924E-2</v>
      </c>
      <c r="AG33" s="175">
        <v>0.29578817054646972</v>
      </c>
      <c r="AH33" s="177">
        <v>26.029005508435418</v>
      </c>
      <c r="AI33" s="174">
        <v>0</v>
      </c>
      <c r="AJ33" s="174">
        <v>5.13653357285731</v>
      </c>
      <c r="AK33" s="174">
        <v>5.2867223948693631</v>
      </c>
      <c r="AL33" s="174">
        <v>0.37796343603765065</v>
      </c>
      <c r="AM33" s="173">
        <v>0</v>
      </c>
      <c r="AN33" s="174">
        <v>12.408719001214189</v>
      </c>
      <c r="AO33" s="174">
        <v>1.2334714903034583</v>
      </c>
      <c r="AP33" s="174">
        <v>10.629331941467077</v>
      </c>
      <c r="AQ33" s="174">
        <v>1.4636495540113592</v>
      </c>
      <c r="AR33" s="175">
        <v>0.54886858275425965</v>
      </c>
      <c r="AS33" s="174">
        <v>0</v>
      </c>
      <c r="AT33" s="174">
        <v>8.6329835226762608</v>
      </c>
      <c r="AU33" s="174">
        <v>0.83549672415861664</v>
      </c>
      <c r="AV33" s="174">
        <v>8.897450171598928</v>
      </c>
      <c r="AW33" s="174">
        <v>0.4773229846054764</v>
      </c>
      <c r="AX33" s="173">
        <v>3.4447699362224613</v>
      </c>
      <c r="AY33" s="175">
        <v>5.744828749457799</v>
      </c>
      <c r="AZ33" s="174">
        <v>0</v>
      </c>
      <c r="BA33" s="174">
        <v>2.0765788165268293</v>
      </c>
      <c r="BB33" s="174">
        <v>2.1401936536672115</v>
      </c>
      <c r="BC33" s="174">
        <v>0.57407661897506934</v>
      </c>
      <c r="BD33" s="173">
        <v>634.3725587243872</v>
      </c>
      <c r="BE33" s="174">
        <v>162.85569599797938</v>
      </c>
      <c r="BF33" s="174">
        <v>215.43609535055447</v>
      </c>
      <c r="BG33" s="174">
        <v>82.538148316623023</v>
      </c>
      <c r="BH33" s="175">
        <v>9.4292448106506832</v>
      </c>
      <c r="BI33" s="174">
        <v>1099.5791017889376</v>
      </c>
      <c r="BJ33" s="174">
        <v>162.85569599797938</v>
      </c>
      <c r="BK33" s="174">
        <v>215.43609535055447</v>
      </c>
      <c r="BL33" s="174">
        <v>82.538148316623023</v>
      </c>
      <c r="BM33" s="174">
        <v>9.4292448106506832</v>
      </c>
      <c r="BN33" s="174">
        <v>3.1430816035502285</v>
      </c>
      <c r="BO33" s="174">
        <v>144.30251544124758</v>
      </c>
      <c r="BP33" s="174">
        <v>110.48004889772025</v>
      </c>
      <c r="BQ33" s="174">
        <v>21.073569782967574</v>
      </c>
      <c r="BR33" s="184">
        <v>0</v>
      </c>
      <c r="BS33" s="185">
        <v>0</v>
      </c>
      <c r="BT33" s="186">
        <v>16.850995419596497</v>
      </c>
      <c r="BU33" s="174">
        <v>65.966864201713165</v>
      </c>
      <c r="BV33" s="174">
        <v>204.38809046078245</v>
      </c>
      <c r="BW33" s="174">
        <v>24.241167235444479</v>
      </c>
      <c r="BX33" s="173">
        <v>20.833217240853415</v>
      </c>
      <c r="BY33" s="174">
        <v>204.38809046078245</v>
      </c>
      <c r="BZ33" s="175">
        <v>24.241167235444479</v>
      </c>
      <c r="CA33" s="173">
        <v>5.8979357426502652</v>
      </c>
      <c r="CB33" s="174">
        <v>2.2198918656272126</v>
      </c>
      <c r="CC33" s="174">
        <v>0.11171693261778895</v>
      </c>
      <c r="CD33" s="174">
        <v>3.6434760016781413</v>
      </c>
      <c r="CE33" s="175">
        <v>0.25529751663260053</v>
      </c>
      <c r="CF33" s="174">
        <v>5.884314643937449</v>
      </c>
      <c r="CG33" s="174">
        <v>2.2147650945749562</v>
      </c>
      <c r="CH33" s="185">
        <v>0.11145892584499961</v>
      </c>
      <c r="CI33" s="174">
        <v>3.6350615074479387</v>
      </c>
      <c r="CJ33" s="174">
        <v>0.25470791497755996</v>
      </c>
      <c r="CK33" s="185">
        <v>0</v>
      </c>
      <c r="CL33" s="185">
        <v>1.5332151343788289</v>
      </c>
      <c r="CM33" s="185">
        <v>11.225265276800071</v>
      </c>
      <c r="CN33" s="186">
        <v>0</v>
      </c>
      <c r="CO33" s="185">
        <v>6.2885946089617804</v>
      </c>
      <c r="CP33" s="185">
        <v>0.46802788873875883</v>
      </c>
      <c r="CQ33" s="185">
        <v>1.4833828995721037</v>
      </c>
      <c r="CR33" s="186">
        <v>0.76396116832298144</v>
      </c>
      <c r="CS33" s="173">
        <v>27.620012224430063</v>
      </c>
      <c r="CT33" s="174">
        <v>148.67915904405945</v>
      </c>
      <c r="CU33" s="175">
        <v>80.803890784814925</v>
      </c>
      <c r="CV33" s="174">
        <v>3.6214937452578244</v>
      </c>
    </row>
    <row r="34" spans="1:263" s="62" customFormat="1" ht="12.5" x14ac:dyDescent="0.25">
      <c r="A34" s="82" t="s">
        <v>210</v>
      </c>
      <c r="B34" s="173">
        <v>2.7392640423431933</v>
      </c>
      <c r="C34" s="174">
        <v>0.28522429555423856</v>
      </c>
      <c r="D34" s="174">
        <v>0.10844647996747606</v>
      </c>
      <c r="E34" s="174">
        <v>0.18185468816128189</v>
      </c>
      <c r="F34" s="175">
        <v>9.7051556975584399E-3</v>
      </c>
      <c r="G34" s="173">
        <v>0</v>
      </c>
      <c r="H34" s="174">
        <v>0</v>
      </c>
      <c r="I34" s="174">
        <v>0.30844550281052724</v>
      </c>
      <c r="J34" s="174">
        <v>0</v>
      </c>
      <c r="K34" s="175">
        <v>0</v>
      </c>
      <c r="L34" s="173">
        <v>0</v>
      </c>
      <c r="M34" s="174">
        <v>0</v>
      </c>
      <c r="N34" s="174">
        <v>0.3075722594162798</v>
      </c>
      <c r="O34" s="174">
        <v>0</v>
      </c>
      <c r="P34" s="175">
        <v>0</v>
      </c>
      <c r="Q34" s="177">
        <v>9.9239680579798623E-3</v>
      </c>
      <c r="R34" s="173">
        <v>0.51601550893354198</v>
      </c>
      <c r="S34" s="174">
        <v>7.5871851140280402E-2</v>
      </c>
      <c r="T34" s="174">
        <v>2.0257594936105135E-2</v>
      </c>
      <c r="U34" s="174">
        <v>0.11152897013371871</v>
      </c>
      <c r="V34" s="175">
        <v>9.6811720616342117E-3</v>
      </c>
      <c r="W34" s="174">
        <v>0.51818317304267492</v>
      </c>
      <c r="X34" s="174">
        <v>7.6190571577482311E-2</v>
      </c>
      <c r="Y34" s="174">
        <v>2.0342692497554597E-2</v>
      </c>
      <c r="Z34" s="174">
        <v>0.11199747803997731</v>
      </c>
      <c r="AA34" s="174">
        <v>9.721840469558065E-3</v>
      </c>
      <c r="AB34" s="173">
        <v>0.63576698489277339</v>
      </c>
      <c r="AC34" s="174">
        <v>0.18111564817280204</v>
      </c>
      <c r="AD34" s="185">
        <v>6.763276382578183E-2</v>
      </c>
      <c r="AE34" s="174">
        <v>0.16717970137661972</v>
      </c>
      <c r="AF34" s="174">
        <v>3.3331983089233759E-3</v>
      </c>
      <c r="AG34" s="175">
        <v>1.1110661029744583E-2</v>
      </c>
      <c r="AH34" s="177">
        <v>5.9945432459582303E-2</v>
      </c>
      <c r="AI34" s="174">
        <v>0</v>
      </c>
      <c r="AJ34" s="174">
        <v>9.7934925770253575E-2</v>
      </c>
      <c r="AK34" s="174">
        <v>0.13221755096035184</v>
      </c>
      <c r="AL34" s="174">
        <v>1.4197402187157905E-2</v>
      </c>
      <c r="AM34" s="173">
        <v>0</v>
      </c>
      <c r="AN34" s="174">
        <v>0.42010084845333345</v>
      </c>
      <c r="AO34" s="174">
        <v>0.2215520353813597</v>
      </c>
      <c r="AP34" s="174">
        <v>0.32229643125152491</v>
      </c>
      <c r="AQ34" s="174">
        <v>5.4978919646829459E-2</v>
      </c>
      <c r="AR34" s="175">
        <v>2.0617094867561046E-2</v>
      </c>
      <c r="AS34" s="174">
        <v>0</v>
      </c>
      <c r="AT34" s="174">
        <v>0.29227220813083687</v>
      </c>
      <c r="AU34" s="174">
        <v>0.15006913515792758</v>
      </c>
      <c r="AV34" s="174">
        <v>0.2697833178355713</v>
      </c>
      <c r="AW34" s="174">
        <v>1.7929634825691099E-2</v>
      </c>
      <c r="AX34" s="173">
        <v>0.61873808741444192</v>
      </c>
      <c r="AY34" s="175">
        <v>0.21579241925474255</v>
      </c>
      <c r="AZ34" s="174">
        <v>0</v>
      </c>
      <c r="BA34" s="174">
        <v>7.0303189444275327E-2</v>
      </c>
      <c r="BB34" s="174">
        <v>6.4893709271901828E-2</v>
      </c>
      <c r="BC34" s="174">
        <v>2.156398177367868E-2</v>
      </c>
      <c r="BD34" s="173">
        <v>54.977483204627937</v>
      </c>
      <c r="BE34" s="174">
        <v>5.5135277104360911</v>
      </c>
      <c r="BF34" s="174">
        <v>6.5323281911415698</v>
      </c>
      <c r="BG34" s="174">
        <v>3.1003720881552574</v>
      </c>
      <c r="BH34" s="175">
        <v>1.3869716221408273</v>
      </c>
      <c r="BI34" s="174">
        <v>95.294304221355091</v>
      </c>
      <c r="BJ34" s="174">
        <v>5.5135277104360911</v>
      </c>
      <c r="BK34" s="174">
        <v>6.5323281911415698</v>
      </c>
      <c r="BL34" s="174">
        <v>3.1003720881552574</v>
      </c>
      <c r="BM34" s="174">
        <v>1.3869716221408273</v>
      </c>
      <c r="BN34" s="174">
        <v>0.46232387404694247</v>
      </c>
      <c r="BO34" s="174">
        <v>4.8854043003864112</v>
      </c>
      <c r="BP34" s="174">
        <v>3.3499118928931133</v>
      </c>
      <c r="BQ34" s="174">
        <v>0.7915843629332574</v>
      </c>
      <c r="BR34" s="184">
        <v>0</v>
      </c>
      <c r="BS34" s="185">
        <v>0</v>
      </c>
      <c r="BT34" s="186">
        <v>0.63297223068459796</v>
      </c>
      <c r="BU34" s="174">
        <v>2.233327680176644</v>
      </c>
      <c r="BV34" s="174">
        <v>6.1973370018522589</v>
      </c>
      <c r="BW34" s="174">
        <v>0.92652405382510516</v>
      </c>
      <c r="BX34" s="173">
        <v>3.7419930006793836</v>
      </c>
      <c r="BY34" s="174">
        <v>6.1973370018522589</v>
      </c>
      <c r="BZ34" s="175">
        <v>0.92652405382510516</v>
      </c>
      <c r="CA34" s="173">
        <v>0.5111407465126605</v>
      </c>
      <c r="CB34" s="174">
        <v>7.5155095069313185E-2</v>
      </c>
      <c r="CC34" s="174">
        <v>2.0066222853634096E-2</v>
      </c>
      <c r="CD34" s="174">
        <v>0.11047536375360992</v>
      </c>
      <c r="CE34" s="175">
        <v>9.5897147063045661E-3</v>
      </c>
      <c r="CF34" s="174">
        <v>0.5099602828948484</v>
      </c>
      <c r="CG34" s="174">
        <v>7.4981526720423339E-2</v>
      </c>
      <c r="CH34" s="185">
        <v>2.0019880537574898E-2</v>
      </c>
      <c r="CI34" s="174">
        <v>0.11022022434540299</v>
      </c>
      <c r="CJ34" s="174">
        <v>9.5675675591768445E-3</v>
      </c>
      <c r="CK34" s="185">
        <v>0</v>
      </c>
      <c r="CL34" s="185">
        <v>0.27539098906579906</v>
      </c>
      <c r="CM34" s="185">
        <v>0.34036597581926492</v>
      </c>
      <c r="CN34" s="186">
        <v>0</v>
      </c>
      <c r="CO34" s="185">
        <v>0.21290222871074757</v>
      </c>
      <c r="CP34" s="185">
        <v>8.4065608472071132E-2</v>
      </c>
      <c r="CQ34" s="185">
        <v>4.4978274960678438E-2</v>
      </c>
      <c r="CR34" s="186">
        <v>2.8696595828840862E-2</v>
      </c>
      <c r="CS34" s="173">
        <v>0.83747797322327833</v>
      </c>
      <c r="CT34" s="174">
        <v>5.6826808634606447</v>
      </c>
      <c r="CU34" s="175">
        <v>3.0884135127503503</v>
      </c>
      <c r="CV34" s="174">
        <v>0.65048062860807665</v>
      </c>
    </row>
    <row r="35" spans="1:263" s="62" customFormat="1" ht="12.5" x14ac:dyDescent="0.25">
      <c r="A35" s="187" t="s">
        <v>211</v>
      </c>
      <c r="B35" s="184">
        <v>2.5189873499107538</v>
      </c>
      <c r="C35" s="185">
        <v>0.27454161210504047</v>
      </c>
      <c r="D35" s="185">
        <v>4.6987833913349236E-2</v>
      </c>
      <c r="E35" s="185">
        <v>0.17502002322721238</v>
      </c>
      <c r="F35" s="186">
        <v>5.445260339004711E-3</v>
      </c>
      <c r="G35" s="184">
        <v>0</v>
      </c>
      <c r="H35" s="185">
        <v>0</v>
      </c>
      <c r="I35" s="185">
        <v>0.13364367438875993</v>
      </c>
      <c r="J35" s="185">
        <v>0</v>
      </c>
      <c r="K35" s="186">
        <v>0</v>
      </c>
      <c r="L35" s="184">
        <v>0</v>
      </c>
      <c r="M35" s="185">
        <v>0</v>
      </c>
      <c r="N35" s="185">
        <v>0.13326531433883365</v>
      </c>
      <c r="O35" s="185">
        <v>0</v>
      </c>
      <c r="P35" s="186">
        <v>0</v>
      </c>
      <c r="Q35" s="188">
        <v>5.5680291337584639E-3</v>
      </c>
      <c r="R35" s="184">
        <v>0.47452035264532555</v>
      </c>
      <c r="S35" s="185">
        <v>7.3030175374682205E-2</v>
      </c>
      <c r="T35" s="185">
        <v>8.7772374596859458E-3</v>
      </c>
      <c r="U35" s="185">
        <v>0.10733736446760697</v>
      </c>
      <c r="V35" s="186">
        <v>5.4318038684901589E-3</v>
      </c>
      <c r="W35" s="185">
        <v>0.47651370501492429</v>
      </c>
      <c r="X35" s="185">
        <v>7.3336958576548664E-2</v>
      </c>
      <c r="Y35" s="185">
        <v>8.8141086433796683E-3</v>
      </c>
      <c r="Z35" s="185">
        <v>0.10778826438921248</v>
      </c>
      <c r="AA35" s="185">
        <v>5.4546216444866773E-3</v>
      </c>
      <c r="AB35" s="184">
        <v>0.58464206724148726</v>
      </c>
      <c r="AC35" s="185">
        <v>0.17433221083143977</v>
      </c>
      <c r="AD35" s="185">
        <v>2.9304013138090723E-2</v>
      </c>
      <c r="AE35" s="185">
        <v>0.16089656810004649</v>
      </c>
      <c r="AF35" s="185">
        <v>1.8701536708147937E-3</v>
      </c>
      <c r="AG35" s="186">
        <v>6.2338455693826443E-3</v>
      </c>
      <c r="AH35" s="188">
        <v>5.2645277789843598E-2</v>
      </c>
      <c r="AI35" s="185">
        <v>0</v>
      </c>
      <c r="AJ35" s="185">
        <v>9.4287079031856638E-2</v>
      </c>
      <c r="AK35" s="185">
        <v>0.12722656661690632</v>
      </c>
      <c r="AL35" s="185">
        <v>7.9657198148895703E-3</v>
      </c>
      <c r="AM35" s="184">
        <v>0</v>
      </c>
      <c r="AN35" s="185">
        <v>0.40436654933955724</v>
      </c>
      <c r="AO35" s="185">
        <v>9.5994358182818998E-2</v>
      </c>
      <c r="AP35" s="185">
        <v>0.31018352869551852</v>
      </c>
      <c r="AQ35" s="185">
        <v>3.0846958046177667E-2</v>
      </c>
      <c r="AR35" s="186">
        <v>1.1567609267316625E-2</v>
      </c>
      <c r="AS35" s="185">
        <v>0</v>
      </c>
      <c r="AT35" s="185">
        <v>0.28132555481579297</v>
      </c>
      <c r="AU35" s="185">
        <v>6.5022152866883606E-2</v>
      </c>
      <c r="AV35" s="185">
        <v>0.25964402145090826</v>
      </c>
      <c r="AW35" s="185">
        <v>1.0059759209605968E-2</v>
      </c>
      <c r="AX35" s="184">
        <v>0.26808765481380697</v>
      </c>
      <c r="AY35" s="175">
        <v>0.12107439990080081</v>
      </c>
      <c r="AZ35" s="185">
        <v>0</v>
      </c>
      <c r="BA35" s="185">
        <v>6.7670080238613775E-2</v>
      </c>
      <c r="BB35" s="185">
        <v>6.2454801792051672E-2</v>
      </c>
      <c r="BC35" s="185">
        <v>1.2098877994587257E-2</v>
      </c>
      <c r="BD35" s="184">
        <v>50.556493489369899</v>
      </c>
      <c r="BE35" s="185">
        <v>5.3070261180506328</v>
      </c>
      <c r="BF35" s="185">
        <v>6.2868229755364959</v>
      </c>
      <c r="BG35" s="185">
        <v>1.7395221358515853</v>
      </c>
      <c r="BH35" s="186">
        <v>0.72099465160138732</v>
      </c>
      <c r="BI35" s="185">
        <v>87.631255381574491</v>
      </c>
      <c r="BJ35" s="185">
        <v>5.3070261180506328</v>
      </c>
      <c r="BK35" s="185">
        <v>6.2868229755364959</v>
      </c>
      <c r="BL35" s="185">
        <v>1.7395221358515853</v>
      </c>
      <c r="BM35" s="185">
        <v>0.72099465160138732</v>
      </c>
      <c r="BN35" s="185">
        <v>0.24033155053379579</v>
      </c>
      <c r="BO35" s="185">
        <v>4.7024282058676512</v>
      </c>
      <c r="BP35" s="185">
        <v>3.2240117823264085</v>
      </c>
      <c r="BQ35" s="185">
        <v>0.44413331128125594</v>
      </c>
      <c r="BR35" s="184">
        <v>0</v>
      </c>
      <c r="BS35" s="185">
        <v>0</v>
      </c>
      <c r="BT35" s="186">
        <v>0.3551409880322971</v>
      </c>
      <c r="BU35" s="185">
        <v>2.1496814655394965</v>
      </c>
      <c r="BV35" s="185">
        <v>5.9644217973038556</v>
      </c>
      <c r="BW35" s="185">
        <v>0.52986628293133531</v>
      </c>
      <c r="BX35" s="184">
        <v>1.6213356641319334</v>
      </c>
      <c r="BY35" s="185">
        <v>5.9644217973038556</v>
      </c>
      <c r="BZ35" s="186">
        <v>0.52986628293133531</v>
      </c>
      <c r="CA35" s="184">
        <v>0.4700375920635757</v>
      </c>
      <c r="CB35" s="185">
        <v>7.2340264415915387E-2</v>
      </c>
      <c r="CC35" s="185">
        <v>8.6943195113164101E-3</v>
      </c>
      <c r="CD35" s="185">
        <v>0.1063233558930497</v>
      </c>
      <c r="CE35" s="186">
        <v>5.3804899972647782E-3</v>
      </c>
      <c r="CF35" s="185">
        <v>0.46895205489945674</v>
      </c>
      <c r="CG35" s="185">
        <v>7.2173196830659259E-2</v>
      </c>
      <c r="CH35" s="185">
        <v>8.6742402514750367E-3</v>
      </c>
      <c r="CI35" s="185">
        <v>0.10607780541754613</v>
      </c>
      <c r="CJ35" s="185">
        <v>5.3680639233680948E-3</v>
      </c>
      <c r="CK35" s="185">
        <v>0</v>
      </c>
      <c r="CL35" s="185">
        <v>0.11932177106474599</v>
      </c>
      <c r="CM35" s="185">
        <v>0.32757396356374829</v>
      </c>
      <c r="CN35" s="186">
        <v>0</v>
      </c>
      <c r="CO35" s="185">
        <v>0.20492826874171263</v>
      </c>
      <c r="CP35" s="185">
        <v>3.6424057746226313E-2</v>
      </c>
      <c r="CQ35" s="185">
        <v>4.3287851459492419E-2</v>
      </c>
      <c r="CR35" s="186">
        <v>1.6100765407663285E-2</v>
      </c>
      <c r="CS35" s="184">
        <v>0.80600294558160213</v>
      </c>
      <c r="CT35" s="185">
        <v>3.2498465353121899</v>
      </c>
      <c r="CU35" s="186">
        <v>1.7662209431044511</v>
      </c>
      <c r="CV35" s="185">
        <v>0.28184110494000253</v>
      </c>
    </row>
    <row r="36" spans="1:263" s="62" customFormat="1" ht="12.5" x14ac:dyDescent="0.25">
      <c r="A36" s="82" t="s">
        <v>212</v>
      </c>
      <c r="B36" s="173">
        <v>21.764740046937103</v>
      </c>
      <c r="C36" s="174">
        <v>9.5921198078879416E-2</v>
      </c>
      <c r="D36" s="174">
        <v>1.4849204283544151</v>
      </c>
      <c r="E36" s="174">
        <v>6.2164965633279015E-2</v>
      </c>
      <c r="F36" s="175">
        <v>1.1918366303880414E-2</v>
      </c>
      <c r="G36" s="173">
        <v>0</v>
      </c>
      <c r="H36" s="174">
        <v>0</v>
      </c>
      <c r="I36" s="174">
        <v>4.223438402931694</v>
      </c>
      <c r="J36" s="174">
        <v>0</v>
      </c>
      <c r="K36" s="175">
        <v>0</v>
      </c>
      <c r="L36" s="173">
        <v>0</v>
      </c>
      <c r="M36" s="174">
        <v>0</v>
      </c>
      <c r="N36" s="174">
        <v>4.2114813808556208</v>
      </c>
      <c r="O36" s="174">
        <v>0</v>
      </c>
      <c r="P36" s="175">
        <v>0</v>
      </c>
      <c r="Q36" s="177">
        <v>1.2187077692403039E-2</v>
      </c>
      <c r="R36" s="173">
        <v>4.0999857036488647</v>
      </c>
      <c r="S36" s="174">
        <v>2.5515774691269769E-2</v>
      </c>
      <c r="T36" s="174">
        <v>0.27738029449155899</v>
      </c>
      <c r="U36" s="174">
        <v>3.8124915368300906E-2</v>
      </c>
      <c r="V36" s="175">
        <v>1.1888913323716914E-2</v>
      </c>
      <c r="W36" s="174">
        <v>4.117208813621132</v>
      </c>
      <c r="X36" s="174">
        <v>2.5622960673197519E-2</v>
      </c>
      <c r="Y36" s="174">
        <v>0.27854550619264279</v>
      </c>
      <c r="Z36" s="174">
        <v>3.8285069490176807E-2</v>
      </c>
      <c r="AA36" s="174">
        <v>1.1938855951917515E-2</v>
      </c>
      <c r="AB36" s="173">
        <v>5.051467453564511</v>
      </c>
      <c r="AC36" s="174">
        <v>6.0909362331177511E-2</v>
      </c>
      <c r="AD36" s="185">
        <v>0.92607222162575009</v>
      </c>
      <c r="AE36" s="174">
        <v>5.7148487595999706E-2</v>
      </c>
      <c r="AF36" s="174">
        <v>4.0933169592753272E-3</v>
      </c>
      <c r="AG36" s="175">
        <v>1.3644389864251087E-2</v>
      </c>
      <c r="AH36" s="177">
        <v>0.49111731720033064</v>
      </c>
      <c r="AI36" s="174">
        <v>0</v>
      </c>
      <c r="AJ36" s="174">
        <v>0.80992204726682959</v>
      </c>
      <c r="AK36" s="174">
        <v>5.7949201147939375E-2</v>
      </c>
      <c r="AL36" s="174">
        <v>1.7435046392159328E-2</v>
      </c>
      <c r="AM36" s="173">
        <v>0</v>
      </c>
      <c r="AN36" s="174">
        <v>0.14128030930638114</v>
      </c>
      <c r="AO36" s="174">
        <v>3.033635977672553</v>
      </c>
      <c r="AP36" s="174">
        <v>0.11017338499797459</v>
      </c>
      <c r="AQ36" s="174">
        <v>6.7516578173739836E-2</v>
      </c>
      <c r="AR36" s="175">
        <v>2.531871681515244E-2</v>
      </c>
      <c r="AS36" s="174">
        <v>0</v>
      </c>
      <c r="AT36" s="174">
        <v>9.8291417687937782E-2</v>
      </c>
      <c r="AU36" s="174">
        <v>2.054845159827392</v>
      </c>
      <c r="AV36" s="174">
        <v>9.2222371890717941E-2</v>
      </c>
      <c r="AW36" s="174">
        <v>2.2018395397938512E-2</v>
      </c>
      <c r="AX36" s="173">
        <v>8.4721682628905306</v>
      </c>
      <c r="AY36" s="175">
        <v>0.26500276537815654</v>
      </c>
      <c r="AZ36" s="174">
        <v>0</v>
      </c>
      <c r="BA36" s="174">
        <v>2.3643028540599739E-2</v>
      </c>
      <c r="BB36" s="174">
        <v>2.2183179589662445E-2</v>
      </c>
      <c r="BC36" s="174">
        <v>2.6481536387258538E-2</v>
      </c>
      <c r="BD36" s="173">
        <v>436.8219389905982</v>
      </c>
      <c r="BE36" s="174">
        <v>1.8542045396184048</v>
      </c>
      <c r="BF36" s="174">
        <v>2.2330024131545758</v>
      </c>
      <c r="BG36" s="174">
        <v>3.8073959219692846</v>
      </c>
      <c r="BH36" s="175">
        <v>1.2953741829792564</v>
      </c>
      <c r="BI36" s="174">
        <v>757.15802758370353</v>
      </c>
      <c r="BJ36" s="174">
        <v>1.8542045396184048</v>
      </c>
      <c r="BK36" s="174">
        <v>2.2330024131545758</v>
      </c>
      <c r="BL36" s="174">
        <v>3.8073959219692846</v>
      </c>
      <c r="BM36" s="174">
        <v>1.2953741829792564</v>
      </c>
      <c r="BN36" s="174">
        <v>0.43179139432641883</v>
      </c>
      <c r="BO36" s="174">
        <v>1.6429660477631438</v>
      </c>
      <c r="BP36" s="174">
        <v>1.1451294426433722</v>
      </c>
      <c r="BQ36" s="174">
        <v>0.97210108646024274</v>
      </c>
      <c r="BR36" s="184">
        <v>0</v>
      </c>
      <c r="BS36" s="185">
        <v>0</v>
      </c>
      <c r="BT36" s="186">
        <v>0.77731827706599299</v>
      </c>
      <c r="BU36" s="174">
        <v>0.75107019326315116</v>
      </c>
      <c r="BV36" s="174">
        <v>2.1184894688902389</v>
      </c>
      <c r="BW36" s="174">
        <v>1.3053317384153549</v>
      </c>
      <c r="BX36" s="173">
        <v>51.237825802501924</v>
      </c>
      <c r="BY36" s="174">
        <v>2.1184894688902389</v>
      </c>
      <c r="BZ36" s="175">
        <v>1.3053317384153549</v>
      </c>
      <c r="CA36" s="173">
        <v>4.0612534254745025</v>
      </c>
      <c r="CB36" s="174">
        <v>2.5274728952428032E-2</v>
      </c>
      <c r="CC36" s="174">
        <v>0.27475990225049046</v>
      </c>
      <c r="CD36" s="174">
        <v>3.7764751959412708E-2</v>
      </c>
      <c r="CE36" s="175">
        <v>1.1776599591101878E-2</v>
      </c>
      <c r="CF36" s="174">
        <v>4.0518740873094359</v>
      </c>
      <c r="CG36" s="174">
        <v>2.5216357753923585E-2</v>
      </c>
      <c r="CH36" s="185">
        <v>0.27412535282266026</v>
      </c>
      <c r="CI36" s="174">
        <v>3.7677535442185446E-2</v>
      </c>
      <c r="CJ36" s="174">
        <v>1.1749401901515041E-2</v>
      </c>
      <c r="CK36" s="185">
        <v>0</v>
      </c>
      <c r="CL36" s="185">
        <v>3.7708342914511821</v>
      </c>
      <c r="CM36" s="185">
        <v>0.11635025416983967</v>
      </c>
      <c r="CN36" s="186">
        <v>0</v>
      </c>
      <c r="CO36" s="185">
        <v>7.1599219175615667E-2</v>
      </c>
      <c r="CP36" s="185">
        <v>1.1510815231592588</v>
      </c>
      <c r="CQ36" s="185">
        <v>1.5375313913793575E-2</v>
      </c>
      <c r="CR36" s="186">
        <v>3.5240706220568352E-2</v>
      </c>
      <c r="CS36" s="173">
        <v>0.28628236066084306</v>
      </c>
      <c r="CT36" s="174">
        <v>8.0060346622808432</v>
      </c>
      <c r="CU36" s="175">
        <v>4.3511057947178493</v>
      </c>
      <c r="CV36" s="174">
        <v>8.9068079845342947</v>
      </c>
    </row>
    <row r="37" spans="1:263" s="62" customFormat="1" x14ac:dyDescent="0.35">
      <c r="A37" s="190" t="s">
        <v>213</v>
      </c>
      <c r="B37" s="173">
        <v>0.37824658269201977</v>
      </c>
      <c r="C37" s="174">
        <v>4.1504422799835523E-2</v>
      </c>
      <c r="D37" s="174">
        <v>3.859022784494967E-3</v>
      </c>
      <c r="E37" s="174">
        <v>1.5496819491324377E-2</v>
      </c>
      <c r="F37" s="175">
        <v>5.9235360513166082E-4</v>
      </c>
      <c r="G37" s="173">
        <v>0</v>
      </c>
      <c r="H37" s="174">
        <v>0</v>
      </c>
      <c r="I37" s="174">
        <v>1.097590464418772E-2</v>
      </c>
      <c r="J37" s="174">
        <v>0</v>
      </c>
      <c r="K37" s="175">
        <v>0</v>
      </c>
      <c r="L37" s="173">
        <v>0</v>
      </c>
      <c r="M37" s="174">
        <v>0</v>
      </c>
      <c r="N37" s="174">
        <v>1.0944830642008753E-2</v>
      </c>
      <c r="O37" s="174">
        <v>0</v>
      </c>
      <c r="P37" s="175">
        <v>0</v>
      </c>
      <c r="Q37" s="177">
        <v>6.0570880463408662E-4</v>
      </c>
      <c r="R37" s="173">
        <v>7.1253117572132929E-2</v>
      </c>
      <c r="S37" s="174">
        <v>1.1040494927731568E-2</v>
      </c>
      <c r="T37" s="174">
        <v>7.2085807156622062E-4</v>
      </c>
      <c r="U37" s="174">
        <v>9.503985493531656E-3</v>
      </c>
      <c r="V37" s="175">
        <v>5.9088976532871396E-4</v>
      </c>
      <c r="W37" s="174">
        <v>7.1552435757247471E-2</v>
      </c>
      <c r="X37" s="174">
        <v>1.1086873542690969E-2</v>
      </c>
      <c r="Y37" s="174">
        <v>7.2388623281808347E-4</v>
      </c>
      <c r="Z37" s="174">
        <v>9.5439095808728027E-3</v>
      </c>
      <c r="AA37" s="174">
        <v>5.9337195920580147E-4</v>
      </c>
      <c r="AB37" s="173">
        <v>8.7788794985383875E-2</v>
      </c>
      <c r="AC37" s="174">
        <v>2.6355049533291861E-2</v>
      </c>
      <c r="AD37" s="185">
        <v>2.4066837085015011E-3</v>
      </c>
      <c r="AE37" s="174">
        <v>1.4246284663001488E-2</v>
      </c>
      <c r="AF37" s="174">
        <v>2.03441562035551E-4</v>
      </c>
      <c r="AG37" s="175">
        <v>6.781385401185032E-4</v>
      </c>
      <c r="AH37" s="177">
        <v>1.1422510142052143E-2</v>
      </c>
      <c r="AI37" s="174">
        <v>0</v>
      </c>
      <c r="AJ37" s="174">
        <v>1.4286817182822202E-2</v>
      </c>
      <c r="AK37" s="174">
        <v>1.1335805336380466E-2</v>
      </c>
      <c r="AL37" s="174">
        <v>8.6653760445933037E-4</v>
      </c>
      <c r="AM37" s="173">
        <v>0</v>
      </c>
      <c r="AN37" s="174">
        <v>6.113098885526435E-2</v>
      </c>
      <c r="AO37" s="174">
        <v>7.8838368266477225E-3</v>
      </c>
      <c r="AP37" s="174">
        <v>2.7464618417609186E-2</v>
      </c>
      <c r="AQ37" s="174">
        <v>3.3556351153888556E-3</v>
      </c>
      <c r="AR37" s="175">
        <v>1.2583631682708209E-3</v>
      </c>
      <c r="AS37" s="174">
        <v>0</v>
      </c>
      <c r="AT37" s="174">
        <v>4.2530000031491058E-2</v>
      </c>
      <c r="AU37" s="174">
        <v>5.340147619337942E-3</v>
      </c>
      <c r="AV37" s="174">
        <v>2.2989692597644877E-2</v>
      </c>
      <c r="AW37" s="174">
        <v>1.0943342032487104E-3</v>
      </c>
      <c r="AX37" s="173">
        <v>2.2017536924050153E-2</v>
      </c>
      <c r="AY37" s="175">
        <v>1.3170877571576419E-2</v>
      </c>
      <c r="AZ37" s="174">
        <v>0</v>
      </c>
      <c r="BA37" s="174">
        <v>1.0230170936883838E-2</v>
      </c>
      <c r="BB37" s="174">
        <v>5.529943213876707E-3</v>
      </c>
      <c r="BC37" s="174">
        <v>1.3161563546935642E-3</v>
      </c>
      <c r="BD37" s="173">
        <v>7.5914715871530749</v>
      </c>
      <c r="BE37" s="174">
        <v>0.80230116711440169</v>
      </c>
      <c r="BF37" s="174">
        <v>0.55665494169956187</v>
      </c>
      <c r="BG37" s="174">
        <v>0.18923102739406447</v>
      </c>
      <c r="BH37" s="175">
        <v>4.046835457455606E-2</v>
      </c>
      <c r="BI37" s="174">
        <v>13.158550751065331</v>
      </c>
      <c r="BJ37" s="174">
        <v>0.80230116711440169</v>
      </c>
      <c r="BK37" s="174">
        <v>0.55665494169956187</v>
      </c>
      <c r="BL37" s="174">
        <v>0.18923102739406447</v>
      </c>
      <c r="BM37" s="174">
        <v>4.046835457455606E-2</v>
      </c>
      <c r="BN37" s="174">
        <v>1.3489451524852021E-2</v>
      </c>
      <c r="BO37" s="174">
        <v>0.71089976832921686</v>
      </c>
      <c r="BP37" s="174">
        <v>0.28546407266644203</v>
      </c>
      <c r="BQ37" s="174">
        <v>4.8314304866569652E-2</v>
      </c>
      <c r="BR37" s="184">
        <v>0</v>
      </c>
      <c r="BS37" s="185">
        <v>0</v>
      </c>
      <c r="BT37" s="186">
        <v>3.8633422737213451E-2</v>
      </c>
      <c r="BU37" s="174">
        <v>0.32498275123621329</v>
      </c>
      <c r="BV37" s="174">
        <v>0.52810853443291772</v>
      </c>
      <c r="BW37" s="174">
        <v>5.9599212327580378E-2</v>
      </c>
      <c r="BX37" s="173">
        <v>0.13315726110587664</v>
      </c>
      <c r="BY37" s="174">
        <v>0.52810853443291772</v>
      </c>
      <c r="BZ37" s="175">
        <v>5.9599212327580378E-2</v>
      </c>
      <c r="CA37" s="173">
        <v>7.0579994354132869E-2</v>
      </c>
      <c r="CB37" s="174">
        <v>1.093619614436192E-2</v>
      </c>
      <c r="CC37" s="174">
        <v>7.140481757835868E-4</v>
      </c>
      <c r="CD37" s="174">
        <v>9.4142020073178009E-3</v>
      </c>
      <c r="CE37" s="175">
        <v>5.853076710446469E-4</v>
      </c>
      <c r="CF37" s="174">
        <v>7.0416992057703021E-2</v>
      </c>
      <c r="CG37" s="174">
        <v>1.0910939340333372E-2</v>
      </c>
      <c r="CH37" s="185">
        <v>7.1239910378408686E-4</v>
      </c>
      <c r="CI37" s="174">
        <v>9.3924602012962835E-3</v>
      </c>
      <c r="CJ37" s="174">
        <v>5.8395592122699198E-4</v>
      </c>
      <c r="CK37" s="185">
        <v>0</v>
      </c>
      <c r="CL37" s="185">
        <v>9.7996735511216848E-3</v>
      </c>
      <c r="CM37" s="185">
        <v>2.9004421835865664E-2</v>
      </c>
      <c r="CN37" s="186">
        <v>0</v>
      </c>
      <c r="CO37" s="185">
        <v>3.0980474851441304E-2</v>
      </c>
      <c r="CP37" s="185">
        <v>2.9914396353247154E-3</v>
      </c>
      <c r="CQ37" s="185">
        <v>3.832841567871051E-3</v>
      </c>
      <c r="CR37" s="186">
        <v>1.7514950325316721E-3</v>
      </c>
      <c r="CS37" s="173">
        <v>7.1366018166610506E-2</v>
      </c>
      <c r="CT37" s="174">
        <v>0.36554183560915965</v>
      </c>
      <c r="CU37" s="175">
        <v>0.19866404109193461</v>
      </c>
      <c r="CV37" s="174">
        <v>2.3147082020771995E-2</v>
      </c>
    </row>
    <row r="38" spans="1:263" s="62" customFormat="1" x14ac:dyDescent="0.35">
      <c r="A38" s="190" t="s">
        <v>214</v>
      </c>
      <c r="B38" s="173">
        <v>0.98055971239225181</v>
      </c>
      <c r="C38" s="174">
        <v>0.10579048313254837</v>
      </c>
      <c r="D38" s="174">
        <v>9.1092812433578255E-3</v>
      </c>
      <c r="E38" s="174">
        <v>0.14983616707640077</v>
      </c>
      <c r="F38" s="175">
        <v>1.0442562702994574E-3</v>
      </c>
      <c r="G38" s="173">
        <v>0</v>
      </c>
      <c r="H38" s="174">
        <v>0</v>
      </c>
      <c r="I38" s="174">
        <v>2.5908787765104638E-2</v>
      </c>
      <c r="J38" s="174">
        <v>0</v>
      </c>
      <c r="K38" s="175">
        <v>0</v>
      </c>
      <c r="L38" s="173">
        <v>0</v>
      </c>
      <c r="M38" s="174">
        <v>0</v>
      </c>
      <c r="N38" s="174">
        <v>2.5835437116245499E-2</v>
      </c>
      <c r="O38" s="174">
        <v>0</v>
      </c>
      <c r="P38" s="175">
        <v>0</v>
      </c>
      <c r="Q38" s="177">
        <v>1.0678000635686966E-3</v>
      </c>
      <c r="R38" s="173">
        <v>0.18471531448169259</v>
      </c>
      <c r="S38" s="174">
        <v>2.8141080242460349E-2</v>
      </c>
      <c r="T38" s="174">
        <v>1.7015963048532842E-3</v>
      </c>
      <c r="U38" s="174">
        <v>9.1892453099664928E-2</v>
      </c>
      <c r="V38" s="175">
        <v>1.0416756767490875E-3</v>
      </c>
      <c r="W38" s="174">
        <v>0.18549126162025181</v>
      </c>
      <c r="X38" s="174">
        <v>2.8259294537530438E-2</v>
      </c>
      <c r="Y38" s="174">
        <v>1.708744324969747E-3</v>
      </c>
      <c r="Z38" s="174">
        <v>9.227847245186617E-2</v>
      </c>
      <c r="AA38" s="174">
        <v>1.0460515199916913E-3</v>
      </c>
      <c r="AB38" s="173">
        <v>0.22758211045682111</v>
      </c>
      <c r="AC38" s="174">
        <v>6.7176296766142188E-2</v>
      </c>
      <c r="AD38" s="185">
        <v>5.6810130410817668E-3</v>
      </c>
      <c r="AE38" s="174">
        <v>0.1377449540648312</v>
      </c>
      <c r="AF38" s="174">
        <v>3.586457902082331E-4</v>
      </c>
      <c r="AG38" s="175">
        <v>1.1954859673607768E-3</v>
      </c>
      <c r="AH38" s="177">
        <v>2.0634501075170706E-2</v>
      </c>
      <c r="AI38" s="174">
        <v>0</v>
      </c>
      <c r="AJ38" s="174">
        <v>3.674220774200114E-2</v>
      </c>
      <c r="AK38" s="174">
        <v>0.10868583907870003</v>
      </c>
      <c r="AL38" s="174">
        <v>1.5276134374261128E-3</v>
      </c>
      <c r="AM38" s="173">
        <v>0</v>
      </c>
      <c r="AN38" s="174">
        <v>0.15581657108105776</v>
      </c>
      <c r="AO38" s="174">
        <v>1.8609915240517139E-2</v>
      </c>
      <c r="AP38" s="174">
        <v>0.26555082197442531</v>
      </c>
      <c r="AQ38" s="174">
        <v>5.9156270506752458E-3</v>
      </c>
      <c r="AR38" s="175">
        <v>2.2183601440032173E-3</v>
      </c>
      <c r="AS38" s="174">
        <v>0</v>
      </c>
      <c r="AT38" s="174">
        <v>0.10840457347539757</v>
      </c>
      <c r="AU38" s="174">
        <v>1.2605498661745596E-2</v>
      </c>
      <c r="AV38" s="174">
        <v>0.22228350940167174</v>
      </c>
      <c r="AW38" s="174">
        <v>1.9291945615687225E-3</v>
      </c>
      <c r="AX38" s="173">
        <v>5.1972726601415067E-2</v>
      </c>
      <c r="AY38" s="175">
        <v>2.3218853350961126E-2</v>
      </c>
      <c r="AZ38" s="174">
        <v>0</v>
      </c>
      <c r="BA38" s="174">
        <v>2.6075648158291814E-2</v>
      </c>
      <c r="BB38" s="174">
        <v>5.3468100069263114E-2</v>
      </c>
      <c r="BC38" s="174">
        <v>2.320243371824749E-3</v>
      </c>
      <c r="BD38" s="173">
        <v>19.679995898849459</v>
      </c>
      <c r="BE38" s="174">
        <v>2.0449827358441501</v>
      </c>
      <c r="BF38" s="174">
        <v>5.3822039351425408</v>
      </c>
      <c r="BG38" s="174">
        <v>0.33359413225405948</v>
      </c>
      <c r="BH38" s="175">
        <v>6.9367825440848158E-2</v>
      </c>
      <c r="BI38" s="174">
        <v>34.111992891339057</v>
      </c>
      <c r="BJ38" s="174">
        <v>2.0449827358441501</v>
      </c>
      <c r="BK38" s="174">
        <v>5.3822039351425408</v>
      </c>
      <c r="BL38" s="174">
        <v>0.33359413225405948</v>
      </c>
      <c r="BM38" s="174">
        <v>6.9367825440848158E-2</v>
      </c>
      <c r="BN38" s="174">
        <v>2.3122608480282719E-2</v>
      </c>
      <c r="BO38" s="174">
        <v>1.8120100191024122</v>
      </c>
      <c r="BP38" s="174">
        <v>2.7601045821243799</v>
      </c>
      <c r="BQ38" s="174">
        <v>8.5172969937206688E-2</v>
      </c>
      <c r="BR38" s="184">
        <v>0</v>
      </c>
      <c r="BS38" s="185">
        <v>0</v>
      </c>
      <c r="BT38" s="186">
        <v>6.8106606572433698E-2</v>
      </c>
      <c r="BU38" s="174">
        <v>0.82834743730395943</v>
      </c>
      <c r="BV38" s="174">
        <v>5.1061934769301027</v>
      </c>
      <c r="BW38" s="174">
        <v>0.10477769141147818</v>
      </c>
      <c r="BX38" s="173">
        <v>0.31431971479468851</v>
      </c>
      <c r="BY38" s="174">
        <v>5.1061934769301027</v>
      </c>
      <c r="BZ38" s="175">
        <v>0.10477769141147818</v>
      </c>
      <c r="CA38" s="173">
        <v>0.18297032182544931</v>
      </c>
      <c r="CB38" s="174">
        <v>2.7875233425699995E-2</v>
      </c>
      <c r="CC38" s="174">
        <v>1.6855214435772094E-3</v>
      </c>
      <c r="CD38" s="174">
        <v>9.1024351522526956E-2</v>
      </c>
      <c r="CE38" s="175">
        <v>1.0318350394894489E-3</v>
      </c>
      <c r="CF38" s="174">
        <v>0.18254775757181091</v>
      </c>
      <c r="CG38" s="174">
        <v>2.7810856443192609E-2</v>
      </c>
      <c r="CH38" s="185">
        <v>1.6816287843541681E-3</v>
      </c>
      <c r="CI38" s="174">
        <v>9.0814133620627374E-2</v>
      </c>
      <c r="CJ38" s="174">
        <v>1.0294520486361248E-3</v>
      </c>
      <c r="CK38" s="185">
        <v>0</v>
      </c>
      <c r="CL38" s="185">
        <v>2.3132276603530112E-2</v>
      </c>
      <c r="CM38" s="185">
        <v>0.28043892481203364</v>
      </c>
      <c r="CN38" s="186">
        <v>0</v>
      </c>
      <c r="CO38" s="185">
        <v>7.8966027741571868E-2</v>
      </c>
      <c r="CP38" s="185">
        <v>7.0613381890842633E-3</v>
      </c>
      <c r="CQ38" s="185">
        <v>3.7059106861405434E-2</v>
      </c>
      <c r="CR38" s="186">
        <v>3.0876990606194116E-3</v>
      </c>
      <c r="CS38" s="173">
        <v>0.69002614553109498</v>
      </c>
      <c r="CT38" s="174">
        <v>0.64263650732373279</v>
      </c>
      <c r="CU38" s="175">
        <v>0.34925897137159395</v>
      </c>
      <c r="CV38" s="174">
        <v>5.4639034767419242E-2</v>
      </c>
    </row>
    <row r="39" spans="1:263" s="62" customFormat="1" ht="12.5" x14ac:dyDescent="0.25">
      <c r="A39" s="82" t="s">
        <v>215</v>
      </c>
      <c r="B39" s="173">
        <v>1.6023853035364344</v>
      </c>
      <c r="C39" s="174">
        <v>1.0268504637013005</v>
      </c>
      <c r="D39" s="174">
        <v>1.706672692265357</v>
      </c>
      <c r="E39" s="174">
        <v>0.69971891140009657</v>
      </c>
      <c r="F39" s="175">
        <v>0.14903265901378521</v>
      </c>
      <c r="G39" s="173">
        <v>0</v>
      </c>
      <c r="H39" s="174">
        <v>0</v>
      </c>
      <c r="I39" s="174">
        <v>4.8541503316351102</v>
      </c>
      <c r="J39" s="174">
        <v>0</v>
      </c>
      <c r="K39" s="175">
        <v>0</v>
      </c>
      <c r="L39" s="173">
        <v>0</v>
      </c>
      <c r="M39" s="174">
        <v>0</v>
      </c>
      <c r="N39" s="174">
        <v>4.8404076942059371</v>
      </c>
      <c r="O39" s="174">
        <v>0</v>
      </c>
      <c r="P39" s="175">
        <v>0</v>
      </c>
      <c r="Q39" s="177">
        <v>0.15239274811641457</v>
      </c>
      <c r="R39" s="173">
        <v>0.30185321864944459</v>
      </c>
      <c r="S39" s="174">
        <v>0.27315010235675274</v>
      </c>
      <c r="T39" s="174">
        <v>0.31880319304778121</v>
      </c>
      <c r="U39" s="174">
        <v>0.42912795023644895</v>
      </c>
      <c r="V39" s="175">
        <v>0.14866436558851789</v>
      </c>
      <c r="W39" s="174">
        <v>0.3031212355539073</v>
      </c>
      <c r="X39" s="174">
        <v>0.2742975439801808</v>
      </c>
      <c r="Y39" s="174">
        <v>0.3201424129500568</v>
      </c>
      <c r="Z39" s="174">
        <v>0.43093061941954353</v>
      </c>
      <c r="AA39" s="174">
        <v>0.14928887086794107</v>
      </c>
      <c r="AB39" s="173">
        <v>0.37190415283749251</v>
      </c>
      <c r="AC39" s="174">
        <v>0.65204363796715026</v>
      </c>
      <c r="AD39" s="185">
        <v>1.0643682594263233</v>
      </c>
      <c r="AE39" s="174">
        <v>0.64325423687563266</v>
      </c>
      <c r="AF39" s="174">
        <v>5.1184692186244191E-2</v>
      </c>
      <c r="AG39" s="175">
        <v>0.17061564062081391</v>
      </c>
      <c r="AH39" s="177">
        <v>21.558949831747622</v>
      </c>
      <c r="AI39" s="174">
        <v>0</v>
      </c>
      <c r="AJ39" s="174">
        <v>1.194165706549966</v>
      </c>
      <c r="AK39" s="174">
        <v>0.95422696544329044</v>
      </c>
      <c r="AL39" s="174">
        <v>0.21801572947176626</v>
      </c>
      <c r="AM39" s="173">
        <v>0</v>
      </c>
      <c r="AN39" s="174">
        <v>1.5124263877920017</v>
      </c>
      <c r="AO39" s="174">
        <v>3.4866674217049272</v>
      </c>
      <c r="AP39" s="174">
        <v>1.2400940019948694</v>
      </c>
      <c r="AQ39" s="174">
        <v>0.84425792228490848</v>
      </c>
      <c r="AR39" s="175">
        <v>0.31659672085684071</v>
      </c>
      <c r="AS39" s="174">
        <v>0</v>
      </c>
      <c r="AT39" s="174">
        <v>1.0522240115028414</v>
      </c>
      <c r="AU39" s="174">
        <v>2.3617077751414897</v>
      </c>
      <c r="AV39" s="174">
        <v>1.0380402692857444</v>
      </c>
      <c r="AW39" s="174">
        <v>0.27532800466984148</v>
      </c>
      <c r="AX39" s="173">
        <v>9.7373690485059612</v>
      </c>
      <c r="AY39" s="175">
        <v>3.3137147964192319</v>
      </c>
      <c r="AZ39" s="174">
        <v>0</v>
      </c>
      <c r="BA39" s="174">
        <v>0.25310208073353485</v>
      </c>
      <c r="BB39" s="174">
        <v>0.24969032180341133</v>
      </c>
      <c r="BC39" s="174">
        <v>0.33113714429791419</v>
      </c>
      <c r="BD39" s="173">
        <v>32.160138544789412</v>
      </c>
      <c r="BE39" s="174">
        <v>19.849530963306943</v>
      </c>
      <c r="BF39" s="174">
        <v>25.134318048265161</v>
      </c>
      <c r="BG39" s="174">
        <v>47.609405828094125</v>
      </c>
      <c r="BH39" s="175">
        <v>14.288951349706171</v>
      </c>
      <c r="BI39" s="174">
        <v>55.744240144301642</v>
      </c>
      <c r="BJ39" s="174">
        <v>19.849530963306943</v>
      </c>
      <c r="BK39" s="174">
        <v>25.134318048265161</v>
      </c>
      <c r="BL39" s="174">
        <v>47.609405828094125</v>
      </c>
      <c r="BM39" s="174">
        <v>14.288951349706171</v>
      </c>
      <c r="BN39" s="174">
        <v>4.7629837832353905</v>
      </c>
      <c r="BO39" s="174">
        <v>17.58819199280363</v>
      </c>
      <c r="BP39" s="174">
        <v>12.889393870905211</v>
      </c>
      <c r="BQ39" s="174">
        <v>12.155592977385734</v>
      </c>
      <c r="BR39" s="184">
        <v>0</v>
      </c>
      <c r="BS39" s="185">
        <v>0</v>
      </c>
      <c r="BT39" s="186">
        <v>9.719940365773267</v>
      </c>
      <c r="BU39" s="174">
        <v>8.0403163395673687</v>
      </c>
      <c r="BV39" s="174">
        <v>23.845378661174642</v>
      </c>
      <c r="BW39" s="174">
        <v>15.920341277146344</v>
      </c>
      <c r="BX39" s="173">
        <v>58.889484202925942</v>
      </c>
      <c r="BY39" s="174">
        <v>23.845378661174642</v>
      </c>
      <c r="BZ39" s="175">
        <v>15.920341277146344</v>
      </c>
      <c r="CA39" s="173">
        <v>0.29900163240558242</v>
      </c>
      <c r="CB39" s="174">
        <v>0.27056967244490665</v>
      </c>
      <c r="CC39" s="174">
        <v>0.3157914815813212</v>
      </c>
      <c r="CD39" s="174">
        <v>0.42507400850534499</v>
      </c>
      <c r="CE39" s="175">
        <v>0.14725994372493309</v>
      </c>
      <c r="CF39" s="174">
        <v>0.29831109745776357</v>
      </c>
      <c r="CG39" s="174">
        <v>0.26994480022217021</v>
      </c>
      <c r="CH39" s="185">
        <v>0.31506217100030204</v>
      </c>
      <c r="CI39" s="174">
        <v>0.42409231333558678</v>
      </c>
      <c r="CJ39" s="174">
        <v>0.14691985147614575</v>
      </c>
      <c r="CK39" s="185">
        <v>0</v>
      </c>
      <c r="CL39" s="185">
        <v>4.3339560756190902</v>
      </c>
      <c r="CM39" s="185">
        <v>1.3096198535540071</v>
      </c>
      <c r="CN39" s="186">
        <v>0</v>
      </c>
      <c r="CO39" s="185">
        <v>0.76648011996964927</v>
      </c>
      <c r="CP39" s="185">
        <v>1.3229795783227225</v>
      </c>
      <c r="CQ39" s="185">
        <v>0.17306207450768799</v>
      </c>
      <c r="CR39" s="186">
        <v>0.44066577747866142</v>
      </c>
      <c r="CS39" s="173">
        <v>3.2223484677263028</v>
      </c>
      <c r="CT39" s="174">
        <v>97.644759833164244</v>
      </c>
      <c r="CU39" s="175">
        <v>53.067804257154478</v>
      </c>
      <c r="CV39" s="174">
        <v>10.236916182304421</v>
      </c>
    </row>
    <row r="40" spans="1:263" s="62" customFormat="1" ht="12.5" x14ac:dyDescent="0.25">
      <c r="A40" s="82" t="s">
        <v>216</v>
      </c>
      <c r="B40" s="173">
        <v>3.2479144398315778E-2</v>
      </c>
      <c r="C40" s="174">
        <v>2.0321460566646441E-2</v>
      </c>
      <c r="D40" s="174">
        <v>1.348415620615195E-2</v>
      </c>
      <c r="E40" s="174">
        <v>1.3950464349538484E-2</v>
      </c>
      <c r="F40" s="175">
        <v>3.9480890914998638E-4</v>
      </c>
      <c r="G40" s="173">
        <v>0</v>
      </c>
      <c r="H40" s="174">
        <v>0</v>
      </c>
      <c r="I40" s="174">
        <v>3.8351888804778023E-2</v>
      </c>
      <c r="J40" s="174">
        <v>0</v>
      </c>
      <c r="K40" s="175">
        <v>0</v>
      </c>
      <c r="L40" s="173">
        <v>0</v>
      </c>
      <c r="M40" s="174">
        <v>0</v>
      </c>
      <c r="N40" s="174">
        <v>3.8243310358178795E-2</v>
      </c>
      <c r="O40" s="174">
        <v>0</v>
      </c>
      <c r="P40" s="175">
        <v>0</v>
      </c>
      <c r="Q40" s="177">
        <v>4.0371026756387031E-4</v>
      </c>
      <c r="R40" s="173">
        <v>6.1183376145391467E-3</v>
      </c>
      <c r="S40" s="174">
        <v>5.4056644370692516E-3</v>
      </c>
      <c r="T40" s="174">
        <v>2.51881457619755E-3</v>
      </c>
      <c r="U40" s="174">
        <v>8.5556272292046567E-3</v>
      </c>
      <c r="V40" s="175">
        <v>3.9383324699352276E-4</v>
      </c>
      <c r="W40" s="174">
        <v>6.1440393630815592E-3</v>
      </c>
      <c r="X40" s="174">
        <v>5.4283724072433813E-3</v>
      </c>
      <c r="Y40" s="174">
        <v>2.5293955449084875E-3</v>
      </c>
      <c r="Z40" s="174">
        <v>8.5915674785863004E-3</v>
      </c>
      <c r="AA40" s="174">
        <v>3.9548765113392442E-4</v>
      </c>
      <c r="AB40" s="173">
        <v>7.5382173411624575E-3</v>
      </c>
      <c r="AC40" s="174">
        <v>1.2904000674957625E-2</v>
      </c>
      <c r="AD40" s="185">
        <v>8.4094085151876965E-3</v>
      </c>
      <c r="AE40" s="174">
        <v>1.2824714543254604E-2</v>
      </c>
      <c r="AF40" s="174">
        <v>1.3559559777672416E-4</v>
      </c>
      <c r="AG40" s="175">
        <v>4.519853259224138E-4</v>
      </c>
      <c r="AH40" s="177">
        <v>1.5310154315953599</v>
      </c>
      <c r="AI40" s="174">
        <v>0</v>
      </c>
      <c r="AJ40" s="174">
        <v>1.2042910947466784E-2</v>
      </c>
      <c r="AK40" s="174">
        <v>1.2230549800168834E-2</v>
      </c>
      <c r="AL40" s="174">
        <v>5.7755496613883048E-4</v>
      </c>
      <c r="AM40" s="173">
        <v>0</v>
      </c>
      <c r="AN40" s="174">
        <v>2.9931050611485203E-2</v>
      </c>
      <c r="AO40" s="174">
        <v>2.7547618454458959E-2</v>
      </c>
      <c r="AP40" s="174">
        <v>2.4724052591761268E-2</v>
      </c>
      <c r="AQ40" s="174">
        <v>2.2365604394652002E-3</v>
      </c>
      <c r="AR40" s="175">
        <v>8.3871016479945002E-4</v>
      </c>
      <c r="AS40" s="174">
        <v>0</v>
      </c>
      <c r="AT40" s="174">
        <v>2.0823605298827152E-2</v>
      </c>
      <c r="AU40" s="174">
        <v>1.865948678830797E-2</v>
      </c>
      <c r="AV40" s="174">
        <v>2.0695658691116676E-2</v>
      </c>
      <c r="AW40" s="174">
        <v>7.2938341100179771E-4</v>
      </c>
      <c r="AX40" s="173">
        <v>7.6933442412277578E-2</v>
      </c>
      <c r="AY40" s="175">
        <v>8.7785062191464546E-3</v>
      </c>
      <c r="AZ40" s="174">
        <v>0</v>
      </c>
      <c r="BA40" s="174">
        <v>5.0089123341515596E-3</v>
      </c>
      <c r="BB40" s="174">
        <v>4.978136042905301E-3</v>
      </c>
      <c r="BC40" s="174">
        <v>8.7722983394672134E-4</v>
      </c>
      <c r="BD40" s="173">
        <v>0.65186180961644469</v>
      </c>
      <c r="BE40" s="174">
        <v>0.39282395538227649</v>
      </c>
      <c r="BF40" s="174">
        <v>0.50110894842142251</v>
      </c>
      <c r="BG40" s="174">
        <v>0.1261241509388234</v>
      </c>
      <c r="BH40" s="175">
        <v>4.8615159708367314E-2</v>
      </c>
      <c r="BI40" s="174">
        <v>1.1298938033351706</v>
      </c>
      <c r="BJ40" s="174">
        <v>0.39282395538227649</v>
      </c>
      <c r="BK40" s="174">
        <v>0.50110894842142251</v>
      </c>
      <c r="BL40" s="174">
        <v>0.1261241509388234</v>
      </c>
      <c r="BM40" s="174">
        <v>4.8615159708367314E-2</v>
      </c>
      <c r="BN40" s="174">
        <v>1.6205053236122438E-2</v>
      </c>
      <c r="BO40" s="174">
        <v>0.34807185919948563</v>
      </c>
      <c r="BP40" s="174">
        <v>0.2569789479084218</v>
      </c>
      <c r="BQ40" s="174">
        <v>3.220191087799746E-2</v>
      </c>
      <c r="BR40" s="184">
        <v>0</v>
      </c>
      <c r="BS40" s="185">
        <v>0</v>
      </c>
      <c r="BT40" s="186">
        <v>2.5749517442743206E-2</v>
      </c>
      <c r="BU40" s="174">
        <v>0.15911856420547907</v>
      </c>
      <c r="BV40" s="174">
        <v>0.47541105363058034</v>
      </c>
      <c r="BW40" s="174">
        <v>4.0848715132784479E-2</v>
      </c>
      <c r="BX40" s="173">
        <v>0.46527667987583082</v>
      </c>
      <c r="BY40" s="174">
        <v>0.47541105363058034</v>
      </c>
      <c r="BZ40" s="175">
        <v>4.0848715132784479E-2</v>
      </c>
      <c r="CA40" s="173">
        <v>6.060538107033526E-3</v>
      </c>
      <c r="CB40" s="174">
        <v>5.3545975032242175E-3</v>
      </c>
      <c r="CC40" s="174">
        <v>2.4950195110713239E-3</v>
      </c>
      <c r="CD40" s="174">
        <v>8.4748028171822472E-3</v>
      </c>
      <c r="CE40" s="175">
        <v>3.9011273185531389E-4</v>
      </c>
      <c r="CF40" s="174">
        <v>6.0465414832297556E-3</v>
      </c>
      <c r="CG40" s="174">
        <v>5.3422312272352482E-3</v>
      </c>
      <c r="CH40" s="185">
        <v>2.4892573412997974E-3</v>
      </c>
      <c r="CI40" s="174">
        <v>8.4552305243019224E-3</v>
      </c>
      <c r="CJ40" s="174">
        <v>3.8921177866396229E-4</v>
      </c>
      <c r="CK40" s="185">
        <v>0</v>
      </c>
      <c r="CL40" s="185">
        <v>3.4241914679421594E-2</v>
      </c>
      <c r="CM40" s="185">
        <v>2.6110206228235528E-2</v>
      </c>
      <c r="CN40" s="186">
        <v>0</v>
      </c>
      <c r="CO40" s="185">
        <v>1.5168708671501897E-2</v>
      </c>
      <c r="CP40" s="185">
        <v>1.0452656430550622E-2</v>
      </c>
      <c r="CQ40" s="185">
        <v>3.450380233179362E-3</v>
      </c>
      <c r="CR40" s="186">
        <v>1.1673869073891268E-3</v>
      </c>
      <c r="CS40" s="173">
        <v>6.4244736977105449E-2</v>
      </c>
      <c r="CT40" s="174">
        <v>0.25053878614774483</v>
      </c>
      <c r="CU40" s="175">
        <v>0.13616238377594825</v>
      </c>
      <c r="CV40" s="174">
        <v>8.0880286827730713E-2</v>
      </c>
    </row>
    <row r="41" spans="1:263" s="62" customFormat="1" ht="12.5" x14ac:dyDescent="0.25">
      <c r="A41" s="82" t="s">
        <v>217</v>
      </c>
      <c r="B41" s="191">
        <v>1419.8165498023675</v>
      </c>
      <c r="C41" s="192">
        <v>832.43702060436601</v>
      </c>
      <c r="D41" s="192">
        <v>860.46498263297269</v>
      </c>
      <c r="E41" s="192">
        <v>539.62239646895944</v>
      </c>
      <c r="F41" s="193">
        <v>103.5526389922952</v>
      </c>
      <c r="G41" s="191">
        <v>0</v>
      </c>
      <c r="H41" s="192">
        <v>0</v>
      </c>
      <c r="I41" s="192">
        <v>2447.3505668296129</v>
      </c>
      <c r="J41" s="192">
        <v>0</v>
      </c>
      <c r="K41" s="193">
        <v>0</v>
      </c>
      <c r="L41" s="191">
        <v>0</v>
      </c>
      <c r="M41" s="192">
        <v>0</v>
      </c>
      <c r="N41" s="192">
        <v>2440.4218462082449</v>
      </c>
      <c r="O41" s="192">
        <v>0</v>
      </c>
      <c r="P41" s="193">
        <v>0</v>
      </c>
      <c r="Q41" s="194">
        <v>105.88733593811254</v>
      </c>
      <c r="R41" s="191">
        <v>267.46138678614585</v>
      </c>
      <c r="S41" s="192">
        <v>221.4346347607779</v>
      </c>
      <c r="T41" s="192">
        <v>160.73321218087645</v>
      </c>
      <c r="U41" s="192">
        <v>330.94296741966411</v>
      </c>
      <c r="V41" s="193">
        <v>103.29673698824914</v>
      </c>
      <c r="W41" s="192">
        <v>268.58493140579009</v>
      </c>
      <c r="X41" s="192">
        <v>222.36483143506373</v>
      </c>
      <c r="Y41" s="192">
        <v>161.40841594734891</v>
      </c>
      <c r="Z41" s="192">
        <v>332.33318376050266</v>
      </c>
      <c r="AA41" s="192">
        <v>103.73066315031882</v>
      </c>
      <c r="AB41" s="191">
        <v>329.53102476260614</v>
      </c>
      <c r="AC41" s="192">
        <v>528.59231453908831</v>
      </c>
      <c r="AD41" s="84">
        <v>536.6299115307811</v>
      </c>
      <c r="AE41" s="192">
        <v>496.07690629239255</v>
      </c>
      <c r="AF41" s="192">
        <v>35.564754644843525</v>
      </c>
      <c r="AG41" s="193">
        <v>118.54918214947838</v>
      </c>
      <c r="AH41" s="194">
        <v>1942.6617805263866</v>
      </c>
      <c r="AI41" s="192">
        <v>0</v>
      </c>
      <c r="AJ41" s="192">
        <v>459.8440851932254</v>
      </c>
      <c r="AK41" s="192">
        <v>453.64176178725967</v>
      </c>
      <c r="AL41" s="192">
        <v>151.48427383653851</v>
      </c>
      <c r="AM41" s="191">
        <v>0</v>
      </c>
      <c r="AN41" s="192">
        <v>1226.0789283757158</v>
      </c>
      <c r="AO41" s="192">
        <v>1757.8972441880564</v>
      </c>
      <c r="AP41" s="192">
        <v>956.35902689018224</v>
      </c>
      <c r="AQ41" s="192">
        <v>586.61729865980396</v>
      </c>
      <c r="AR41" s="193">
        <v>219.98148699742646</v>
      </c>
      <c r="AS41" s="192">
        <v>0</v>
      </c>
      <c r="AT41" s="192">
        <v>853.00659843553615</v>
      </c>
      <c r="AU41" s="192">
        <v>1190.7185536694067</v>
      </c>
      <c r="AV41" s="192">
        <v>800.53542732242386</v>
      </c>
      <c r="AW41" s="192">
        <v>191.30666835520836</v>
      </c>
      <c r="AX41" s="191">
        <v>4909.3567426171694</v>
      </c>
      <c r="AY41" s="193">
        <v>2302.4746005859542</v>
      </c>
      <c r="AZ41" s="192">
        <v>0</v>
      </c>
      <c r="BA41" s="192">
        <v>205.18230204147557</v>
      </c>
      <c r="BB41" s="192">
        <v>192.56088070716666</v>
      </c>
      <c r="BC41" s="192">
        <v>230.08463639670893</v>
      </c>
      <c r="BD41" s="191">
        <v>28495.953407120593</v>
      </c>
      <c r="BE41" s="192">
        <v>16091.422266032931</v>
      </c>
      <c r="BF41" s="192">
        <v>19383.556336470909</v>
      </c>
      <c r="BG41" s="192">
        <v>33080.531790674715</v>
      </c>
      <c r="BH41" s="193">
        <v>11272.529616428958</v>
      </c>
      <c r="BI41" s="192">
        <v>49392.985905675698</v>
      </c>
      <c r="BJ41" s="192">
        <v>16091.422266032931</v>
      </c>
      <c r="BK41" s="192">
        <v>19383.556336470909</v>
      </c>
      <c r="BL41" s="192">
        <v>33080.531790674715</v>
      </c>
      <c r="BM41" s="192">
        <v>11272.529616428958</v>
      </c>
      <c r="BN41" s="192">
        <v>3757.5098721429854</v>
      </c>
      <c r="BO41" s="192">
        <v>14258.222261041841</v>
      </c>
      <c r="BP41" s="192">
        <v>9940.2853007543126</v>
      </c>
      <c r="BQ41" s="192">
        <v>8446.0932231509923</v>
      </c>
      <c r="BR41" s="83">
        <v>0</v>
      </c>
      <c r="BS41" s="84">
        <v>0</v>
      </c>
      <c r="BT41" s="111">
        <v>6753.7241996766306</v>
      </c>
      <c r="BU41" s="192">
        <v>6518.0444621905526</v>
      </c>
      <c r="BV41" s="192">
        <v>18389.527806395476</v>
      </c>
      <c r="BW41" s="192">
        <v>11346.57750536128</v>
      </c>
      <c r="BX41" s="191">
        <v>29690.71880717521</v>
      </c>
      <c r="BY41" s="192">
        <v>18389.527806395476</v>
      </c>
      <c r="BZ41" s="193">
        <v>11346.57750536128</v>
      </c>
      <c r="CA41" s="191">
        <v>264.93469777240563</v>
      </c>
      <c r="CB41" s="192">
        <v>219.34275725414182</v>
      </c>
      <c r="CC41" s="192">
        <v>159.21477676767299</v>
      </c>
      <c r="CD41" s="192">
        <v>327.81657235381311</v>
      </c>
      <c r="CE41" s="193">
        <v>102.32089993887305</v>
      </c>
      <c r="CF41" s="192">
        <v>264.32283934798909</v>
      </c>
      <c r="CG41" s="192">
        <v>218.83619199489442</v>
      </c>
      <c r="CH41" s="84">
        <v>158.84707520469917</v>
      </c>
      <c r="CI41" s="192">
        <v>327.05949020057119</v>
      </c>
      <c r="CJ41" s="192">
        <v>102.08459301060779</v>
      </c>
      <c r="CK41" s="84">
        <v>0</v>
      </c>
      <c r="CL41" s="84">
        <v>2185.0806286644561</v>
      </c>
      <c r="CM41" s="84">
        <v>1009.9772813401245</v>
      </c>
      <c r="CN41" s="111">
        <v>0</v>
      </c>
      <c r="CO41" s="84">
        <v>621.36255469970024</v>
      </c>
      <c r="CP41" s="84">
        <v>667.01576995071628</v>
      </c>
      <c r="CQ41" s="84">
        <v>133.46526706969223</v>
      </c>
      <c r="CR41" s="111">
        <v>306.18861981980768</v>
      </c>
      <c r="CS41" s="191">
        <v>2485.0713251885782</v>
      </c>
      <c r="CT41" s="192">
        <v>69592.342032882516</v>
      </c>
      <c r="CU41" s="193">
        <v>37821.925017870934</v>
      </c>
      <c r="CV41" s="192">
        <v>5161.2168782813133</v>
      </c>
    </row>
    <row r="42" spans="1:263" s="81" customFormat="1" ht="12.5" hidden="1" x14ac:dyDescent="0.25">
      <c r="A42" s="112" t="s">
        <v>218</v>
      </c>
      <c r="B42" s="196"/>
      <c r="C42" s="197"/>
      <c r="D42" s="197"/>
      <c r="E42" s="197"/>
      <c r="F42" s="198"/>
      <c r="G42" s="197"/>
      <c r="H42" s="197"/>
      <c r="I42" s="197"/>
      <c r="J42" s="197"/>
      <c r="K42" s="197"/>
      <c r="L42" s="196"/>
      <c r="M42" s="197"/>
      <c r="N42" s="197"/>
      <c r="O42" s="197"/>
      <c r="P42" s="198"/>
      <c r="Q42" s="196"/>
      <c r="R42" s="197"/>
      <c r="S42" s="197"/>
      <c r="T42" s="197"/>
      <c r="U42" s="198"/>
      <c r="V42" s="197"/>
      <c r="W42" s="197"/>
      <c r="X42" s="197"/>
      <c r="Y42" s="197"/>
      <c r="Z42" s="197"/>
      <c r="AA42" s="199"/>
      <c r="AB42" s="197"/>
      <c r="AC42" s="197"/>
      <c r="AD42" s="197"/>
      <c r="AE42" s="197"/>
      <c r="AF42" s="197"/>
      <c r="AG42" s="199"/>
      <c r="AH42" s="196"/>
      <c r="AI42" s="197"/>
      <c r="AJ42" s="197"/>
      <c r="AK42" s="197"/>
      <c r="AL42" s="198"/>
      <c r="AM42" s="197"/>
      <c r="AN42" s="197"/>
      <c r="AO42" s="197"/>
      <c r="AP42" s="197"/>
      <c r="AQ42" s="197"/>
      <c r="AR42" s="196"/>
      <c r="AS42" s="197"/>
      <c r="AT42" s="197"/>
      <c r="AU42" s="197"/>
      <c r="AV42" s="198"/>
      <c r="AW42" s="196"/>
      <c r="AX42" s="197"/>
      <c r="AY42" s="197"/>
      <c r="AZ42" s="197"/>
      <c r="BA42" s="197"/>
      <c r="BB42" s="198"/>
      <c r="BC42" s="197"/>
      <c r="BD42" s="197"/>
      <c r="BE42" s="197"/>
      <c r="BF42" s="197"/>
      <c r="BG42" s="197"/>
      <c r="BH42" s="197"/>
      <c r="BI42" s="196"/>
      <c r="BJ42" s="197"/>
      <c r="BK42" s="197"/>
      <c r="BL42" s="197"/>
      <c r="BM42" s="198"/>
      <c r="BN42" s="196"/>
      <c r="BO42" s="197"/>
      <c r="BP42" s="197"/>
      <c r="BQ42" s="197"/>
      <c r="BR42" s="198"/>
      <c r="BS42" s="198"/>
      <c r="BT42" s="196"/>
      <c r="BU42" s="197"/>
      <c r="BV42" s="197"/>
      <c r="BW42" s="198"/>
      <c r="BX42" s="197"/>
      <c r="BY42" s="197"/>
      <c r="BZ42" s="197"/>
      <c r="CA42" s="196"/>
      <c r="CB42" s="197"/>
      <c r="CC42" s="197"/>
      <c r="CD42" s="198"/>
      <c r="CE42" s="196"/>
      <c r="CF42" s="198"/>
      <c r="CG42" s="199"/>
      <c r="CH42" s="200"/>
      <c r="CI42" s="200"/>
      <c r="CJ42" s="200"/>
      <c r="CK42" s="200"/>
      <c r="CL42" s="201"/>
      <c r="CM42" s="200"/>
      <c r="CN42" s="200"/>
      <c r="CO42" s="202"/>
      <c r="CP42" s="197"/>
      <c r="CQ42" s="197"/>
      <c r="CR42" s="197"/>
      <c r="CS42" s="197"/>
      <c r="CT42" s="196"/>
      <c r="CU42" s="197"/>
      <c r="CV42" s="197"/>
      <c r="CW42" s="197"/>
      <c r="CX42" s="197"/>
      <c r="CY42" s="62"/>
      <c r="CZ42" s="197"/>
      <c r="DA42" s="197"/>
      <c r="DB42" s="197"/>
      <c r="DC42" s="197"/>
      <c r="DD42" s="197"/>
      <c r="DE42" s="196"/>
      <c r="DF42" s="197"/>
      <c r="DG42" s="197"/>
      <c r="DH42" s="197"/>
      <c r="DI42" s="198"/>
      <c r="DJ42" s="197"/>
      <c r="DK42" s="197"/>
      <c r="DL42" s="197"/>
      <c r="DM42" s="197"/>
      <c r="DN42" s="197"/>
      <c r="DO42" s="196"/>
      <c r="DP42" s="198"/>
      <c r="DQ42" s="197"/>
      <c r="DR42" s="197"/>
      <c r="DS42" s="197"/>
      <c r="DT42" s="197"/>
      <c r="DU42" s="196"/>
      <c r="DV42" s="197"/>
      <c r="DW42" s="197"/>
      <c r="DX42" s="197"/>
      <c r="DY42" s="198"/>
      <c r="DZ42" s="197"/>
      <c r="EA42" s="197"/>
      <c r="EB42" s="197"/>
      <c r="EC42" s="197"/>
      <c r="ED42" s="197"/>
      <c r="EE42" s="196"/>
      <c r="EF42" s="197"/>
      <c r="EG42" s="197"/>
      <c r="EH42" s="197"/>
      <c r="EI42" s="198"/>
      <c r="EJ42" s="197"/>
      <c r="EK42" s="197"/>
      <c r="EL42" s="197"/>
      <c r="EM42" s="197"/>
      <c r="EN42" s="197"/>
      <c r="EO42" s="196"/>
      <c r="EP42" s="197"/>
      <c r="EQ42" s="197"/>
      <c r="ER42" s="197"/>
      <c r="ES42" s="198"/>
      <c r="ET42" s="196"/>
      <c r="EU42" s="197"/>
      <c r="EV42" s="197"/>
      <c r="EW42" s="197"/>
      <c r="EX42" s="198"/>
      <c r="EY42" s="197"/>
      <c r="EZ42" s="197"/>
      <c r="FA42" s="197"/>
      <c r="FB42" s="197"/>
      <c r="FC42" s="197"/>
      <c r="FD42" s="196"/>
      <c r="FE42" s="197"/>
      <c r="FF42" s="197"/>
      <c r="FG42" s="197"/>
      <c r="FH42" s="198"/>
      <c r="FI42" s="197"/>
      <c r="FJ42" s="197"/>
      <c r="FK42" s="197"/>
      <c r="FL42" s="197"/>
      <c r="FM42" s="197"/>
      <c r="FN42" s="201"/>
      <c r="FO42" s="200"/>
      <c r="FP42" s="200"/>
      <c r="FQ42" s="200"/>
      <c r="FR42" s="202"/>
      <c r="FS42" s="197"/>
      <c r="FT42" s="197"/>
      <c r="FU42" s="197"/>
      <c r="FV42" s="197"/>
      <c r="FW42" s="197"/>
      <c r="FX42" s="196"/>
      <c r="FY42" s="197"/>
      <c r="FZ42" s="197"/>
      <c r="GA42" s="197"/>
      <c r="GB42" s="198"/>
      <c r="GC42" s="197"/>
      <c r="GD42" s="197"/>
      <c r="GE42" s="197"/>
      <c r="GF42" s="197"/>
      <c r="GG42" s="201"/>
      <c r="GH42" s="200"/>
      <c r="GI42" s="202"/>
      <c r="GJ42" s="196"/>
      <c r="GK42" s="197"/>
      <c r="GL42" s="197"/>
      <c r="GM42" s="198"/>
      <c r="GN42" s="197"/>
      <c r="GO42" s="197"/>
      <c r="GP42" s="197"/>
      <c r="GQ42" s="198"/>
      <c r="GR42" s="199"/>
      <c r="GS42" s="199"/>
      <c r="GT42" s="199"/>
      <c r="GU42" s="199"/>
      <c r="GV42" s="199"/>
      <c r="GW42" s="199"/>
      <c r="GX42" s="197"/>
      <c r="GY42" s="197"/>
      <c r="GZ42" s="197"/>
      <c r="HA42" s="197"/>
      <c r="HB42" s="197"/>
      <c r="HC42" s="201"/>
      <c r="HD42" s="200"/>
      <c r="HE42" s="200"/>
      <c r="HF42" s="200"/>
      <c r="HG42" s="202"/>
      <c r="HH42" s="200"/>
      <c r="HI42" s="200"/>
      <c r="HJ42" s="200"/>
      <c r="HK42" s="200"/>
      <c r="HL42" s="196"/>
      <c r="HM42" s="197"/>
      <c r="HN42" s="197"/>
      <c r="HO42" s="197"/>
      <c r="HP42" s="196"/>
      <c r="HQ42" s="197"/>
      <c r="HR42" s="197"/>
      <c r="HS42" s="197"/>
      <c r="HT42" s="197"/>
      <c r="HU42" s="197"/>
      <c r="HV42" s="197"/>
      <c r="HW42" s="197"/>
      <c r="HX42" s="198"/>
      <c r="HY42" s="196"/>
      <c r="HZ42" s="197"/>
      <c r="IA42" s="197"/>
      <c r="IB42" s="197"/>
      <c r="IC42" s="198"/>
      <c r="ID42" s="201"/>
      <c r="IE42" s="200"/>
      <c r="IF42" s="200"/>
      <c r="IG42" s="200"/>
      <c r="IH42" s="202"/>
      <c r="II42" s="201"/>
      <c r="IJ42" s="200"/>
      <c r="IK42" s="200"/>
      <c r="IL42" s="202"/>
      <c r="IM42" s="197"/>
      <c r="IN42" s="197"/>
      <c r="IO42" s="197"/>
      <c r="IP42" s="196"/>
      <c r="IQ42" s="197"/>
      <c r="IR42" s="198"/>
      <c r="IS42" s="196"/>
      <c r="IT42" s="197"/>
      <c r="IU42" s="197"/>
      <c r="IV42" s="197"/>
      <c r="IW42" s="198"/>
      <c r="IX42" s="196"/>
      <c r="IY42" s="197"/>
      <c r="IZ42" s="197"/>
      <c r="JA42" s="197"/>
      <c r="JB42" s="197"/>
      <c r="JC42" s="198"/>
    </row>
    <row r="43" spans="1:263" s="81" customFormat="1" ht="12.5" hidden="1" x14ac:dyDescent="0.25">
      <c r="A43" s="76" t="s">
        <v>207</v>
      </c>
      <c r="B43" s="179">
        <v>8.9948057819850588E-2</v>
      </c>
      <c r="C43" s="176">
        <v>3.8905113688471465E-2</v>
      </c>
      <c r="D43" s="176">
        <v>7.1582989284278047E-3</v>
      </c>
      <c r="E43" s="176">
        <v>2.8659541673185494E-2</v>
      </c>
      <c r="F43" s="180">
        <v>1.6146841531021118E-2</v>
      </c>
      <c r="G43" s="176">
        <v>0.11510978937243882</v>
      </c>
      <c r="H43" s="176">
        <v>9.3545595414165073E-3</v>
      </c>
      <c r="I43" s="176">
        <v>2.2544253792052536E-3</v>
      </c>
      <c r="J43" s="176">
        <v>7.1918548740741491E-3</v>
      </c>
      <c r="K43" s="176">
        <v>1.8286767195228055E-2</v>
      </c>
      <c r="L43" s="179">
        <v>0</v>
      </c>
      <c r="M43" s="176">
        <v>0</v>
      </c>
      <c r="N43" s="176">
        <v>2.0359767443896309E-2</v>
      </c>
      <c r="O43" s="176">
        <v>0</v>
      </c>
      <c r="P43" s="180">
        <v>0</v>
      </c>
      <c r="Q43" s="179">
        <v>0</v>
      </c>
      <c r="R43" s="176">
        <v>0</v>
      </c>
      <c r="S43" s="176">
        <v>2.0302126686398487E-2</v>
      </c>
      <c r="T43" s="176">
        <v>0</v>
      </c>
      <c r="U43" s="180">
        <v>0</v>
      </c>
      <c r="V43" s="176">
        <v>5.8477699010249538E-2</v>
      </c>
      <c r="W43" s="176">
        <v>2.1587014271598461E-2</v>
      </c>
      <c r="X43" s="176">
        <v>1.5482460630544318E-3</v>
      </c>
      <c r="Y43" s="176">
        <v>7.5408566231444417E-3</v>
      </c>
      <c r="Z43" s="176">
        <v>2.1389808186000069E-2</v>
      </c>
      <c r="AA43" s="178">
        <v>2.2262708459230847E-2</v>
      </c>
      <c r="AB43" s="176">
        <v>0.1017246813153133</v>
      </c>
      <c r="AC43" s="176">
        <v>1.1696006694407899E-2</v>
      </c>
      <c r="AD43" s="176">
        <v>1.7958379180247016E-3</v>
      </c>
      <c r="AE43" s="176">
        <v>1.406250275974464E-2</v>
      </c>
      <c r="AF43" s="176">
        <v>2.1389808186000069E-2</v>
      </c>
      <c r="AG43" s="178">
        <v>2.2262708459230847E-2</v>
      </c>
      <c r="AH43" s="179">
        <v>2.8204782053776651E-2</v>
      </c>
      <c r="AI43" s="176">
        <v>1.2893099888908015E-2</v>
      </c>
      <c r="AJ43" s="176">
        <v>1.337156541799563E-3</v>
      </c>
      <c r="AK43" s="176">
        <v>2.5011468690365076E-2</v>
      </c>
      <c r="AL43" s="180">
        <v>2.171803757253192E-2</v>
      </c>
      <c r="AM43" s="176">
        <v>2.832326394570708E-2</v>
      </c>
      <c r="AN43" s="176">
        <v>1.2947260877096939E-2</v>
      </c>
      <c r="AO43" s="176">
        <v>1.3427736331345535E-3</v>
      </c>
      <c r="AP43" s="176">
        <v>2.5116536197170941E-2</v>
      </c>
      <c r="AQ43" s="176">
        <v>2.1809270122235849E-2</v>
      </c>
      <c r="AR43" s="179">
        <v>9.8539273858281068E-2</v>
      </c>
      <c r="AS43" s="176">
        <v>1.1925369649493872E-2</v>
      </c>
      <c r="AT43" s="176">
        <v>1.831054954274391E-3</v>
      </c>
      <c r="AU43" s="176">
        <v>1.4338273565383947E-2</v>
      </c>
      <c r="AV43" s="180">
        <v>2.1809270122235849E-2</v>
      </c>
      <c r="AW43" s="179">
        <v>3.475025253203546E-2</v>
      </c>
      <c r="AX43" s="176">
        <v>3.0777450506892002E-2</v>
      </c>
      <c r="AY43" s="176">
        <v>4.4642808228160186E-3</v>
      </c>
      <c r="AZ43" s="176">
        <v>3.7491692621500643E-2</v>
      </c>
      <c r="BA43" s="176">
        <v>7.47745475950956E-3</v>
      </c>
      <c r="BB43" s="180">
        <v>2.4924849198365195E-2</v>
      </c>
      <c r="BC43" s="176">
        <v>3.6967418699799713E-2</v>
      </c>
      <c r="BD43" s="176">
        <v>9.2078491997512238E-2</v>
      </c>
      <c r="BE43" s="176">
        <v>2.3150434751101996E-3</v>
      </c>
      <c r="BF43" s="176">
        <v>5.3465715980341453E-3</v>
      </c>
      <c r="BG43" s="176">
        <v>0.38384184719226616</v>
      </c>
      <c r="BH43" s="176">
        <v>2.3500521256669356E-2</v>
      </c>
      <c r="BI43" s="179">
        <v>4.2396226548278626E-2</v>
      </c>
      <c r="BJ43" s="176">
        <v>1.1220946874264011E-2</v>
      </c>
      <c r="BK43" s="176">
        <v>1.4498093852383525E-3</v>
      </c>
      <c r="BL43" s="176">
        <v>1.9057287447789679E-2</v>
      </c>
      <c r="BM43" s="180">
        <v>1.8280832547664612E-2</v>
      </c>
      <c r="BN43" s="179">
        <v>4.2396226548278626E-2</v>
      </c>
      <c r="BO43" s="176">
        <v>1.1220946874264011E-2</v>
      </c>
      <c r="BP43" s="176">
        <v>1.4498093852383525E-3</v>
      </c>
      <c r="BQ43" s="176">
        <v>1.9057287447789679E-2</v>
      </c>
      <c r="BR43" s="180">
        <v>5.4842497642993834E-3</v>
      </c>
      <c r="BS43" s="180">
        <v>1.8280832547664612E-2</v>
      </c>
      <c r="BT43" s="179">
        <v>4.7659345729390561E-2</v>
      </c>
      <c r="BU43" s="176">
        <v>3.279621508992063E-2</v>
      </c>
      <c r="BV43" s="176">
        <v>4.0894563521727607E-2</v>
      </c>
      <c r="BW43" s="180">
        <v>2.7886341952593905E-2</v>
      </c>
      <c r="BX43" s="176">
        <v>3.1706644117838509E-2</v>
      </c>
      <c r="BY43" s="176">
        <v>3.9535945485863554E-2</v>
      </c>
      <c r="BZ43" s="176">
        <v>2.6959889048629376E-2</v>
      </c>
      <c r="CA43" s="179">
        <v>4.5977510709967882E-2</v>
      </c>
      <c r="CB43" s="176">
        <v>3.1638880212603325E-2</v>
      </c>
      <c r="CC43" s="176">
        <v>3.945144868281715E-2</v>
      </c>
      <c r="CD43" s="180">
        <v>2.6902269978006432E-2</v>
      </c>
      <c r="CE43" s="179">
        <v>0</v>
      </c>
      <c r="CF43" s="183">
        <v>4.2976861141347363E-2</v>
      </c>
      <c r="CG43" s="178">
        <v>0.57379512710601777</v>
      </c>
      <c r="CH43" s="181">
        <v>5.9649617552906861E-2</v>
      </c>
      <c r="CI43" s="181">
        <v>1.9898019569025881E-2</v>
      </c>
      <c r="CJ43" s="181">
        <v>3.3143586067380118E-2</v>
      </c>
      <c r="CK43" s="181">
        <v>8.6094953329581541E-3</v>
      </c>
      <c r="CL43" s="182">
        <v>7.0470766107732993E-2</v>
      </c>
      <c r="CM43" s="181">
        <v>1.992850338301963E-2</v>
      </c>
      <c r="CN43" s="181">
        <v>3.3155026698502982E-2</v>
      </c>
      <c r="CO43" s="183">
        <v>8.6094953329581541E-3</v>
      </c>
      <c r="CP43" s="176">
        <v>0</v>
      </c>
      <c r="CQ43" s="176">
        <v>1.9725234794230991E-2</v>
      </c>
      <c r="CR43" s="176">
        <v>3.3078739625511597E-2</v>
      </c>
      <c r="CS43" s="176">
        <v>8.6094953329581541E-3</v>
      </c>
      <c r="CT43" s="179">
        <v>0</v>
      </c>
      <c r="CU43" s="176">
        <v>7.1388823669392018E-2</v>
      </c>
      <c r="CV43" s="176">
        <v>1.4624132548488626E-2</v>
      </c>
      <c r="CW43" s="176">
        <v>7.227814521732763E-2</v>
      </c>
      <c r="CX43" s="176">
        <v>5.7441382724137853E-2</v>
      </c>
      <c r="CY43" s="62"/>
      <c r="CZ43" s="176">
        <v>0</v>
      </c>
      <c r="DA43" s="176">
        <v>4.9666572220774571E-2</v>
      </c>
      <c r="DB43" s="176">
        <v>9.9057132118373324E-3</v>
      </c>
      <c r="DC43" s="176">
        <v>6.0501562949402385E-2</v>
      </c>
      <c r="DD43" s="176">
        <v>4.0222039266225439E-2</v>
      </c>
      <c r="DE43" s="179">
        <v>0</v>
      </c>
      <c r="DF43" s="176">
        <v>1.2757169972787356E-2</v>
      </c>
      <c r="DG43" s="176">
        <v>1.3230591115358471E-3</v>
      </c>
      <c r="DH43" s="176">
        <v>2.2001001476241989E-2</v>
      </c>
      <c r="DI43" s="180">
        <v>2.14890677319989E-2</v>
      </c>
      <c r="DJ43" s="176">
        <v>0</v>
      </c>
      <c r="DK43" s="176">
        <v>1.2430836650442024E-2</v>
      </c>
      <c r="DL43" s="176">
        <v>1.2892147497810262E-3</v>
      </c>
      <c r="DM43" s="176">
        <v>2.4114719063415731E-2</v>
      </c>
      <c r="DN43" s="176">
        <v>2.379473761498423E-2</v>
      </c>
      <c r="DO43" s="179">
        <v>4.0841456444179601E-2</v>
      </c>
      <c r="DP43" s="180">
        <v>0.60636402819942314</v>
      </c>
      <c r="DQ43" s="176">
        <v>0</v>
      </c>
      <c r="DR43" s="176">
        <v>1.1946802804876384E-2</v>
      </c>
      <c r="DS43" s="176">
        <v>1.4553052679584606E-2</v>
      </c>
      <c r="DT43" s="176">
        <v>4.8375068988815391E-2</v>
      </c>
      <c r="DU43" s="179">
        <v>1.8052724241397471</v>
      </c>
      <c r="DV43" s="176">
        <v>0.67810610878583599</v>
      </c>
      <c r="DW43" s="176">
        <v>1.029467724532412</v>
      </c>
      <c r="DX43" s="176">
        <v>1.4463429869492106</v>
      </c>
      <c r="DY43" s="180">
        <v>0.37879702753645533</v>
      </c>
      <c r="DZ43" s="176">
        <v>3.1291388685088948</v>
      </c>
      <c r="EA43" s="176">
        <v>0.67810610878583599</v>
      </c>
      <c r="EB43" s="176">
        <v>1.029467724532412</v>
      </c>
      <c r="EC43" s="176">
        <v>1.4463429869492106</v>
      </c>
      <c r="ED43" s="176">
        <v>0.37879702753645533</v>
      </c>
      <c r="EE43" s="179">
        <v>3.1291388685088948</v>
      </c>
      <c r="EF43" s="176">
        <v>0.67810610878583599</v>
      </c>
      <c r="EG43" s="176">
        <v>1.029467724532412</v>
      </c>
      <c r="EH43" s="176">
        <v>0.30773255041472564</v>
      </c>
      <c r="EI43" s="180">
        <v>0.37879702753645533</v>
      </c>
      <c r="EJ43" s="176">
        <v>2.2265026564390218</v>
      </c>
      <c r="EK43" s="176">
        <v>0.67810610878583599</v>
      </c>
      <c r="EL43" s="176">
        <v>1.029467724532412</v>
      </c>
      <c r="EM43" s="176">
        <v>1.4463429869492106</v>
      </c>
      <c r="EN43" s="176">
        <v>0.37879702753645533</v>
      </c>
      <c r="EO43" s="179">
        <v>2.2265026564390218</v>
      </c>
      <c r="EP43" s="176">
        <v>0.67810610878583599</v>
      </c>
      <c r="EQ43" s="176">
        <v>1.029467724532412</v>
      </c>
      <c r="ER43" s="176">
        <v>1.4463429869492106</v>
      </c>
      <c r="ES43" s="180">
        <v>0.37879702753645533</v>
      </c>
      <c r="ET43" s="179">
        <v>0.90263621206987354</v>
      </c>
      <c r="EU43" s="176">
        <v>0.67810610878583599</v>
      </c>
      <c r="EV43" s="176">
        <v>1.029467724532412</v>
      </c>
      <c r="EW43" s="176">
        <v>0.30773255041472564</v>
      </c>
      <c r="EX43" s="180">
        <v>0.37879702753645533</v>
      </c>
      <c r="EY43" s="176">
        <v>2.6477328887382958</v>
      </c>
      <c r="EZ43" s="176">
        <v>0.67810610878583599</v>
      </c>
      <c r="FA43" s="176">
        <v>1.029467724532412</v>
      </c>
      <c r="FB43" s="176">
        <v>0.30773255041472564</v>
      </c>
      <c r="FC43" s="176">
        <v>0.37879702753645533</v>
      </c>
      <c r="FD43" s="179">
        <v>2.527381393795646</v>
      </c>
      <c r="FE43" s="176">
        <v>0.67810610878583599</v>
      </c>
      <c r="FF43" s="176">
        <v>1.029467724532412</v>
      </c>
      <c r="FG43" s="176">
        <v>1.4463429869492106</v>
      </c>
      <c r="FH43" s="180">
        <v>0.37879702753645533</v>
      </c>
      <c r="FI43" s="176">
        <v>2.3468541513816716</v>
      </c>
      <c r="FJ43" s="176">
        <v>0.67810610878583599</v>
      </c>
      <c r="FK43" s="176">
        <v>1.029467724532412</v>
      </c>
      <c r="FL43" s="176">
        <v>1.4463429869492106</v>
      </c>
      <c r="FM43" s="176">
        <v>0.37879702753645533</v>
      </c>
      <c r="FN43" s="182">
        <v>0</v>
      </c>
      <c r="FO43" s="181">
        <v>0</v>
      </c>
      <c r="FP43" s="181">
        <v>0</v>
      </c>
      <c r="FQ43" s="181">
        <v>0.21544227808134028</v>
      </c>
      <c r="FR43" s="183">
        <v>0</v>
      </c>
      <c r="FS43" s="176">
        <v>2.4070298988529961</v>
      </c>
      <c r="FT43" s="176">
        <v>0.67810610878583599</v>
      </c>
      <c r="FU43" s="176">
        <v>1.029467724532412</v>
      </c>
      <c r="FV43" s="176">
        <v>1.4463429869492106</v>
      </c>
      <c r="FW43" s="176">
        <v>0.37879702753645533</v>
      </c>
      <c r="FX43" s="179">
        <v>2.4070298988529961</v>
      </c>
      <c r="FY43" s="176">
        <v>0.67810610878583599</v>
      </c>
      <c r="FZ43" s="176">
        <v>1.029467724532412</v>
      </c>
      <c r="GA43" s="176">
        <v>1.4463429869492106</v>
      </c>
      <c r="GB43" s="180">
        <v>0.37879702753645533</v>
      </c>
      <c r="GC43" s="176">
        <v>0.12626567584548509</v>
      </c>
      <c r="GD43" s="176">
        <v>0.60085351411403221</v>
      </c>
      <c r="GE43" s="176">
        <v>0.5279321664268779</v>
      </c>
      <c r="GF43" s="176">
        <v>0.36927906049767073</v>
      </c>
      <c r="GG43" s="182">
        <v>0</v>
      </c>
      <c r="GH43" s="181">
        <v>0</v>
      </c>
      <c r="GI43" s="183">
        <v>0.2952855079175325</v>
      </c>
      <c r="GJ43" s="179">
        <v>0.12626567584548509</v>
      </c>
      <c r="GK43" s="176">
        <v>0.60085351411403221</v>
      </c>
      <c r="GL43" s="176">
        <v>0.5279321664268779</v>
      </c>
      <c r="GM43" s="180">
        <v>0.36927906049767073</v>
      </c>
      <c r="GN43" s="176">
        <v>1.2334242331693217</v>
      </c>
      <c r="GO43" s="176">
        <v>0.26836297645745466</v>
      </c>
      <c r="GP43" s="176">
        <v>1.3146887178032085</v>
      </c>
      <c r="GQ43" s="180">
        <v>0.57603286475727977</v>
      </c>
      <c r="GR43" s="178">
        <v>0.3956561362475044</v>
      </c>
      <c r="GS43" s="178">
        <v>0.3956561362475044</v>
      </c>
      <c r="GT43" s="178">
        <v>0.2952855079175325</v>
      </c>
      <c r="GU43" s="178">
        <v>0.20669985554227277</v>
      </c>
      <c r="GV43" s="178">
        <v>0.71218104524550796</v>
      </c>
      <c r="GW43" s="178">
        <v>9.7750339543501069E-2</v>
      </c>
      <c r="GX43" s="176">
        <v>1.115707815570721E-2</v>
      </c>
      <c r="GY43" s="176">
        <v>1.4701522895719271E-2</v>
      </c>
      <c r="GZ43" s="176">
        <v>1.5247099366180465E-3</v>
      </c>
      <c r="HA43" s="176">
        <v>2.8519648709408311E-2</v>
      </c>
      <c r="HB43" s="176">
        <v>2.4764271538557953E-2</v>
      </c>
      <c r="HC43" s="182">
        <v>9.5203536310772517E-3</v>
      </c>
      <c r="HD43" s="181">
        <v>3.2616569214286517E-2</v>
      </c>
      <c r="HE43" s="181">
        <v>4.7310456860871009E-3</v>
      </c>
      <c r="HF43" s="181">
        <v>3.9732023517545671E-2</v>
      </c>
      <c r="HG43" s="183">
        <v>2.1131394722953691E-2</v>
      </c>
      <c r="HH43" s="181">
        <v>3.3174840088598466E-2</v>
      </c>
      <c r="HI43" s="181">
        <v>4.812023087303924E-3</v>
      </c>
      <c r="HJ43" s="181">
        <v>4.0412083745879165E-2</v>
      </c>
      <c r="HK43" s="181">
        <v>2.1493083352125845E-2</v>
      </c>
      <c r="HL43" s="179">
        <v>3.4022094373701087E-3</v>
      </c>
      <c r="HM43" s="176">
        <v>2.8364983473141113E-2</v>
      </c>
      <c r="HN43" s="176">
        <v>0.40228954481603396</v>
      </c>
      <c r="HO43" s="176">
        <v>3.448196098423148E-2</v>
      </c>
      <c r="HP43" s="179">
        <v>4.1798573087689908E-3</v>
      </c>
      <c r="HQ43" s="176">
        <v>3.4848408267001939E-2</v>
      </c>
      <c r="HR43" s="176">
        <v>0.49424144077398457</v>
      </c>
      <c r="HS43" s="176">
        <v>0.278638512833358</v>
      </c>
      <c r="HT43" s="176">
        <v>5.3223333425542502E-2</v>
      </c>
      <c r="HU43" s="176">
        <v>1.1580096929314474E-2</v>
      </c>
      <c r="HV43" s="176">
        <v>6.4834247938608258E-2</v>
      </c>
      <c r="HW43" s="176">
        <v>2.676940344785303E-2</v>
      </c>
      <c r="HX43" s="180">
        <v>3.448196098423148E-2</v>
      </c>
      <c r="HY43" s="179">
        <v>5.3223333425542502E-2</v>
      </c>
      <c r="HZ43" s="176">
        <v>1.1580096929314474E-2</v>
      </c>
      <c r="IA43" s="176">
        <v>6.4834247938608258E-2</v>
      </c>
      <c r="IB43" s="176">
        <v>2.1415522758282422E-2</v>
      </c>
      <c r="IC43" s="180">
        <v>3.448196098423148E-2</v>
      </c>
      <c r="ID43" s="182">
        <v>4.1740312575425445E-2</v>
      </c>
      <c r="IE43" s="181">
        <v>9.0816721609425152E-3</v>
      </c>
      <c r="IF43" s="181">
        <v>5.0846153376244624E-2</v>
      </c>
      <c r="IG43" s="181">
        <v>2.3093247171893656E-2</v>
      </c>
      <c r="IH43" s="183">
        <v>2.7042421754904886E-2</v>
      </c>
      <c r="II43" s="182">
        <v>1.2334242331693217</v>
      </c>
      <c r="IJ43" s="181">
        <v>1.5025013917750953</v>
      </c>
      <c r="IK43" s="181">
        <v>0.68240434550919782</v>
      </c>
      <c r="IL43" s="183">
        <v>0.79910226488630853</v>
      </c>
      <c r="IM43" s="176">
        <v>0.3046299654524342</v>
      </c>
      <c r="IN43" s="176">
        <v>1.1419302196906198</v>
      </c>
      <c r="IO43" s="176">
        <v>0.52158219446807963</v>
      </c>
      <c r="IP43" s="179">
        <v>0.24700022070777217</v>
      </c>
      <c r="IQ43" s="176">
        <v>0.56353522838748482</v>
      </c>
      <c r="IR43" s="180">
        <v>0.34715357975798139</v>
      </c>
      <c r="IS43" s="179">
        <v>0.3046299654524342</v>
      </c>
      <c r="IT43" s="176">
        <v>1.1419302196906198</v>
      </c>
      <c r="IU43" s="176">
        <v>0.52158219446807963</v>
      </c>
      <c r="IV43" s="176">
        <v>7.6153409241552006E-2</v>
      </c>
      <c r="IW43" s="180">
        <v>3.1475257898056981</v>
      </c>
      <c r="IX43" s="179">
        <v>3.4984315672594364E-2</v>
      </c>
      <c r="IY43" s="176">
        <v>3.0984754517629713E-2</v>
      </c>
      <c r="IZ43" s="176">
        <v>4.4943503478867188E-3</v>
      </c>
      <c r="JA43" s="176">
        <v>3.7744220953827658E-2</v>
      </c>
      <c r="JB43" s="176">
        <v>7.5278197616857161E-3</v>
      </c>
      <c r="JC43" s="180">
        <v>2.5092732538952382E-2</v>
      </c>
    </row>
    <row r="44" spans="1:263" s="81" customFormat="1" ht="12.5" hidden="1" x14ac:dyDescent="0.25">
      <c r="A44" s="76" t="s">
        <v>208</v>
      </c>
      <c r="B44" s="179">
        <v>0.1560975579696729</v>
      </c>
      <c r="C44" s="176">
        <v>0.14540530306035576</v>
      </c>
      <c r="D44" s="176">
        <v>5.7584859869037691E-2</v>
      </c>
      <c r="E44" s="176">
        <v>5.1368213202039117E-2</v>
      </c>
      <c r="F44" s="180">
        <v>4.6605712476472876E-2</v>
      </c>
      <c r="G44" s="176">
        <v>0.21274833079078881</v>
      </c>
      <c r="H44" s="176">
        <v>2.8952449356824984E-2</v>
      </c>
      <c r="I44" s="176">
        <v>1.8135701071546273E-2</v>
      </c>
      <c r="J44" s="176">
        <v>1.2890392271528005E-2</v>
      </c>
      <c r="K44" s="176">
        <v>5.3953230854179898E-2</v>
      </c>
      <c r="L44" s="179">
        <v>0</v>
      </c>
      <c r="M44" s="176">
        <v>0</v>
      </c>
      <c r="N44" s="176">
        <v>0.16378393343800537</v>
      </c>
      <c r="O44" s="176">
        <v>0</v>
      </c>
      <c r="P44" s="180">
        <v>0</v>
      </c>
      <c r="Q44" s="179">
        <v>0</v>
      </c>
      <c r="R44" s="176">
        <v>0</v>
      </c>
      <c r="S44" s="176">
        <v>0.16332024297516712</v>
      </c>
      <c r="T44" s="176">
        <v>0</v>
      </c>
      <c r="U44" s="180">
        <v>0</v>
      </c>
      <c r="V44" s="176">
        <v>0.11402395689929989</v>
      </c>
      <c r="W44" s="176">
        <v>0.10577268538787582</v>
      </c>
      <c r="X44" s="176">
        <v>1.2454849046568135E-2</v>
      </c>
      <c r="Y44" s="176">
        <v>1.7020544594308198E-2</v>
      </c>
      <c r="Z44" s="176">
        <v>6.4762673643334698E-2</v>
      </c>
      <c r="AA44" s="178">
        <v>6.740558446454642E-2</v>
      </c>
      <c r="AB44" s="176">
        <v>0.20287030582112628</v>
      </c>
      <c r="AC44" s="176">
        <v>5.256928135956801E-2</v>
      </c>
      <c r="AD44" s="176">
        <v>1.4446599100000105E-2</v>
      </c>
      <c r="AE44" s="176">
        <v>3.3382502378911064E-2</v>
      </c>
      <c r="AF44" s="176">
        <v>6.4762673643334698E-2</v>
      </c>
      <c r="AG44" s="178">
        <v>6.740558446454642E-2</v>
      </c>
      <c r="AH44" s="179">
        <v>5.4995680536101391E-2</v>
      </c>
      <c r="AI44" s="176">
        <v>6.3173988818739188E-2</v>
      </c>
      <c r="AJ44" s="176">
        <v>1.0756741629873032E-2</v>
      </c>
      <c r="AK44" s="176">
        <v>5.6453641739708189E-2</v>
      </c>
      <c r="AL44" s="180">
        <v>6.5756465287246074E-2</v>
      </c>
      <c r="AM44" s="176">
        <v>5.52267049157791E-2</v>
      </c>
      <c r="AN44" s="176">
        <v>6.3439368416488423E-2</v>
      </c>
      <c r="AO44" s="176">
        <v>1.0801928261589745E-2</v>
      </c>
      <c r="AP44" s="176">
        <v>5.6690790683703932E-2</v>
      </c>
      <c r="AQ44" s="176">
        <v>6.6032693282875893E-2</v>
      </c>
      <c r="AR44" s="179">
        <v>0.19651762349647056</v>
      </c>
      <c r="AS44" s="176">
        <v>5.3600184131292743E-2</v>
      </c>
      <c r="AT44" s="176">
        <v>1.4729902174895107E-2</v>
      </c>
      <c r="AU44" s="176">
        <v>3.4037145420236628E-2</v>
      </c>
      <c r="AV44" s="180">
        <v>6.6032693282875893E-2</v>
      </c>
      <c r="AW44" s="179">
        <v>6.7758502198557863E-2</v>
      </c>
      <c r="AX44" s="176">
        <v>0.15080425428677652</v>
      </c>
      <c r="AY44" s="176">
        <v>3.5912859768536483E-2</v>
      </c>
      <c r="AZ44" s="176">
        <v>8.4622882793156134E-2</v>
      </c>
      <c r="BA44" s="176">
        <v>2.2639752449480702E-2</v>
      </c>
      <c r="BB44" s="180">
        <v>7.5465841498268987E-2</v>
      </c>
      <c r="BC44" s="176">
        <v>7.2081689735526894E-2</v>
      </c>
      <c r="BD44" s="176">
        <v>0.45116889452640974</v>
      </c>
      <c r="BE44" s="176">
        <v>1.8623342701648036E-2</v>
      </c>
      <c r="BF44" s="176">
        <v>1.2067801426127012E-2</v>
      </c>
      <c r="BG44" s="176">
        <v>1.1621714446526825</v>
      </c>
      <c r="BH44" s="176">
        <v>7.1153353754245877E-2</v>
      </c>
      <c r="BI44" s="179">
        <v>7.3575212091514408E-2</v>
      </c>
      <c r="BJ44" s="176">
        <v>4.1937550779089193E-2</v>
      </c>
      <c r="BK44" s="176">
        <v>1.1662976235068E-2</v>
      </c>
      <c r="BL44" s="176">
        <v>3.4157517794030916E-2</v>
      </c>
      <c r="BM44" s="180">
        <v>3.091540026281292E-2</v>
      </c>
      <c r="BN44" s="179">
        <v>7.3575212091514408E-2</v>
      </c>
      <c r="BO44" s="176">
        <v>4.1937550779089193E-2</v>
      </c>
      <c r="BP44" s="176">
        <v>1.1662976235068E-2</v>
      </c>
      <c r="BQ44" s="176">
        <v>3.4157517794030916E-2</v>
      </c>
      <c r="BR44" s="180">
        <v>9.2746200788438749E-3</v>
      </c>
      <c r="BS44" s="180">
        <v>3.091540026281292E-2</v>
      </c>
      <c r="BT44" s="179">
        <v>8.2708928498380588E-2</v>
      </c>
      <c r="BU44" s="176">
        <v>0.12257369641861805</v>
      </c>
      <c r="BV44" s="176">
        <v>8.2550344503567144E-2</v>
      </c>
      <c r="BW44" s="180">
        <v>6.7103430890555121E-2</v>
      </c>
      <c r="BX44" s="176">
        <v>0.11850149658725466</v>
      </c>
      <c r="BY44" s="176">
        <v>7.9807818914566828E-2</v>
      </c>
      <c r="BZ44" s="176">
        <v>6.4874089784424313E-2</v>
      </c>
      <c r="CA44" s="179">
        <v>7.9790240248706998E-2</v>
      </c>
      <c r="CB44" s="176">
        <v>0.11824823344924731</v>
      </c>
      <c r="CC44" s="176">
        <v>7.963725247247179E-2</v>
      </c>
      <c r="CD44" s="180">
        <v>6.4735439927440644E-2</v>
      </c>
      <c r="CE44" s="179">
        <v>0</v>
      </c>
      <c r="CF44" s="183">
        <v>0.13973538043909875</v>
      </c>
      <c r="CG44" s="178">
        <v>3.0319305033736925</v>
      </c>
      <c r="CH44" s="181">
        <v>8.888630323396321E-2</v>
      </c>
      <c r="CI44" s="181">
        <v>0.10559719268386644</v>
      </c>
      <c r="CJ44" s="181">
        <v>7.2414033977242678E-2</v>
      </c>
      <c r="CK44" s="181">
        <v>1.663641844808033E-2</v>
      </c>
      <c r="CL44" s="182">
        <v>0.10501382737466998</v>
      </c>
      <c r="CM44" s="181">
        <v>0.10564352052247114</v>
      </c>
      <c r="CN44" s="181">
        <v>7.2431420899768353E-2</v>
      </c>
      <c r="CO44" s="183">
        <v>1.663641844808033E-2</v>
      </c>
      <c r="CP44" s="176">
        <v>0</v>
      </c>
      <c r="CQ44" s="176">
        <v>0.10618549382237402</v>
      </c>
      <c r="CR44" s="176">
        <v>7.26348244700665E-2</v>
      </c>
      <c r="CS44" s="176">
        <v>1.663641844808033E-2</v>
      </c>
      <c r="CT44" s="179">
        <v>0</v>
      </c>
      <c r="CU44" s="176">
        <v>0.34979305109960512</v>
      </c>
      <c r="CV44" s="176">
        <v>0.11764367930579135</v>
      </c>
      <c r="CW44" s="176">
        <v>0.16313974066150924</v>
      </c>
      <c r="CX44" s="176">
        <v>0.14717711399248665</v>
      </c>
      <c r="CY44" s="62"/>
      <c r="CZ44" s="176">
        <v>0</v>
      </c>
      <c r="DA44" s="176">
        <v>0.24335772662706476</v>
      </c>
      <c r="DB44" s="176">
        <v>7.9686404955962173E-2</v>
      </c>
      <c r="DC44" s="176">
        <v>0.1365586964012912</v>
      </c>
      <c r="DD44" s="176">
        <v>0.12178168123886625</v>
      </c>
      <c r="DE44" s="179">
        <v>0</v>
      </c>
      <c r="DF44" s="176">
        <v>6.2507955430715384E-2</v>
      </c>
      <c r="DG44" s="176">
        <v>1.0643335001515321E-2</v>
      </c>
      <c r="DH44" s="176">
        <v>5.5224532496790789E-2</v>
      </c>
      <c r="DI44" s="180">
        <v>6.5063205257625434E-2</v>
      </c>
      <c r="DJ44" s="176">
        <v>0</v>
      </c>
      <c r="DK44" s="176">
        <v>6.0908977850873486E-2</v>
      </c>
      <c r="DL44" s="176">
        <v>1.0371074392047252E-2</v>
      </c>
      <c r="DM44" s="176">
        <v>5.4429578986867254E-2</v>
      </c>
      <c r="DN44" s="176">
        <v>7.20441629577874E-2</v>
      </c>
      <c r="DO44" s="179">
        <v>0.32854866354429141</v>
      </c>
      <c r="DP44" s="180">
        <v>1.741696560703617</v>
      </c>
      <c r="DQ44" s="176">
        <v>0</v>
      </c>
      <c r="DR44" s="176">
        <v>5.85372946240987E-2</v>
      </c>
      <c r="DS44" s="176">
        <v>3.2847844017606855E-2</v>
      </c>
      <c r="DT44" s="176">
        <v>0.14646689573621227</v>
      </c>
      <c r="DU44" s="179">
        <v>3.1329038526056543</v>
      </c>
      <c r="DV44" s="176">
        <v>2.0987447550312646</v>
      </c>
      <c r="DW44" s="176">
        <v>1.8451766661668743</v>
      </c>
      <c r="DX44" s="176">
        <v>2.1436481324747034</v>
      </c>
      <c r="DY44" s="180">
        <v>0.55848593991799078</v>
      </c>
      <c r="DZ44" s="176">
        <v>5.4303666778498005</v>
      </c>
      <c r="EA44" s="176">
        <v>2.0987447550312646</v>
      </c>
      <c r="EB44" s="176">
        <v>1.8451766661668743</v>
      </c>
      <c r="EC44" s="176">
        <v>2.1436481324747034</v>
      </c>
      <c r="ED44" s="176">
        <v>0.55848593991799078</v>
      </c>
      <c r="EE44" s="179">
        <v>5.4303666778498005</v>
      </c>
      <c r="EF44" s="176">
        <v>2.0987447550312646</v>
      </c>
      <c r="EG44" s="176">
        <v>1.8451766661668743</v>
      </c>
      <c r="EH44" s="176">
        <v>0.45609534733504326</v>
      </c>
      <c r="EI44" s="180">
        <v>0.55848593991799078</v>
      </c>
      <c r="EJ44" s="176">
        <v>3.8639147515469734</v>
      </c>
      <c r="EK44" s="176">
        <v>2.0987447550312646</v>
      </c>
      <c r="EL44" s="176">
        <v>1.8451766661668743</v>
      </c>
      <c r="EM44" s="176">
        <v>2.1436481324747034</v>
      </c>
      <c r="EN44" s="176">
        <v>0.55848593991799078</v>
      </c>
      <c r="EO44" s="179">
        <v>3.8639147515469734</v>
      </c>
      <c r="EP44" s="176">
        <v>2.0987447550312646</v>
      </c>
      <c r="EQ44" s="176">
        <v>1.8451766661668743</v>
      </c>
      <c r="ER44" s="176">
        <v>2.1436481324747034</v>
      </c>
      <c r="ES44" s="180">
        <v>0.55848593991799078</v>
      </c>
      <c r="ET44" s="179">
        <v>1.5664519263028271</v>
      </c>
      <c r="EU44" s="176">
        <v>2.0987447550312646</v>
      </c>
      <c r="EV44" s="176">
        <v>1.8451766661668743</v>
      </c>
      <c r="EW44" s="176">
        <v>0.45609534733504326</v>
      </c>
      <c r="EX44" s="180">
        <v>0.55848593991799078</v>
      </c>
      <c r="EY44" s="176">
        <v>4.5949256504882925</v>
      </c>
      <c r="EZ44" s="176">
        <v>2.0987447550312646</v>
      </c>
      <c r="FA44" s="176">
        <v>1.8451766661668743</v>
      </c>
      <c r="FB44" s="176">
        <v>0.45609534733504326</v>
      </c>
      <c r="FC44" s="176">
        <v>0.55848593991799078</v>
      </c>
      <c r="FD44" s="179">
        <v>4.3860653936479155</v>
      </c>
      <c r="FE44" s="176">
        <v>2.0987447550312646</v>
      </c>
      <c r="FF44" s="176">
        <v>1.8451766661668743</v>
      </c>
      <c r="FG44" s="176">
        <v>2.1436481324747034</v>
      </c>
      <c r="FH44" s="180">
        <v>0.55848593991799078</v>
      </c>
      <c r="FI44" s="176">
        <v>4.0727750083873504</v>
      </c>
      <c r="FJ44" s="176">
        <v>2.0987447550312646</v>
      </c>
      <c r="FK44" s="176">
        <v>1.8451766661668743</v>
      </c>
      <c r="FL44" s="176">
        <v>2.1436481324747034</v>
      </c>
      <c r="FM44" s="176">
        <v>0.55848593991799078</v>
      </c>
      <c r="FN44" s="182">
        <v>0</v>
      </c>
      <c r="FO44" s="181">
        <v>0</v>
      </c>
      <c r="FP44" s="181">
        <v>0</v>
      </c>
      <c r="FQ44" s="181">
        <v>0.13921309137852925</v>
      </c>
      <c r="FR44" s="183">
        <v>0</v>
      </c>
      <c r="FS44" s="176">
        <v>4.1772051368075394</v>
      </c>
      <c r="FT44" s="176">
        <v>2.0987447550312646</v>
      </c>
      <c r="FU44" s="176">
        <v>1.8451766661668743</v>
      </c>
      <c r="FV44" s="176">
        <v>2.1436481324747034</v>
      </c>
      <c r="FW44" s="176">
        <v>0.55848593991799078</v>
      </c>
      <c r="FX44" s="179">
        <v>4.1772051368075394</v>
      </c>
      <c r="FY44" s="176">
        <v>2.0987447550312646</v>
      </c>
      <c r="FZ44" s="176">
        <v>1.8451766661668743</v>
      </c>
      <c r="GA44" s="176">
        <v>2.1436481324747034</v>
      </c>
      <c r="GB44" s="180">
        <v>0.55848593991799078</v>
      </c>
      <c r="GC44" s="176">
        <v>0.18616197997266362</v>
      </c>
      <c r="GD44" s="176">
        <v>1.859647251293526</v>
      </c>
      <c r="GE44" s="176">
        <v>0.94624444418814069</v>
      </c>
      <c r="GF44" s="176">
        <v>0.54731441680205195</v>
      </c>
      <c r="GG44" s="182">
        <v>0</v>
      </c>
      <c r="GH44" s="181">
        <v>0</v>
      </c>
      <c r="GI44" s="183">
        <v>0.43764738606672604</v>
      </c>
      <c r="GJ44" s="179">
        <v>0.18616197997266362</v>
      </c>
      <c r="GK44" s="176">
        <v>1.859647251293526</v>
      </c>
      <c r="GL44" s="176">
        <v>0.94624444418814069</v>
      </c>
      <c r="GM44" s="180">
        <v>0.54731441680205195</v>
      </c>
      <c r="GN44" s="176">
        <v>6.0435682176041983</v>
      </c>
      <c r="GO44" s="176">
        <v>2.158843120111849</v>
      </c>
      <c r="GP44" s="176">
        <v>2.9673973485087384</v>
      </c>
      <c r="GQ44" s="180">
        <v>1.1130877487398425</v>
      </c>
      <c r="GR44" s="178">
        <v>0.58640830371648422</v>
      </c>
      <c r="GS44" s="178">
        <v>0.58640830371648422</v>
      </c>
      <c r="GT44" s="178">
        <v>0.43764738606672604</v>
      </c>
      <c r="GU44" s="178">
        <v>0.30635317024670827</v>
      </c>
      <c r="GV44" s="178">
        <v>1.0555349466896715</v>
      </c>
      <c r="GW44" s="178">
        <v>0.14487734562407259</v>
      </c>
      <c r="GX44" s="176">
        <v>2.1559198730932597E-2</v>
      </c>
      <c r="GY44" s="176">
        <v>7.2034952884497405E-2</v>
      </c>
      <c r="GZ44" s="176">
        <v>1.2265512926876797E-2</v>
      </c>
      <c r="HA44" s="176">
        <v>6.4371990734134174E-2</v>
      </c>
      <c r="HB44" s="176">
        <v>7.4979654876767929E-2</v>
      </c>
      <c r="HC44" s="182">
        <v>1.8396500683842347E-2</v>
      </c>
      <c r="HD44" s="181">
        <v>0.15981562204614905</v>
      </c>
      <c r="HE44" s="181">
        <v>3.8058846884056703E-2</v>
      </c>
      <c r="HF44" s="181">
        <v>8.9679556567473381E-2</v>
      </c>
      <c r="HG44" s="183">
        <v>6.3980266123510821E-2</v>
      </c>
      <c r="HH44" s="181">
        <v>0.16255105404275924</v>
      </c>
      <c r="HI44" s="181">
        <v>3.8710268729980346E-2</v>
      </c>
      <c r="HJ44" s="181">
        <v>9.1214527462907133E-2</v>
      </c>
      <c r="HK44" s="181">
        <v>6.5075363491747765E-2</v>
      </c>
      <c r="HL44" s="179">
        <v>2.2716553707706741E-2</v>
      </c>
      <c r="HM44" s="176">
        <v>6.4022894247801929E-2</v>
      </c>
      <c r="HN44" s="176">
        <v>1.2180261867938935</v>
      </c>
      <c r="HO44" s="176">
        <v>0.10440224458233374</v>
      </c>
      <c r="HP44" s="179">
        <v>2.7908908840896855E-2</v>
      </c>
      <c r="HQ44" s="176">
        <v>7.8656698647299503E-2</v>
      </c>
      <c r="HR44" s="176">
        <v>1.4964321723467835</v>
      </c>
      <c r="HS44" s="176">
        <v>0.48355453651595914</v>
      </c>
      <c r="HT44" s="176">
        <v>0.2607852494506675</v>
      </c>
      <c r="HU44" s="176">
        <v>9.3155967026778946E-2</v>
      </c>
      <c r="HV44" s="176">
        <v>0.14633804399497582</v>
      </c>
      <c r="HW44" s="176">
        <v>4.5270740281072447E-2</v>
      </c>
      <c r="HX44" s="180">
        <v>0.10440224458233374</v>
      </c>
      <c r="HY44" s="179">
        <v>0.2607852494506675</v>
      </c>
      <c r="HZ44" s="176">
        <v>9.3155967026778946E-2</v>
      </c>
      <c r="IA44" s="176">
        <v>0.14633804399497582</v>
      </c>
      <c r="IB44" s="176">
        <v>3.6216592224857957E-2</v>
      </c>
      <c r="IC44" s="180">
        <v>0.10440224458233374</v>
      </c>
      <c r="ID44" s="182">
        <v>0.2045204072450523</v>
      </c>
      <c r="IE44" s="181">
        <v>7.3057415454886004E-2</v>
      </c>
      <c r="IF44" s="181">
        <v>0.11476537272081602</v>
      </c>
      <c r="IG44" s="181">
        <v>3.9053854786190841E-2</v>
      </c>
      <c r="IH44" s="183">
        <v>8.1877290315515577E-2</v>
      </c>
      <c r="II44" s="182">
        <v>6.0435682176041974</v>
      </c>
      <c r="IJ44" s="181">
        <v>3.3913112554385583</v>
      </c>
      <c r="IK44" s="181">
        <v>1.1540395344409446</v>
      </c>
      <c r="IL44" s="183">
        <v>2.4194699989106963</v>
      </c>
      <c r="IM44" s="176">
        <v>1.138534455973137</v>
      </c>
      <c r="IN44" s="176">
        <v>2.3051164975611029</v>
      </c>
      <c r="IO44" s="176">
        <v>0.82322890823764094</v>
      </c>
      <c r="IP44" s="179">
        <v>1.986990657877203</v>
      </c>
      <c r="IQ44" s="176">
        <v>0.36414153221545448</v>
      </c>
      <c r="IR44" s="180">
        <v>0.22432144447982968</v>
      </c>
      <c r="IS44" s="179">
        <v>1.138534455973137</v>
      </c>
      <c r="IT44" s="176">
        <v>2.3051164975611029</v>
      </c>
      <c r="IU44" s="176">
        <v>0.82322890823764094</v>
      </c>
      <c r="IV44" s="176">
        <v>4.9208315164250616E-2</v>
      </c>
      <c r="IW44" s="180">
        <v>2.0338477632837892</v>
      </c>
      <c r="IX44" s="179">
        <v>6.8214895078279852E-2</v>
      </c>
      <c r="IY44" s="176">
        <v>0.15182000855605746</v>
      </c>
      <c r="IZ44" s="176">
        <v>3.6154753744303304E-2</v>
      </c>
      <c r="JA44" s="176">
        <v>8.5192867074319403E-2</v>
      </c>
      <c r="JB44" s="176">
        <v>2.2792244335832216E-2</v>
      </c>
      <c r="JC44" s="180">
        <v>7.5974147786107366E-2</v>
      </c>
    </row>
    <row r="45" spans="1:263" s="81" customFormat="1" ht="12.5" hidden="1" x14ac:dyDescent="0.25">
      <c r="A45" s="76" t="s">
        <v>209</v>
      </c>
      <c r="B45" s="179">
        <v>1.5979416100727604</v>
      </c>
      <c r="C45" s="176">
        <v>0.60268278612953052</v>
      </c>
      <c r="D45" s="176">
        <v>0.13699895423826355</v>
      </c>
      <c r="E45" s="176">
        <v>0.31140162779514402</v>
      </c>
      <c r="F45" s="180">
        <v>0.11282800661124358</v>
      </c>
      <c r="G45" s="176">
        <v>2.2463172698631531</v>
      </c>
      <c r="H45" s="176">
        <v>0.11707226135871021</v>
      </c>
      <c r="I45" s="176">
        <v>4.314627294101489E-2</v>
      </c>
      <c r="J45" s="176">
        <v>7.8143444867037379E-2</v>
      </c>
      <c r="K45" s="176">
        <v>0.13082149177968289</v>
      </c>
      <c r="L45" s="179">
        <v>0</v>
      </c>
      <c r="M45" s="176">
        <v>0</v>
      </c>
      <c r="N45" s="176">
        <v>0.38965498315123487</v>
      </c>
      <c r="O45" s="176">
        <v>0</v>
      </c>
      <c r="P45" s="180">
        <v>0</v>
      </c>
      <c r="Q45" s="179">
        <v>0</v>
      </c>
      <c r="R45" s="176">
        <v>0</v>
      </c>
      <c r="S45" s="176">
        <v>0.38855182672012484</v>
      </c>
      <c r="T45" s="176">
        <v>0</v>
      </c>
      <c r="U45" s="180">
        <v>0</v>
      </c>
      <c r="V45" s="176">
        <v>1.233353709657351</v>
      </c>
      <c r="W45" s="176">
        <v>0.45065073204559014</v>
      </c>
      <c r="X45" s="176">
        <v>2.9631074877247639E-2</v>
      </c>
      <c r="Y45" s="176">
        <v>0.11157939901200688</v>
      </c>
      <c r="Z45" s="176">
        <v>0.15731586359447286</v>
      </c>
      <c r="AA45" s="178">
        <v>0.16373579308243477</v>
      </c>
      <c r="AB45" s="176">
        <v>2.2155801099090087</v>
      </c>
      <c r="AC45" s="176">
        <v>0.22221132805078117</v>
      </c>
      <c r="AD45" s="176">
        <v>3.436960641218155E-2</v>
      </c>
      <c r="AE45" s="176">
        <v>0.221965803773788</v>
      </c>
      <c r="AF45" s="176">
        <v>0.15731586359447286</v>
      </c>
      <c r="AG45" s="178">
        <v>0.16373579308243477</v>
      </c>
      <c r="AH45" s="179">
        <v>0.59486732831271971</v>
      </c>
      <c r="AI45" s="176">
        <v>0.26915648593968705</v>
      </c>
      <c r="AJ45" s="176">
        <v>2.5591142492232769E-2</v>
      </c>
      <c r="AK45" s="176">
        <v>0.37008589134464254</v>
      </c>
      <c r="AL45" s="180">
        <v>0.15972989596682197</v>
      </c>
      <c r="AM45" s="176">
        <v>0.59736623102970254</v>
      </c>
      <c r="AN45" s="176">
        <v>0.27028715128638875</v>
      </c>
      <c r="AO45" s="176">
        <v>2.5698645077197255E-2</v>
      </c>
      <c r="AP45" s="176">
        <v>0.37164053823039644</v>
      </c>
      <c r="AQ45" s="176">
        <v>0.16040088502945382</v>
      </c>
      <c r="AR45" s="179">
        <v>2.1462014172210422</v>
      </c>
      <c r="AS45" s="176">
        <v>0.22656897320155497</v>
      </c>
      <c r="AT45" s="176">
        <v>3.5043606923450807E-2</v>
      </c>
      <c r="AU45" s="176">
        <v>0.22631863410398345</v>
      </c>
      <c r="AV45" s="180">
        <v>0.16040088502945382</v>
      </c>
      <c r="AW45" s="179">
        <v>0.73291790883228203</v>
      </c>
      <c r="AX45" s="176">
        <v>0.64251037345521578</v>
      </c>
      <c r="AY45" s="176">
        <v>8.5439545102380471E-2</v>
      </c>
      <c r="AZ45" s="176">
        <v>0.5547513684069425</v>
      </c>
      <c r="BA45" s="176">
        <v>5.4994520883584523E-2</v>
      </c>
      <c r="BB45" s="180">
        <v>0.18331506961194838</v>
      </c>
      <c r="BC45" s="176">
        <v>0.77968018170248354</v>
      </c>
      <c r="BD45" s="176">
        <v>1.9222315463480864</v>
      </c>
      <c r="BE45" s="176">
        <v>4.430641110092217E-2</v>
      </c>
      <c r="BF45" s="176">
        <v>7.9111336482957054E-2</v>
      </c>
      <c r="BG45" s="176">
        <v>2.8230459642116603</v>
      </c>
      <c r="BH45" s="176">
        <v>0.17283954882928534</v>
      </c>
      <c r="BI45" s="179">
        <v>0.75317573445832509</v>
      </c>
      <c r="BJ45" s="176">
        <v>0.17382474651903732</v>
      </c>
      <c r="BK45" s="176">
        <v>2.7747146578872756E-2</v>
      </c>
      <c r="BL45" s="176">
        <v>0.2070678729016136</v>
      </c>
      <c r="BM45" s="180">
        <v>7.1002149147598545E-2</v>
      </c>
      <c r="BN45" s="179">
        <v>0.75317573445832509</v>
      </c>
      <c r="BO45" s="176">
        <v>0.17382474651903732</v>
      </c>
      <c r="BP45" s="176">
        <v>2.7747146578872756E-2</v>
      </c>
      <c r="BQ45" s="176">
        <v>0.2070678729016136</v>
      </c>
      <c r="BR45" s="180">
        <v>2.1300644744279562E-2</v>
      </c>
      <c r="BS45" s="180">
        <v>7.1002149147598545E-2</v>
      </c>
      <c r="BT45" s="179">
        <v>0.84667588712548814</v>
      </c>
      <c r="BU45" s="176">
        <v>0.50804926167723263</v>
      </c>
      <c r="BV45" s="176">
        <v>0.5226048783218733</v>
      </c>
      <c r="BW45" s="180">
        <v>0.16009769683878602</v>
      </c>
      <c r="BX45" s="176">
        <v>0.49117061496774095</v>
      </c>
      <c r="BY45" s="176">
        <v>0.50524265820815584</v>
      </c>
      <c r="BZ45" s="176">
        <v>0.15477885737226613</v>
      </c>
      <c r="CA45" s="179">
        <v>0.81679781945007968</v>
      </c>
      <c r="CB45" s="176">
        <v>0.49012087791946557</v>
      </c>
      <c r="CC45" s="176">
        <v>0.5041628461825014</v>
      </c>
      <c r="CD45" s="180">
        <v>0.15444806172626829</v>
      </c>
      <c r="CE45" s="179">
        <v>0</v>
      </c>
      <c r="CF45" s="183">
        <v>0.14600522061811369</v>
      </c>
      <c r="CG45" s="178">
        <v>3.5849641175702431</v>
      </c>
      <c r="CH45" s="181">
        <v>1.272303334777892</v>
      </c>
      <c r="CI45" s="181">
        <v>0.60914850246281549</v>
      </c>
      <c r="CJ45" s="181">
        <v>0.52993758338435071</v>
      </c>
      <c r="CK45" s="181">
        <v>3.8831248566085788E-2</v>
      </c>
      <c r="CL45" s="182">
        <v>1.5031000633773</v>
      </c>
      <c r="CM45" s="181">
        <v>0.60979357191213113</v>
      </c>
      <c r="CN45" s="181">
        <v>0.53017967912800557</v>
      </c>
      <c r="CO45" s="183">
        <v>3.8831248566085788E-2</v>
      </c>
      <c r="CP45" s="176">
        <v>0</v>
      </c>
      <c r="CQ45" s="176">
        <v>0.60744184465434281</v>
      </c>
      <c r="CR45" s="176">
        <v>0.52929707158869077</v>
      </c>
      <c r="CS45" s="176">
        <v>3.8831248566085788E-2</v>
      </c>
      <c r="CT45" s="179">
        <v>0</v>
      </c>
      <c r="CU45" s="176">
        <v>1.490313817451461</v>
      </c>
      <c r="CV45" s="176">
        <v>0.27988365473649279</v>
      </c>
      <c r="CW45" s="176">
        <v>1.0694742531371821</v>
      </c>
      <c r="CX45" s="176">
        <v>0.35302854219888047</v>
      </c>
      <c r="CY45" s="62"/>
      <c r="CZ45" s="176">
        <v>0</v>
      </c>
      <c r="DA45" s="176">
        <v>1.0368398727069486</v>
      </c>
      <c r="DB45" s="176">
        <v>0.18958028500549398</v>
      </c>
      <c r="DC45" s="176">
        <v>0.89522031389140144</v>
      </c>
      <c r="DD45" s="176">
        <v>0.29582148599343372</v>
      </c>
      <c r="DE45" s="179">
        <v>0</v>
      </c>
      <c r="DF45" s="176">
        <v>0.26631881161215093</v>
      </c>
      <c r="DG45" s="176">
        <v>2.532133911815097E-2</v>
      </c>
      <c r="DH45" s="176">
        <v>0.36504753244241966</v>
      </c>
      <c r="DI45" s="180">
        <v>0.1580458888973188</v>
      </c>
      <c r="DJ45" s="176">
        <v>0</v>
      </c>
      <c r="DK45" s="176">
        <v>0.25950627381718216</v>
      </c>
      <c r="DL45" s="176">
        <v>2.4673609508975469E-2</v>
      </c>
      <c r="DM45" s="176">
        <v>0.35681700301541103</v>
      </c>
      <c r="DN45" s="176">
        <v>0.17500342519925766</v>
      </c>
      <c r="DO45" s="179">
        <v>0.78164335945789998</v>
      </c>
      <c r="DP45" s="180">
        <v>4.1455163534266513</v>
      </c>
      <c r="DQ45" s="176">
        <v>0</v>
      </c>
      <c r="DR45" s="176">
        <v>0.24940157827686446</v>
      </c>
      <c r="DS45" s="176">
        <v>0.21533639385136774</v>
      </c>
      <c r="DT45" s="176">
        <v>0.35578466568010914</v>
      </c>
      <c r="DU45" s="179">
        <v>32.07095288068794</v>
      </c>
      <c r="DV45" s="176">
        <v>8.486494232596673</v>
      </c>
      <c r="DW45" s="176">
        <v>11.185731050329247</v>
      </c>
      <c r="DX45" s="176">
        <v>4.8325224745886102</v>
      </c>
      <c r="DY45" s="180">
        <v>0.71153066235377793</v>
      </c>
      <c r="DZ45" s="176">
        <v>55.589651659859094</v>
      </c>
      <c r="EA45" s="176">
        <v>8.486494232596673</v>
      </c>
      <c r="EB45" s="176">
        <v>11.185731050329247</v>
      </c>
      <c r="EC45" s="176">
        <v>4.8325224745886102</v>
      </c>
      <c r="ED45" s="176">
        <v>0.71153066235377793</v>
      </c>
      <c r="EE45" s="179">
        <v>55.589651659859094</v>
      </c>
      <c r="EF45" s="176">
        <v>8.486494232596673</v>
      </c>
      <c r="EG45" s="176">
        <v>11.185731050329247</v>
      </c>
      <c r="EH45" s="176">
        <v>1.0281962711890662</v>
      </c>
      <c r="EI45" s="180">
        <v>0.71153066235377793</v>
      </c>
      <c r="EJ45" s="176">
        <v>39.554175219515123</v>
      </c>
      <c r="EK45" s="176">
        <v>8.486494232596673</v>
      </c>
      <c r="EL45" s="176">
        <v>11.185731050329247</v>
      </c>
      <c r="EM45" s="176">
        <v>4.8325224745886102</v>
      </c>
      <c r="EN45" s="176">
        <v>0.71153066235377793</v>
      </c>
      <c r="EO45" s="179">
        <v>39.554175219515123</v>
      </c>
      <c r="EP45" s="176">
        <v>8.486494232596673</v>
      </c>
      <c r="EQ45" s="176">
        <v>11.185731050329247</v>
      </c>
      <c r="ER45" s="176">
        <v>4.8325224745886102</v>
      </c>
      <c r="ES45" s="180">
        <v>0.71153066235377793</v>
      </c>
      <c r="ET45" s="179">
        <v>16.03547644034397</v>
      </c>
      <c r="EU45" s="176">
        <v>8.486494232596673</v>
      </c>
      <c r="EV45" s="176">
        <v>11.185731050329247</v>
      </c>
      <c r="EW45" s="176">
        <v>1.0281962711890662</v>
      </c>
      <c r="EX45" s="180">
        <v>0.71153066235377793</v>
      </c>
      <c r="EY45" s="176">
        <v>47.037397558342306</v>
      </c>
      <c r="EZ45" s="176">
        <v>8.486494232596673</v>
      </c>
      <c r="FA45" s="176">
        <v>11.185731050329247</v>
      </c>
      <c r="FB45" s="176">
        <v>1.0281962711890662</v>
      </c>
      <c r="FC45" s="176">
        <v>0.71153066235377793</v>
      </c>
      <c r="FD45" s="179">
        <v>44.899334032963111</v>
      </c>
      <c r="FE45" s="176">
        <v>8.486494232596673</v>
      </c>
      <c r="FF45" s="176">
        <v>11.185731050329247</v>
      </c>
      <c r="FG45" s="176">
        <v>4.8325224745886102</v>
      </c>
      <c r="FH45" s="180">
        <v>0.71153066235377793</v>
      </c>
      <c r="FI45" s="176">
        <v>41.692238744894318</v>
      </c>
      <c r="FJ45" s="176">
        <v>8.486494232596673</v>
      </c>
      <c r="FK45" s="176">
        <v>11.185731050329247</v>
      </c>
      <c r="FL45" s="176">
        <v>4.8325224745886102</v>
      </c>
      <c r="FM45" s="176">
        <v>0.71153066235377793</v>
      </c>
      <c r="FN45" s="182">
        <v>0</v>
      </c>
      <c r="FO45" s="181">
        <v>0</v>
      </c>
      <c r="FP45" s="181">
        <v>0</v>
      </c>
      <c r="FQ45" s="181">
        <v>0.25217695696796788</v>
      </c>
      <c r="FR45" s="183">
        <v>0</v>
      </c>
      <c r="FS45" s="176">
        <v>42.761270507583916</v>
      </c>
      <c r="FT45" s="176">
        <v>8.486494232596673</v>
      </c>
      <c r="FU45" s="176">
        <v>11.185731050329247</v>
      </c>
      <c r="FV45" s="176">
        <v>4.8325224745886102</v>
      </c>
      <c r="FW45" s="176">
        <v>0.71153066235377793</v>
      </c>
      <c r="FX45" s="179">
        <v>42.761270507583916</v>
      </c>
      <c r="FY45" s="176">
        <v>8.486494232596673</v>
      </c>
      <c r="FZ45" s="176">
        <v>11.185731050329247</v>
      </c>
      <c r="GA45" s="176">
        <v>4.8325224745886102</v>
      </c>
      <c r="GB45" s="180">
        <v>0.71153066235377793</v>
      </c>
      <c r="GC45" s="176">
        <v>0.23717688745125931</v>
      </c>
      <c r="GD45" s="176">
        <v>7.5196784339464218</v>
      </c>
      <c r="GE45" s="176">
        <v>5.7362723335021792</v>
      </c>
      <c r="GF45" s="176">
        <v>1.2338355254268796</v>
      </c>
      <c r="GG45" s="182">
        <v>0</v>
      </c>
      <c r="GH45" s="181">
        <v>0</v>
      </c>
      <c r="GI45" s="183">
        <v>0.98660820172518215</v>
      </c>
      <c r="GJ45" s="179">
        <v>0.23717688745125931</v>
      </c>
      <c r="GK45" s="176">
        <v>7.5196784339464218</v>
      </c>
      <c r="GL45" s="176">
        <v>5.7362723335021792</v>
      </c>
      <c r="GM45" s="180">
        <v>1.2338355254268796</v>
      </c>
      <c r="GN45" s="176">
        <v>25.748976982511017</v>
      </c>
      <c r="GO45" s="176">
        <v>5.1360592088341193</v>
      </c>
      <c r="GP45" s="176">
        <v>19.452985827912364</v>
      </c>
      <c r="GQ45" s="180">
        <v>2.5980704429906365</v>
      </c>
      <c r="GR45" s="178">
        <v>1.3219666343859422</v>
      </c>
      <c r="GS45" s="178">
        <v>1.3219666343859422</v>
      </c>
      <c r="GT45" s="178">
        <v>0.98660820172518215</v>
      </c>
      <c r="GU45" s="178">
        <v>0.69062574120762743</v>
      </c>
      <c r="GV45" s="178">
        <v>2.3795399418946963</v>
      </c>
      <c r="GW45" s="178">
        <v>0.32660352143652699</v>
      </c>
      <c r="GX45" s="176">
        <v>5.0321564549434962E-2</v>
      </c>
      <c r="GY45" s="176">
        <v>0.30690914323698704</v>
      </c>
      <c r="GZ45" s="176">
        <v>2.9180629213991085E-2</v>
      </c>
      <c r="HA45" s="176">
        <v>0.42199519524910389</v>
      </c>
      <c r="HB45" s="176">
        <v>0.18213406728565867</v>
      </c>
      <c r="HC45" s="182">
        <v>4.2939476007402236E-2</v>
      </c>
      <c r="HD45" s="181">
        <v>0.68090383451372416</v>
      </c>
      <c r="HE45" s="181">
        <v>9.0545018855441306E-2</v>
      </c>
      <c r="HF45" s="181">
        <v>0.58790075546749354</v>
      </c>
      <c r="HG45" s="183">
        <v>0.15541530718227525</v>
      </c>
      <c r="HH45" s="181">
        <v>0.69255830302998456</v>
      </c>
      <c r="HI45" s="181">
        <v>9.2094803153995847E-2</v>
      </c>
      <c r="HJ45" s="181">
        <v>0.59796336709924447</v>
      </c>
      <c r="HK45" s="181">
        <v>0.15807542262397239</v>
      </c>
      <c r="HL45" s="179">
        <v>2.9166732397964901E-2</v>
      </c>
      <c r="HM45" s="176">
        <v>0.41970666823245467</v>
      </c>
      <c r="HN45" s="176">
        <v>2.958723454059943</v>
      </c>
      <c r="HO45" s="176">
        <v>0.25360486749085226</v>
      </c>
      <c r="HP45" s="179">
        <v>3.583341408892831E-2</v>
      </c>
      <c r="HQ45" s="176">
        <v>0.51563962097130145</v>
      </c>
      <c r="HR45" s="176">
        <v>3.6350031007022157</v>
      </c>
      <c r="HS45" s="176">
        <v>4.9500576734737898</v>
      </c>
      <c r="HT45" s="176">
        <v>1.1110908562136799</v>
      </c>
      <c r="HU45" s="176">
        <v>0.22162544274219748</v>
      </c>
      <c r="HV45" s="176">
        <v>0.95932952738846788</v>
      </c>
      <c r="HW45" s="176">
        <v>0.10397147784385308</v>
      </c>
      <c r="HX45" s="180">
        <v>0.25360486749085226</v>
      </c>
      <c r="HY45" s="179">
        <v>1.1110908562136799</v>
      </c>
      <c r="HZ45" s="176">
        <v>0.22162544274219748</v>
      </c>
      <c r="IA45" s="176">
        <v>0.95932952738846788</v>
      </c>
      <c r="IB45" s="176">
        <v>8.3177182275082473E-2</v>
      </c>
      <c r="IC45" s="180">
        <v>0.25360486749085226</v>
      </c>
      <c r="ID45" s="182">
        <v>0.871371194796286</v>
      </c>
      <c r="IE45" s="181">
        <v>0.17380939259784975</v>
      </c>
      <c r="IF45" s="181">
        <v>0.75235261977809231</v>
      </c>
      <c r="IG45" s="181">
        <v>8.9693408422507587E-2</v>
      </c>
      <c r="IH45" s="183">
        <v>0.1988892043848835</v>
      </c>
      <c r="II45" s="182">
        <v>25.748976982511014</v>
      </c>
      <c r="IJ45" s="181">
        <v>22.231983803328415</v>
      </c>
      <c r="IK45" s="181">
        <v>2.6504359138174607</v>
      </c>
      <c r="IL45" s="183">
        <v>5.8771664433703874</v>
      </c>
      <c r="IM45" s="176">
        <v>4.7190515310541157</v>
      </c>
      <c r="IN45" s="176">
        <v>14.593096297418931</v>
      </c>
      <c r="IO45" s="176">
        <v>1.8730226218429493</v>
      </c>
      <c r="IP45" s="179">
        <v>4.7272085549823739</v>
      </c>
      <c r="IQ45" s="176">
        <v>0.65962261587927884</v>
      </c>
      <c r="IR45" s="180">
        <v>0.40634611796507358</v>
      </c>
      <c r="IS45" s="179">
        <v>4.7190515310541157</v>
      </c>
      <c r="IT45" s="176">
        <v>14.593096297418931</v>
      </c>
      <c r="IU45" s="176">
        <v>1.8730226218429493</v>
      </c>
      <c r="IV45" s="176">
        <v>8.9138191335037684E-2</v>
      </c>
      <c r="IW45" s="180">
        <v>3.6842048028833334</v>
      </c>
      <c r="IX45" s="179">
        <v>0.73785453677059698</v>
      </c>
      <c r="IY45" s="176">
        <v>0.6468380541163552</v>
      </c>
      <c r="IZ45" s="176">
        <v>8.6015030078673851E-2</v>
      </c>
      <c r="JA45" s="176">
        <v>0.55848794118145606</v>
      </c>
      <c r="JB45" s="176">
        <v>5.5364940933328839E-2</v>
      </c>
      <c r="JC45" s="180">
        <v>0.18454980311109609</v>
      </c>
    </row>
    <row r="46" spans="1:263" s="81" customFormat="1" ht="12.5" hidden="1" x14ac:dyDescent="0.25">
      <c r="A46" s="76" t="s">
        <v>210</v>
      </c>
      <c r="B46" s="179">
        <v>0.14194534746598417</v>
      </c>
      <c r="C46" s="176">
        <v>2.3575759648525339E-2</v>
      </c>
      <c r="D46" s="176">
        <v>1.6091856829690693E-2</v>
      </c>
      <c r="E46" s="176">
        <v>1.1643758991557569E-2</v>
      </c>
      <c r="F46" s="180">
        <v>4.2598509088211224E-3</v>
      </c>
      <c r="G46" s="176">
        <v>0.19832506244794193</v>
      </c>
      <c r="H46" s="176">
        <v>4.8526593691417168E-3</v>
      </c>
      <c r="I46" s="176">
        <v>5.0679485165562779E-3</v>
      </c>
      <c r="J46" s="176">
        <v>2.9218968611185864E-3</v>
      </c>
      <c r="K46" s="176">
        <v>4.8649605935421111E-3</v>
      </c>
      <c r="L46" s="179">
        <v>0</v>
      </c>
      <c r="M46" s="176">
        <v>0</v>
      </c>
      <c r="N46" s="176">
        <v>4.5768759598997989E-2</v>
      </c>
      <c r="O46" s="176">
        <v>0</v>
      </c>
      <c r="P46" s="180">
        <v>0</v>
      </c>
      <c r="Q46" s="179">
        <v>0</v>
      </c>
      <c r="R46" s="176">
        <v>0</v>
      </c>
      <c r="S46" s="176">
        <v>4.5639183169390335E-2</v>
      </c>
      <c r="T46" s="176">
        <v>0</v>
      </c>
      <c r="U46" s="180">
        <v>0</v>
      </c>
      <c r="V46" s="176">
        <v>0.10838494957798486</v>
      </c>
      <c r="W46" s="176">
        <v>1.6488575558934789E-2</v>
      </c>
      <c r="X46" s="176">
        <v>3.4804573311212846E-3</v>
      </c>
      <c r="Y46" s="176">
        <v>3.7365228767110787E-3</v>
      </c>
      <c r="Z46" s="176">
        <v>5.7477813520817028E-3</v>
      </c>
      <c r="AA46" s="178">
        <v>5.9823435262290493E-3</v>
      </c>
      <c r="AB46" s="176">
        <v>0.19434482869729097</v>
      </c>
      <c r="AC46" s="176">
        <v>8.290118438182132E-3</v>
      </c>
      <c r="AD46" s="176">
        <v>4.0370438500995001E-3</v>
      </c>
      <c r="AE46" s="176">
        <v>7.2832403476119495E-3</v>
      </c>
      <c r="AF46" s="176">
        <v>5.7477813520817028E-3</v>
      </c>
      <c r="AG46" s="178">
        <v>5.9823435262290493E-3</v>
      </c>
      <c r="AH46" s="179">
        <v>5.227589204939187E-2</v>
      </c>
      <c r="AI46" s="176">
        <v>9.8479969963633108E-3</v>
      </c>
      <c r="AJ46" s="176">
        <v>3.0059280626114895E-3</v>
      </c>
      <c r="AK46" s="176">
        <v>1.2393276999174937E-2</v>
      </c>
      <c r="AL46" s="180">
        <v>5.835981803937451E-3</v>
      </c>
      <c r="AM46" s="176">
        <v>5.249549121454597E-2</v>
      </c>
      <c r="AN46" s="176">
        <v>9.8893661979983262E-3</v>
      </c>
      <c r="AO46" s="176">
        <v>3.018555284590582E-3</v>
      </c>
      <c r="AP46" s="176">
        <v>1.2445338344775139E-2</v>
      </c>
      <c r="AQ46" s="176">
        <v>5.8604974397641592E-3</v>
      </c>
      <c r="AR46" s="179">
        <v>0.18825911322919237</v>
      </c>
      <c r="AS46" s="176">
        <v>8.4526906829383887E-3</v>
      </c>
      <c r="AT46" s="176">
        <v>4.1162117517144301E-3</v>
      </c>
      <c r="AU46" s="176">
        <v>7.4260673459521894E-3</v>
      </c>
      <c r="AV46" s="180">
        <v>5.8604974397641592E-3</v>
      </c>
      <c r="AW46" s="179">
        <v>6.4407533679578563E-2</v>
      </c>
      <c r="AX46" s="176">
        <v>2.3508407036258814E-2</v>
      </c>
      <c r="AY46" s="176">
        <v>1.0035703812674839E-2</v>
      </c>
      <c r="AZ46" s="176">
        <v>1.857727499245861E-2</v>
      </c>
      <c r="BA46" s="176">
        <v>2.0093109135907936E-3</v>
      </c>
      <c r="BB46" s="180">
        <v>6.6977030453026446E-3</v>
      </c>
      <c r="BC46" s="176">
        <v>6.8516919776610577E-2</v>
      </c>
      <c r="BD46" s="176">
        <v>7.0331318335730697E-2</v>
      </c>
      <c r="BE46" s="176">
        <v>5.2042180032519265E-3</v>
      </c>
      <c r="BF46" s="176">
        <v>2.6492463769584168E-3</v>
      </c>
      <c r="BG46" s="176">
        <v>0.10314440373917501</v>
      </c>
      <c r="BH46" s="176">
        <v>6.3149634942352047E-3</v>
      </c>
      <c r="BI46" s="179">
        <v>6.6904692046768077E-2</v>
      </c>
      <c r="BJ46" s="176">
        <v>6.7996805935285143E-3</v>
      </c>
      <c r="BK46" s="176">
        <v>3.259171667859015E-3</v>
      </c>
      <c r="BL46" s="176">
        <v>7.7425684124778401E-3</v>
      </c>
      <c r="BM46" s="180">
        <v>4.0660475567791433E-3</v>
      </c>
      <c r="BN46" s="179">
        <v>6.6904692046768077E-2</v>
      </c>
      <c r="BO46" s="176">
        <v>6.7996805935285143E-3</v>
      </c>
      <c r="BP46" s="176">
        <v>3.259171667859015E-3</v>
      </c>
      <c r="BQ46" s="176">
        <v>7.7425684124778401E-3</v>
      </c>
      <c r="BR46" s="180">
        <v>1.2198142670337428E-3</v>
      </c>
      <c r="BS46" s="180">
        <v>4.0660475567791433E-3</v>
      </c>
      <c r="BT46" s="179">
        <v>7.5210321973920857E-2</v>
      </c>
      <c r="BU46" s="176">
        <v>1.9873883174653866E-2</v>
      </c>
      <c r="BV46" s="176">
        <v>1.8390942354202626E-2</v>
      </c>
      <c r="BW46" s="180">
        <v>6.8932932772547651E-3</v>
      </c>
      <c r="BX46" s="176">
        <v>1.921362386880765E-2</v>
      </c>
      <c r="BY46" s="176">
        <v>1.777994999171708E-2</v>
      </c>
      <c r="BZ46" s="176">
        <v>6.6642811111754571E-3</v>
      </c>
      <c r="CA46" s="179">
        <v>7.2556249590384314E-2</v>
      </c>
      <c r="CB46" s="176">
        <v>1.9172560229835597E-2</v>
      </c>
      <c r="CC46" s="176">
        <v>1.7741950421600254E-2</v>
      </c>
      <c r="CD46" s="180">
        <v>6.65003811175868E-3</v>
      </c>
      <c r="CE46" s="179">
        <v>0</v>
      </c>
      <c r="CF46" s="183">
        <v>2.6545005550740935E-2</v>
      </c>
      <c r="CG46" s="178">
        <v>6.9569455380286008E-3</v>
      </c>
      <c r="CH46" s="181">
        <v>5.8283027998705425E-2</v>
      </c>
      <c r="CI46" s="181">
        <v>1.2176971429289364E-2</v>
      </c>
      <c r="CJ46" s="181">
        <v>1.4617184404650997E-2</v>
      </c>
      <c r="CK46" s="181">
        <v>1.9868602121638147E-3</v>
      </c>
      <c r="CL46" s="182">
        <v>6.8855536190012084E-2</v>
      </c>
      <c r="CM46" s="181">
        <v>1.220649449790644E-2</v>
      </c>
      <c r="CN46" s="181">
        <v>1.462826446627755E-2</v>
      </c>
      <c r="CO46" s="183">
        <v>1.9868602121638147E-3</v>
      </c>
      <c r="CP46" s="176">
        <v>0</v>
      </c>
      <c r="CQ46" s="176">
        <v>1.214094694999733E-2</v>
      </c>
      <c r="CR46" s="176">
        <v>1.4603664351712144E-2</v>
      </c>
      <c r="CS46" s="176">
        <v>1.9868602121638147E-3</v>
      </c>
      <c r="CT46" s="179">
        <v>0</v>
      </c>
      <c r="CU46" s="176">
        <v>5.4528152820324312E-2</v>
      </c>
      <c r="CV46" s="176">
        <v>3.2875051682199674E-2</v>
      </c>
      <c r="CW46" s="176">
        <v>3.5814093356700737E-2</v>
      </c>
      <c r="CX46" s="176">
        <v>1.4509236745443636E-2</v>
      </c>
      <c r="CY46" s="62"/>
      <c r="CZ46" s="176">
        <v>0</v>
      </c>
      <c r="DA46" s="176">
        <v>3.7936280511612117E-2</v>
      </c>
      <c r="DB46" s="176">
        <v>2.2268044460651164E-2</v>
      </c>
      <c r="DC46" s="176">
        <v>2.997875245941899E-2</v>
      </c>
      <c r="DD46" s="176">
        <v>1.0808301094931002E-2</v>
      </c>
      <c r="DE46" s="179">
        <v>0</v>
      </c>
      <c r="DF46" s="176">
        <v>9.7441711191726885E-3</v>
      </c>
      <c r="DG46" s="176">
        <v>2.9742370377271602E-3</v>
      </c>
      <c r="DH46" s="176">
        <v>1.159492434820803E-2</v>
      </c>
      <c r="DI46" s="180">
        <v>5.7744539693649925E-3</v>
      </c>
      <c r="DJ46" s="176">
        <v>0</v>
      </c>
      <c r="DK46" s="176">
        <v>9.4949114681996231E-3</v>
      </c>
      <c r="DL46" s="176">
        <v>2.8981549085375022E-3</v>
      </c>
      <c r="DM46" s="176">
        <v>1.1948934179355993E-2</v>
      </c>
      <c r="DN46" s="176">
        <v>6.3940241049285943E-3</v>
      </c>
      <c r="DO46" s="179">
        <v>9.1811598871036834E-2</v>
      </c>
      <c r="DP46" s="180">
        <v>0.16200854077464505</v>
      </c>
      <c r="DQ46" s="176">
        <v>0</v>
      </c>
      <c r="DR46" s="176">
        <v>9.1251971327534643E-3</v>
      </c>
      <c r="DS46" s="176">
        <v>7.211092450206868E-3</v>
      </c>
      <c r="DT46" s="176">
        <v>1.2999149736254585E-2</v>
      </c>
      <c r="DU46" s="179">
        <v>2.8488666428851364</v>
      </c>
      <c r="DV46" s="176">
        <v>0.35176621063802005</v>
      </c>
      <c r="DW46" s="176">
        <v>0.41825072468823776</v>
      </c>
      <c r="DX46" s="176">
        <v>0.31122649779847078</v>
      </c>
      <c r="DY46" s="180">
        <v>0.12249453083827906</v>
      </c>
      <c r="DZ46" s="176">
        <v>4.9380355143342367</v>
      </c>
      <c r="EA46" s="176">
        <v>0.35176621063802005</v>
      </c>
      <c r="EB46" s="176">
        <v>0.41825072468823776</v>
      </c>
      <c r="EC46" s="176">
        <v>0.31122649779847078</v>
      </c>
      <c r="ED46" s="176">
        <v>0.12249453083827906</v>
      </c>
      <c r="EE46" s="179">
        <v>4.9380355143342367</v>
      </c>
      <c r="EF46" s="176">
        <v>0.35176621063802005</v>
      </c>
      <c r="EG46" s="176">
        <v>0.41825072468823776</v>
      </c>
      <c r="EH46" s="176">
        <v>6.6218403786908672E-2</v>
      </c>
      <c r="EI46" s="180">
        <v>0.12249453083827906</v>
      </c>
      <c r="EJ46" s="176">
        <v>3.5136021928916685</v>
      </c>
      <c r="EK46" s="176">
        <v>0.35176621063802005</v>
      </c>
      <c r="EL46" s="176">
        <v>0.41825072468823776</v>
      </c>
      <c r="EM46" s="176">
        <v>0.31122649779847078</v>
      </c>
      <c r="EN46" s="176">
        <v>0.12249453083827906</v>
      </c>
      <c r="EO46" s="179">
        <v>3.5136021928916685</v>
      </c>
      <c r="EP46" s="176">
        <v>0.35176621063802005</v>
      </c>
      <c r="EQ46" s="176">
        <v>0.41825072468823776</v>
      </c>
      <c r="ER46" s="176">
        <v>0.31122649779847078</v>
      </c>
      <c r="ES46" s="180">
        <v>0.12249453083827906</v>
      </c>
      <c r="ET46" s="179">
        <v>1.4244333214425682</v>
      </c>
      <c r="EU46" s="176">
        <v>0.35176621063802005</v>
      </c>
      <c r="EV46" s="176">
        <v>0.41825072468823776</v>
      </c>
      <c r="EW46" s="176">
        <v>6.6218403786908672E-2</v>
      </c>
      <c r="EX46" s="180">
        <v>0.12249453083827906</v>
      </c>
      <c r="EY46" s="176">
        <v>4.1783377428981998</v>
      </c>
      <c r="EZ46" s="176">
        <v>0.35176621063802005</v>
      </c>
      <c r="FA46" s="176">
        <v>0.41825072468823776</v>
      </c>
      <c r="FB46" s="176">
        <v>6.6218403786908672E-2</v>
      </c>
      <c r="FC46" s="176">
        <v>0.12249453083827906</v>
      </c>
      <c r="FD46" s="179">
        <v>3.9884133000391913</v>
      </c>
      <c r="FE46" s="176">
        <v>0.35176621063802005</v>
      </c>
      <c r="FF46" s="176">
        <v>0.41825072468823776</v>
      </c>
      <c r="FG46" s="176">
        <v>0.31122649779847078</v>
      </c>
      <c r="FH46" s="180">
        <v>0.12249453083827906</v>
      </c>
      <c r="FI46" s="176">
        <v>3.7035266357506775</v>
      </c>
      <c r="FJ46" s="176">
        <v>0.35176621063802005</v>
      </c>
      <c r="FK46" s="176">
        <v>0.41825072468823776</v>
      </c>
      <c r="FL46" s="176">
        <v>0.31122649779847078</v>
      </c>
      <c r="FM46" s="176">
        <v>0.12249453083827906</v>
      </c>
      <c r="FN46" s="182">
        <v>0</v>
      </c>
      <c r="FO46" s="181">
        <v>0</v>
      </c>
      <c r="FP46" s="181">
        <v>0</v>
      </c>
      <c r="FQ46" s="181">
        <v>4.0121358207913946E-2</v>
      </c>
      <c r="FR46" s="183">
        <v>0</v>
      </c>
      <c r="FS46" s="176">
        <v>3.7984888571801818</v>
      </c>
      <c r="FT46" s="176">
        <v>0.35176621063802005</v>
      </c>
      <c r="FU46" s="176">
        <v>0.41825072468823776</v>
      </c>
      <c r="FV46" s="176">
        <v>0.31122649779847078</v>
      </c>
      <c r="FW46" s="176">
        <v>0.12249453083827906</v>
      </c>
      <c r="FX46" s="179">
        <v>3.7984888571801818</v>
      </c>
      <c r="FY46" s="176">
        <v>0.35176621063802005</v>
      </c>
      <c r="FZ46" s="176">
        <v>0.41825072468823776</v>
      </c>
      <c r="GA46" s="176">
        <v>0.31122649779847078</v>
      </c>
      <c r="GB46" s="180">
        <v>0.12249453083827906</v>
      </c>
      <c r="GC46" s="176">
        <v>4.0831510279426358E-2</v>
      </c>
      <c r="GD46" s="176">
        <v>0.31169157904634698</v>
      </c>
      <c r="GE46" s="176">
        <v>0.21448755112217324</v>
      </c>
      <c r="GF46" s="176">
        <v>7.9462084544290407E-2</v>
      </c>
      <c r="GG46" s="182">
        <v>0</v>
      </c>
      <c r="GH46" s="181">
        <v>0</v>
      </c>
      <c r="GI46" s="183">
        <v>6.3540028408934662E-2</v>
      </c>
      <c r="GJ46" s="179">
        <v>4.0831510279426358E-2</v>
      </c>
      <c r="GK46" s="176">
        <v>0.31169157904634698</v>
      </c>
      <c r="GL46" s="176">
        <v>0.21448755112217324</v>
      </c>
      <c r="GM46" s="180">
        <v>7.9462084544290407E-2</v>
      </c>
      <c r="GN46" s="176">
        <v>0.942113087477365</v>
      </c>
      <c r="GO46" s="176">
        <v>0.60328000251471592</v>
      </c>
      <c r="GP46" s="176">
        <v>0.6514332144638032</v>
      </c>
      <c r="GQ46" s="180">
        <v>0.13293424708690085</v>
      </c>
      <c r="GR46" s="178">
        <v>8.513794772602544E-2</v>
      </c>
      <c r="GS46" s="178">
        <v>8.513794772602544E-2</v>
      </c>
      <c r="GT46" s="178">
        <v>6.3540028408934662E-2</v>
      </c>
      <c r="GU46" s="178">
        <v>4.4478019886254258E-2</v>
      </c>
      <c r="GV46" s="178">
        <v>0.15324830590684579</v>
      </c>
      <c r="GW46" s="178">
        <v>2.1034081202900401E-2</v>
      </c>
      <c r="GX46" s="176">
        <v>2.5747798000094971E-3</v>
      </c>
      <c r="GY46" s="176">
        <v>1.1229305176140389E-2</v>
      </c>
      <c r="GZ46" s="176">
        <v>3.427548116135065E-3</v>
      </c>
      <c r="HA46" s="176">
        <v>1.4131593420222301E-2</v>
      </c>
      <c r="HB46" s="176">
        <v>6.6545532764699742E-3</v>
      </c>
      <c r="HC46" s="182">
        <v>2.1970639513451532E-3</v>
      </c>
      <c r="HD46" s="181">
        <v>2.4913161180912441E-2</v>
      </c>
      <c r="HE46" s="181">
        <v>1.0635391256559374E-2</v>
      </c>
      <c r="HF46" s="181">
        <v>1.968736739479688E-2</v>
      </c>
      <c r="HG46" s="183">
        <v>5.6783415482691097E-3</v>
      </c>
      <c r="HH46" s="181">
        <v>2.5339579182847797E-2</v>
      </c>
      <c r="HI46" s="181">
        <v>1.0817428463981187E-2</v>
      </c>
      <c r="HJ46" s="181">
        <v>2.0024339800943737E-2</v>
      </c>
      <c r="HK46" s="181">
        <v>5.7755330303028941E-3</v>
      </c>
      <c r="HL46" s="179">
        <v>6.0328274822044657E-3</v>
      </c>
      <c r="HM46" s="176">
        <v>1.405495621275033E-2</v>
      </c>
      <c r="HN46" s="176">
        <v>0.1081015932318856</v>
      </c>
      <c r="HO46" s="176">
        <v>9.2658508484473375E-3</v>
      </c>
      <c r="HP46" s="179">
        <v>7.411759478136915E-3</v>
      </c>
      <c r="HQ46" s="176">
        <v>1.7267517632807549E-2</v>
      </c>
      <c r="HR46" s="176">
        <v>0.13281052882774516</v>
      </c>
      <c r="HS46" s="176">
        <v>0.43971422485575334</v>
      </c>
      <c r="HT46" s="176">
        <v>4.0653002941682628E-2</v>
      </c>
      <c r="HU46" s="176">
        <v>2.6032059253691557E-2</v>
      </c>
      <c r="HV46" s="176">
        <v>3.2125614200572181E-2</v>
      </c>
      <c r="HW46" s="176">
        <v>5.9540870035201471E-3</v>
      </c>
      <c r="HX46" s="180">
        <v>9.2658508484473375E-3</v>
      </c>
      <c r="HY46" s="179">
        <v>4.0653002941682628E-2</v>
      </c>
      <c r="HZ46" s="176">
        <v>2.6032059253691557E-2</v>
      </c>
      <c r="IA46" s="176">
        <v>3.2125614200572181E-2</v>
      </c>
      <c r="IB46" s="176">
        <v>4.7632696028161179E-3</v>
      </c>
      <c r="IC46" s="180">
        <v>9.2658508484473375E-3</v>
      </c>
      <c r="ID46" s="182">
        <v>3.1882051361728045E-2</v>
      </c>
      <c r="IE46" s="181">
        <v>2.0415600081704323E-2</v>
      </c>
      <c r="IF46" s="181">
        <v>2.5194460626659653E-2</v>
      </c>
      <c r="IG46" s="181">
        <v>5.1364313412175875E-3</v>
      </c>
      <c r="IH46" s="183">
        <v>7.2667284403094617E-3</v>
      </c>
      <c r="II46" s="182">
        <v>0.94211308747736477</v>
      </c>
      <c r="IJ46" s="181">
        <v>0.74449510224434645</v>
      </c>
      <c r="IK46" s="181">
        <v>0.15178129959664294</v>
      </c>
      <c r="IL46" s="183">
        <v>0.21473147662567649</v>
      </c>
      <c r="IM46" s="176">
        <v>0.1845999707070213</v>
      </c>
      <c r="IN46" s="176">
        <v>0.51354436957602057</v>
      </c>
      <c r="IO46" s="176">
        <v>0.11397309052887448</v>
      </c>
      <c r="IP46" s="179">
        <v>0.55525652508681189</v>
      </c>
      <c r="IQ46" s="176">
        <v>0.10494596957602045</v>
      </c>
      <c r="IR46" s="180">
        <v>6.464967438457446E-2</v>
      </c>
      <c r="IS46" s="179">
        <v>0.1845999707070213</v>
      </c>
      <c r="IT46" s="176">
        <v>0.51354436957602057</v>
      </c>
      <c r="IU46" s="176">
        <v>0.11397309052887448</v>
      </c>
      <c r="IV46" s="176">
        <v>1.4181887780543304E-2</v>
      </c>
      <c r="IW46" s="180">
        <v>0.5861570477534751</v>
      </c>
      <c r="IX46" s="179">
        <v>6.4841355839426115E-2</v>
      </c>
      <c r="IY46" s="176">
        <v>2.3666749815937065E-2</v>
      </c>
      <c r="IZ46" s="176">
        <v>1.0103300108556378E-2</v>
      </c>
      <c r="JA46" s="176">
        <v>1.8702403732854166E-2</v>
      </c>
      <c r="JB46" s="176">
        <v>2.0228447899953111E-3</v>
      </c>
      <c r="JC46" s="180">
        <v>6.7428159666510354E-3</v>
      </c>
    </row>
    <row r="47" spans="1:263" s="81" customFormat="1" ht="12.5" hidden="1" x14ac:dyDescent="0.25">
      <c r="A47" s="136" t="s">
        <v>211</v>
      </c>
      <c r="B47" s="182">
        <v>0.13032441156592137</v>
      </c>
      <c r="C47" s="181">
        <v>2.2339292924306486E-2</v>
      </c>
      <c r="D47" s="181">
        <v>1.1924265705064644E-2</v>
      </c>
      <c r="E47" s="181">
        <v>1.0951398311466857E-2</v>
      </c>
      <c r="F47" s="183">
        <v>2.2960862589107441E-3</v>
      </c>
      <c r="G47" s="181">
        <v>0.18220176091201351</v>
      </c>
      <c r="H47" s="181">
        <v>4.5659511017288974E-3</v>
      </c>
      <c r="I47" s="181">
        <v>3.7554127737144949E-3</v>
      </c>
      <c r="J47" s="181">
        <v>2.7481551597156473E-3</v>
      </c>
      <c r="K47" s="181">
        <v>2.5911352098534637E-3</v>
      </c>
      <c r="L47" s="182">
        <v>0</v>
      </c>
      <c r="M47" s="181">
        <v>0</v>
      </c>
      <c r="N47" s="181">
        <v>3.3915219121432492E-2</v>
      </c>
      <c r="O47" s="181">
        <v>0</v>
      </c>
      <c r="P47" s="183">
        <v>0</v>
      </c>
      <c r="Q47" s="182">
        <v>0</v>
      </c>
      <c r="R47" s="181">
        <v>0</v>
      </c>
      <c r="S47" s="181">
        <v>3.381920137829024E-2</v>
      </c>
      <c r="T47" s="181">
        <v>0</v>
      </c>
      <c r="U47" s="183">
        <v>0</v>
      </c>
      <c r="V47" s="181">
        <v>9.9621085829337125E-2</v>
      </c>
      <c r="W47" s="181">
        <v>1.575826879887636E-2</v>
      </c>
      <c r="X47" s="181">
        <v>2.5790620952366545E-3</v>
      </c>
      <c r="Y47" s="181">
        <v>3.5609964972210259E-3</v>
      </c>
      <c r="Z47" s="181">
        <v>3.0177520914943514E-3</v>
      </c>
      <c r="AA47" s="189">
        <v>3.1409040432230388E-3</v>
      </c>
      <c r="AB47" s="181">
        <v>0.17866397253250338</v>
      </c>
      <c r="AC47" s="181">
        <v>7.9027876095984304E-3</v>
      </c>
      <c r="AD47" s="181">
        <v>2.9914996163005812E-3</v>
      </c>
      <c r="AE47" s="181">
        <v>6.9590253152023926E-3</v>
      </c>
      <c r="AF47" s="181">
        <v>3.0177520914943514E-3</v>
      </c>
      <c r="AG47" s="189">
        <v>3.1409040432230388E-3</v>
      </c>
      <c r="AH47" s="182">
        <v>4.8048932521858496E-2</v>
      </c>
      <c r="AI47" s="181">
        <v>9.4118126362424011E-3</v>
      </c>
      <c r="AJ47" s="181">
        <v>2.2274300155812748E-3</v>
      </c>
      <c r="AK47" s="181">
        <v>1.18110921408295E-2</v>
      </c>
      <c r="AL47" s="183">
        <v>3.0640598895392492E-3</v>
      </c>
      <c r="AM47" s="181">
        <v>4.8250775188806709E-2</v>
      </c>
      <c r="AN47" s="181">
        <v>9.4513495263169479E-3</v>
      </c>
      <c r="AO47" s="181">
        <v>2.2367869438456203E-3</v>
      </c>
      <c r="AP47" s="181">
        <v>1.1860707859892385E-2</v>
      </c>
      <c r="AQ47" s="181">
        <v>3.0769313101376627E-3</v>
      </c>
      <c r="AR47" s="182">
        <v>0.17306928751556086</v>
      </c>
      <c r="AS47" s="181">
        <v>8.0577641556037367E-3</v>
      </c>
      <c r="AT47" s="181">
        <v>3.0501640143349366E-3</v>
      </c>
      <c r="AU47" s="181">
        <v>7.0954943385636753E-3</v>
      </c>
      <c r="AV47" s="183">
        <v>3.0769313101376627E-3</v>
      </c>
      <c r="AW47" s="182">
        <v>5.9199625646663624E-2</v>
      </c>
      <c r="AX47" s="181">
        <v>2.2467180126425363E-2</v>
      </c>
      <c r="AY47" s="181">
        <v>7.4365811270995039E-3</v>
      </c>
      <c r="AZ47" s="181">
        <v>1.7704591503608261E-2</v>
      </c>
      <c r="BA47" s="181">
        <v>1.0549465681666819E-3</v>
      </c>
      <c r="BB47" s="183">
        <v>3.5164885605556053E-3</v>
      </c>
      <c r="BC47" s="181">
        <v>6.2976732216093304E-2</v>
      </c>
      <c r="BD47" s="181">
        <v>6.7216225886366707E-2</v>
      </c>
      <c r="BE47" s="181">
        <v>3.8563901552590278E-3</v>
      </c>
      <c r="BF47" s="181">
        <v>2.5247957472505217E-3</v>
      </c>
      <c r="BG47" s="181">
        <v>5.4153806667872117E-2</v>
      </c>
      <c r="BH47" s="181">
        <v>3.3155391837472728E-3</v>
      </c>
      <c r="BI47" s="182">
        <v>6.1427266040429598E-2</v>
      </c>
      <c r="BJ47" s="181">
        <v>6.4430609590158845E-3</v>
      </c>
      <c r="BK47" s="181">
        <v>2.4150866713071911E-3</v>
      </c>
      <c r="BL47" s="181">
        <v>7.2821801533599021E-3</v>
      </c>
      <c r="BM47" s="183">
        <v>2.7721356812353852E-3</v>
      </c>
      <c r="BN47" s="182">
        <v>6.1427266040429598E-2</v>
      </c>
      <c r="BO47" s="181">
        <v>6.4430609590158845E-3</v>
      </c>
      <c r="BP47" s="181">
        <v>2.4150866713071911E-3</v>
      </c>
      <c r="BQ47" s="181">
        <v>7.2821801533599021E-3</v>
      </c>
      <c r="BR47" s="183">
        <v>8.3164070437061568E-4</v>
      </c>
      <c r="BS47" s="183">
        <v>2.7721356812353852E-3</v>
      </c>
      <c r="BT47" s="182">
        <v>6.9052921634389003E-2</v>
      </c>
      <c r="BU47" s="181">
        <v>1.8831567016327672E-2</v>
      </c>
      <c r="BV47" s="181">
        <v>1.7420554149414652E-2</v>
      </c>
      <c r="BW47" s="183">
        <v>4.0711916373310604E-3</v>
      </c>
      <c r="BX47" s="181">
        <v>1.8205936018252052E-2</v>
      </c>
      <c r="BY47" s="181">
        <v>1.6841800471078749E-2</v>
      </c>
      <c r="BZ47" s="181">
        <v>3.9359366325185481E-3</v>
      </c>
      <c r="CA47" s="182">
        <v>6.6616135731838361E-2</v>
      </c>
      <c r="CB47" s="181">
        <v>1.8167026024546208E-2</v>
      </c>
      <c r="CC47" s="181">
        <v>1.6805805927888669E-2</v>
      </c>
      <c r="CD47" s="183">
        <v>3.9275246909713304E-3</v>
      </c>
      <c r="CE47" s="182">
        <v>0</v>
      </c>
      <c r="CF47" s="183">
        <v>1.4481902672702354E-2</v>
      </c>
      <c r="CG47" s="189">
        <v>6.5139514229797394E-3</v>
      </c>
      <c r="CH47" s="181">
        <v>5.3513492401414495E-2</v>
      </c>
      <c r="CI47" s="181">
        <v>1.1684064871805736E-2</v>
      </c>
      <c r="CJ47" s="181">
        <v>1.3931505683720546E-2</v>
      </c>
      <c r="CK47" s="181">
        <v>1.2891548683096564E-3</v>
      </c>
      <c r="CL47" s="182">
        <v>6.32207866510687E-2</v>
      </c>
      <c r="CM47" s="181">
        <v>1.1711163662348095E-2</v>
      </c>
      <c r="CN47" s="181">
        <v>1.3941675909353551E-2</v>
      </c>
      <c r="CO47" s="183">
        <v>1.2891548683096564E-3</v>
      </c>
      <c r="CP47" s="181">
        <v>0</v>
      </c>
      <c r="CQ47" s="181">
        <v>1.1660611003408362E-2</v>
      </c>
      <c r="CR47" s="181">
        <v>1.3922703404032255E-2</v>
      </c>
      <c r="CS47" s="181">
        <v>1.2891548683096564E-3</v>
      </c>
      <c r="CT47" s="182">
        <v>0</v>
      </c>
      <c r="CU47" s="181">
        <v>5.2113009166717246E-2</v>
      </c>
      <c r="CV47" s="181">
        <v>2.4360821468594702E-2</v>
      </c>
      <c r="CW47" s="181">
        <v>3.4131695483319138E-2</v>
      </c>
      <c r="CX47" s="181">
        <v>8.3152647686576316E-3</v>
      </c>
      <c r="CY47" s="62"/>
      <c r="CZ47" s="181">
        <v>0</v>
      </c>
      <c r="DA47" s="181">
        <v>3.6256018804948775E-2</v>
      </c>
      <c r="DB47" s="181">
        <v>1.6500897422295869E-2</v>
      </c>
      <c r="DC47" s="181">
        <v>2.8570474749244221E-2</v>
      </c>
      <c r="DD47" s="181">
        <v>5.6746718841202502E-3</v>
      </c>
      <c r="DE47" s="182">
        <v>0</v>
      </c>
      <c r="DF47" s="181">
        <v>9.3125853818806781E-3</v>
      </c>
      <c r="DG47" s="181">
        <v>2.203946572670615E-3</v>
      </c>
      <c r="DH47" s="181">
        <v>1.108543115840372E-2</v>
      </c>
      <c r="DI47" s="183">
        <v>3.0317559899834829E-3</v>
      </c>
      <c r="DJ47" s="181">
        <v>0</v>
      </c>
      <c r="DK47" s="181">
        <v>9.0743658603272079E-3</v>
      </c>
      <c r="DL47" s="181">
        <v>2.1475687703159086E-3</v>
      </c>
      <c r="DM47" s="181">
        <v>1.1387622707575736E-2</v>
      </c>
      <c r="DN47" s="181">
        <v>3.3570482998148818E-3</v>
      </c>
      <c r="DO47" s="182">
        <v>6.8033534683523494E-2</v>
      </c>
      <c r="DP47" s="180">
        <v>9.4849605745505619E-2</v>
      </c>
      <c r="DQ47" s="181">
        <v>0</v>
      </c>
      <c r="DR47" s="181">
        <v>8.7210267949886303E-3</v>
      </c>
      <c r="DS47" s="181">
        <v>6.8723451732018419E-3</v>
      </c>
      <c r="DT47" s="181">
        <v>6.8249310301309639E-3</v>
      </c>
      <c r="DU47" s="182">
        <v>2.6156325338719557</v>
      </c>
      <c r="DV47" s="181">
        <v>0.3309829095417724</v>
      </c>
      <c r="DW47" s="181">
        <v>0.39338071867011726</v>
      </c>
      <c r="DX47" s="181">
        <v>0.22171389241215558</v>
      </c>
      <c r="DY47" s="183">
        <v>8.1890998511015251E-2</v>
      </c>
      <c r="DZ47" s="181">
        <v>4.53376305871139</v>
      </c>
      <c r="EA47" s="181">
        <v>0.3309829095417724</v>
      </c>
      <c r="EB47" s="181">
        <v>0.39338071867011726</v>
      </c>
      <c r="EC47" s="181">
        <v>0.22171389241215558</v>
      </c>
      <c r="ED47" s="181">
        <v>8.1890998511015251E-2</v>
      </c>
      <c r="EE47" s="182">
        <v>4.53376305871139</v>
      </c>
      <c r="EF47" s="181">
        <v>0.3309829095417724</v>
      </c>
      <c r="EG47" s="181">
        <v>0.39338071867011726</v>
      </c>
      <c r="EH47" s="181">
        <v>4.717316859833097E-2</v>
      </c>
      <c r="EI47" s="183">
        <v>8.1890998511015251E-2</v>
      </c>
      <c r="EJ47" s="181">
        <v>3.2259467917754119</v>
      </c>
      <c r="EK47" s="181">
        <v>0.3309829095417724</v>
      </c>
      <c r="EL47" s="181">
        <v>0.39338071867011726</v>
      </c>
      <c r="EM47" s="181">
        <v>0.22171389241215558</v>
      </c>
      <c r="EN47" s="181">
        <v>8.1890998511015251E-2</v>
      </c>
      <c r="EO47" s="182">
        <v>3.2259467917754119</v>
      </c>
      <c r="EP47" s="181">
        <v>0.3309829095417724</v>
      </c>
      <c r="EQ47" s="181">
        <v>0.39338071867011726</v>
      </c>
      <c r="ER47" s="181">
        <v>0.22171389241215558</v>
      </c>
      <c r="ES47" s="183">
        <v>8.1890998511015251E-2</v>
      </c>
      <c r="ET47" s="182">
        <v>1.3078162669359779</v>
      </c>
      <c r="EU47" s="181">
        <v>0.3309829095417724</v>
      </c>
      <c r="EV47" s="181">
        <v>0.39338071867011726</v>
      </c>
      <c r="EW47" s="181">
        <v>4.717316859833097E-2</v>
      </c>
      <c r="EX47" s="183">
        <v>8.1890998511015251E-2</v>
      </c>
      <c r="EY47" s="181">
        <v>3.8362610496788685</v>
      </c>
      <c r="EZ47" s="181">
        <v>0.3309829095417724</v>
      </c>
      <c r="FA47" s="181">
        <v>0.39338071867011726</v>
      </c>
      <c r="FB47" s="181">
        <v>4.717316859833097E-2</v>
      </c>
      <c r="FC47" s="181">
        <v>8.1890998511015251E-2</v>
      </c>
      <c r="FD47" s="182">
        <v>3.6618855474207379</v>
      </c>
      <c r="FE47" s="181">
        <v>0.3309829095417724</v>
      </c>
      <c r="FF47" s="181">
        <v>0.39338071867011726</v>
      </c>
      <c r="FG47" s="181">
        <v>0.22171389241215558</v>
      </c>
      <c r="FH47" s="183">
        <v>8.1890998511015251E-2</v>
      </c>
      <c r="FI47" s="181">
        <v>3.4003222940335425</v>
      </c>
      <c r="FJ47" s="181">
        <v>0.3309829095417724</v>
      </c>
      <c r="FK47" s="181">
        <v>0.39338071867011726</v>
      </c>
      <c r="FL47" s="181">
        <v>0.22171389241215558</v>
      </c>
      <c r="FM47" s="181">
        <v>8.1890998511015251E-2</v>
      </c>
      <c r="FN47" s="182">
        <v>0</v>
      </c>
      <c r="FO47" s="181">
        <v>0</v>
      </c>
      <c r="FP47" s="181">
        <v>0</v>
      </c>
      <c r="FQ47" s="181">
        <v>3.4448358344571599E-2</v>
      </c>
      <c r="FR47" s="183">
        <v>0</v>
      </c>
      <c r="FS47" s="181">
        <v>3.4875100451626073</v>
      </c>
      <c r="FT47" s="181">
        <v>0.3309829095417724</v>
      </c>
      <c r="FU47" s="181">
        <v>0.39338071867011726</v>
      </c>
      <c r="FV47" s="181">
        <v>0.22171389241215558</v>
      </c>
      <c r="FW47" s="181">
        <v>8.1890998511015251E-2</v>
      </c>
      <c r="FX47" s="182">
        <v>3.4875100451626073</v>
      </c>
      <c r="FY47" s="181">
        <v>0.3309829095417724</v>
      </c>
      <c r="FZ47" s="181">
        <v>0.39338071867011726</v>
      </c>
      <c r="GA47" s="181">
        <v>0.22171389241215558</v>
      </c>
      <c r="GB47" s="183">
        <v>8.1890998511015251E-2</v>
      </c>
      <c r="GC47" s="181">
        <v>2.7296999503671752E-2</v>
      </c>
      <c r="GD47" s="181">
        <v>0.29327599579650721</v>
      </c>
      <c r="GE47" s="181">
        <v>0.20173370188211143</v>
      </c>
      <c r="GF47" s="181">
        <v>5.6607802317997176E-2</v>
      </c>
      <c r="GG47" s="182">
        <v>0</v>
      </c>
      <c r="GH47" s="181">
        <v>0</v>
      </c>
      <c r="GI47" s="183">
        <v>4.5265127237482515E-2</v>
      </c>
      <c r="GJ47" s="182">
        <v>2.7296999503671752E-2</v>
      </c>
      <c r="GK47" s="181">
        <v>0.29327599579650721</v>
      </c>
      <c r="GL47" s="181">
        <v>0.20173370188211143</v>
      </c>
      <c r="GM47" s="183">
        <v>5.6607802317997176E-2</v>
      </c>
      <c r="GN47" s="181">
        <v>0.90038531335491134</v>
      </c>
      <c r="GO47" s="181">
        <v>0.44703797210429264</v>
      </c>
      <c r="GP47" s="181">
        <v>0.62083157829369506</v>
      </c>
      <c r="GQ47" s="183">
        <v>8.6253089547010095E-2</v>
      </c>
      <c r="GR47" s="189">
        <v>6.065121676928268E-2</v>
      </c>
      <c r="GS47" s="189">
        <v>6.065121676928268E-2</v>
      </c>
      <c r="GT47" s="189">
        <v>4.5265127237482515E-2</v>
      </c>
      <c r="GU47" s="189">
        <v>3.1685589066237758E-2</v>
      </c>
      <c r="GV47" s="189">
        <v>0.10917219018470882</v>
      </c>
      <c r="GW47" s="189">
        <v>1.4984418260646309E-2</v>
      </c>
      <c r="GX47" s="181">
        <v>1.670620758162293E-3</v>
      </c>
      <c r="GY47" s="181">
        <v>1.073194035213953E-2</v>
      </c>
      <c r="GZ47" s="181">
        <v>2.5398557100183867E-3</v>
      </c>
      <c r="HA47" s="181">
        <v>1.3467749651209865E-2</v>
      </c>
      <c r="HB47" s="181">
        <v>3.493833679103804E-3</v>
      </c>
      <c r="HC47" s="182">
        <v>1.4255435140953583E-3</v>
      </c>
      <c r="HD47" s="181">
        <v>2.3809715345957553E-2</v>
      </c>
      <c r="HE47" s="181">
        <v>7.8809569686541219E-3</v>
      </c>
      <c r="HF47" s="181">
        <v>1.8762536359494642E-2</v>
      </c>
      <c r="HG47" s="183">
        <v>2.9812941783706175E-3</v>
      </c>
      <c r="HH47" s="181">
        <v>2.4217246576970164E-2</v>
      </c>
      <c r="HI47" s="181">
        <v>8.0158487995024199E-3</v>
      </c>
      <c r="HJ47" s="181">
        <v>1.9083679196710539E-2</v>
      </c>
      <c r="HK47" s="181">
        <v>3.0323225283054433E-3</v>
      </c>
      <c r="HL47" s="182">
        <v>2.972835850581662E-3</v>
      </c>
      <c r="HM47" s="181">
        <v>1.339471254254784E-2</v>
      </c>
      <c r="HN47" s="181">
        <v>5.6756475079074512E-2</v>
      </c>
      <c r="HO47" s="181">
        <v>4.8648407210635297E-3</v>
      </c>
      <c r="HP47" s="182">
        <v>3.6523411878574708E-3</v>
      </c>
      <c r="HQ47" s="181">
        <v>1.6456361123701631E-2</v>
      </c>
      <c r="HR47" s="181">
        <v>6.9729383668577255E-2</v>
      </c>
      <c r="HS47" s="181">
        <v>0.40371522303838808</v>
      </c>
      <c r="HT47" s="181">
        <v>3.8852413026630929E-2</v>
      </c>
      <c r="HU47" s="181">
        <v>1.9290079117424724E-2</v>
      </c>
      <c r="HV47" s="181">
        <v>3.0616485811537919E-2</v>
      </c>
      <c r="HW47" s="181">
        <v>4.0593566113409372E-3</v>
      </c>
      <c r="HX47" s="183">
        <v>4.8648407210635297E-3</v>
      </c>
      <c r="HY47" s="182">
        <v>3.8852413026630929E-2</v>
      </c>
      <c r="HZ47" s="181">
        <v>1.9290079117424724E-2</v>
      </c>
      <c r="IA47" s="181">
        <v>3.0616485811537919E-2</v>
      </c>
      <c r="IB47" s="181">
        <v>3.2474852890727493E-3</v>
      </c>
      <c r="IC47" s="183">
        <v>4.8648407210635297E-3</v>
      </c>
      <c r="ID47" s="182">
        <v>3.0469941652749386E-2</v>
      </c>
      <c r="IE47" s="181">
        <v>1.5128213137803628E-2</v>
      </c>
      <c r="IF47" s="181">
        <v>2.4010929144873357E-2</v>
      </c>
      <c r="IG47" s="181">
        <v>3.5018981938529301E-3</v>
      </c>
      <c r="IH47" s="183">
        <v>3.8152434140737031E-3</v>
      </c>
      <c r="II47" s="182">
        <v>0.90038531335491134</v>
      </c>
      <c r="IJ47" s="181">
        <v>0.70952180376422291</v>
      </c>
      <c r="IK47" s="181">
        <v>0.10348092354567275</v>
      </c>
      <c r="IL47" s="183">
        <v>0.11274025976338051</v>
      </c>
      <c r="IM47" s="181">
        <v>0.17491834328657535</v>
      </c>
      <c r="IN47" s="181">
        <v>0.48644747648190617</v>
      </c>
      <c r="IO47" s="181">
        <v>7.9558359924431332E-2</v>
      </c>
      <c r="IP47" s="182">
        <v>0.41145197907737668</v>
      </c>
      <c r="IQ47" s="181">
        <v>9.0107028481906146E-2</v>
      </c>
      <c r="IR47" s="183">
        <v>5.550846854482612E-2</v>
      </c>
      <c r="IS47" s="182">
        <v>0.17491834328657535</v>
      </c>
      <c r="IT47" s="181">
        <v>0.48644747648190617</v>
      </c>
      <c r="IU47" s="181">
        <v>7.9558359924431332E-2</v>
      </c>
      <c r="IV47" s="181">
        <v>1.217662547052786E-2</v>
      </c>
      <c r="IW47" s="183">
        <v>0.50327678147309018</v>
      </c>
      <c r="IX47" s="182">
        <v>5.9598369520136078E-2</v>
      </c>
      <c r="IY47" s="181">
        <v>2.261850963791728E-2</v>
      </c>
      <c r="IZ47" s="181">
        <v>7.4866708216139635E-3</v>
      </c>
      <c r="JA47" s="181">
        <v>1.7823842213680854E-2</v>
      </c>
      <c r="JB47" s="181">
        <v>1.0620522462229578E-3</v>
      </c>
      <c r="JC47" s="183">
        <v>3.5401741540765251E-3</v>
      </c>
    </row>
    <row r="48" spans="1:263" s="81" customFormat="1" ht="12.5" hidden="1" x14ac:dyDescent="0.25">
      <c r="A48" s="136" t="s">
        <v>212</v>
      </c>
      <c r="B48" s="182">
        <v>1.1069676040075624</v>
      </c>
      <c r="C48" s="181">
        <v>1.8590290133813799E-2</v>
      </c>
      <c r="D48" s="181">
        <v>0.52094111466831738</v>
      </c>
      <c r="E48" s="181">
        <v>1.1983989435453927E-2</v>
      </c>
      <c r="F48" s="183">
        <v>2.5610746272719093E-3</v>
      </c>
      <c r="G48" s="181">
        <v>1.5558315850681823</v>
      </c>
      <c r="H48" s="181">
        <v>4.9310459150236569E-3</v>
      </c>
      <c r="I48" s="181">
        <v>0.16406451892023324</v>
      </c>
      <c r="J48" s="181">
        <v>3.0072746387588265E-3</v>
      </c>
      <c r="K48" s="181">
        <v>2.6096683797460591E-3</v>
      </c>
      <c r="L48" s="182">
        <v>0</v>
      </c>
      <c r="M48" s="181">
        <v>0</v>
      </c>
      <c r="N48" s="181">
        <v>1.481670443307477</v>
      </c>
      <c r="O48" s="181">
        <v>0</v>
      </c>
      <c r="P48" s="183">
        <v>0</v>
      </c>
      <c r="Q48" s="182">
        <v>0</v>
      </c>
      <c r="R48" s="181">
        <v>0</v>
      </c>
      <c r="S48" s="181">
        <v>1.4774756701132488</v>
      </c>
      <c r="T48" s="181">
        <v>0</v>
      </c>
      <c r="U48" s="183">
        <v>0</v>
      </c>
      <c r="V48" s="181">
        <v>0.85411527388439523</v>
      </c>
      <c r="W48" s="181">
        <v>8.3898025260015618E-3</v>
      </c>
      <c r="X48" s="181">
        <v>0.11267272265836392</v>
      </c>
      <c r="Y48" s="181">
        <v>2.2454983454854045E-3</v>
      </c>
      <c r="Z48" s="181">
        <v>2.6416271858585622E-3</v>
      </c>
      <c r="AA48" s="189">
        <v>2.7494297931684778E-3</v>
      </c>
      <c r="AB48" s="181">
        <v>1.5342345639765584</v>
      </c>
      <c r="AC48" s="181">
        <v>4.9092757945416099E-3</v>
      </c>
      <c r="AD48" s="181">
        <v>0.13069107844381267</v>
      </c>
      <c r="AE48" s="181">
        <v>3.7622432852025016E-3</v>
      </c>
      <c r="AF48" s="181">
        <v>2.6416271858585622E-3</v>
      </c>
      <c r="AG48" s="189">
        <v>2.7494297931684778E-3</v>
      </c>
      <c r="AH48" s="182">
        <v>0.41195422454103026</v>
      </c>
      <c r="AI48" s="181">
        <v>5.010908903611948E-3</v>
      </c>
      <c r="AJ48" s="181">
        <v>9.7310803353680086E-2</v>
      </c>
      <c r="AK48" s="181">
        <v>7.4478556441450313E-3</v>
      </c>
      <c r="AL48" s="183">
        <v>2.6821632983435591E-3</v>
      </c>
      <c r="AM48" s="181">
        <v>0.41368475079786471</v>
      </c>
      <c r="AN48" s="181">
        <v>5.0319585953294372E-3</v>
      </c>
      <c r="AO48" s="181">
        <v>9.7719583966295029E-2</v>
      </c>
      <c r="AP48" s="181">
        <v>7.4791423963652941E-3</v>
      </c>
      <c r="AQ48" s="181">
        <v>2.6934304579850766E-3</v>
      </c>
      <c r="AR48" s="182">
        <v>1.4861915309806732</v>
      </c>
      <c r="AS48" s="181">
        <v>5.0055484825613974E-3</v>
      </c>
      <c r="AT48" s="181">
        <v>0.13325397813585685</v>
      </c>
      <c r="AU48" s="181">
        <v>3.8360222475605646E-3</v>
      </c>
      <c r="AV48" s="183">
        <v>2.6934304579850766E-3</v>
      </c>
      <c r="AW48" s="182">
        <v>0.50755624727554949</v>
      </c>
      <c r="AX48" s="181">
        <v>1.1961669583289265E-2</v>
      </c>
      <c r="AY48" s="181">
        <v>0.32488548624232338</v>
      </c>
      <c r="AZ48" s="181">
        <v>1.1164187035812106E-2</v>
      </c>
      <c r="BA48" s="181">
        <v>9.2346072493891464E-4</v>
      </c>
      <c r="BB48" s="183">
        <v>3.078202416463048E-3</v>
      </c>
      <c r="BC48" s="181">
        <v>0.53993979725577801</v>
      </c>
      <c r="BD48" s="181">
        <v>3.5786346135302752E-2</v>
      </c>
      <c r="BE48" s="181">
        <v>0.16847596621595684</v>
      </c>
      <c r="BF48" s="181">
        <v>1.5920893709286169E-3</v>
      </c>
      <c r="BG48" s="181">
        <v>4.7404214651953436E-2</v>
      </c>
      <c r="BH48" s="181">
        <v>2.9022988562420471E-3</v>
      </c>
      <c r="BI48" s="182">
        <v>0.52175945160599757</v>
      </c>
      <c r="BJ48" s="181">
        <v>5.3617799356410192E-3</v>
      </c>
      <c r="BK48" s="181">
        <v>0.10550904967146102</v>
      </c>
      <c r="BL48" s="181">
        <v>7.9688061325977125E-3</v>
      </c>
      <c r="BM48" s="183">
        <v>8.3264730233692588E-3</v>
      </c>
      <c r="BN48" s="182">
        <v>0.52175945160599757</v>
      </c>
      <c r="BO48" s="181">
        <v>5.3617799356410192E-3</v>
      </c>
      <c r="BP48" s="181">
        <v>0.10550904967146102</v>
      </c>
      <c r="BQ48" s="181">
        <v>7.9688061325977125E-3</v>
      </c>
      <c r="BR48" s="183">
        <v>2.4979419070107777E-3</v>
      </c>
      <c r="BS48" s="183">
        <v>8.3264730233692588E-3</v>
      </c>
      <c r="BT48" s="182">
        <v>0.58653130517053298</v>
      </c>
      <c r="BU48" s="181">
        <v>1.5671234344529196E-2</v>
      </c>
      <c r="BV48" s="181">
        <v>1.4703607249782509E-2</v>
      </c>
      <c r="BW48" s="183">
        <v>7.7480261529755705E-3</v>
      </c>
      <c r="BX48" s="181">
        <v>1.5150597374937449E-2</v>
      </c>
      <c r="BY48" s="181">
        <v>1.4215117233470142E-2</v>
      </c>
      <c r="BZ48" s="181">
        <v>7.4906176573894491E-3</v>
      </c>
      <c r="CA48" s="182">
        <v>0.56583339432163993</v>
      </c>
      <c r="CB48" s="181">
        <v>1.5118217295829862E-2</v>
      </c>
      <c r="CC48" s="181">
        <v>1.4184736476252952E-2</v>
      </c>
      <c r="CD48" s="183">
        <v>7.4746085993761873E-3</v>
      </c>
      <c r="CE48" s="182">
        <v>0</v>
      </c>
      <c r="CF48" s="183">
        <v>2.317443584711118E-2</v>
      </c>
      <c r="CG48" s="189">
        <v>5.7725761653512821E-2</v>
      </c>
      <c r="CH48" s="181">
        <v>0.40967950852158935</v>
      </c>
      <c r="CI48" s="181">
        <v>9.5973034002888133E-2</v>
      </c>
      <c r="CJ48" s="181">
        <v>9.3031478918326263E-3</v>
      </c>
      <c r="CK48" s="181">
        <v>3.4056466378929173E-3</v>
      </c>
      <c r="CL48" s="182">
        <v>0.48399805647652905</v>
      </c>
      <c r="CM48" s="181">
        <v>9.6181611860379906E-2</v>
      </c>
      <c r="CN48" s="181">
        <v>9.3814275430748034E-3</v>
      </c>
      <c r="CO48" s="183">
        <v>3.4056466378929173E-3</v>
      </c>
      <c r="CP48" s="181">
        <v>0</v>
      </c>
      <c r="CQ48" s="181">
        <v>9.473285169306464E-2</v>
      </c>
      <c r="CR48" s="181">
        <v>8.8377052036339582E-3</v>
      </c>
      <c r="CS48" s="181">
        <v>3.4056466378929173E-3</v>
      </c>
      <c r="CT48" s="182">
        <v>0</v>
      </c>
      <c r="CU48" s="181">
        <v>2.7745297502200408E-2</v>
      </c>
      <c r="CV48" s="181">
        <v>1.0642628908122611</v>
      </c>
      <c r="CW48" s="181">
        <v>2.1522814132565449E-2</v>
      </c>
      <c r="CX48" s="181">
        <v>1.3735540618187481E-2</v>
      </c>
      <c r="CY48" s="62"/>
      <c r="CZ48" s="181">
        <v>0</v>
      </c>
      <c r="DA48" s="181">
        <v>1.9302934988277953E-2</v>
      </c>
      <c r="DB48" s="181">
        <v>0.72088261942597964</v>
      </c>
      <c r="DC48" s="181">
        <v>1.8016011481400345E-2</v>
      </c>
      <c r="DD48" s="181">
        <v>4.9673952880921537E-3</v>
      </c>
      <c r="DE48" s="182">
        <v>0</v>
      </c>
      <c r="DF48" s="181">
        <v>4.9580796823366037E-3</v>
      </c>
      <c r="DG48" s="181">
        <v>9.6284870920714194E-2</v>
      </c>
      <c r="DH48" s="181">
        <v>1.0736989998016283E-2</v>
      </c>
      <c r="DI48" s="183">
        <v>2.6538856742417401E-3</v>
      </c>
      <c r="DJ48" s="181">
        <v>0</v>
      </c>
      <c r="DK48" s="181">
        <v>4.8312500940626245E-3</v>
      </c>
      <c r="DL48" s="181">
        <v>9.3821866830765321E-2</v>
      </c>
      <c r="DM48" s="181">
        <v>7.1808236736061537E-3</v>
      </c>
      <c r="DN48" s="181">
        <v>2.9386343822033123E-3</v>
      </c>
      <c r="DO48" s="182">
        <v>2.9722136582219196</v>
      </c>
      <c r="DP48" s="180">
        <v>0.26068361375332877</v>
      </c>
      <c r="DQ48" s="181">
        <v>0</v>
      </c>
      <c r="DR48" s="181">
        <v>4.6431301285544844E-3</v>
      </c>
      <c r="DS48" s="181">
        <v>4.3335734051050678E-3</v>
      </c>
      <c r="DT48" s="181">
        <v>5.9742890748444308E-3</v>
      </c>
      <c r="DU48" s="182">
        <v>22.217023228375687</v>
      </c>
      <c r="DV48" s="181">
        <v>0.35744840180627629</v>
      </c>
      <c r="DW48" s="181">
        <v>0.4304720039008898</v>
      </c>
      <c r="DX48" s="181">
        <v>0.73386155109208684</v>
      </c>
      <c r="DY48" s="183">
        <v>0.24967860623071575</v>
      </c>
      <c r="DZ48" s="181">
        <v>38.509506929184525</v>
      </c>
      <c r="EA48" s="181">
        <v>0.35744840180627629</v>
      </c>
      <c r="EB48" s="181">
        <v>0.4304720039008898</v>
      </c>
      <c r="EC48" s="181">
        <v>0.73386155109208684</v>
      </c>
      <c r="ED48" s="181">
        <v>0.24967860623071575</v>
      </c>
      <c r="EE48" s="182">
        <v>38.509506929184525</v>
      </c>
      <c r="EF48" s="181">
        <v>0.35744840180627629</v>
      </c>
      <c r="EG48" s="181">
        <v>0.4304720039008898</v>
      </c>
      <c r="EH48" s="181">
        <v>0.15614075555150783</v>
      </c>
      <c r="EI48" s="183">
        <v>0.24967860623071575</v>
      </c>
      <c r="EJ48" s="181">
        <v>27.400995314996681</v>
      </c>
      <c r="EK48" s="181">
        <v>0.35744840180627629</v>
      </c>
      <c r="EL48" s="181">
        <v>0.4304720039008898</v>
      </c>
      <c r="EM48" s="181">
        <v>0.73386155109208684</v>
      </c>
      <c r="EN48" s="181">
        <v>0.24967860623071575</v>
      </c>
      <c r="EO48" s="182">
        <v>27.400995314996681</v>
      </c>
      <c r="EP48" s="181">
        <v>0.35744840180627629</v>
      </c>
      <c r="EQ48" s="181">
        <v>0.4304720039008898</v>
      </c>
      <c r="ER48" s="181">
        <v>0.73386155109208684</v>
      </c>
      <c r="ES48" s="183">
        <v>0.24967860623071575</v>
      </c>
      <c r="ET48" s="182">
        <v>11.108511614187844</v>
      </c>
      <c r="EU48" s="181">
        <v>0.35744840180627629</v>
      </c>
      <c r="EV48" s="181">
        <v>0.4304720039008898</v>
      </c>
      <c r="EW48" s="181">
        <v>0.15614075555150783</v>
      </c>
      <c r="EX48" s="183">
        <v>0.24967860623071575</v>
      </c>
      <c r="EY48" s="181">
        <v>32.584967401617675</v>
      </c>
      <c r="EZ48" s="181">
        <v>0.35744840180627629</v>
      </c>
      <c r="FA48" s="181">
        <v>0.4304720039008898</v>
      </c>
      <c r="FB48" s="181">
        <v>0.15614075555150783</v>
      </c>
      <c r="FC48" s="181">
        <v>0.24967860623071575</v>
      </c>
      <c r="FD48" s="182">
        <v>31.103832519725962</v>
      </c>
      <c r="FE48" s="181">
        <v>0.35744840180627629</v>
      </c>
      <c r="FF48" s="181">
        <v>0.4304720039008898</v>
      </c>
      <c r="FG48" s="181">
        <v>0.73386155109208684</v>
      </c>
      <c r="FH48" s="183">
        <v>0.24967860623071575</v>
      </c>
      <c r="FI48" s="181">
        <v>28.882130196888394</v>
      </c>
      <c r="FJ48" s="181">
        <v>0.35744840180627629</v>
      </c>
      <c r="FK48" s="181">
        <v>0.4304720039008898</v>
      </c>
      <c r="FL48" s="181">
        <v>0.73386155109208684</v>
      </c>
      <c r="FM48" s="181">
        <v>0.24967860623071575</v>
      </c>
      <c r="FN48" s="182">
        <v>0</v>
      </c>
      <c r="FO48" s="181">
        <v>0</v>
      </c>
      <c r="FP48" s="181">
        <v>0</v>
      </c>
      <c r="FQ48" s="181">
        <v>0.154045014225277</v>
      </c>
      <c r="FR48" s="183">
        <v>0</v>
      </c>
      <c r="FS48" s="181">
        <v>29.62269763783425</v>
      </c>
      <c r="FT48" s="181">
        <v>0.35744840180627629</v>
      </c>
      <c r="FU48" s="181">
        <v>0.4304720039008898</v>
      </c>
      <c r="FV48" s="181">
        <v>0.73386155109208684</v>
      </c>
      <c r="FW48" s="181">
        <v>0.24967860623071575</v>
      </c>
      <c r="FX48" s="182">
        <v>29.62269763783425</v>
      </c>
      <c r="FY48" s="181">
        <v>0.35744840180627629</v>
      </c>
      <c r="FZ48" s="181">
        <v>0.4304720039008898</v>
      </c>
      <c r="GA48" s="181">
        <v>0.73386155109208684</v>
      </c>
      <c r="GB48" s="183">
        <v>0.24967860623071575</v>
      </c>
      <c r="GC48" s="181">
        <v>8.3226202076905245E-2</v>
      </c>
      <c r="GD48" s="181">
        <v>0.31672643198024492</v>
      </c>
      <c r="GE48" s="181">
        <v>0.2207548737953281</v>
      </c>
      <c r="GF48" s="181">
        <v>0.18736890666180944</v>
      </c>
      <c r="GG48" s="182">
        <v>0</v>
      </c>
      <c r="GH48" s="181">
        <v>0</v>
      </c>
      <c r="GI48" s="183">
        <v>0.14982523703624434</v>
      </c>
      <c r="GJ48" s="182">
        <v>8.3226202076905245E-2</v>
      </c>
      <c r="GK48" s="181">
        <v>0.31672643198024492</v>
      </c>
      <c r="GL48" s="181">
        <v>0.2207548737953281</v>
      </c>
      <c r="GM48" s="183">
        <v>0.18736890666180944</v>
      </c>
      <c r="GN48" s="181">
        <v>0.47937086698878895</v>
      </c>
      <c r="GO48" s="181">
        <v>19.529962284232067</v>
      </c>
      <c r="GP48" s="181">
        <v>0.39148487873310484</v>
      </c>
      <c r="GQ48" s="183">
        <v>0.22786055550394368</v>
      </c>
      <c r="GR48" s="189">
        <v>0.20075239999479583</v>
      </c>
      <c r="GS48" s="189">
        <v>0.20075239999479583</v>
      </c>
      <c r="GT48" s="189">
        <v>0.14982523703624434</v>
      </c>
      <c r="GU48" s="189">
        <v>0.10487766592537104</v>
      </c>
      <c r="GV48" s="189">
        <v>0.3613543199906325</v>
      </c>
      <c r="GW48" s="189">
        <v>4.9597651763420139E-2</v>
      </c>
      <c r="GX48" s="181">
        <v>4.4133905926210994E-3</v>
      </c>
      <c r="GY48" s="181">
        <v>5.7137532951397887E-3</v>
      </c>
      <c r="GZ48" s="181">
        <v>0.11095989450417035</v>
      </c>
      <c r="HA48" s="181">
        <v>8.4925131442291097E-3</v>
      </c>
      <c r="HB48" s="181">
        <v>3.0583711815169575E-3</v>
      </c>
      <c r="HC48" s="182">
        <v>3.7659536455186861E-3</v>
      </c>
      <c r="HD48" s="181">
        <v>1.2676443872256866E-2</v>
      </c>
      <c r="HE48" s="181">
        <v>0.3442991467524889</v>
      </c>
      <c r="HF48" s="181">
        <v>1.1831307440272366E-2</v>
      </c>
      <c r="HG48" s="183">
        <v>2.6097132938199246E-3</v>
      </c>
      <c r="HH48" s="181">
        <v>1.2893416091414462E-2</v>
      </c>
      <c r="HI48" s="181">
        <v>0.3501922308601263</v>
      </c>
      <c r="HJ48" s="181">
        <v>1.2033814157197122E-2</v>
      </c>
      <c r="HK48" s="181">
        <v>2.6543816006756372E-3</v>
      </c>
      <c r="HL48" s="182">
        <v>5.493775372703557E-2</v>
      </c>
      <c r="HM48" s="181">
        <v>8.4464572981232215E-3</v>
      </c>
      <c r="HN48" s="181">
        <v>4.9682493126247534E-2</v>
      </c>
      <c r="HO48" s="181">
        <v>4.2584994108212171E-3</v>
      </c>
      <c r="HP48" s="182">
        <v>6.7494954578929414E-2</v>
      </c>
      <c r="HQ48" s="181">
        <v>1.0377076109122816E-2</v>
      </c>
      <c r="HR48" s="181">
        <v>6.1038491555104116E-2</v>
      </c>
      <c r="HS48" s="181">
        <v>3.4291324839178738</v>
      </c>
      <c r="HT48" s="181">
        <v>2.0685271784126876E-2</v>
      </c>
      <c r="HU48" s="181">
        <v>0.84273493781701914</v>
      </c>
      <c r="HV48" s="181">
        <v>1.9306188109995938E-2</v>
      </c>
      <c r="HW48" s="181">
        <v>1.2192809877726887E-2</v>
      </c>
      <c r="HX48" s="183">
        <v>4.2584994108212171E-3</v>
      </c>
      <c r="HY48" s="182">
        <v>2.0685271784126876E-2</v>
      </c>
      <c r="HZ48" s="181">
        <v>0.84273493781701914</v>
      </c>
      <c r="IA48" s="181">
        <v>1.9306188109995938E-2</v>
      </c>
      <c r="IB48" s="181">
        <v>9.7542479021815089E-3</v>
      </c>
      <c r="IC48" s="183">
        <v>4.2584994108212171E-3</v>
      </c>
      <c r="ID48" s="182">
        <v>1.6222390714872505E-2</v>
      </c>
      <c r="IE48" s="181">
        <v>0.66091350275765937</v>
      </c>
      <c r="IF48" s="181">
        <v>1.5140846588997326E-2</v>
      </c>
      <c r="IG48" s="181">
        <v>1.0518410422359868E-2</v>
      </c>
      <c r="IH48" s="183">
        <v>3.3397212288217531E-3</v>
      </c>
      <c r="II48" s="182">
        <v>0.47937086698878895</v>
      </c>
      <c r="IJ48" s="181">
        <v>0.4474112899806913</v>
      </c>
      <c r="IK48" s="181">
        <v>0.3108185231223603</v>
      </c>
      <c r="IL48" s="183">
        <v>9.8688602013105295E-2</v>
      </c>
      <c r="IM48" s="181">
        <v>0.14556336954986357</v>
      </c>
      <c r="IN48" s="181">
        <v>0.41058008720566996</v>
      </c>
      <c r="IO48" s="181">
        <v>0.2529486800947493</v>
      </c>
      <c r="IP48" s="182">
        <v>17.975299940021912</v>
      </c>
      <c r="IQ48" s="181">
        <v>0.40293758981057454</v>
      </c>
      <c r="IR48" s="183">
        <v>0.24822090913828773</v>
      </c>
      <c r="IS48" s="182">
        <v>0.14556336954986357</v>
      </c>
      <c r="IT48" s="181">
        <v>0.41058008720566996</v>
      </c>
      <c r="IU48" s="181">
        <v>0.2529486800947493</v>
      </c>
      <c r="IV48" s="181">
        <v>5.4451025650077645E-2</v>
      </c>
      <c r="IW48" s="183">
        <v>2.2505362428538085</v>
      </c>
      <c r="IX48" s="182">
        <v>0.51097493348906942</v>
      </c>
      <c r="IY48" s="181">
        <v>1.2042238377614185E-2</v>
      </c>
      <c r="IZ48" s="181">
        <v>0.32707377874931393</v>
      </c>
      <c r="JA48" s="181">
        <v>1.1239384321845645E-2</v>
      </c>
      <c r="JB48" s="181">
        <v>9.296807694483103E-4</v>
      </c>
      <c r="JC48" s="183">
        <v>3.098935898161034E-3</v>
      </c>
    </row>
    <row r="49" spans="1:263" s="81" customFormat="1" ht="12.5" hidden="1" x14ac:dyDescent="0.25">
      <c r="A49" s="136" t="s">
        <v>213</v>
      </c>
      <c r="B49" s="182">
        <v>1.9335456700374083E-2</v>
      </c>
      <c r="C49" s="181">
        <v>3.2708221732794503E-3</v>
      </c>
      <c r="D49" s="181">
        <v>7.5276231144605051E-4</v>
      </c>
      <c r="E49" s="181">
        <v>1.0425349240452335E-3</v>
      </c>
      <c r="F49" s="183">
        <v>2.0803087614756127E-4</v>
      </c>
      <c r="G49" s="181">
        <v>2.7114716529010468E-2</v>
      </c>
      <c r="H49" s="181">
        <v>6.6354019449492874E-4</v>
      </c>
      <c r="I49" s="181">
        <v>2.3707398592893243E-4</v>
      </c>
      <c r="J49" s="181">
        <v>2.6161478646053528E-4</v>
      </c>
      <c r="K49" s="181">
        <v>2.3143911605817094E-4</v>
      </c>
      <c r="L49" s="182">
        <v>0</v>
      </c>
      <c r="M49" s="181">
        <v>0</v>
      </c>
      <c r="N49" s="181">
        <v>2.1410206188382155E-3</v>
      </c>
      <c r="O49" s="181">
        <v>0</v>
      </c>
      <c r="P49" s="183">
        <v>0</v>
      </c>
      <c r="Q49" s="182">
        <v>0</v>
      </c>
      <c r="R49" s="181">
        <v>0</v>
      </c>
      <c r="S49" s="181">
        <v>2.1349591522409981E-3</v>
      </c>
      <c r="T49" s="181">
        <v>0</v>
      </c>
      <c r="U49" s="183">
        <v>0</v>
      </c>
      <c r="V49" s="181">
        <v>1.485989186271322E-2</v>
      </c>
      <c r="W49" s="181">
        <v>2.3280780650052476E-3</v>
      </c>
      <c r="X49" s="181">
        <v>1.6281260349210855E-4</v>
      </c>
      <c r="Y49" s="181">
        <v>3.2179608074224119E-4</v>
      </c>
      <c r="Z49" s="181">
        <v>2.6483164863657505E-4</v>
      </c>
      <c r="AA49" s="189">
        <v>2.7563920784630781E-4</v>
      </c>
      <c r="AB49" s="181">
        <v>2.6674689362344479E-2</v>
      </c>
      <c r="AC49" s="181">
        <v>1.164440344483173E-3</v>
      </c>
      <c r="AD49" s="181">
        <v>1.8884921063943959E-4</v>
      </c>
      <c r="AE49" s="181">
        <v>6.2234541810312607E-4</v>
      </c>
      <c r="AF49" s="181">
        <v>2.6483164863657505E-4</v>
      </c>
      <c r="AG49" s="189">
        <v>2.7563920784630781E-4</v>
      </c>
      <c r="AH49" s="182">
        <v>7.167176862705479E-3</v>
      </c>
      <c r="AI49" s="181">
        <v>1.3904721914590988E-3</v>
      </c>
      <c r="AJ49" s="181">
        <v>1.4061455930163566E-4</v>
      </c>
      <c r="AK49" s="181">
        <v>1.0673313391828681E-3</v>
      </c>
      <c r="AL49" s="183">
        <v>2.6889552470364024E-4</v>
      </c>
      <c r="AM49" s="181">
        <v>7.1972845470291607E-3</v>
      </c>
      <c r="AN49" s="181">
        <v>1.396313249745123E-3</v>
      </c>
      <c r="AO49" s="181">
        <v>1.4120524917072438E-4</v>
      </c>
      <c r="AP49" s="181">
        <v>1.0718149560440767E-3</v>
      </c>
      <c r="AQ49" s="181">
        <v>2.7002509381138115E-4</v>
      </c>
      <c r="AR49" s="182">
        <v>2.5839397933458585E-2</v>
      </c>
      <c r="AS49" s="181">
        <v>1.1872754441381414E-3</v>
      </c>
      <c r="AT49" s="181">
        <v>1.9255261250553324E-4</v>
      </c>
      <c r="AU49" s="181">
        <v>6.3454983862971438E-4</v>
      </c>
      <c r="AV49" s="183">
        <v>2.7002509381138115E-4</v>
      </c>
      <c r="AW49" s="182">
        <v>8.8304602193310516E-3</v>
      </c>
      <c r="AX49" s="181">
        <v>3.3192319475209321E-3</v>
      </c>
      <c r="AY49" s="181">
        <v>4.6946102485068277E-4</v>
      </c>
      <c r="AZ49" s="181">
        <v>1.5999083856020713E-3</v>
      </c>
      <c r="BA49" s="181">
        <v>9.2579917236585332E-5</v>
      </c>
      <c r="BB49" s="183">
        <v>3.0859972412195104E-4</v>
      </c>
      <c r="BC49" s="181">
        <v>9.3938690068223005E-3</v>
      </c>
      <c r="BD49" s="181">
        <v>9.9303180505238217E-3</v>
      </c>
      <c r="BE49" s="181">
        <v>2.4344854760135034E-4</v>
      </c>
      <c r="BF49" s="181">
        <v>2.2815787007202646E-4</v>
      </c>
      <c r="BG49" s="181">
        <v>4.7524254693489844E-3</v>
      </c>
      <c r="BH49" s="181">
        <v>2.9096482465401944E-4</v>
      </c>
      <c r="BI49" s="182">
        <v>9.1135975867905981E-3</v>
      </c>
      <c r="BJ49" s="181">
        <v>9.4336498115436915E-4</v>
      </c>
      <c r="BK49" s="181">
        <v>1.5246106301234033E-4</v>
      </c>
      <c r="BL49" s="181">
        <v>6.9323815253048628E-4</v>
      </c>
      <c r="BM49" s="183">
        <v>3.1318788369437872E-4</v>
      </c>
      <c r="BN49" s="182">
        <v>9.1135975867905981E-3</v>
      </c>
      <c r="BO49" s="181">
        <v>9.4336498115436915E-4</v>
      </c>
      <c r="BP49" s="181">
        <v>1.5246106301234033E-4</v>
      </c>
      <c r="BQ49" s="181">
        <v>6.9323815253048628E-4</v>
      </c>
      <c r="BR49" s="183">
        <v>9.3956365108313625E-5</v>
      </c>
      <c r="BS49" s="183">
        <v>3.1318788369437872E-4</v>
      </c>
      <c r="BT49" s="182">
        <v>1.0244970687020447E-2</v>
      </c>
      <c r="BU49" s="181">
        <v>2.7572361920006785E-3</v>
      </c>
      <c r="BV49" s="181">
        <v>1.6129704281529211E-3</v>
      </c>
      <c r="BW49" s="183">
        <v>4.0686120795605006E-4</v>
      </c>
      <c r="BX49" s="181">
        <v>2.6656340205384759E-3</v>
      </c>
      <c r="BY49" s="181">
        <v>1.5593835812401377E-3</v>
      </c>
      <c r="BZ49" s="181">
        <v>3.9334427740050492E-4</v>
      </c>
      <c r="CA49" s="182">
        <v>9.8834392767441995E-3</v>
      </c>
      <c r="CB49" s="181">
        <v>2.6599369883805431E-3</v>
      </c>
      <c r="CC49" s="181">
        <v>1.5560508437598881E-3</v>
      </c>
      <c r="CD49" s="183">
        <v>3.9250361623688546E-4</v>
      </c>
      <c r="CE49" s="182">
        <v>0</v>
      </c>
      <c r="CF49" s="183">
        <v>7.902038167313444E-4</v>
      </c>
      <c r="CG49" s="189">
        <v>1.1474054566701297E-3</v>
      </c>
      <c r="CH49" s="181">
        <v>7.944857697247721E-3</v>
      </c>
      <c r="CI49" s="181">
        <v>1.7113255453251313E-3</v>
      </c>
      <c r="CJ49" s="181">
        <v>1.2602835306284189E-3</v>
      </c>
      <c r="CK49" s="181">
        <v>1.4011715372952088E-4</v>
      </c>
      <c r="CL49" s="182">
        <v>9.3860390356499158E-3</v>
      </c>
      <c r="CM49" s="181">
        <v>1.7153458820376357E-3</v>
      </c>
      <c r="CN49" s="181">
        <v>1.2617923703466681E-3</v>
      </c>
      <c r="CO49" s="183">
        <v>1.4011715372952088E-4</v>
      </c>
      <c r="CP49" s="181">
        <v>0</v>
      </c>
      <c r="CQ49" s="181">
        <v>1.6956324850936216E-3</v>
      </c>
      <c r="CR49" s="181">
        <v>1.2543938964332195E-3</v>
      </c>
      <c r="CS49" s="181">
        <v>1.4011715372952088E-4</v>
      </c>
      <c r="CT49" s="182">
        <v>0</v>
      </c>
      <c r="CU49" s="181">
        <v>7.6990153608182356E-3</v>
      </c>
      <c r="CV49" s="181">
        <v>1.5378647818653673E-3</v>
      </c>
      <c r="CW49" s="181">
        <v>3.0843742318171752E-3</v>
      </c>
      <c r="CX49" s="181">
        <v>8.0623947576869759E-4</v>
      </c>
      <c r="CY49" s="62"/>
      <c r="CZ49" s="181">
        <v>0</v>
      </c>
      <c r="DA49" s="181">
        <v>5.3563524763733964E-3</v>
      </c>
      <c r="DB49" s="181">
        <v>1.0416787072486892E-3</v>
      </c>
      <c r="DC49" s="181">
        <v>2.5818241625417994E-3</v>
      </c>
      <c r="DD49" s="181">
        <v>4.9799740501513571E-4</v>
      </c>
      <c r="DE49" s="182">
        <v>0</v>
      </c>
      <c r="DF49" s="181">
        <v>1.3758126627203392E-3</v>
      </c>
      <c r="DG49" s="181">
        <v>1.3913208220800371E-4</v>
      </c>
      <c r="DH49" s="181">
        <v>9.6839115863042735E-4</v>
      </c>
      <c r="DI49" s="183">
        <v>2.6606060164920619E-4</v>
      </c>
      <c r="DJ49" s="181">
        <v>0</v>
      </c>
      <c r="DK49" s="181">
        <v>1.3406188448039811E-3</v>
      </c>
      <c r="DL49" s="181">
        <v>1.3557302994730538E-4</v>
      </c>
      <c r="DM49" s="181">
        <v>1.0290637351451938E-3</v>
      </c>
      <c r="DN49" s="181">
        <v>2.9460757836881791E-4</v>
      </c>
      <c r="DO49" s="182">
        <v>4.2948624335385479E-3</v>
      </c>
      <c r="DP49" s="180">
        <v>1.1090286296019977E-2</v>
      </c>
      <c r="DQ49" s="181">
        <v>0</v>
      </c>
      <c r="DR49" s="181">
        <v>1.2884176202898482E-3</v>
      </c>
      <c r="DS49" s="181">
        <v>6.2103227115501076E-4</v>
      </c>
      <c r="DT49" s="181">
        <v>5.9894175589667866E-4</v>
      </c>
      <c r="DU49" s="182">
        <v>0.38806581971167464</v>
      </c>
      <c r="DV49" s="181">
        <v>4.8099609320977114E-2</v>
      </c>
      <c r="DW49" s="181">
        <v>3.7448472422941075E-2</v>
      </c>
      <c r="DX49" s="181">
        <v>2.585336044599644E-2</v>
      </c>
      <c r="DY49" s="183">
        <v>7.60033348031393E-3</v>
      </c>
      <c r="DZ49" s="181">
        <v>0.67264742083356932</v>
      </c>
      <c r="EA49" s="181">
        <v>4.8099609320977114E-2</v>
      </c>
      <c r="EB49" s="181">
        <v>3.7448472422941075E-2</v>
      </c>
      <c r="EC49" s="181">
        <v>2.585336044599644E-2</v>
      </c>
      <c r="ED49" s="181">
        <v>7.60033348031393E-3</v>
      </c>
      <c r="EE49" s="182">
        <v>0.67264742083356932</v>
      </c>
      <c r="EF49" s="181">
        <v>4.8099609320977114E-2</v>
      </c>
      <c r="EG49" s="181">
        <v>3.7448472422941075E-2</v>
      </c>
      <c r="EH49" s="181">
        <v>5.5007149885098819E-3</v>
      </c>
      <c r="EI49" s="183">
        <v>7.60033348031393E-3</v>
      </c>
      <c r="EJ49" s="181">
        <v>0.47861451097773205</v>
      </c>
      <c r="EK49" s="181">
        <v>4.8099609320977114E-2</v>
      </c>
      <c r="EL49" s="181">
        <v>3.7448472422941075E-2</v>
      </c>
      <c r="EM49" s="181">
        <v>2.585336044599644E-2</v>
      </c>
      <c r="EN49" s="181">
        <v>7.60033348031393E-3</v>
      </c>
      <c r="EO49" s="182">
        <v>0.47861451097773205</v>
      </c>
      <c r="EP49" s="181">
        <v>4.8099609320977114E-2</v>
      </c>
      <c r="EQ49" s="181">
        <v>3.7448472422941075E-2</v>
      </c>
      <c r="ER49" s="181">
        <v>2.585336044599644E-2</v>
      </c>
      <c r="ES49" s="183">
        <v>7.60033348031393E-3</v>
      </c>
      <c r="ET49" s="182">
        <v>0.19403290985583732</v>
      </c>
      <c r="EU49" s="181">
        <v>4.8099609320977114E-2</v>
      </c>
      <c r="EV49" s="181">
        <v>3.7448472422941075E-2</v>
      </c>
      <c r="EW49" s="181">
        <v>5.5007149885098819E-3</v>
      </c>
      <c r="EX49" s="183">
        <v>7.60033348031393E-3</v>
      </c>
      <c r="EY49" s="181">
        <v>0.56916320224378947</v>
      </c>
      <c r="EZ49" s="181">
        <v>4.8099609320977114E-2</v>
      </c>
      <c r="FA49" s="181">
        <v>3.7448472422941075E-2</v>
      </c>
      <c r="FB49" s="181">
        <v>5.5007149885098819E-3</v>
      </c>
      <c r="FC49" s="181">
        <v>7.60033348031393E-3</v>
      </c>
      <c r="FD49" s="182">
        <v>0.54329214759634448</v>
      </c>
      <c r="FE49" s="181">
        <v>4.8099609320977114E-2</v>
      </c>
      <c r="FF49" s="181">
        <v>3.7448472422941075E-2</v>
      </c>
      <c r="FG49" s="181">
        <v>2.585336044599644E-2</v>
      </c>
      <c r="FH49" s="183">
        <v>7.60033348031393E-3</v>
      </c>
      <c r="FI49" s="181">
        <v>0.50448556562517699</v>
      </c>
      <c r="FJ49" s="181">
        <v>4.8099609320977114E-2</v>
      </c>
      <c r="FK49" s="181">
        <v>3.7448472422941075E-2</v>
      </c>
      <c r="FL49" s="181">
        <v>2.585336044599644E-2</v>
      </c>
      <c r="FM49" s="181">
        <v>7.60033348031393E-3</v>
      </c>
      <c r="FN49" s="182">
        <v>0</v>
      </c>
      <c r="FO49" s="181">
        <v>0</v>
      </c>
      <c r="FP49" s="181">
        <v>0</v>
      </c>
      <c r="FQ49" s="181">
        <v>4.4911692494544932E-3</v>
      </c>
      <c r="FR49" s="183">
        <v>0</v>
      </c>
      <c r="FS49" s="181">
        <v>0.51742109294889949</v>
      </c>
      <c r="FT49" s="181">
        <v>4.8099609320977114E-2</v>
      </c>
      <c r="FU49" s="181">
        <v>3.7448472422941075E-2</v>
      </c>
      <c r="FV49" s="181">
        <v>2.585336044599644E-2</v>
      </c>
      <c r="FW49" s="181">
        <v>7.60033348031393E-3</v>
      </c>
      <c r="FX49" s="182">
        <v>0.51742109294889949</v>
      </c>
      <c r="FY49" s="181">
        <v>4.8099609320977114E-2</v>
      </c>
      <c r="FZ49" s="181">
        <v>3.7448472422941075E-2</v>
      </c>
      <c r="GA49" s="181">
        <v>2.585336044599644E-2</v>
      </c>
      <c r="GB49" s="183">
        <v>7.60033348031393E-3</v>
      </c>
      <c r="GC49" s="181">
        <v>2.5334444934379768E-3</v>
      </c>
      <c r="GD49" s="181">
        <v>4.2619906993270874E-2</v>
      </c>
      <c r="GE49" s="181">
        <v>1.9204344832277474E-2</v>
      </c>
      <c r="GF49" s="181">
        <v>6.6008579862118586E-3</v>
      </c>
      <c r="GG49" s="182">
        <v>0</v>
      </c>
      <c r="GH49" s="181">
        <v>0</v>
      </c>
      <c r="GI49" s="183">
        <v>5.2782242798258073E-3</v>
      </c>
      <c r="GJ49" s="182">
        <v>2.5334444934379768E-3</v>
      </c>
      <c r="GK49" s="181">
        <v>4.2619906993270874E-2</v>
      </c>
      <c r="GL49" s="181">
        <v>1.9204344832277474E-2</v>
      </c>
      <c r="GM49" s="183">
        <v>6.6008579862118586E-3</v>
      </c>
      <c r="GN49" s="181">
        <v>0.1330201511871604</v>
      </c>
      <c r="GO49" s="181">
        <v>2.8220885504291776E-2</v>
      </c>
      <c r="GP49" s="181">
        <v>5.6102601856485572E-2</v>
      </c>
      <c r="GQ49" s="183">
        <v>9.3747754476939879E-3</v>
      </c>
      <c r="GR49" s="189">
        <v>7.072347842369848E-3</v>
      </c>
      <c r="GS49" s="189">
        <v>7.072347842369848E-3</v>
      </c>
      <c r="GT49" s="189">
        <v>5.2782242798258073E-3</v>
      </c>
      <c r="GU49" s="189">
        <v>3.6947569958780653E-3</v>
      </c>
      <c r="GV49" s="189">
        <v>1.2730226116265727E-2</v>
      </c>
      <c r="GW49" s="189">
        <v>1.7472859375266682E-3</v>
      </c>
      <c r="GX49" s="181">
        <v>1.8157835908581298E-4</v>
      </c>
      <c r="GY49" s="181">
        <v>1.585503791542271E-3</v>
      </c>
      <c r="GZ49" s="181">
        <v>1.6033755891575261E-4</v>
      </c>
      <c r="HA49" s="181">
        <v>1.2170382805934065E-3</v>
      </c>
      <c r="HB49" s="181">
        <v>3.066115788327945E-4</v>
      </c>
      <c r="HC49" s="182">
        <v>1.5494112043692971E-4</v>
      </c>
      <c r="HD49" s="181">
        <v>3.5175739631307153E-3</v>
      </c>
      <c r="HE49" s="181">
        <v>4.9751385375547321E-4</v>
      </c>
      <c r="HF49" s="181">
        <v>1.6955115429012515E-3</v>
      </c>
      <c r="HG49" s="183">
        <v>2.6163217798899564E-4</v>
      </c>
      <c r="HH49" s="181">
        <v>3.5777813711800493E-3</v>
      </c>
      <c r="HI49" s="181">
        <v>5.0602938744921048E-4</v>
      </c>
      <c r="HJ49" s="181">
        <v>1.7245322135071247E-3</v>
      </c>
      <c r="HK49" s="181">
        <v>2.6611031987431932E-4</v>
      </c>
      <c r="HL49" s="182">
        <v>3.13521763375883E-4</v>
      </c>
      <c r="HM49" s="181">
        <v>1.2104381462392933E-3</v>
      </c>
      <c r="HN49" s="181">
        <v>4.980830237300532E-3</v>
      </c>
      <c r="HO49" s="181">
        <v>4.2692830605433132E-4</v>
      </c>
      <c r="HP49" s="182">
        <v>3.8518388071894205E-4</v>
      </c>
      <c r="HQ49" s="181">
        <v>1.4871097225225604E-3</v>
      </c>
      <c r="HR49" s="181">
        <v>6.1193057201120822E-3</v>
      </c>
      <c r="HS49" s="181">
        <v>5.9896823016861556E-2</v>
      </c>
      <c r="HT49" s="181">
        <v>5.7399357565390196E-3</v>
      </c>
      <c r="HU49" s="181">
        <v>1.2177558688785612E-3</v>
      </c>
      <c r="HV49" s="181">
        <v>2.7667157628326702E-3</v>
      </c>
      <c r="HW49" s="181">
        <v>4.5861438704908092E-4</v>
      </c>
      <c r="HX49" s="183">
        <v>4.2692830605433132E-4</v>
      </c>
      <c r="HY49" s="182">
        <v>5.7399357565390196E-3</v>
      </c>
      <c r="HZ49" s="181">
        <v>1.2177558688785612E-3</v>
      </c>
      <c r="IA49" s="181">
        <v>2.7667157628326702E-3</v>
      </c>
      <c r="IB49" s="181">
        <v>3.6689150963926476E-4</v>
      </c>
      <c r="IC49" s="183">
        <v>4.2692830605433132E-4</v>
      </c>
      <c r="ID49" s="182">
        <v>4.5015352707280703E-3</v>
      </c>
      <c r="IE49" s="181">
        <v>9.5502305729607429E-4</v>
      </c>
      <c r="IF49" s="181">
        <v>2.1697923319581179E-3</v>
      </c>
      <c r="IG49" s="181">
        <v>3.9563434490955568E-4</v>
      </c>
      <c r="IH49" s="183">
        <v>3.3481782885572901E-4</v>
      </c>
      <c r="II49" s="182">
        <v>0.13302015118716037</v>
      </c>
      <c r="IJ49" s="181">
        <v>6.4117259264554929E-2</v>
      </c>
      <c r="IK49" s="181">
        <v>1.1690975902581432E-2</v>
      </c>
      <c r="IL49" s="183">
        <v>9.89385077223719E-3</v>
      </c>
      <c r="IM49" s="181">
        <v>2.5610783549578211E-2</v>
      </c>
      <c r="IN49" s="181">
        <v>4.5040208691713317E-2</v>
      </c>
      <c r="IO49" s="181">
        <v>9.1449008791051542E-3</v>
      </c>
      <c r="IP49" s="182">
        <v>2.5974391252266967E-2</v>
      </c>
      <c r="IQ49" s="181">
        <v>1.1747611059713323E-2</v>
      </c>
      <c r="IR49" s="183">
        <v>7.236859432290469E-3</v>
      </c>
      <c r="IS49" s="182">
        <v>2.5610783549578211E-2</v>
      </c>
      <c r="IT49" s="181">
        <v>4.5040208691713317E-2</v>
      </c>
      <c r="IU49" s="181">
        <v>9.1449008791051542E-3</v>
      </c>
      <c r="IV49" s="181">
        <v>1.5875150080693682E-3</v>
      </c>
      <c r="IW49" s="183">
        <v>6.5614192186100262E-2</v>
      </c>
      <c r="IX49" s="182">
        <v>8.8899384993697834E-3</v>
      </c>
      <c r="IY49" s="181">
        <v>3.3415889031477718E-3</v>
      </c>
      <c r="IZ49" s="181">
        <v>4.7262311760800171E-4</v>
      </c>
      <c r="JA49" s="181">
        <v>1.6106846981193779E-3</v>
      </c>
      <c r="JB49" s="181">
        <v>9.3203496767729784E-5</v>
      </c>
      <c r="JC49" s="183">
        <v>3.1067832255909922E-4</v>
      </c>
    </row>
    <row r="50" spans="1:263" s="81" customFormat="1" ht="12.5" hidden="1" x14ac:dyDescent="0.25">
      <c r="A50" s="203" t="s">
        <v>214</v>
      </c>
      <c r="B50" s="204">
        <v>4.9575138480849129E-2</v>
      </c>
      <c r="C50" s="205">
        <v>7.861628569834472E-3</v>
      </c>
      <c r="D50" s="205">
        <v>1.9949573361572118E-3</v>
      </c>
      <c r="E50" s="205">
        <v>7.8401427560142525E-3</v>
      </c>
      <c r="F50" s="206">
        <v>3.500178989414162E-4</v>
      </c>
      <c r="G50" s="205">
        <v>6.9793555265782098E-2</v>
      </c>
      <c r="H50" s="205">
        <v>1.5538687508355881E-3</v>
      </c>
      <c r="I50" s="205">
        <v>6.2828927571097085E-4</v>
      </c>
      <c r="J50" s="205">
        <v>1.9674134895895233E-3</v>
      </c>
      <c r="K50" s="205">
        <v>3.9256774663185603E-4</v>
      </c>
      <c r="L50" s="204">
        <v>0</v>
      </c>
      <c r="M50" s="205">
        <v>0</v>
      </c>
      <c r="N50" s="205">
        <v>5.6740948975117049E-3</v>
      </c>
      <c r="O50" s="205">
        <v>0</v>
      </c>
      <c r="P50" s="206">
        <v>0</v>
      </c>
      <c r="Q50" s="204">
        <v>0</v>
      </c>
      <c r="R50" s="205">
        <v>0</v>
      </c>
      <c r="S50" s="205">
        <v>5.6580309061665989E-3</v>
      </c>
      <c r="T50" s="205">
        <v>0</v>
      </c>
      <c r="U50" s="206">
        <v>0</v>
      </c>
      <c r="V50" s="205">
        <v>3.836347400337714E-2</v>
      </c>
      <c r="W50" s="205">
        <v>5.7668431415275247E-3</v>
      </c>
      <c r="X50" s="205">
        <v>4.314830761538671E-4</v>
      </c>
      <c r="Y50" s="205">
        <v>2.8106057279365911E-3</v>
      </c>
      <c r="Z50" s="205">
        <v>4.5375986621372041E-4</v>
      </c>
      <c r="AA50" s="207">
        <v>4.7227742877224596E-4</v>
      </c>
      <c r="AB50" s="205">
        <v>6.8945825082579792E-2</v>
      </c>
      <c r="AC50" s="205">
        <v>2.8592155853702957E-3</v>
      </c>
      <c r="AD50" s="205">
        <v>5.0048483095403945E-4</v>
      </c>
      <c r="AE50" s="205">
        <v>5.59163448160059E-3</v>
      </c>
      <c r="AF50" s="205">
        <v>4.5375986621372041E-4</v>
      </c>
      <c r="AG50" s="207">
        <v>4.7227742877224596E-4</v>
      </c>
      <c r="AH50" s="204">
        <v>1.8503351558024329E-2</v>
      </c>
      <c r="AI50" s="205">
        <v>3.4443153523645155E-3</v>
      </c>
      <c r="AJ50" s="205">
        <v>3.726542128689128E-4</v>
      </c>
      <c r="AK50" s="205">
        <v>9.3222004711626099E-3</v>
      </c>
      <c r="AL50" s="206">
        <v>4.6072287033348551E-4</v>
      </c>
      <c r="AM50" s="205">
        <v>1.858107994094424E-2</v>
      </c>
      <c r="AN50" s="205">
        <v>3.4587841399117861E-3</v>
      </c>
      <c r="AO50" s="205">
        <v>3.7421964869083728E-4</v>
      </c>
      <c r="AP50" s="205">
        <v>9.3613609208577052E-3</v>
      </c>
      <c r="AQ50" s="205">
        <v>4.626582626094708E-4</v>
      </c>
      <c r="AR50" s="204">
        <v>6.6786854982997593E-2</v>
      </c>
      <c r="AS50" s="205">
        <v>2.9152858453336335E-3</v>
      </c>
      <c r="AT50" s="205">
        <v>5.1029952094205086E-4</v>
      </c>
      <c r="AU50" s="205">
        <v>5.7012884722291773E-3</v>
      </c>
      <c r="AV50" s="206">
        <v>4.626582626094708E-4</v>
      </c>
      <c r="AW50" s="204">
        <v>2.2797415633434383E-2</v>
      </c>
      <c r="AX50" s="205">
        <v>8.2220138059060262E-3</v>
      </c>
      <c r="AY50" s="205">
        <v>1.2441572875329513E-3</v>
      </c>
      <c r="AZ50" s="205">
        <v>1.3973792540838411E-2</v>
      </c>
      <c r="BA50" s="205">
        <v>1.5862549312223152E-4</v>
      </c>
      <c r="BB50" s="206">
        <v>5.2875164374077157E-4</v>
      </c>
      <c r="BC50" s="205">
        <v>2.4251956391327104E-2</v>
      </c>
      <c r="BD50" s="205">
        <v>2.4598224348083099E-2</v>
      </c>
      <c r="BE50" s="205">
        <v>6.4518302607520929E-4</v>
      </c>
      <c r="BF50" s="205">
        <v>1.9927583176872219E-3</v>
      </c>
      <c r="BG50" s="205">
        <v>8.1427576963120241E-3</v>
      </c>
      <c r="BH50" s="205">
        <v>4.9853618548849126E-4</v>
      </c>
      <c r="BI50" s="204">
        <v>2.3366805833716624E-2</v>
      </c>
      <c r="BJ50" s="205">
        <v>2.2674375721834479E-3</v>
      </c>
      <c r="BK50" s="205">
        <v>4.0404960704065946E-4</v>
      </c>
      <c r="BL50" s="205">
        <v>5.2133371788308349E-3</v>
      </c>
      <c r="BM50" s="206">
        <v>4.6789033898952194E-4</v>
      </c>
      <c r="BN50" s="204">
        <v>2.3366805833716624E-2</v>
      </c>
      <c r="BO50" s="205">
        <v>2.2674375721834479E-3</v>
      </c>
      <c r="BP50" s="205">
        <v>4.0404960704065946E-4</v>
      </c>
      <c r="BQ50" s="205">
        <v>5.2133371788308349E-3</v>
      </c>
      <c r="BR50" s="206">
        <v>1.4036710169685658E-4</v>
      </c>
      <c r="BS50" s="206">
        <v>4.6789033898952194E-4</v>
      </c>
      <c r="BT50" s="204">
        <v>2.6267589559001856E-2</v>
      </c>
      <c r="BU50" s="205">
        <v>6.6271920857992076E-3</v>
      </c>
      <c r="BV50" s="205">
        <v>1.3161231401284003E-2</v>
      </c>
      <c r="BW50" s="206">
        <v>6.483728174000266E-4</v>
      </c>
      <c r="BX50" s="205">
        <v>6.4070204561370277E-3</v>
      </c>
      <c r="BY50" s="205">
        <v>1.2723982906225135E-2</v>
      </c>
      <c r="BZ50" s="205">
        <v>6.2683227685322157E-4</v>
      </c>
      <c r="CA50" s="204">
        <v>2.5340641206689343E-2</v>
      </c>
      <c r="CB50" s="205">
        <v>6.3933272779685673E-3</v>
      </c>
      <c r="CC50" s="205">
        <v>1.2696789023180716E-2</v>
      </c>
      <c r="CD50" s="206">
        <v>6.2549260170976682E-4</v>
      </c>
      <c r="CE50" s="204">
        <v>0</v>
      </c>
      <c r="CF50" s="206">
        <v>1.1518057509850841E-3</v>
      </c>
      <c r="CG50" s="207">
        <v>2.4506290353192559E-3</v>
      </c>
      <c r="CH50" s="205">
        <v>2.039771799430343E-2</v>
      </c>
      <c r="CI50" s="205">
        <v>4.3186244780398049E-3</v>
      </c>
      <c r="CJ50" s="205">
        <v>1.0995899205116058E-2</v>
      </c>
      <c r="CK50" s="205">
        <v>2.1355040113586298E-4</v>
      </c>
      <c r="CL50" s="204">
        <v>2.4097818914260712E-2</v>
      </c>
      <c r="CM50" s="205">
        <v>4.3289447304840686E-3</v>
      </c>
      <c r="CN50" s="205">
        <v>1.0999772414726045E-2</v>
      </c>
      <c r="CO50" s="206">
        <v>2.1355040113586298E-4</v>
      </c>
      <c r="CP50" s="205">
        <v>0</v>
      </c>
      <c r="CQ50" s="205">
        <v>4.3481194945172528E-3</v>
      </c>
      <c r="CR50" s="205">
        <v>1.1006968738723324E-2</v>
      </c>
      <c r="CS50" s="205">
        <v>2.1355040113586298E-4</v>
      </c>
      <c r="CT50" s="204">
        <v>0</v>
      </c>
      <c r="CU50" s="205">
        <v>1.907110186614366E-2</v>
      </c>
      <c r="CV50" s="205">
        <v>4.0756219884422341E-3</v>
      </c>
      <c r="CW50" s="205">
        <v>2.6939296038192635E-2</v>
      </c>
      <c r="CX50" s="205">
        <v>1.3061939974476351E-3</v>
      </c>
      <c r="CY50" s="62"/>
      <c r="CZ50" s="205">
        <v>0</v>
      </c>
      <c r="DA50" s="205">
        <v>1.3268130912916043E-2</v>
      </c>
      <c r="DB50" s="205">
        <v>2.7606384476827886E-3</v>
      </c>
      <c r="DC50" s="205">
        <v>2.2549963203490737E-2</v>
      </c>
      <c r="DD50" s="205">
        <v>8.5326371314685748E-4</v>
      </c>
      <c r="DE50" s="204">
        <v>0</v>
      </c>
      <c r="DF50" s="205">
        <v>3.408002479512054E-3</v>
      </c>
      <c r="DG50" s="205">
        <v>3.6872537835015907E-4</v>
      </c>
      <c r="DH50" s="205">
        <v>9.1248895641846406E-3</v>
      </c>
      <c r="DI50" s="206">
        <v>4.5586554186640549E-4</v>
      </c>
      <c r="DJ50" s="205">
        <v>0</v>
      </c>
      <c r="DK50" s="205">
        <v>3.3208244632221833E-3</v>
      </c>
      <c r="DL50" s="205">
        <v>3.5929324112797583E-4</v>
      </c>
      <c r="DM50" s="205">
        <v>8.9879666083554077E-3</v>
      </c>
      <c r="DN50" s="205">
        <v>5.0477764283237835E-4</v>
      </c>
      <c r="DO50" s="204">
        <v>1.1382168301059802E-2</v>
      </c>
      <c r="DP50" s="208">
        <v>1.9436901259772099E-2</v>
      </c>
      <c r="DQ50" s="205">
        <v>0</v>
      </c>
      <c r="DR50" s="205">
        <v>3.1915176852005509E-3</v>
      </c>
      <c r="DS50" s="205">
        <v>5.4241706565092418E-3</v>
      </c>
      <c r="DT50" s="205">
        <v>1.0262207422136393E-3</v>
      </c>
      <c r="DU50" s="204">
        <v>0.99498124352647443</v>
      </c>
      <c r="DV50" s="205">
        <v>0.11263896365488035</v>
      </c>
      <c r="DW50" s="205">
        <v>0.28162257495537119</v>
      </c>
      <c r="DX50" s="205">
        <v>3.8009404301368552E-2</v>
      </c>
      <c r="DY50" s="206">
        <v>1.0725303944880167E-2</v>
      </c>
      <c r="DZ50" s="205">
        <v>1.724634155445889</v>
      </c>
      <c r="EA50" s="205">
        <v>0.11263896365488035</v>
      </c>
      <c r="EB50" s="205">
        <v>0.28162257495537119</v>
      </c>
      <c r="EC50" s="205">
        <v>3.8009404301368552E-2</v>
      </c>
      <c r="ED50" s="205">
        <v>1.0725303944880167E-2</v>
      </c>
      <c r="EE50" s="204">
        <v>1.724634155445889</v>
      </c>
      <c r="EF50" s="205">
        <v>0.11263896365488035</v>
      </c>
      <c r="EG50" s="205">
        <v>0.28162257495537119</v>
      </c>
      <c r="EH50" s="205">
        <v>8.087107298163523E-3</v>
      </c>
      <c r="EI50" s="206">
        <v>1.0725303944880167E-2</v>
      </c>
      <c r="EJ50" s="205">
        <v>1.2271435336826517</v>
      </c>
      <c r="EK50" s="205">
        <v>0.11263896365488035</v>
      </c>
      <c r="EL50" s="205">
        <v>0.28162257495537119</v>
      </c>
      <c r="EM50" s="205">
        <v>3.8009404301368552E-2</v>
      </c>
      <c r="EN50" s="205">
        <v>1.0725303944880167E-2</v>
      </c>
      <c r="EO50" s="204">
        <v>1.2271435336826517</v>
      </c>
      <c r="EP50" s="205">
        <v>0.11263896365488035</v>
      </c>
      <c r="EQ50" s="205">
        <v>0.28162257495537119</v>
      </c>
      <c r="ER50" s="205">
        <v>3.8009404301368552E-2</v>
      </c>
      <c r="ES50" s="206">
        <v>1.0725303944880167E-2</v>
      </c>
      <c r="ET50" s="204">
        <v>0.49749062176323722</v>
      </c>
      <c r="EU50" s="205">
        <v>0.11263896365488035</v>
      </c>
      <c r="EV50" s="205">
        <v>0.28162257495537119</v>
      </c>
      <c r="EW50" s="205">
        <v>8.087107298163523E-3</v>
      </c>
      <c r="EX50" s="206">
        <v>1.0725303944880167E-2</v>
      </c>
      <c r="EY50" s="205">
        <v>1.4593058238388292</v>
      </c>
      <c r="EZ50" s="205">
        <v>0.11263896365488035</v>
      </c>
      <c r="FA50" s="205">
        <v>0.28162257495537119</v>
      </c>
      <c r="FB50" s="205">
        <v>8.087107298163523E-3</v>
      </c>
      <c r="FC50" s="205">
        <v>1.0725303944880167E-2</v>
      </c>
      <c r="FD50" s="204">
        <v>1.3929737409370642</v>
      </c>
      <c r="FE50" s="205">
        <v>0.11263896365488035</v>
      </c>
      <c r="FF50" s="205">
        <v>0.28162257495537119</v>
      </c>
      <c r="FG50" s="205">
        <v>3.8009404301368552E-2</v>
      </c>
      <c r="FH50" s="206">
        <v>1.0725303944880167E-2</v>
      </c>
      <c r="FI50" s="205">
        <v>1.293475616584417</v>
      </c>
      <c r="FJ50" s="205">
        <v>0.11263896365488035</v>
      </c>
      <c r="FK50" s="205">
        <v>0.28162257495537119</v>
      </c>
      <c r="FL50" s="205">
        <v>3.8009404301368552E-2</v>
      </c>
      <c r="FM50" s="205">
        <v>1.0725303944880167E-2</v>
      </c>
      <c r="FN50" s="204">
        <v>0</v>
      </c>
      <c r="FO50" s="205">
        <v>0</v>
      </c>
      <c r="FP50" s="205">
        <v>0</v>
      </c>
      <c r="FQ50" s="205">
        <v>6.2520262498925814E-3</v>
      </c>
      <c r="FR50" s="206">
        <v>0</v>
      </c>
      <c r="FS50" s="205">
        <v>1.3266416580352993</v>
      </c>
      <c r="FT50" s="205">
        <v>0.11263896365488035</v>
      </c>
      <c r="FU50" s="205">
        <v>0.28162257495537119</v>
      </c>
      <c r="FV50" s="205">
        <v>3.8009404301368552E-2</v>
      </c>
      <c r="FW50" s="205">
        <v>1.0725303944880167E-2</v>
      </c>
      <c r="FX50" s="204">
        <v>1.3266416580352993</v>
      </c>
      <c r="FY50" s="205">
        <v>0.11263896365488035</v>
      </c>
      <c r="FZ50" s="205">
        <v>0.28162257495537119</v>
      </c>
      <c r="GA50" s="205">
        <v>3.8009404301368552E-2</v>
      </c>
      <c r="GB50" s="206">
        <v>1.0725303944880167E-2</v>
      </c>
      <c r="GC50" s="205">
        <v>3.5751013149600561E-3</v>
      </c>
      <c r="GD50" s="205">
        <v>9.9806676656223101E-2</v>
      </c>
      <c r="GE50" s="205">
        <v>0.14442183331044678</v>
      </c>
      <c r="GF50" s="205">
        <v>9.7045287577962273E-3</v>
      </c>
      <c r="GG50" s="204">
        <v>0</v>
      </c>
      <c r="GH50" s="205">
        <v>0</v>
      </c>
      <c r="GI50" s="206">
        <v>7.7600032330136272E-3</v>
      </c>
      <c r="GJ50" s="204">
        <v>3.5751013149600561E-3</v>
      </c>
      <c r="GK50" s="205">
        <v>9.9806676656223101E-2</v>
      </c>
      <c r="GL50" s="205">
        <v>0.14442183331044678</v>
      </c>
      <c r="GM50" s="206">
        <v>9.7045287577962273E-3</v>
      </c>
      <c r="GN50" s="205">
        <v>0.32950198624757071</v>
      </c>
      <c r="GO50" s="205">
        <v>7.4790490588574732E-2</v>
      </c>
      <c r="GP50" s="205">
        <v>0.49000688189328179</v>
      </c>
      <c r="GQ50" s="206">
        <v>1.4287951218865627E-2</v>
      </c>
      <c r="GR50" s="207">
        <v>1.0397709383353103E-2</v>
      </c>
      <c r="GS50" s="207">
        <v>1.0397709383353103E-2</v>
      </c>
      <c r="GT50" s="207">
        <v>7.7600032330136272E-3</v>
      </c>
      <c r="GU50" s="207">
        <v>5.4320022631095394E-3</v>
      </c>
      <c r="GV50" s="207">
        <v>1.8715876890035583E-2</v>
      </c>
      <c r="GW50" s="207">
        <v>2.5688458476519427E-3</v>
      </c>
      <c r="GX50" s="205">
        <v>2.7674078717884699E-4</v>
      </c>
      <c r="GY50" s="205">
        <v>3.9274248589687309E-3</v>
      </c>
      <c r="GZ50" s="205">
        <v>4.2492375688423965E-4</v>
      </c>
      <c r="HA50" s="205">
        <v>1.0629758928897094E-2</v>
      </c>
      <c r="HB50" s="205">
        <v>5.253451757258439E-4</v>
      </c>
      <c r="HC50" s="204">
        <v>2.3614338102826617E-4</v>
      </c>
      <c r="HD50" s="205">
        <v>8.7133234873077291E-3</v>
      </c>
      <c r="HE50" s="205">
        <v>1.3185023975000906E-3</v>
      </c>
      <c r="HF50" s="205">
        <v>1.4808802031613194E-2</v>
      </c>
      <c r="HG50" s="206">
        <v>4.4827792559040539E-4</v>
      </c>
      <c r="HH50" s="205">
        <v>8.862462248330193E-3</v>
      </c>
      <c r="HI50" s="205">
        <v>1.3410701139695577E-3</v>
      </c>
      <c r="HJ50" s="205">
        <v>1.5062272064080003E-2</v>
      </c>
      <c r="HK50" s="205">
        <v>4.5595072857007872E-4</v>
      </c>
      <c r="HL50" s="204">
        <v>7.8329068697824216E-4</v>
      </c>
      <c r="HM50" s="205">
        <v>1.0572112560494985E-2</v>
      </c>
      <c r="HN50" s="205">
        <v>8.53410411386386E-3</v>
      </c>
      <c r="HO50" s="205">
        <v>7.31494638331188E-4</v>
      </c>
      <c r="HP50" s="204">
        <v>9.6232855828755467E-4</v>
      </c>
      <c r="HQ50" s="205">
        <v>1.2988595431465268E-2</v>
      </c>
      <c r="HR50" s="205">
        <v>1.0484756482747028E-2</v>
      </c>
      <c r="HS50" s="205">
        <v>0.15357244163601136</v>
      </c>
      <c r="HT50" s="205">
        <v>1.4218298624935085E-2</v>
      </c>
      <c r="HU50" s="205">
        <v>3.2272750207180045E-3</v>
      </c>
      <c r="HV50" s="205">
        <v>2.4164828709702824E-2</v>
      </c>
      <c r="HW50" s="205">
        <v>6.8515179607415229E-4</v>
      </c>
      <c r="HX50" s="206">
        <v>7.31494638331188E-4</v>
      </c>
      <c r="HY50" s="204">
        <v>1.4218298624935085E-2</v>
      </c>
      <c r="HZ50" s="205">
        <v>3.2272750207180045E-3</v>
      </c>
      <c r="IA50" s="205">
        <v>2.4164828709702824E-2</v>
      </c>
      <c r="IB50" s="205">
        <v>5.4812143685932177E-4</v>
      </c>
      <c r="IC50" s="206">
        <v>7.31494638331188E-4</v>
      </c>
      <c r="ID50" s="204">
        <v>1.1150677544949035E-2</v>
      </c>
      <c r="IE50" s="205">
        <v>2.53098518002603E-3</v>
      </c>
      <c r="IF50" s="205">
        <v>1.8951227567992741E-2</v>
      </c>
      <c r="IG50" s="205">
        <v>5.9106209848229811E-4</v>
      </c>
      <c r="IH50" s="206">
        <v>5.7367347901848094E-4</v>
      </c>
      <c r="II50" s="204">
        <v>0.32950198624757071</v>
      </c>
      <c r="IJ50" s="205">
        <v>0.5600078650208935</v>
      </c>
      <c r="IK50" s="205">
        <v>1.7465856640594361E-2</v>
      </c>
      <c r="IL50" s="206">
        <v>1.6952023770050423E-2</v>
      </c>
      <c r="IM50" s="205">
        <v>6.15571428168891E-2</v>
      </c>
      <c r="IN50" s="205">
        <v>0.36751114503232657</v>
      </c>
      <c r="IO50" s="205">
        <v>1.3542524976137338E-2</v>
      </c>
      <c r="IP50" s="204">
        <v>6.8836871337761452E-2</v>
      </c>
      <c r="IQ50" s="205">
        <v>1.6353508104326519E-2</v>
      </c>
      <c r="IR50" s="206">
        <v>1.0074221794905257E-2</v>
      </c>
      <c r="IS50" s="204">
        <v>6.15571428168891E-2</v>
      </c>
      <c r="IT50" s="205">
        <v>0.36751114503232657</v>
      </c>
      <c r="IU50" s="205">
        <v>1.3542524976137338E-2</v>
      </c>
      <c r="IV50" s="205">
        <v>2.2099335276116916E-3</v>
      </c>
      <c r="IW50" s="206">
        <v>9.1339610940474339E-2</v>
      </c>
      <c r="IX50" s="204">
        <v>2.2950969472931498E-2</v>
      </c>
      <c r="IY50" s="205">
        <v>8.2773938458454467E-3</v>
      </c>
      <c r="IZ50" s="205">
        <v>1.2525374097148187E-3</v>
      </c>
      <c r="JA50" s="205">
        <v>1.4067914152317694E-2</v>
      </c>
      <c r="JB50" s="205">
        <v>1.5969392797917728E-4</v>
      </c>
      <c r="JC50" s="206">
        <v>5.3231309326392411E-4</v>
      </c>
    </row>
    <row r="51" spans="1:263" s="62" customFormat="1" x14ac:dyDescent="0.35">
      <c r="B51" s="209" t="s">
        <v>110</v>
      </c>
      <c r="G51" s="81"/>
      <c r="H51" s="81"/>
      <c r="I51" s="81"/>
      <c r="J51" s="81"/>
      <c r="K51" s="81"/>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85"/>
      <c r="BV51" s="185"/>
      <c r="BW51" s="185"/>
      <c r="BX51" s="185"/>
      <c r="BY51" s="185"/>
      <c r="BZ51" s="185"/>
      <c r="CA51" s="185"/>
      <c r="CB51" s="185"/>
      <c r="CC51" s="174"/>
      <c r="CD51" s="174"/>
      <c r="CE51" s="174"/>
      <c r="CF51" s="174"/>
      <c r="CG51" s="174"/>
      <c r="CH51" s="174"/>
      <c r="CI51" s="174"/>
      <c r="CJ51" s="174"/>
      <c r="CK51" s="174"/>
      <c r="CL51" s="174"/>
      <c r="CM51" s="174"/>
      <c r="CN51" s="174"/>
      <c r="CO51" s="174"/>
      <c r="CP51" s="174"/>
      <c r="CQ51" s="174"/>
      <c r="CW51" s="174"/>
      <c r="CX51" s="174"/>
      <c r="CY51" s="174"/>
      <c r="CZ51" s="174"/>
      <c r="DA51" s="174"/>
      <c r="DB51" s="174"/>
      <c r="DC51" s="174"/>
      <c r="DD51" s="174"/>
      <c r="DE51" s="176"/>
      <c r="DF51" s="176"/>
      <c r="DG51" s="176"/>
      <c r="DH51" s="176"/>
      <c r="DI51" s="176"/>
      <c r="DJ51" s="176"/>
      <c r="DK51" s="176"/>
      <c r="DL51" s="176"/>
      <c r="DM51" s="176"/>
      <c r="DN51" s="176"/>
      <c r="DO51" s="174"/>
      <c r="DP51" s="174"/>
      <c r="DQ51" s="174"/>
      <c r="DR51" s="174"/>
      <c r="DS51" s="174"/>
      <c r="DT51" s="174"/>
      <c r="DU51" s="174"/>
      <c r="DV51" s="174"/>
      <c r="DW51" s="174"/>
      <c r="DX51" s="174"/>
      <c r="DY51" s="174"/>
      <c r="DZ51" s="174"/>
      <c r="EA51" s="174"/>
      <c r="EB51" s="174"/>
      <c r="EC51" s="174"/>
      <c r="ED51" s="174"/>
      <c r="EE51" s="174"/>
      <c r="EF51" s="174"/>
      <c r="EG51" s="174"/>
      <c r="EH51" s="174"/>
      <c r="EI51" s="174"/>
      <c r="EJ51" s="174"/>
      <c r="EK51" s="174"/>
      <c r="EL51" s="174"/>
      <c r="EM51" s="210"/>
      <c r="EN51" s="210"/>
      <c r="EO51" s="174"/>
      <c r="EP51" s="174"/>
      <c r="EQ51" s="185"/>
      <c r="ER51" s="185"/>
      <c r="ES51" s="185"/>
      <c r="ET51" s="185"/>
      <c r="EU51" s="185"/>
      <c r="EV51" s="174"/>
      <c r="EW51" s="174"/>
      <c r="EX51" s="174"/>
      <c r="EY51" s="174"/>
      <c r="EZ51" s="174"/>
      <c r="FA51" s="174"/>
      <c r="FB51" s="174"/>
      <c r="FC51" s="174"/>
      <c r="FD51" s="174"/>
      <c r="FE51" s="174"/>
      <c r="FF51" s="174"/>
      <c r="FG51" s="174"/>
      <c r="FH51" s="174"/>
      <c r="FI51" s="185"/>
      <c r="FJ51" s="185"/>
      <c r="FK51" s="185"/>
      <c r="FL51" s="174"/>
      <c r="FM51" s="174"/>
      <c r="FN51" s="174"/>
      <c r="FO51" s="174"/>
      <c r="HR51" s="174"/>
      <c r="HS51" s="174"/>
      <c r="HT51" s="174"/>
      <c r="HU51" s="174"/>
      <c r="HV51" s="174"/>
      <c r="HW51" s="174"/>
      <c r="HX51" s="174"/>
      <c r="HY51" s="174"/>
      <c r="HZ51" s="174"/>
      <c r="IA51" s="174"/>
      <c r="IB51" s="174"/>
      <c r="IC51" s="174"/>
      <c r="ID51" s="174"/>
      <c r="IE51" s="174"/>
      <c r="IF51" s="174"/>
      <c r="IG51" s="174"/>
      <c r="IH51" s="174"/>
      <c r="II51" s="174"/>
    </row>
    <row r="52" spans="1:263" s="81" customFormat="1" ht="12.5" hidden="1" x14ac:dyDescent="0.25">
      <c r="A52" s="112" t="s">
        <v>218</v>
      </c>
      <c r="B52" s="196"/>
      <c r="C52" s="197"/>
      <c r="D52" s="197"/>
      <c r="E52" s="197"/>
      <c r="F52" s="198"/>
      <c r="G52" s="197"/>
      <c r="H52" s="197"/>
      <c r="I52" s="197"/>
      <c r="J52" s="197"/>
      <c r="K52" s="197"/>
      <c r="L52" s="196"/>
      <c r="M52" s="197"/>
      <c r="N52" s="197"/>
      <c r="O52" s="197"/>
      <c r="P52" s="198"/>
      <c r="Q52" s="201"/>
      <c r="R52" s="200"/>
      <c r="S52" s="200"/>
      <c r="T52" s="200"/>
      <c r="U52" s="202"/>
      <c r="V52" s="196"/>
      <c r="W52" s="196"/>
      <c r="X52" s="197"/>
      <c r="Y52" s="198"/>
      <c r="Z52" s="196"/>
      <c r="AA52" s="196"/>
      <c r="AB52" s="197"/>
      <c r="AC52" s="198"/>
      <c r="AD52" s="197"/>
      <c r="AE52" s="197"/>
      <c r="AF52" s="197"/>
      <c r="AG52" s="198"/>
      <c r="AH52" s="196"/>
      <c r="AI52" s="196"/>
      <c r="AJ52" s="197"/>
      <c r="AK52" s="198"/>
      <c r="AL52" s="197"/>
      <c r="AM52" s="197"/>
      <c r="AN52" s="197"/>
      <c r="AO52" s="198"/>
      <c r="AP52" s="196"/>
      <c r="AQ52" s="196"/>
      <c r="AR52" s="197"/>
      <c r="AS52" s="198"/>
      <c r="AT52" s="197"/>
      <c r="AU52" s="197"/>
      <c r="AV52" s="197"/>
      <c r="AW52" s="198"/>
      <c r="AX52" s="199"/>
      <c r="AY52" s="197"/>
      <c r="AZ52" s="197"/>
      <c r="BA52" s="197"/>
      <c r="BB52" s="198"/>
      <c r="BC52" s="197"/>
      <c r="BD52" s="198"/>
      <c r="BE52" s="197"/>
      <c r="BF52" s="198"/>
      <c r="BG52" s="199"/>
      <c r="BH52" s="251"/>
      <c r="BI52" s="201"/>
      <c r="BJ52" s="200"/>
      <c r="BK52" s="202"/>
      <c r="BL52" s="201"/>
      <c r="BM52" s="200"/>
      <c r="BN52" s="202"/>
      <c r="BO52" s="199"/>
      <c r="BP52" s="199"/>
      <c r="BQ52" s="199"/>
      <c r="BR52" s="199"/>
      <c r="BS52" s="199"/>
      <c r="BT52" s="199"/>
      <c r="BU52" s="199"/>
      <c r="BV52" s="199"/>
      <c r="BW52" s="199"/>
      <c r="BX52" s="199"/>
      <c r="BY52" s="201"/>
      <c r="BZ52" s="197"/>
      <c r="CA52" s="200"/>
      <c r="CB52" s="202"/>
      <c r="CC52" s="201"/>
      <c r="CD52" s="200"/>
      <c r="CE52" s="202"/>
      <c r="CF52" s="201"/>
      <c r="CG52" s="200"/>
      <c r="CH52" s="202"/>
      <c r="CI52" s="202"/>
      <c r="CJ52" s="202"/>
      <c r="CK52" s="202"/>
      <c r="CL52" s="202"/>
      <c r="CM52" s="202"/>
      <c r="CN52" s="202"/>
      <c r="CO52" s="202"/>
      <c r="CP52" s="196"/>
      <c r="CQ52" s="198"/>
      <c r="CR52" s="197"/>
      <c r="CS52" s="197"/>
      <c r="CT52" s="196"/>
      <c r="CU52" s="198"/>
      <c r="CV52" s="196"/>
      <c r="CW52" s="198"/>
      <c r="CX52" s="197"/>
      <c r="CY52" s="197"/>
      <c r="CZ52" s="197"/>
      <c r="DA52" s="196"/>
      <c r="DB52" s="198"/>
      <c r="DC52" s="199"/>
      <c r="DD52" s="196"/>
      <c r="DE52" s="198"/>
      <c r="DF52" s="196"/>
      <c r="DG52" s="198"/>
      <c r="DH52" s="251"/>
      <c r="DI52" s="199"/>
      <c r="DJ52" s="196"/>
      <c r="DK52" s="197"/>
      <c r="DL52" s="198"/>
      <c r="DM52" s="202"/>
      <c r="DN52" s="202"/>
      <c r="DO52" s="251"/>
      <c r="DP52" s="251"/>
      <c r="DQ52" s="251"/>
      <c r="DR52" s="197"/>
      <c r="DS52" s="197"/>
      <c r="DT52" s="197"/>
      <c r="DU52" s="198"/>
      <c r="DV52" s="196"/>
      <c r="DW52" s="198"/>
      <c r="DX52" s="196"/>
      <c r="DY52" s="198"/>
      <c r="DZ52" s="251"/>
      <c r="EA52" s="196"/>
      <c r="EB52" s="198"/>
      <c r="EC52" s="251"/>
      <c r="ED52" s="196"/>
      <c r="EE52" s="198"/>
      <c r="EF52" s="196"/>
      <c r="EG52" s="197"/>
      <c r="EH52" s="197"/>
      <c r="EI52" s="197"/>
      <c r="EJ52" s="198"/>
      <c r="EK52" s="198"/>
      <c r="EL52" s="197"/>
      <c r="EM52" s="197"/>
      <c r="EN52" s="197"/>
      <c r="EO52" s="198"/>
      <c r="EP52" s="198"/>
      <c r="EQ52" s="197"/>
      <c r="ER52" s="197"/>
      <c r="ES52" s="197"/>
      <c r="ET52" s="198"/>
      <c r="EU52" s="197"/>
      <c r="EV52" s="197"/>
      <c r="EW52" s="197"/>
      <c r="EX52" s="198"/>
      <c r="EY52" s="196"/>
      <c r="EZ52" s="198"/>
      <c r="FA52" s="199"/>
      <c r="FB52" s="199"/>
      <c r="FC52" s="199"/>
      <c r="FD52" s="196"/>
      <c r="FE52" s="200"/>
      <c r="FF52" s="200"/>
      <c r="FG52" s="200"/>
      <c r="FH52" s="200"/>
      <c r="FI52" s="202"/>
      <c r="FJ52" s="198"/>
      <c r="FK52" s="199"/>
      <c r="FL52" s="198"/>
      <c r="FM52" s="198"/>
      <c r="FN52" s="198"/>
      <c r="FO52" s="198"/>
      <c r="FP52" s="198"/>
      <c r="FQ52" s="198"/>
      <c r="FR52" s="198"/>
      <c r="FS52" s="198"/>
      <c r="FT52" s="198"/>
      <c r="FU52" s="198"/>
      <c r="FV52" s="196"/>
      <c r="FW52" s="197"/>
      <c r="FX52" s="198"/>
      <c r="FY52" s="197"/>
      <c r="FZ52" s="199"/>
      <c r="GA52" s="251"/>
      <c r="GB52" s="199"/>
      <c r="GC52" s="199"/>
      <c r="GD52" s="199"/>
      <c r="GE52" s="196"/>
      <c r="GF52" s="197"/>
      <c r="GG52" s="197"/>
      <c r="GH52" s="199"/>
      <c r="GI52" s="201"/>
      <c r="GJ52" s="201"/>
      <c r="GK52" s="200"/>
      <c r="GL52" s="202"/>
      <c r="GM52" s="200"/>
      <c r="GN52" s="200"/>
      <c r="GO52" s="200"/>
      <c r="GP52" s="202"/>
      <c r="GQ52" s="251"/>
      <c r="GR52" s="251"/>
      <c r="GS52" s="251"/>
    </row>
    <row r="53" spans="1:263" s="81" customFormat="1" ht="12.5" hidden="1" x14ac:dyDescent="0.25">
      <c r="A53" s="76" t="s">
        <v>207</v>
      </c>
      <c r="B53" s="179">
        <v>2.7938333450460328E-2</v>
      </c>
      <c r="C53" s="176">
        <v>1.2771299676048104E-2</v>
      </c>
      <c r="D53" s="176">
        <v>1.3245245174748062E-3</v>
      </c>
      <c r="E53" s="176">
        <v>2.4775187095040879E-2</v>
      </c>
      <c r="F53" s="180">
        <v>2.1512868790623262E-2</v>
      </c>
      <c r="G53" s="176">
        <v>2.7873810740413084E-2</v>
      </c>
      <c r="H53" s="176">
        <v>1.2741804757627673E-2</v>
      </c>
      <c r="I53" s="176">
        <v>1.3214655693974974E-3</v>
      </c>
      <c r="J53" s="176">
        <v>2.4717969572881436E-2</v>
      </c>
      <c r="K53" s="176">
        <v>2.146318549087587E-2</v>
      </c>
      <c r="L53" s="179">
        <v>0</v>
      </c>
      <c r="M53" s="176">
        <v>1.2510660907149161E-2</v>
      </c>
      <c r="N53" s="176">
        <v>1.2974934048732793E-3</v>
      </c>
      <c r="O53" s="176">
        <v>2.1575872209438945E-2</v>
      </c>
      <c r="P53" s="180">
        <v>2.1073830652039112E-2</v>
      </c>
      <c r="Q53" s="182">
        <v>9.4944192183829546E-3</v>
      </c>
      <c r="R53" s="181">
        <v>3.2527718358587816E-2</v>
      </c>
      <c r="S53" s="181">
        <v>4.7181578359028337E-3</v>
      </c>
      <c r="T53" s="181">
        <v>3.9623789439798822E-2</v>
      </c>
      <c r="U53" s="183">
        <v>2.1073830652039112E-2</v>
      </c>
      <c r="V53" s="179">
        <v>0.12626567584548509</v>
      </c>
      <c r="W53" s="179">
        <v>4.7463276031052342</v>
      </c>
      <c r="X53" s="176">
        <v>0.65991520803359749</v>
      </c>
      <c r="Y53" s="180">
        <v>0.41728533836236786</v>
      </c>
      <c r="Z53" s="179">
        <v>0.12626567584548509</v>
      </c>
      <c r="AA53" s="179">
        <v>1.0911092133179705</v>
      </c>
      <c r="AB53" s="176">
        <v>0.5279321664268779</v>
      </c>
      <c r="AC53" s="180">
        <v>0.36927906049767073</v>
      </c>
      <c r="AD53" s="176">
        <v>1.2334242331693217</v>
      </c>
      <c r="AE53" s="176">
        <v>0.26836297645745466</v>
      </c>
      <c r="AF53" s="176">
        <v>1.3146887178032085</v>
      </c>
      <c r="AG53" s="180">
        <v>0.57603286475727977</v>
      </c>
      <c r="AH53" s="179">
        <v>0.12626567584548509</v>
      </c>
      <c r="AI53" s="179">
        <v>1.0911092133179705</v>
      </c>
      <c r="AJ53" s="176">
        <v>0.5279321664268779</v>
      </c>
      <c r="AK53" s="180">
        <v>0.36927906049767073</v>
      </c>
      <c r="AL53" s="176">
        <v>1.2334242331693217</v>
      </c>
      <c r="AM53" s="176">
        <v>0.26836297645745466</v>
      </c>
      <c r="AN53" s="176">
        <v>1.3146887178032085</v>
      </c>
      <c r="AO53" s="180">
        <v>0.57603286475727977</v>
      </c>
      <c r="AP53" s="179">
        <v>0.12626567584548509</v>
      </c>
      <c r="AQ53" s="179">
        <v>1.0911092133179705</v>
      </c>
      <c r="AR53" s="176">
        <v>0.5279321664268779</v>
      </c>
      <c r="AS53" s="180">
        <v>0.36927906049767073</v>
      </c>
      <c r="AT53" s="176">
        <v>1.2334242331693217</v>
      </c>
      <c r="AU53" s="176">
        <v>0.26836297645745466</v>
      </c>
      <c r="AV53" s="176">
        <v>1.3146887178032085</v>
      </c>
      <c r="AW53" s="180">
        <v>0.57603286475727977</v>
      </c>
      <c r="AX53" s="178">
        <v>4.2747202796468167E-6</v>
      </c>
      <c r="AY53" s="176">
        <v>1.3596174833907829E-3</v>
      </c>
      <c r="AZ53" s="176">
        <v>2.9581954438238748E-4</v>
      </c>
      <c r="BA53" s="176">
        <v>1.2421682091249922E-3</v>
      </c>
      <c r="BB53" s="180">
        <v>6.3496754228612763E-4</v>
      </c>
      <c r="BC53" s="176">
        <v>4.9303257397064585E-5</v>
      </c>
      <c r="BD53" s="180">
        <v>4.2747202796468176E-4</v>
      </c>
      <c r="BE53" s="176">
        <v>4.9303257397064585E-5</v>
      </c>
      <c r="BF53" s="180">
        <v>4.2747202796468176E-4</v>
      </c>
      <c r="BG53" s="178">
        <v>2.1373601398234085E-4</v>
      </c>
      <c r="BH53" s="189">
        <v>1.1633883016392376E-2</v>
      </c>
      <c r="BI53" s="182">
        <v>0</v>
      </c>
      <c r="BJ53" s="181">
        <v>0</v>
      </c>
      <c r="BK53" s="183">
        <v>0.3323511544479037</v>
      </c>
      <c r="BL53" s="182">
        <v>0</v>
      </c>
      <c r="BM53" s="181">
        <v>0</v>
      </c>
      <c r="BN53" s="183">
        <v>0.16617557722395185</v>
      </c>
      <c r="BO53" s="178">
        <v>0.63304981799600701</v>
      </c>
      <c r="BP53" s="178">
        <v>0.63304981799600701</v>
      </c>
      <c r="BQ53" s="178">
        <v>0.44313487259720485</v>
      </c>
      <c r="BR53" s="178">
        <v>0.31023688043712999</v>
      </c>
      <c r="BS53" s="178">
        <v>1.1869684087425132</v>
      </c>
      <c r="BT53" s="178">
        <v>0.31652490899800351</v>
      </c>
      <c r="BU53" s="178">
        <v>0.31652490899800351</v>
      </c>
      <c r="BV53" s="178">
        <v>0.22156743629860243</v>
      </c>
      <c r="BW53" s="178">
        <v>0.155118440218565</v>
      </c>
      <c r="BX53" s="178">
        <v>0.5934842043712566</v>
      </c>
      <c r="BY53" s="182">
        <v>2.8368119991988877E-2</v>
      </c>
      <c r="BZ53" s="176">
        <v>5.1263223774107858E-3</v>
      </c>
      <c r="CA53" s="181">
        <v>1.1345247129517434E-2</v>
      </c>
      <c r="CB53" s="183">
        <v>2.8302064664070301E-2</v>
      </c>
      <c r="CC53" s="182">
        <v>0</v>
      </c>
      <c r="CD53" s="181">
        <v>0</v>
      </c>
      <c r="CE53" s="183">
        <v>0.46159882562208837</v>
      </c>
      <c r="CF53" s="182">
        <v>0</v>
      </c>
      <c r="CG53" s="181">
        <v>0</v>
      </c>
      <c r="CH53" s="183">
        <v>0.23079941281104419</v>
      </c>
      <c r="CI53" s="183">
        <v>0.21075875029696334</v>
      </c>
      <c r="CJ53" s="183">
        <v>0.21075875029696334</v>
      </c>
      <c r="CK53" s="183">
        <v>0.21075875029696334</v>
      </c>
      <c r="CL53" s="183">
        <v>0.21075875029696334</v>
      </c>
      <c r="CM53" s="183">
        <v>0.21075875029696334</v>
      </c>
      <c r="CN53" s="183">
        <v>0.21075875029696334</v>
      </c>
      <c r="CO53" s="183">
        <v>0.21075875029696334</v>
      </c>
      <c r="CP53" s="179">
        <v>1.0424239586169916E-2</v>
      </c>
      <c r="CQ53" s="180">
        <v>2.0760507310404646E-3</v>
      </c>
      <c r="CR53" s="176">
        <v>1.0055573682977536E-2</v>
      </c>
      <c r="CS53" s="176">
        <v>2.1079079993213653E-3</v>
      </c>
      <c r="CT53" s="179">
        <v>1.0324304940314477E-2</v>
      </c>
      <c r="CU53" s="180">
        <v>2.4191545314187256E-3</v>
      </c>
      <c r="CV53" s="179">
        <v>1.0902736249501839E-2</v>
      </c>
      <c r="CW53" s="180">
        <v>2.2854951571505766E-3</v>
      </c>
      <c r="CX53" s="176">
        <v>0.3046299654524342</v>
      </c>
      <c r="CY53" s="176">
        <v>1.1419302196906198</v>
      </c>
      <c r="CZ53" s="176">
        <v>0.52158219446807963</v>
      </c>
      <c r="DA53" s="179">
        <v>6.8301540073925526E-2</v>
      </c>
      <c r="DB53" s="180">
        <v>0.60636402819942314</v>
      </c>
      <c r="DC53" s="178">
        <v>2.2734229580855279E-2</v>
      </c>
      <c r="DD53" s="179">
        <v>0.1042651877707024</v>
      </c>
      <c r="DE53" s="180">
        <v>3.3467481188483401E-3</v>
      </c>
      <c r="DF53" s="179">
        <v>2.2540191684416861E-2</v>
      </c>
      <c r="DG53" s="180">
        <v>4.4890163006526922E-3</v>
      </c>
      <c r="DH53" s="189">
        <v>7.7559220109282498E-2</v>
      </c>
      <c r="DI53" s="178">
        <v>0.40395427140251294</v>
      </c>
      <c r="DJ53" s="179">
        <v>6.2434596547301664E-4</v>
      </c>
      <c r="DK53" s="176">
        <v>7.6153409241552002E-4</v>
      </c>
      <c r="DL53" s="180">
        <v>2.3143571983865428E-3</v>
      </c>
      <c r="DM53" s="183">
        <v>3.8076704620776003E-2</v>
      </c>
      <c r="DN53" s="183">
        <v>0.3877961005464125</v>
      </c>
      <c r="DO53" s="189">
        <v>3.8076704620776003E-2</v>
      </c>
      <c r="DP53" s="189">
        <v>0.40395427140251294</v>
      </c>
      <c r="DQ53" s="189">
        <v>2.5968488875875835</v>
      </c>
      <c r="DR53" s="176">
        <v>1.3596174833907829E-3</v>
      </c>
      <c r="DS53" s="176">
        <v>2.9581954438238748E-4</v>
      </c>
      <c r="DT53" s="176">
        <v>8.2811213941666147E-4</v>
      </c>
      <c r="DU53" s="180">
        <v>7.9370942785765965E-4</v>
      </c>
      <c r="DV53" s="179">
        <v>3.7733497339928728E-4</v>
      </c>
      <c r="DW53" s="180">
        <v>2.0318606110716772E-2</v>
      </c>
      <c r="DX53" s="179">
        <v>8.0706597463386428E-3</v>
      </c>
      <c r="DY53" s="180">
        <v>2.5398257638395965E-2</v>
      </c>
      <c r="DZ53" s="189">
        <v>8.0706597463386432E-4</v>
      </c>
      <c r="EA53" s="179">
        <v>1.6282669892393055E-2</v>
      </c>
      <c r="EB53" s="180">
        <v>5.1241343082957344E-2</v>
      </c>
      <c r="EC53" s="189">
        <v>1.1336073121480132E-3</v>
      </c>
      <c r="ED53" s="179">
        <v>1.068888011587811E-2</v>
      </c>
      <c r="EE53" s="180">
        <v>3.3637761915580669E-2</v>
      </c>
      <c r="EF53" s="179">
        <v>0.40002282274811091</v>
      </c>
      <c r="EG53" s="176">
        <v>0.47439393583435452</v>
      </c>
      <c r="EH53" s="176">
        <v>4.9199879017200014E-2</v>
      </c>
      <c r="EI53" s="176">
        <v>0.92028210246224595</v>
      </c>
      <c r="EJ53" s="180">
        <v>0.88789140542923162</v>
      </c>
      <c r="EK53" s="180">
        <v>0.21075875029696337</v>
      </c>
      <c r="EL53" s="176">
        <v>1.2334242331693217</v>
      </c>
      <c r="EM53" s="176">
        <v>0.26836297645745466</v>
      </c>
      <c r="EN53" s="176">
        <v>0.75125069588754767</v>
      </c>
      <c r="EO53" s="180">
        <v>0.72004108094659969</v>
      </c>
      <c r="EP53" s="180">
        <v>0.22287132215311062</v>
      </c>
      <c r="EQ53" s="181">
        <v>0</v>
      </c>
      <c r="ER53" s="181">
        <v>1.81779161713649E-2</v>
      </c>
      <c r="ES53" s="181">
        <v>5.3640260621026538E-2</v>
      </c>
      <c r="ET53" s="183">
        <v>0</v>
      </c>
      <c r="EU53" s="181">
        <v>2.9040251975819106E-2</v>
      </c>
      <c r="EV53" s="181">
        <v>5.5489745284838443E-3</v>
      </c>
      <c r="EW53" s="181">
        <v>7.088388859573037E-3</v>
      </c>
      <c r="EX53" s="183">
        <v>4.7743632329837207E-2</v>
      </c>
      <c r="EY53" s="179">
        <v>1.7744378861885786</v>
      </c>
      <c r="EZ53" s="180">
        <v>0.13198304160671948</v>
      </c>
      <c r="FA53" s="178">
        <v>2.3743373949280815E-2</v>
      </c>
      <c r="FB53" s="178">
        <v>2.5379683110995588E-2</v>
      </c>
      <c r="FC53" s="178">
        <v>4.6464350865726278E-4</v>
      </c>
      <c r="FD53" s="179">
        <v>3.7738837055188872E-2</v>
      </c>
      <c r="FE53" s="181">
        <v>9.3999941786588811E-2</v>
      </c>
      <c r="FF53" s="181">
        <v>2.363352691523885E-3</v>
      </c>
      <c r="FG53" s="181">
        <v>5.4581412887020056E-3</v>
      </c>
      <c r="FH53" s="181">
        <v>0.39185167468103804</v>
      </c>
      <c r="FI53" s="183">
        <v>2.3990918858022736E-2</v>
      </c>
      <c r="FJ53" s="180">
        <v>0.15230681848310401</v>
      </c>
      <c r="FK53" s="178">
        <v>2.1210216445279498E-2</v>
      </c>
      <c r="FL53" s="180">
        <v>3.513039975636743</v>
      </c>
      <c r="FM53" s="180">
        <v>0</v>
      </c>
      <c r="FN53" s="180">
        <v>0</v>
      </c>
      <c r="FO53" s="180">
        <v>0</v>
      </c>
      <c r="FP53" s="180">
        <v>0</v>
      </c>
      <c r="FQ53" s="180">
        <v>0</v>
      </c>
      <c r="FR53" s="180">
        <v>0</v>
      </c>
      <c r="FS53" s="180">
        <v>0</v>
      </c>
      <c r="FT53" s="180">
        <v>0</v>
      </c>
      <c r="FU53" s="180">
        <v>0.22077591225677637</v>
      </c>
      <c r="FV53" s="179">
        <v>0.13198304160671948</v>
      </c>
      <c r="FW53" s="176">
        <v>2.8933720774360498</v>
      </c>
      <c r="FX53" s="180">
        <v>1.5724848246935053</v>
      </c>
      <c r="FY53" s="176">
        <v>4.2936707471968753E-2</v>
      </c>
      <c r="FZ53" s="178">
        <v>5.7858929959663567E-2</v>
      </c>
      <c r="GA53" s="189">
        <v>7.7559220109282498E-2</v>
      </c>
      <c r="GB53" s="178">
        <v>9.7750339543501069E-2</v>
      </c>
      <c r="GC53" s="178">
        <v>0.11078371814930121</v>
      </c>
      <c r="GD53" s="178">
        <v>3.5261199888696491E-2</v>
      </c>
      <c r="GE53" s="179">
        <v>1.8052724241397471</v>
      </c>
      <c r="GF53" s="176">
        <v>0.67810610878583599</v>
      </c>
      <c r="GG53" s="176">
        <v>1.029467724532412</v>
      </c>
      <c r="GH53" s="178">
        <v>0.39296154281108547</v>
      </c>
      <c r="GI53" s="182">
        <v>0.12626567584548509</v>
      </c>
      <c r="GJ53" s="182">
        <v>1.0911092133179705</v>
      </c>
      <c r="GK53" s="181">
        <v>0.5279321664268779</v>
      </c>
      <c r="GL53" s="183">
        <v>0.36927906049767073</v>
      </c>
      <c r="GM53" s="181">
        <v>1.2334242331693217</v>
      </c>
      <c r="GN53" s="181">
        <v>0.26836297645745466</v>
      </c>
      <c r="GO53" s="181">
        <v>1.3146887178032085</v>
      </c>
      <c r="GP53" s="183">
        <v>0.57603286475727977</v>
      </c>
      <c r="GQ53" s="189">
        <v>0.57741626852138617</v>
      </c>
      <c r="GR53" s="189">
        <v>1.97560953282259</v>
      </c>
      <c r="GS53" s="189">
        <v>0.31436923424886837</v>
      </c>
    </row>
    <row r="54" spans="1:263" s="81" customFormat="1" ht="12.5" hidden="1" x14ac:dyDescent="0.25">
      <c r="A54" s="76" t="s">
        <v>208</v>
      </c>
      <c r="B54" s="179">
        <v>5.4476140188676067E-2</v>
      </c>
      <c r="C54" s="176">
        <v>6.2577188564988603E-2</v>
      </c>
      <c r="D54" s="176">
        <v>1.0655123444061509E-2</v>
      </c>
      <c r="E54" s="176">
        <v>5.5920328134767536E-2</v>
      </c>
      <c r="F54" s="180">
        <v>6.513526855892536E-2</v>
      </c>
      <c r="G54" s="176">
        <v>5.4350329241358117E-2</v>
      </c>
      <c r="H54" s="176">
        <v>6.243266849901867E-2</v>
      </c>
      <c r="I54" s="176">
        <v>1.063051576867107E-2</v>
      </c>
      <c r="J54" s="176">
        <v>5.5791181880414736E-2</v>
      </c>
      <c r="K54" s="176">
        <v>6.498484068696482E-2</v>
      </c>
      <c r="L54" s="179">
        <v>0</v>
      </c>
      <c r="M54" s="176">
        <v>6.1300103084070454E-2</v>
      </c>
      <c r="N54" s="176">
        <v>1.0437671945203109E-2</v>
      </c>
      <c r="O54" s="176">
        <v>5.4157419027649201E-2</v>
      </c>
      <c r="P54" s="180">
        <v>6.3805977363845245E-2</v>
      </c>
      <c r="Q54" s="182">
        <v>1.8346386742768953E-2</v>
      </c>
      <c r="R54" s="181">
        <v>0.15938026801858318</v>
      </c>
      <c r="S54" s="181">
        <v>3.795517070982949E-2</v>
      </c>
      <c r="T54" s="181">
        <v>8.9435260323826454E-2</v>
      </c>
      <c r="U54" s="183">
        <v>6.3805977363845245E-2</v>
      </c>
      <c r="V54" s="179">
        <v>0.18616197997266362</v>
      </c>
      <c r="W54" s="179">
        <v>8.2368665441631261</v>
      </c>
      <c r="X54" s="176">
        <v>1.1828055552351759</v>
      </c>
      <c r="Y54" s="180">
        <v>0.61846529098631875</v>
      </c>
      <c r="Z54" s="179">
        <v>0.18616197997266362</v>
      </c>
      <c r="AA54" s="179">
        <v>1.7484525933141282</v>
      </c>
      <c r="AB54" s="176">
        <v>0.94624444418814069</v>
      </c>
      <c r="AC54" s="180">
        <v>0.54731441680205195</v>
      </c>
      <c r="AD54" s="176">
        <v>6.0435682176041983</v>
      </c>
      <c r="AE54" s="176">
        <v>2.158843120111849</v>
      </c>
      <c r="AF54" s="176">
        <v>2.9673973485087384</v>
      </c>
      <c r="AG54" s="180">
        <v>1.1130877487398425</v>
      </c>
      <c r="AH54" s="179">
        <v>0.18616197997266362</v>
      </c>
      <c r="AI54" s="179">
        <v>1.7484525933141282</v>
      </c>
      <c r="AJ54" s="176">
        <v>0.94624444418814069</v>
      </c>
      <c r="AK54" s="180">
        <v>0.54731441680205195</v>
      </c>
      <c r="AL54" s="176">
        <v>6.0435682176041983</v>
      </c>
      <c r="AM54" s="176">
        <v>2.158843120111849</v>
      </c>
      <c r="AN54" s="176">
        <v>2.9673973485087384</v>
      </c>
      <c r="AO54" s="180">
        <v>1.1130877487398425</v>
      </c>
      <c r="AP54" s="179">
        <v>0.18616197997266362</v>
      </c>
      <c r="AQ54" s="179">
        <v>1.7484525933141282</v>
      </c>
      <c r="AR54" s="176">
        <v>0.94624444418814069</v>
      </c>
      <c r="AS54" s="180">
        <v>0.54731441680205195</v>
      </c>
      <c r="AT54" s="176">
        <v>6.0435682176041983</v>
      </c>
      <c r="AU54" s="176">
        <v>2.158843120111849</v>
      </c>
      <c r="AV54" s="176">
        <v>2.9673973485087384</v>
      </c>
      <c r="AW54" s="180">
        <v>1.1130877487398425</v>
      </c>
      <c r="AX54" s="178">
        <v>2.7622109745954567E-6</v>
      </c>
      <c r="AY54" s="176">
        <v>6.6618936046082501E-3</v>
      </c>
      <c r="AZ54" s="176">
        <v>2.3797171898105882E-3</v>
      </c>
      <c r="BA54" s="176">
        <v>2.8037105668013316E-3</v>
      </c>
      <c r="BB54" s="180">
        <v>1.2269692154872913E-3</v>
      </c>
      <c r="BC54" s="176">
        <v>3.9661953163509805E-4</v>
      </c>
      <c r="BD54" s="180">
        <v>2.7622109745954569E-4</v>
      </c>
      <c r="BE54" s="176">
        <v>3.9661953163509805E-4</v>
      </c>
      <c r="BF54" s="180">
        <v>2.7622109745954569E-4</v>
      </c>
      <c r="BG54" s="178">
        <v>1.3811054872977285E-4</v>
      </c>
      <c r="BH54" s="189">
        <v>7.5175069344405789E-3</v>
      </c>
      <c r="BI54" s="182">
        <v>0</v>
      </c>
      <c r="BJ54" s="181">
        <v>0</v>
      </c>
      <c r="BK54" s="183">
        <v>0.49258297512184679</v>
      </c>
      <c r="BL54" s="182">
        <v>0</v>
      </c>
      <c r="BM54" s="181">
        <v>0</v>
      </c>
      <c r="BN54" s="183">
        <v>0.24629148756092339</v>
      </c>
      <c r="BO54" s="178">
        <v>0.9382532859463748</v>
      </c>
      <c r="BP54" s="178">
        <v>0.9382532859463748</v>
      </c>
      <c r="BQ54" s="178">
        <v>0.65677730016246227</v>
      </c>
      <c r="BR54" s="178">
        <v>0.20046685158508212</v>
      </c>
      <c r="BS54" s="178">
        <v>1.7592249111494527</v>
      </c>
      <c r="BT54" s="178">
        <v>0.4691266429731874</v>
      </c>
      <c r="BU54" s="178">
        <v>0.4691266429731874</v>
      </c>
      <c r="BV54" s="178">
        <v>0.32838865008123114</v>
      </c>
      <c r="BW54" s="178">
        <v>0.10023342579254106</v>
      </c>
      <c r="BX54" s="178">
        <v>0.87961245557472634</v>
      </c>
      <c r="BY54" s="182">
        <v>0.10602398228976209</v>
      </c>
      <c r="BZ54" s="176">
        <v>4.1238646038430735E-2</v>
      </c>
      <c r="CA54" s="181">
        <v>2.033476599258182E-2</v>
      </c>
      <c r="CB54" s="183">
        <v>8.1690148856052344E-2</v>
      </c>
      <c r="CC54" s="182">
        <v>0</v>
      </c>
      <c r="CD54" s="181">
        <v>0</v>
      </c>
      <c r="CE54" s="183">
        <v>0.68414302100256497</v>
      </c>
      <c r="CF54" s="182">
        <v>0</v>
      </c>
      <c r="CG54" s="181">
        <v>0</v>
      </c>
      <c r="CH54" s="183">
        <v>0.34207151050128248</v>
      </c>
      <c r="CI54" s="183">
        <v>0.13618671982682212</v>
      </c>
      <c r="CJ54" s="183">
        <v>0.13618671982682212</v>
      </c>
      <c r="CK54" s="183">
        <v>0.13618671982682212</v>
      </c>
      <c r="CL54" s="183">
        <v>0.13618671982682212</v>
      </c>
      <c r="CM54" s="183">
        <v>0.13618671982682212</v>
      </c>
      <c r="CN54" s="183">
        <v>0.13618671982682212</v>
      </c>
      <c r="CO54" s="183">
        <v>0.13618671982682212</v>
      </c>
      <c r="CP54" s="179">
        <v>6.9967668903988499E-3</v>
      </c>
      <c r="CQ54" s="180">
        <v>1.3414889718984572E-3</v>
      </c>
      <c r="CR54" s="176">
        <v>6.7493177250422063E-3</v>
      </c>
      <c r="CS54" s="176">
        <v>1.3620742945183049E-3</v>
      </c>
      <c r="CT54" s="179">
        <v>6.9296905904399787E-3</v>
      </c>
      <c r="CU54" s="180">
        <v>1.5631935562528147E-3</v>
      </c>
      <c r="CV54" s="179">
        <v>7.3179346440265481E-3</v>
      </c>
      <c r="CW54" s="180">
        <v>1.4768264102622598E-3</v>
      </c>
      <c r="CX54" s="176">
        <v>1.138534455973137</v>
      </c>
      <c r="CY54" s="176">
        <v>2.3051164975611029</v>
      </c>
      <c r="CZ54" s="176">
        <v>0.82322890823764094</v>
      </c>
      <c r="DA54" s="179">
        <v>0.2067428517969008</v>
      </c>
      <c r="DB54" s="180">
        <v>1.741696560703617</v>
      </c>
      <c r="DC54" s="178">
        <v>0.10709870100572476</v>
      </c>
      <c r="DD54" s="179">
        <v>6.9982966871093399E-2</v>
      </c>
      <c r="DE54" s="180">
        <v>2.1625799533843116E-3</v>
      </c>
      <c r="DF54" s="179">
        <v>1.5129014023239344E-2</v>
      </c>
      <c r="DG54" s="180">
        <v>2.9006833850249588E-3</v>
      </c>
      <c r="DH54" s="189">
        <v>5.0116712896270531E-2</v>
      </c>
      <c r="DI54" s="178">
        <v>0.26102454633474237</v>
      </c>
      <c r="DJ54" s="179">
        <v>4.0343581917749483E-4</v>
      </c>
      <c r="DK54" s="176">
        <v>4.920831516425061E-4</v>
      </c>
      <c r="DL54" s="180">
        <v>1.495476296532198E-3</v>
      </c>
      <c r="DM54" s="183">
        <v>2.4604157582125308E-2</v>
      </c>
      <c r="DN54" s="183">
        <v>0.25058356448135261</v>
      </c>
      <c r="DO54" s="189">
        <v>2.4604157582125308E-2</v>
      </c>
      <c r="DP54" s="189">
        <v>0.26102454633474237</v>
      </c>
      <c r="DQ54" s="189">
        <v>1.6780149407233436</v>
      </c>
      <c r="DR54" s="176">
        <v>6.6618936046082501E-3</v>
      </c>
      <c r="DS54" s="176">
        <v>2.3797171898105882E-3</v>
      </c>
      <c r="DT54" s="176">
        <v>1.8691403778675546E-3</v>
      </c>
      <c r="DU54" s="180">
        <v>1.5337115193591142E-3</v>
      </c>
      <c r="DV54" s="179">
        <v>1.8513845796641515E-3</v>
      </c>
      <c r="DW54" s="180">
        <v>1.3129344873096879E-2</v>
      </c>
      <c r="DX54" s="179">
        <v>3.8877427291180197E-2</v>
      </c>
      <c r="DY54" s="180">
        <v>1.6411681091371099E-2</v>
      </c>
      <c r="DZ54" s="189">
        <v>3.8877427291180195E-3</v>
      </c>
      <c r="EA54" s="179">
        <v>7.8435758010363538E-2</v>
      </c>
      <c r="EB54" s="180">
        <v>3.3110798124187435E-2</v>
      </c>
      <c r="EC54" s="189">
        <v>5.562015834891923E-3</v>
      </c>
      <c r="ED54" s="179">
        <v>5.1489738458831119E-2</v>
      </c>
      <c r="EE54" s="180">
        <v>2.1735830427651461E-2</v>
      </c>
      <c r="EF54" s="179">
        <v>0.77297760329155718</v>
      </c>
      <c r="EG54" s="176">
        <v>2.3244493144631528</v>
      </c>
      <c r="EH54" s="176">
        <v>0.39578790535383901</v>
      </c>
      <c r="EI54" s="176">
        <v>2.0771781439561168</v>
      </c>
      <c r="EJ54" s="180">
        <v>2.6882999987896627</v>
      </c>
      <c r="EK54" s="180">
        <v>0.13618671982682209</v>
      </c>
      <c r="EL54" s="176">
        <v>6.0435682176041983</v>
      </c>
      <c r="EM54" s="176">
        <v>2.158843120111849</v>
      </c>
      <c r="EN54" s="176">
        <v>1.6956556277192791</v>
      </c>
      <c r="EO54" s="180">
        <v>1.391359685924803</v>
      </c>
      <c r="EP54" s="180">
        <v>0.14401354280537509</v>
      </c>
      <c r="EQ54" s="181">
        <v>0</v>
      </c>
      <c r="ER54" s="181">
        <v>0.14623205399848638</v>
      </c>
      <c r="ES54" s="181">
        <v>9.614265207778433E-2</v>
      </c>
      <c r="ET54" s="183">
        <v>0</v>
      </c>
      <c r="EU54" s="181">
        <v>0.1085360313635154</v>
      </c>
      <c r="EV54" s="181">
        <v>4.4638666788644775E-2</v>
      </c>
      <c r="EW54" s="181">
        <v>1.2704943936287143E-2</v>
      </c>
      <c r="EX54" s="183">
        <v>0.13780565051511423</v>
      </c>
      <c r="EY54" s="179">
        <v>3.0793930132172092</v>
      </c>
      <c r="EZ54" s="180">
        <v>0.23656111104703517</v>
      </c>
      <c r="FA54" s="178">
        <v>7.1888647382792534E-2</v>
      </c>
      <c r="FB54" s="178">
        <v>7.6842958113315707E-2</v>
      </c>
      <c r="FC54" s="178">
        <v>3.002403233255932E-4</v>
      </c>
      <c r="FD54" s="179">
        <v>7.3585855850045276E-2</v>
      </c>
      <c r="FE54" s="181">
        <v>0.46058367053348315</v>
      </c>
      <c r="FF54" s="181">
        <v>1.9011965681126772E-2</v>
      </c>
      <c r="FG54" s="181">
        <v>1.2319626515806762E-2</v>
      </c>
      <c r="FH54" s="181">
        <v>1.1864230807161733</v>
      </c>
      <c r="FI54" s="183">
        <v>7.2638147798949379E-2</v>
      </c>
      <c r="FJ54" s="180">
        <v>9.8416630328501217E-2</v>
      </c>
      <c r="FK54" s="178">
        <v>6.4218917421110258E-2</v>
      </c>
      <c r="FL54" s="180">
        <v>3.4380829023773964</v>
      </c>
      <c r="FM54" s="180">
        <v>0</v>
      </c>
      <c r="FN54" s="180">
        <v>0</v>
      </c>
      <c r="FO54" s="180">
        <v>0</v>
      </c>
      <c r="FP54" s="180">
        <v>0</v>
      </c>
      <c r="FQ54" s="180">
        <v>0</v>
      </c>
      <c r="FR54" s="180">
        <v>0</v>
      </c>
      <c r="FS54" s="180">
        <v>0</v>
      </c>
      <c r="FT54" s="180">
        <v>0</v>
      </c>
      <c r="FU54" s="180">
        <v>0.32550477935339989</v>
      </c>
      <c r="FV54" s="179">
        <v>0.23656111104703517</v>
      </c>
      <c r="FW54" s="176">
        <v>3.9996232721295581</v>
      </c>
      <c r="FX54" s="180">
        <v>2.173708300070412</v>
      </c>
      <c r="FY54" s="176">
        <v>0.34540388823273499</v>
      </c>
      <c r="FZ54" s="178">
        <v>3.738690741330495E-2</v>
      </c>
      <c r="GA54" s="189">
        <v>5.0116712896270531E-2</v>
      </c>
      <c r="GB54" s="178">
        <v>0.14487734562407259</v>
      </c>
      <c r="GC54" s="178">
        <v>0.16419432504061557</v>
      </c>
      <c r="GD54" s="178">
        <v>2.2784853028560922E-2</v>
      </c>
      <c r="GE54" s="179">
        <v>3.1329038526056543</v>
      </c>
      <c r="GF54" s="176">
        <v>2.0987447550312646</v>
      </c>
      <c r="GG54" s="176">
        <v>1.8451766661668743</v>
      </c>
      <c r="GH54" s="178">
        <v>0.58241460357766583</v>
      </c>
      <c r="GI54" s="182">
        <v>0.18616197997266362</v>
      </c>
      <c r="GJ54" s="182">
        <v>1.7484525933141282</v>
      </c>
      <c r="GK54" s="181">
        <v>0.94624444418814069</v>
      </c>
      <c r="GL54" s="183">
        <v>0.54731441680205195</v>
      </c>
      <c r="GM54" s="181">
        <v>6.0435682176041983</v>
      </c>
      <c r="GN54" s="181">
        <v>2.158843120111849</v>
      </c>
      <c r="GO54" s="181">
        <v>2.9673973485087384</v>
      </c>
      <c r="GP54" s="183">
        <v>1.1130877487398425</v>
      </c>
      <c r="GQ54" s="189">
        <v>0.85579791020886464</v>
      </c>
      <c r="GR54" s="189">
        <v>1.2765865310674389</v>
      </c>
      <c r="GS54" s="189">
        <v>0.46593168286213271</v>
      </c>
    </row>
    <row r="55" spans="1:263" s="81" customFormat="1" ht="12.5" hidden="1" x14ac:dyDescent="0.25">
      <c r="A55" s="76" t="s">
        <v>209</v>
      </c>
      <c r="B55" s="179">
        <v>0.58924765826934811</v>
      </c>
      <c r="C55" s="176">
        <v>0.26661378344280479</v>
      </c>
      <c r="D55" s="176">
        <v>2.5349384759046835E-2</v>
      </c>
      <c r="E55" s="176">
        <v>0.36658971581427174</v>
      </c>
      <c r="F55" s="180">
        <v>0.15822093881171703</v>
      </c>
      <c r="G55" s="176">
        <v>0.58788680917403802</v>
      </c>
      <c r="H55" s="176">
        <v>0.26599804722238268</v>
      </c>
      <c r="I55" s="176">
        <v>2.5290841145284609E-2</v>
      </c>
      <c r="J55" s="176">
        <v>0.36574308829507024</v>
      </c>
      <c r="K55" s="176">
        <v>0.15785553248651682</v>
      </c>
      <c r="L55" s="179">
        <v>0</v>
      </c>
      <c r="M55" s="176">
        <v>0.26117268582152298</v>
      </c>
      <c r="N55" s="176">
        <v>2.4832050376209138E-2</v>
      </c>
      <c r="O55" s="176">
        <v>0.35799365400951771</v>
      </c>
      <c r="P55" s="180">
        <v>0.15499194006045749</v>
      </c>
      <c r="Q55" s="182">
        <v>4.282250450247644E-2</v>
      </c>
      <c r="R55" s="181">
        <v>0.67904898313595974</v>
      </c>
      <c r="S55" s="181">
        <v>9.0298365004396877E-2</v>
      </c>
      <c r="T55" s="181">
        <v>0.58629925394702342</v>
      </c>
      <c r="U55" s="183">
        <v>0.15499194006045749</v>
      </c>
      <c r="V55" s="179">
        <v>0.23717688745125931</v>
      </c>
      <c r="W55" s="179">
        <v>84.319267762610593</v>
      </c>
      <c r="X55" s="176">
        <v>7.1703404168777229</v>
      </c>
      <c r="Y55" s="180">
        <v>1.3942341437323735</v>
      </c>
      <c r="Z55" s="179">
        <v>0.23717688745125931</v>
      </c>
      <c r="AA55" s="179">
        <v>17.267738032890009</v>
      </c>
      <c r="AB55" s="176">
        <v>5.7362723335021792</v>
      </c>
      <c r="AC55" s="180">
        <v>1.2338355254268796</v>
      </c>
      <c r="AD55" s="176">
        <v>25.748976982511017</v>
      </c>
      <c r="AE55" s="176">
        <v>5.1360592088341193</v>
      </c>
      <c r="AF55" s="176">
        <v>19.452985827912364</v>
      </c>
      <c r="AG55" s="180">
        <v>2.5980704429906365</v>
      </c>
      <c r="AH55" s="179">
        <v>0.23717688745125931</v>
      </c>
      <c r="AI55" s="179">
        <v>17.267738032890009</v>
      </c>
      <c r="AJ55" s="176">
        <v>5.7362723335021792</v>
      </c>
      <c r="AK55" s="180">
        <v>1.2338355254268796</v>
      </c>
      <c r="AL55" s="176">
        <v>25.748976982511017</v>
      </c>
      <c r="AM55" s="176">
        <v>5.1360592088341193</v>
      </c>
      <c r="AN55" s="176">
        <v>19.452985827912364</v>
      </c>
      <c r="AO55" s="180">
        <v>2.5980704429906365</v>
      </c>
      <c r="AP55" s="179">
        <v>0.23717688745125931</v>
      </c>
      <c r="AQ55" s="179">
        <v>17.267738032890009</v>
      </c>
      <c r="AR55" s="176">
        <v>5.7362723335021792</v>
      </c>
      <c r="AS55" s="180">
        <v>1.2338355254268796</v>
      </c>
      <c r="AT55" s="176">
        <v>25.748976982511017</v>
      </c>
      <c r="AU55" s="176">
        <v>5.1360592088341193</v>
      </c>
      <c r="AV55" s="176">
        <v>19.452985827912364</v>
      </c>
      <c r="AW55" s="180">
        <v>2.5980704429906365</v>
      </c>
      <c r="AX55" s="178">
        <v>5.0035952163651053E-6</v>
      </c>
      <c r="AY55" s="176">
        <v>2.8383388572553611E-2</v>
      </c>
      <c r="AZ55" s="176">
        <v>5.6615361594752117E-3</v>
      </c>
      <c r="BA55" s="176">
        <v>1.8379925408022527E-2</v>
      </c>
      <c r="BB55" s="180">
        <v>2.8638824358869141E-3</v>
      </c>
      <c r="BC55" s="176">
        <v>9.4358935991253532E-4</v>
      </c>
      <c r="BD55" s="180">
        <v>5.0035952163651049E-4</v>
      </c>
      <c r="BE55" s="176">
        <v>9.4358935991253532E-4</v>
      </c>
      <c r="BF55" s="180">
        <v>5.0035952163651049E-4</v>
      </c>
      <c r="BG55" s="178">
        <v>2.5017976081825524E-4</v>
      </c>
      <c r="BH55" s="189">
        <v>1.3617555676270265E-2</v>
      </c>
      <c r="BI55" s="182">
        <v>0</v>
      </c>
      <c r="BJ55" s="181">
        <v>0</v>
      </c>
      <c r="BK55" s="183">
        <v>1.1104519728841915</v>
      </c>
      <c r="BL55" s="182">
        <v>0</v>
      </c>
      <c r="BM55" s="181">
        <v>0</v>
      </c>
      <c r="BN55" s="183">
        <v>0.55522598644209575</v>
      </c>
      <c r="BO55" s="178">
        <v>2.1151466150175078</v>
      </c>
      <c r="BP55" s="178">
        <v>2.1151466150175078</v>
      </c>
      <c r="BQ55" s="178">
        <v>1.4806026305122553</v>
      </c>
      <c r="BR55" s="178">
        <v>0.36313481803387376</v>
      </c>
      <c r="BS55" s="178">
        <v>3.9658999031578266</v>
      </c>
      <c r="BT55" s="178">
        <v>1.0575733075087539</v>
      </c>
      <c r="BU55" s="178">
        <v>1.0575733075087539</v>
      </c>
      <c r="BV55" s="178">
        <v>0.74030131525612763</v>
      </c>
      <c r="BW55" s="178">
        <v>0.18156740901693688</v>
      </c>
      <c r="BX55" s="178">
        <v>1.9829499515789133</v>
      </c>
      <c r="BY55" s="182">
        <v>0.43945322280589921</v>
      </c>
      <c r="BZ55" s="176">
        <v>9.811001354028881E-2</v>
      </c>
      <c r="CA55" s="181">
        <v>0.12327232808385771</v>
      </c>
      <c r="CB55" s="183">
        <v>0.19776409726290456</v>
      </c>
      <c r="CC55" s="182">
        <v>0</v>
      </c>
      <c r="CD55" s="181">
        <v>0</v>
      </c>
      <c r="CE55" s="183">
        <v>1.5422944067835993</v>
      </c>
      <c r="CF55" s="182">
        <v>0</v>
      </c>
      <c r="CG55" s="181">
        <v>0</v>
      </c>
      <c r="CH55" s="183">
        <v>0.77114720339179965</v>
      </c>
      <c r="CI55" s="183">
        <v>0.24669484920779464</v>
      </c>
      <c r="CJ55" s="183">
        <v>0.24669484920779464</v>
      </c>
      <c r="CK55" s="183">
        <v>0.24669484920779464</v>
      </c>
      <c r="CL55" s="183">
        <v>0.24669484920779464</v>
      </c>
      <c r="CM55" s="183">
        <v>0.24669484920779464</v>
      </c>
      <c r="CN55" s="183">
        <v>0.24669484920779464</v>
      </c>
      <c r="CO55" s="183">
        <v>0.24669484920779464</v>
      </c>
      <c r="CP55" s="179">
        <v>1.3141160500915348E-2</v>
      </c>
      <c r="CQ55" s="180">
        <v>2.4300344413701841E-3</v>
      </c>
      <c r="CR55" s="176">
        <v>1.2676407387269191E-2</v>
      </c>
      <c r="CS55" s="176">
        <v>2.4673236356914422E-3</v>
      </c>
      <c r="CT55" s="179">
        <v>1.3015179396017222E-2</v>
      </c>
      <c r="CU55" s="180">
        <v>2.8316402592907879E-3</v>
      </c>
      <c r="CV55" s="179">
        <v>1.3744370106759374E-2</v>
      </c>
      <c r="CW55" s="180">
        <v>2.6751908633163412E-3</v>
      </c>
      <c r="CX55" s="176">
        <v>4.7190515310541157</v>
      </c>
      <c r="CY55" s="176">
        <v>14.593096297418931</v>
      </c>
      <c r="CZ55" s="176">
        <v>1.8730226218429493</v>
      </c>
      <c r="DA55" s="179">
        <v>0.65969623027891588</v>
      </c>
      <c r="DB55" s="180">
        <v>4.1455163534266513</v>
      </c>
      <c r="DC55" s="178">
        <v>0.13614857404358857</v>
      </c>
      <c r="DD55" s="179">
        <v>0.13144033728567667</v>
      </c>
      <c r="DE55" s="180">
        <v>3.9173961762082885E-3</v>
      </c>
      <c r="DF55" s="179">
        <v>2.8414952879565487E-2</v>
      </c>
      <c r="DG55" s="180">
        <v>5.2544304700064652E-3</v>
      </c>
      <c r="DH55" s="189">
        <v>9.0783704508468441E-2</v>
      </c>
      <c r="DI55" s="178">
        <v>0.47283179431493971</v>
      </c>
      <c r="DJ55" s="179">
        <v>7.3080208337181457E-4</v>
      </c>
      <c r="DK55" s="176">
        <v>8.9138191335037689E-4</v>
      </c>
      <c r="DL55" s="180">
        <v>2.708974119767157E-3</v>
      </c>
      <c r="DM55" s="183">
        <v>4.4569095667518842E-2</v>
      </c>
      <c r="DN55" s="183">
        <v>0.45391852254234222</v>
      </c>
      <c r="DO55" s="189">
        <v>4.4569095667518842E-2</v>
      </c>
      <c r="DP55" s="189">
        <v>0.47283179431493971</v>
      </c>
      <c r="DQ55" s="189">
        <v>3.0396329634531845</v>
      </c>
      <c r="DR55" s="176">
        <v>2.8383388572553611E-2</v>
      </c>
      <c r="DS55" s="176">
        <v>5.6615361594752117E-3</v>
      </c>
      <c r="DT55" s="176">
        <v>1.2253283605348352E-2</v>
      </c>
      <c r="DU55" s="180">
        <v>3.5798530448586429E-3</v>
      </c>
      <c r="DV55" s="179">
        <v>2.3698352522692613E-3</v>
      </c>
      <c r="DW55" s="180">
        <v>2.3783095427986466E-2</v>
      </c>
      <c r="DX55" s="179">
        <v>4.6464387875009505E-2</v>
      </c>
      <c r="DY55" s="180">
        <v>2.972886928498308E-2</v>
      </c>
      <c r="DZ55" s="189">
        <v>4.64643878750095E-3</v>
      </c>
      <c r="EA55" s="179">
        <v>9.3742558018768532E-2</v>
      </c>
      <c r="EB55" s="180">
        <v>5.9978413172613924E-2</v>
      </c>
      <c r="EC55" s="189">
        <v>7.1195695070539172E-3</v>
      </c>
      <c r="ED55" s="179">
        <v>6.1538001509597706E-2</v>
      </c>
      <c r="EE55" s="180">
        <v>3.9373276752492851E-2</v>
      </c>
      <c r="EF55" s="179">
        <v>1.804215585410164</v>
      </c>
      <c r="EG55" s="176">
        <v>9.9034526855811595</v>
      </c>
      <c r="EH55" s="176">
        <v>0.94161085495292174</v>
      </c>
      <c r="EI55" s="176">
        <v>13.617090079538654</v>
      </c>
      <c r="EJ55" s="180">
        <v>6.5301849370782081</v>
      </c>
      <c r="EK55" s="180">
        <v>0.24669484920779461</v>
      </c>
      <c r="EL55" s="176">
        <v>25.748976982511017</v>
      </c>
      <c r="EM55" s="176">
        <v>5.1360592088341193</v>
      </c>
      <c r="EN55" s="176">
        <v>11.115991901664207</v>
      </c>
      <c r="EO55" s="180">
        <v>3.2475880537382955</v>
      </c>
      <c r="EP55" s="180">
        <v>0.26087271410479435</v>
      </c>
      <c r="EQ55" s="181">
        <v>0</v>
      </c>
      <c r="ER55" s="181">
        <v>0.3478976682320214</v>
      </c>
      <c r="ES55" s="181">
        <v>0.58283083041665484</v>
      </c>
      <c r="ET55" s="183">
        <v>0</v>
      </c>
      <c r="EU55" s="181">
        <v>0.44986528277069521</v>
      </c>
      <c r="EV55" s="181">
        <v>0.1061989328886568</v>
      </c>
      <c r="EW55" s="181">
        <v>7.7019229912571888E-2</v>
      </c>
      <c r="EX55" s="183">
        <v>0.33361440092209765</v>
      </c>
      <c r="EY55" s="179">
        <v>31.523172390327353</v>
      </c>
      <c r="EZ55" s="180">
        <v>1.4340680833755446</v>
      </c>
      <c r="FA55" s="178">
        <v>0.17462566026760201</v>
      </c>
      <c r="FB55" s="178">
        <v>0.18666024172080042</v>
      </c>
      <c r="FC55" s="178">
        <v>5.4386904525707662E-4</v>
      </c>
      <c r="FD55" s="179">
        <v>0.79595017362111631</v>
      </c>
      <c r="FE55" s="181">
        <v>1.9623437519149045</v>
      </c>
      <c r="FF55" s="181">
        <v>4.5230976028276824E-2</v>
      </c>
      <c r="FG55" s="181">
        <v>8.0762193892772685E-2</v>
      </c>
      <c r="FH55" s="181">
        <v>2.881955932813606</v>
      </c>
      <c r="FI55" s="183">
        <v>0.17644628160083303</v>
      </c>
      <c r="FJ55" s="180">
        <v>0.17827638267007537</v>
      </c>
      <c r="FK55" s="178">
        <v>0.15599501819276498</v>
      </c>
      <c r="FL55" s="180">
        <v>6.5779504965589997</v>
      </c>
      <c r="FM55" s="180">
        <v>0</v>
      </c>
      <c r="FN55" s="180">
        <v>0</v>
      </c>
      <c r="FO55" s="180">
        <v>0</v>
      </c>
      <c r="FP55" s="180">
        <v>0</v>
      </c>
      <c r="FQ55" s="180">
        <v>0</v>
      </c>
      <c r="FR55" s="180">
        <v>0</v>
      </c>
      <c r="FS55" s="180">
        <v>0</v>
      </c>
      <c r="FT55" s="180">
        <v>0</v>
      </c>
      <c r="FU55" s="180">
        <v>0.41470449781896845</v>
      </c>
      <c r="FV55" s="179">
        <v>1.4340680833755448</v>
      </c>
      <c r="FW55" s="176">
        <v>8.917696111936479</v>
      </c>
      <c r="FX55" s="180">
        <v>4.8465739738785212</v>
      </c>
      <c r="FY55" s="176">
        <v>0.82174327740541797</v>
      </c>
      <c r="FZ55" s="178">
        <v>6.7724352994178921E-2</v>
      </c>
      <c r="GA55" s="189">
        <v>9.0783704508468441E-2</v>
      </c>
      <c r="GB55" s="178">
        <v>0.32660352143652699</v>
      </c>
      <c r="GC55" s="178">
        <v>0.37015065762806382</v>
      </c>
      <c r="GD55" s="178">
        <v>4.1273524241205471E-2</v>
      </c>
      <c r="GE55" s="179">
        <v>32.07095288068794</v>
      </c>
      <c r="GF55" s="176">
        <v>8.486494232596673</v>
      </c>
      <c r="GG55" s="176">
        <v>11.185731050329247</v>
      </c>
      <c r="GH55" s="178">
        <v>1.3129634563992048</v>
      </c>
      <c r="GI55" s="182">
        <v>0.23717688745125931</v>
      </c>
      <c r="GJ55" s="182">
        <v>17.267738032890009</v>
      </c>
      <c r="GK55" s="181">
        <v>5.7362723335021792</v>
      </c>
      <c r="GL55" s="183">
        <v>1.2338355254268796</v>
      </c>
      <c r="GM55" s="181">
        <v>25.748976982511017</v>
      </c>
      <c r="GN55" s="181">
        <v>5.1360592088341193</v>
      </c>
      <c r="GO55" s="181">
        <v>19.452985827912364</v>
      </c>
      <c r="GP55" s="183">
        <v>2.5980704429906365</v>
      </c>
      <c r="GQ55" s="189">
        <v>1.9292637500240997</v>
      </c>
      <c r="GR55" s="189">
        <v>2.312467193444792</v>
      </c>
      <c r="GS55" s="189">
        <v>1.0503707651193639</v>
      </c>
    </row>
    <row r="56" spans="1:263" s="81" customFormat="1" ht="12.5" hidden="1" x14ac:dyDescent="0.25">
      <c r="A56" s="76" t="s">
        <v>210</v>
      </c>
      <c r="B56" s="179">
        <v>5.178204535356852E-2</v>
      </c>
      <c r="C56" s="176">
        <v>9.7549636575436274E-3</v>
      </c>
      <c r="D56" s="176">
        <v>2.9775312704496113E-3</v>
      </c>
      <c r="E56" s="176">
        <v>1.2276198578194893E-2</v>
      </c>
      <c r="F56" s="180">
        <v>5.7808496920255846E-3</v>
      </c>
      <c r="G56" s="176">
        <v>5.1662456334276227E-2</v>
      </c>
      <c r="H56" s="176">
        <v>9.7324348731151235E-3</v>
      </c>
      <c r="I56" s="176">
        <v>2.9706547548134696E-3</v>
      </c>
      <c r="J56" s="176">
        <v>1.2247847080323775E-2</v>
      </c>
      <c r="K56" s="176">
        <v>5.7674989998961973E-3</v>
      </c>
      <c r="L56" s="179">
        <v>0</v>
      </c>
      <c r="M56" s="176">
        <v>9.5558827665733464E-3</v>
      </c>
      <c r="N56" s="176">
        <v>2.9167653261547204E-3</v>
      </c>
      <c r="O56" s="176">
        <v>1.1370873561605726E-2</v>
      </c>
      <c r="P56" s="180">
        <v>5.6628731676985318E-3</v>
      </c>
      <c r="Q56" s="182">
        <v>2.1910789254272131E-3</v>
      </c>
      <c r="R56" s="181">
        <v>2.4845295193090703E-2</v>
      </c>
      <c r="S56" s="181">
        <v>1.0606419367835348E-2</v>
      </c>
      <c r="T56" s="181">
        <v>1.963373700136126E-2</v>
      </c>
      <c r="U56" s="183">
        <v>5.6628731676985318E-3</v>
      </c>
      <c r="V56" s="179">
        <v>4.0831510279426358E-2</v>
      </c>
      <c r="W56" s="179">
        <v>7.4900908050677364</v>
      </c>
      <c r="X56" s="176">
        <v>0.26810943890271655</v>
      </c>
      <c r="Y56" s="180">
        <v>8.9792155535048157E-2</v>
      </c>
      <c r="Z56" s="179">
        <v>4.0831510279426358E-2</v>
      </c>
      <c r="AA56" s="179">
        <v>1.538611813470468</v>
      </c>
      <c r="AB56" s="176">
        <v>0.21448755112217324</v>
      </c>
      <c r="AC56" s="180">
        <v>7.9462084544290407E-2</v>
      </c>
      <c r="AD56" s="176">
        <v>0.942113087477365</v>
      </c>
      <c r="AE56" s="176">
        <v>0.60328000251471592</v>
      </c>
      <c r="AF56" s="176">
        <v>0.6514332144638032</v>
      </c>
      <c r="AG56" s="180">
        <v>0.13293424708690085</v>
      </c>
      <c r="AH56" s="179">
        <v>4.0831510279426358E-2</v>
      </c>
      <c r="AI56" s="179">
        <v>1.538611813470468</v>
      </c>
      <c r="AJ56" s="176">
        <v>0.21448755112217324</v>
      </c>
      <c r="AK56" s="180">
        <v>7.9462084544290407E-2</v>
      </c>
      <c r="AL56" s="176">
        <v>0.942113087477365</v>
      </c>
      <c r="AM56" s="176">
        <v>0.60328000251471592</v>
      </c>
      <c r="AN56" s="176">
        <v>0.6514332144638032</v>
      </c>
      <c r="AO56" s="180">
        <v>0.13293424708690085</v>
      </c>
      <c r="AP56" s="179">
        <v>4.0831510279426358E-2</v>
      </c>
      <c r="AQ56" s="179">
        <v>1.538611813470468</v>
      </c>
      <c r="AR56" s="176">
        <v>0.21448755112217324</v>
      </c>
      <c r="AS56" s="180">
        <v>7.9462084544290407E-2</v>
      </c>
      <c r="AT56" s="176">
        <v>0.942113087477365</v>
      </c>
      <c r="AU56" s="176">
        <v>0.60328000251471592</v>
      </c>
      <c r="AV56" s="176">
        <v>0.6514332144638032</v>
      </c>
      <c r="AW56" s="180">
        <v>0.13293424708690085</v>
      </c>
      <c r="AX56" s="178">
        <v>7.9607208532018613E-7</v>
      </c>
      <c r="AY56" s="176">
        <v>1.0385019124961969E-3</v>
      </c>
      <c r="AZ56" s="176">
        <v>6.6500237042646461E-4</v>
      </c>
      <c r="BA56" s="176">
        <v>6.1549902909881389E-4</v>
      </c>
      <c r="BB56" s="180">
        <v>1.4653492417310819E-4</v>
      </c>
      <c r="BC56" s="176">
        <v>1.1083372840441078E-4</v>
      </c>
      <c r="BD56" s="180">
        <v>7.9607208532018624E-5</v>
      </c>
      <c r="BE56" s="176">
        <v>1.1083372840441078E-4</v>
      </c>
      <c r="BF56" s="180">
        <v>7.9607208532018624E-5</v>
      </c>
      <c r="BG56" s="178">
        <v>3.9803604266009319E-5</v>
      </c>
      <c r="BH56" s="189">
        <v>2.1665533432273527E-3</v>
      </c>
      <c r="BI56" s="182">
        <v>0</v>
      </c>
      <c r="BJ56" s="181">
        <v>0</v>
      </c>
      <c r="BK56" s="183">
        <v>7.151587608986136E-2</v>
      </c>
      <c r="BL56" s="182">
        <v>0</v>
      </c>
      <c r="BM56" s="181">
        <v>0</v>
      </c>
      <c r="BN56" s="183">
        <v>3.575793804493068E-2</v>
      </c>
      <c r="BO56" s="178">
        <v>0.13622071636164068</v>
      </c>
      <c r="BP56" s="178">
        <v>0.13622071636164068</v>
      </c>
      <c r="BQ56" s="178">
        <v>9.5354501453148471E-2</v>
      </c>
      <c r="BR56" s="178">
        <v>5.7774755819396083E-2</v>
      </c>
      <c r="BS56" s="178">
        <v>0.25541384317807631</v>
      </c>
      <c r="BT56" s="178">
        <v>6.8110358180820341E-2</v>
      </c>
      <c r="BU56" s="178">
        <v>6.8110358180820341E-2</v>
      </c>
      <c r="BV56" s="178">
        <v>4.7677250726574236E-2</v>
      </c>
      <c r="BW56" s="178">
        <v>2.8887377909698041E-2</v>
      </c>
      <c r="BX56" s="178">
        <v>0.12770692158903815</v>
      </c>
      <c r="BY56" s="182">
        <v>1.719054168475128E-2</v>
      </c>
      <c r="BZ56" s="176">
        <v>1.1523973304961146E-2</v>
      </c>
      <c r="CA56" s="181">
        <v>4.6093313278403984E-3</v>
      </c>
      <c r="CB56" s="183">
        <v>7.4666352332207319E-3</v>
      </c>
      <c r="CC56" s="182">
        <v>0</v>
      </c>
      <c r="CD56" s="181">
        <v>0</v>
      </c>
      <c r="CE56" s="183">
        <v>9.9327605680363015E-2</v>
      </c>
      <c r="CF56" s="182">
        <v>0</v>
      </c>
      <c r="CG56" s="181">
        <v>0</v>
      </c>
      <c r="CH56" s="183">
        <v>4.9663802840181508E-2</v>
      </c>
      <c r="CI56" s="183">
        <v>3.9249154768611474E-2</v>
      </c>
      <c r="CJ56" s="183">
        <v>3.9249154768611474E-2</v>
      </c>
      <c r="CK56" s="183">
        <v>3.9249154768611474E-2</v>
      </c>
      <c r="CL56" s="183">
        <v>3.9249154768611474E-2</v>
      </c>
      <c r="CM56" s="183">
        <v>3.9249154768611474E-2</v>
      </c>
      <c r="CN56" s="183">
        <v>3.9249154768611474E-2</v>
      </c>
      <c r="CO56" s="183">
        <v>3.9249154768611474E-2</v>
      </c>
      <c r="CP56" s="179">
        <v>2.2058785244719E-3</v>
      </c>
      <c r="CQ56" s="180">
        <v>3.8661852158111898E-4</v>
      </c>
      <c r="CR56" s="176">
        <v>2.1278649493008113E-3</v>
      </c>
      <c r="CS56" s="176">
        <v>3.9255123304149939E-4</v>
      </c>
      <c r="CT56" s="179">
        <v>2.1847313043489394E-3</v>
      </c>
      <c r="CU56" s="180">
        <v>4.5051401414676823E-4</v>
      </c>
      <c r="CV56" s="179">
        <v>2.3071334414325306E-3</v>
      </c>
      <c r="CW56" s="180">
        <v>4.2562291254584012E-4</v>
      </c>
      <c r="CX56" s="176">
        <v>0.1845999707070213</v>
      </c>
      <c r="CY56" s="176">
        <v>0.51354436957602057</v>
      </c>
      <c r="CZ56" s="176">
        <v>0.11397309052887448</v>
      </c>
      <c r="DA56" s="179">
        <v>0.1096780562116513</v>
      </c>
      <c r="DB56" s="180">
        <v>0.16200854077464505</v>
      </c>
      <c r="DC56" s="178">
        <v>2.7031776784219616E-3</v>
      </c>
      <c r="DD56" s="179">
        <v>2.2063608251921243E-2</v>
      </c>
      <c r="DE56" s="180">
        <v>6.2325779927596388E-4</v>
      </c>
      <c r="DF56" s="179">
        <v>4.7697411751837686E-3</v>
      </c>
      <c r="DG56" s="180">
        <v>8.3597997850566976E-4</v>
      </c>
      <c r="DH56" s="189">
        <v>1.4443688954849021E-2</v>
      </c>
      <c r="DI56" s="178">
        <v>7.5227546639838647E-2</v>
      </c>
      <c r="DJ56" s="179">
        <v>1.1627062408313047E-4</v>
      </c>
      <c r="DK56" s="176">
        <v>1.4181887780543304E-4</v>
      </c>
      <c r="DL56" s="180">
        <v>4.3099782923049646E-4</v>
      </c>
      <c r="DM56" s="183">
        <v>7.0909438902716521E-3</v>
      </c>
      <c r="DN56" s="183">
        <v>7.2218444774245105E-2</v>
      </c>
      <c r="DO56" s="189">
        <v>7.0909438902716521E-3</v>
      </c>
      <c r="DP56" s="189">
        <v>7.5227546639838647E-2</v>
      </c>
      <c r="DQ56" s="189">
        <v>0.48360565697039132</v>
      </c>
      <c r="DR56" s="176">
        <v>1.0385019124961969E-3</v>
      </c>
      <c r="DS56" s="176">
        <v>6.6500237042646461E-4</v>
      </c>
      <c r="DT56" s="176">
        <v>4.1033268606587595E-4</v>
      </c>
      <c r="DU56" s="180">
        <v>1.8316865521638524E-4</v>
      </c>
      <c r="DV56" s="179">
        <v>5.8741473222956283E-5</v>
      </c>
      <c r="DW56" s="180">
        <v>3.7838908932525958E-3</v>
      </c>
      <c r="DX56" s="179">
        <v>2.0262623236075268E-4</v>
      </c>
      <c r="DY56" s="180">
        <v>4.7298636165657446E-3</v>
      </c>
      <c r="DZ56" s="189">
        <v>2.026262323607527E-5</v>
      </c>
      <c r="EA56" s="179">
        <v>4.0880128227016805E-4</v>
      </c>
      <c r="EB56" s="180">
        <v>9.5425665714031754E-3</v>
      </c>
      <c r="EC56" s="189">
        <v>1.7647387140397986E-4</v>
      </c>
      <c r="ED56" s="179">
        <v>2.6836065131090564E-4</v>
      </c>
      <c r="EE56" s="180">
        <v>6.264289011175414E-3</v>
      </c>
      <c r="EF56" s="179">
        <v>9.2315449365903371E-2</v>
      </c>
      <c r="EG56" s="176">
        <v>0.36235118749129425</v>
      </c>
      <c r="EH56" s="176">
        <v>0.11060133379436458</v>
      </c>
      <c r="EI56" s="176">
        <v>0.4560032501246622</v>
      </c>
      <c r="EJ56" s="180">
        <v>0.23859052958408497</v>
      </c>
      <c r="EK56" s="180">
        <v>3.9249154768611468E-2</v>
      </c>
      <c r="EL56" s="176">
        <v>0.942113087477365</v>
      </c>
      <c r="EM56" s="176">
        <v>0.60328000251471592</v>
      </c>
      <c r="EN56" s="176">
        <v>0.37224755112217323</v>
      </c>
      <c r="EO56" s="180">
        <v>0.16616780885862606</v>
      </c>
      <c r="EP56" s="180">
        <v>4.1504853318531661E-2</v>
      </c>
      <c r="EQ56" s="181">
        <v>0</v>
      </c>
      <c r="ER56" s="181">
        <v>4.0863957682746463E-2</v>
      </c>
      <c r="ES56" s="181">
        <v>2.1792890969360292E-2</v>
      </c>
      <c r="ET56" s="183">
        <v>0</v>
      </c>
      <c r="EU56" s="181">
        <v>1.7597840895589044E-2</v>
      </c>
      <c r="EV56" s="181">
        <v>1.2474095390086508E-2</v>
      </c>
      <c r="EW56" s="181">
        <v>2.8798608317080004E-3</v>
      </c>
      <c r="EX56" s="183">
        <v>1.2595698990415304E-2</v>
      </c>
      <c r="EY56" s="179">
        <v>2.8002072353390881</v>
      </c>
      <c r="EZ56" s="180">
        <v>5.3621887780543304E-2</v>
      </c>
      <c r="FA56" s="178">
        <v>6.3802218717651437E-3</v>
      </c>
      <c r="FB56" s="178">
        <v>6.8199241451170119E-3</v>
      </c>
      <c r="FC56" s="178">
        <v>8.65295744913246E-5</v>
      </c>
      <c r="FD56" s="179">
        <v>6.9946697982106176E-2</v>
      </c>
      <c r="FE56" s="181">
        <v>7.1798958539757041E-2</v>
      </c>
      <c r="FF56" s="181">
        <v>5.312817127409249E-3</v>
      </c>
      <c r="FG56" s="181">
        <v>2.7045295791676377E-3</v>
      </c>
      <c r="FH56" s="181">
        <v>0.1052967716647316</v>
      </c>
      <c r="FI56" s="183">
        <v>6.4467411223305066E-3</v>
      </c>
      <c r="FJ56" s="180">
        <v>2.8363775561086602E-2</v>
      </c>
      <c r="FK56" s="178">
        <v>5.6995221975663654E-3</v>
      </c>
      <c r="FL56" s="180">
        <v>0.89111073155974352</v>
      </c>
      <c r="FM56" s="180">
        <v>0</v>
      </c>
      <c r="FN56" s="180">
        <v>0</v>
      </c>
      <c r="FO56" s="180">
        <v>0</v>
      </c>
      <c r="FP56" s="180">
        <v>0</v>
      </c>
      <c r="FQ56" s="180">
        <v>0</v>
      </c>
      <c r="FR56" s="180">
        <v>0</v>
      </c>
      <c r="FS56" s="180">
        <v>0</v>
      </c>
      <c r="FT56" s="180">
        <v>0</v>
      </c>
      <c r="FU56" s="180">
        <v>7.1394017973607768E-2</v>
      </c>
      <c r="FV56" s="179">
        <v>5.3621887780543311E-2</v>
      </c>
      <c r="FW56" s="176">
        <v>0.61260154028613312</v>
      </c>
      <c r="FX56" s="180">
        <v>0.33293561972072455</v>
      </c>
      <c r="FY56" s="176">
        <v>9.6521723426962677E-2</v>
      </c>
      <c r="FZ56" s="178">
        <v>1.077494573076241E-2</v>
      </c>
      <c r="GA56" s="189">
        <v>1.4443688954849021E-2</v>
      </c>
      <c r="GB56" s="178">
        <v>2.1034081202900401E-2</v>
      </c>
      <c r="GC56" s="178">
        <v>2.3838625363287118E-2</v>
      </c>
      <c r="GD56" s="178">
        <v>6.5666184194409444E-3</v>
      </c>
      <c r="GE56" s="179">
        <v>2.8488666428851364</v>
      </c>
      <c r="GF56" s="176">
        <v>0.35176621063802005</v>
      </c>
      <c r="GG56" s="176">
        <v>0.41825072468823776</v>
      </c>
      <c r="GH56" s="178">
        <v>8.4558120613248869E-2</v>
      </c>
      <c r="GI56" s="182">
        <v>4.0831510279426358E-2</v>
      </c>
      <c r="GJ56" s="182">
        <v>1.538611813470468</v>
      </c>
      <c r="GK56" s="181">
        <v>0.21448755112217324</v>
      </c>
      <c r="GL56" s="183">
        <v>7.9462084544290407E-2</v>
      </c>
      <c r="GM56" s="181">
        <v>0.942113087477365</v>
      </c>
      <c r="GN56" s="181">
        <v>0.60328000251471592</v>
      </c>
      <c r="GO56" s="181">
        <v>0.6514332144638032</v>
      </c>
      <c r="GP56" s="183">
        <v>0.13293424708690085</v>
      </c>
      <c r="GQ56" s="189">
        <v>0.1242493963363636</v>
      </c>
      <c r="GR56" s="189">
        <v>0.36791357040616918</v>
      </c>
      <c r="GS56" s="189">
        <v>6.764649649059909E-2</v>
      </c>
    </row>
    <row r="57" spans="1:263" s="81" customFormat="1" ht="12.5" hidden="1" x14ac:dyDescent="0.25">
      <c r="A57" s="136" t="s">
        <v>211</v>
      </c>
      <c r="B57" s="182">
        <v>4.7595017617042733E-2</v>
      </c>
      <c r="C57" s="181">
        <v>9.3228999005644485E-3</v>
      </c>
      <c r="D57" s="181">
        <v>2.206387640018688E-3</v>
      </c>
      <c r="E57" s="181">
        <v>1.1699513579486107E-2</v>
      </c>
      <c r="F57" s="183">
        <v>3.0351139300743373E-3</v>
      </c>
      <c r="G57" s="181">
        <v>4.7485098407765512E-2</v>
      </c>
      <c r="H57" s="181">
        <v>9.3013689539118774E-3</v>
      </c>
      <c r="I57" s="181">
        <v>2.2012920565544418E-3</v>
      </c>
      <c r="J57" s="181">
        <v>1.167249391763972E-2</v>
      </c>
      <c r="K57" s="181">
        <v>3.0281044290810947E-3</v>
      </c>
      <c r="L57" s="182">
        <v>0</v>
      </c>
      <c r="M57" s="181">
        <v>9.1326366372876215E-3</v>
      </c>
      <c r="N57" s="181">
        <v>2.1613593208346326E-3</v>
      </c>
      <c r="O57" s="181">
        <v>1.0871225399376936E-2</v>
      </c>
      <c r="P57" s="183">
        <v>2.9731728294605749E-3</v>
      </c>
      <c r="Q57" s="182">
        <v>1.4216601884080072E-3</v>
      </c>
      <c r="R57" s="181">
        <v>2.3744855256947819E-2</v>
      </c>
      <c r="S57" s="181">
        <v>7.8594884393986663E-3</v>
      </c>
      <c r="T57" s="181">
        <v>1.8711425299969445E-2</v>
      </c>
      <c r="U57" s="183">
        <v>2.9731728294605749E-3</v>
      </c>
      <c r="V57" s="182">
        <v>2.7296999503671752E-2</v>
      </c>
      <c r="W57" s="182">
        <v>6.8768839146326677</v>
      </c>
      <c r="X57" s="181">
        <v>0.2521671273526393</v>
      </c>
      <c r="Y57" s="183">
        <v>6.39668166193368E-2</v>
      </c>
      <c r="Z57" s="182">
        <v>2.7296999503671752E-2</v>
      </c>
      <c r="AA57" s="182">
        <v>1.4106727257253588</v>
      </c>
      <c r="AB57" s="181">
        <v>0.20173370188211143</v>
      </c>
      <c r="AC57" s="183">
        <v>5.6607802317997176E-2</v>
      </c>
      <c r="AD57" s="181">
        <v>0.90038531335491134</v>
      </c>
      <c r="AE57" s="181">
        <v>0.44703797210429264</v>
      </c>
      <c r="AF57" s="181">
        <v>0.62083157829369506</v>
      </c>
      <c r="AG57" s="183">
        <v>8.6253089547010095E-2</v>
      </c>
      <c r="AH57" s="182">
        <v>2.7296999503671752E-2</v>
      </c>
      <c r="AI57" s="182">
        <v>1.4106727257253588</v>
      </c>
      <c r="AJ57" s="181">
        <v>0.20173370188211143</v>
      </c>
      <c r="AK57" s="183">
        <v>5.6607802317997176E-2</v>
      </c>
      <c r="AL57" s="181">
        <v>0.90038531335491134</v>
      </c>
      <c r="AM57" s="181">
        <v>0.44703797210429264</v>
      </c>
      <c r="AN57" s="181">
        <v>0.62083157829369506</v>
      </c>
      <c r="AO57" s="183">
        <v>8.6253089547010095E-2</v>
      </c>
      <c r="AP57" s="182">
        <v>2.7296999503671752E-2</v>
      </c>
      <c r="AQ57" s="182">
        <v>1.4106727257253588</v>
      </c>
      <c r="AR57" s="181">
        <v>0.20173370188211143</v>
      </c>
      <c r="AS57" s="183">
        <v>5.6607802317997176E-2</v>
      </c>
      <c r="AT57" s="181">
        <v>0.90038531335491134</v>
      </c>
      <c r="AU57" s="181">
        <v>0.44703797210429264</v>
      </c>
      <c r="AV57" s="181">
        <v>0.62083157829369506</v>
      </c>
      <c r="AW57" s="183">
        <v>8.6253089547010095E-2</v>
      </c>
      <c r="AX57" s="189">
        <v>6.8351067082796026E-7</v>
      </c>
      <c r="AY57" s="181">
        <v>9.9250491510131803E-4</v>
      </c>
      <c r="AZ57" s="181">
        <v>4.927750130632628E-4</v>
      </c>
      <c r="BA57" s="181">
        <v>5.8658543222758265E-4</v>
      </c>
      <c r="BB57" s="183">
        <v>9.5077756209843318E-5</v>
      </c>
      <c r="BC57" s="181">
        <v>8.2129168843877138E-5</v>
      </c>
      <c r="BD57" s="183">
        <v>6.835106708279602E-5</v>
      </c>
      <c r="BE57" s="181">
        <v>8.2129168843877138E-5</v>
      </c>
      <c r="BF57" s="183">
        <v>6.835106708279602E-5</v>
      </c>
      <c r="BG57" s="189">
        <v>3.417553354139801E-5</v>
      </c>
      <c r="BH57" s="189">
        <v>1.8602113506068663E-3</v>
      </c>
      <c r="BI57" s="182">
        <v>0</v>
      </c>
      <c r="BJ57" s="181">
        <v>0</v>
      </c>
      <c r="BK57" s="183">
        <v>5.0947022086197453E-2</v>
      </c>
      <c r="BL57" s="182">
        <v>0</v>
      </c>
      <c r="BM57" s="181">
        <v>0</v>
      </c>
      <c r="BN57" s="183">
        <v>2.5473511043098727E-2</v>
      </c>
      <c r="BO57" s="189">
        <v>9.704194683085228E-2</v>
      </c>
      <c r="BP57" s="189">
        <v>9.704194683085228E-2</v>
      </c>
      <c r="BQ57" s="189">
        <v>6.79293627815966E-2</v>
      </c>
      <c r="BR57" s="189">
        <v>4.9605636016183098E-2</v>
      </c>
      <c r="BS57" s="189">
        <v>0.18195365030784802</v>
      </c>
      <c r="BT57" s="189">
        <v>4.852097341542614E-2</v>
      </c>
      <c r="BU57" s="189">
        <v>4.852097341542614E-2</v>
      </c>
      <c r="BV57" s="189">
        <v>3.39646813907983E-2</v>
      </c>
      <c r="BW57" s="189">
        <v>2.4802818008091549E-2</v>
      </c>
      <c r="BX57" s="189">
        <v>9.097682515392401E-2</v>
      </c>
      <c r="BY57" s="182">
        <v>1.6288957469380232E-2</v>
      </c>
      <c r="BZ57" s="181">
        <v>8.5394072990313784E-3</v>
      </c>
      <c r="CA57" s="181">
        <v>4.3352514731112768E-3</v>
      </c>
      <c r="CB57" s="183">
        <v>4.024563048391148E-3</v>
      </c>
      <c r="CC57" s="182">
        <v>0</v>
      </c>
      <c r="CD57" s="181">
        <v>0</v>
      </c>
      <c r="CE57" s="183">
        <v>7.0759752897496447E-2</v>
      </c>
      <c r="CF57" s="182">
        <v>0</v>
      </c>
      <c r="CG57" s="181">
        <v>0</v>
      </c>
      <c r="CH57" s="183">
        <v>3.5379876448748224E-2</v>
      </c>
      <c r="CI57" s="183">
        <v>3.3699480989254821E-2</v>
      </c>
      <c r="CJ57" s="183">
        <v>3.3699480989254821E-2</v>
      </c>
      <c r="CK57" s="183">
        <v>3.3699480989254821E-2</v>
      </c>
      <c r="CL57" s="183">
        <v>3.3699480989254821E-2</v>
      </c>
      <c r="CM57" s="183">
        <v>3.3699480989254821E-2</v>
      </c>
      <c r="CN57" s="183">
        <v>3.3699480989254821E-2</v>
      </c>
      <c r="CO57" s="183">
        <v>3.3699480989254821E-2</v>
      </c>
      <c r="CP57" s="182">
        <v>1.9284083444845912E-3</v>
      </c>
      <c r="CQ57" s="183">
        <v>3.3195220623034199E-4</v>
      </c>
      <c r="CR57" s="181">
        <v>1.8602078394821589E-3</v>
      </c>
      <c r="CS57" s="181">
        <v>3.3704605597697937E-4</v>
      </c>
      <c r="CT57" s="182">
        <v>1.9099211633930879E-3</v>
      </c>
      <c r="CU57" s="183">
        <v>3.8681313125431662E-4</v>
      </c>
      <c r="CV57" s="182">
        <v>2.0169267395914662E-3</v>
      </c>
      <c r="CW57" s="183">
        <v>3.6544153204034037E-4</v>
      </c>
      <c r="CX57" s="181">
        <v>0.17491834328657535</v>
      </c>
      <c r="CY57" s="181">
        <v>0.48644747648190617</v>
      </c>
      <c r="CZ57" s="181">
        <v>7.9558359924431332E-2</v>
      </c>
      <c r="DA57" s="182">
        <v>7.0310199028367382E-2</v>
      </c>
      <c r="DB57" s="180">
        <v>9.4849605745505619E-2</v>
      </c>
      <c r="DC57" s="189">
        <v>1.8636681175363977E-3</v>
      </c>
      <c r="DD57" s="182">
        <v>1.9288299781888556E-2</v>
      </c>
      <c r="DE57" s="183">
        <v>5.3513163485757764E-4</v>
      </c>
      <c r="DF57" s="182">
        <v>4.169771173350616E-3</v>
      </c>
      <c r="DG57" s="183">
        <v>7.1777574725199957E-4</v>
      </c>
      <c r="DH57" s="189">
        <v>1.2401409004045775E-2</v>
      </c>
      <c r="DI57" s="189">
        <v>6.4590671896071747E-2</v>
      </c>
      <c r="DJ57" s="182">
        <v>9.9830422056165663E-5</v>
      </c>
      <c r="DK57" s="181">
        <v>1.2176625470527858E-4</v>
      </c>
      <c r="DL57" s="183">
        <v>3.7005645696550749E-4</v>
      </c>
      <c r="DM57" s="183">
        <v>6.0883127352639298E-3</v>
      </c>
      <c r="DN57" s="183">
        <v>6.2007045020228871E-2</v>
      </c>
      <c r="DO57" s="189">
        <v>6.0883127352639298E-3</v>
      </c>
      <c r="DP57" s="189">
        <v>6.4590671896071747E-2</v>
      </c>
      <c r="DQ57" s="189">
        <v>0.41522574790331845</v>
      </c>
      <c r="DR57" s="181">
        <v>9.9250491510131803E-4</v>
      </c>
      <c r="DS57" s="181">
        <v>4.927750130632628E-4</v>
      </c>
      <c r="DT57" s="181">
        <v>3.9105695481838845E-4</v>
      </c>
      <c r="DU57" s="183">
        <v>1.1884719526230415E-4</v>
      </c>
      <c r="DV57" s="182">
        <v>5.5262561534544287E-5</v>
      </c>
      <c r="DW57" s="183">
        <v>3.2488638283889207E-3</v>
      </c>
      <c r="DX57" s="182">
        <v>1.7924723464235226E-4</v>
      </c>
      <c r="DY57" s="183">
        <v>4.0610797854861514E-3</v>
      </c>
      <c r="DZ57" s="189">
        <v>1.7924723464235229E-5</v>
      </c>
      <c r="EA57" s="182">
        <v>3.6163382456184115E-4</v>
      </c>
      <c r="EB57" s="183">
        <v>8.1932857575540731E-3</v>
      </c>
      <c r="EC57" s="189">
        <v>1.6602236278082374E-4</v>
      </c>
      <c r="ED57" s="182">
        <v>2.3739722183976011E-4</v>
      </c>
      <c r="EE57" s="183">
        <v>5.3785435555959629E-3</v>
      </c>
      <c r="EF57" s="182">
        <v>5.9897978852090347E-2</v>
      </c>
      <c r="EG57" s="181">
        <v>0.34630204359804284</v>
      </c>
      <c r="EH57" s="181">
        <v>8.1956961552453647E-2</v>
      </c>
      <c r="EI57" s="181">
        <v>0.43458210480558651</v>
      </c>
      <c r="EJ57" s="183">
        <v>0.125266955292645</v>
      </c>
      <c r="EK57" s="183">
        <v>3.3699480989254821E-2</v>
      </c>
      <c r="EL57" s="181">
        <v>0.90038531335491134</v>
      </c>
      <c r="EM57" s="181">
        <v>0.44703797210429264</v>
      </c>
      <c r="EN57" s="181">
        <v>0.35476090188211146</v>
      </c>
      <c r="EO57" s="183">
        <v>0.10781636193376261</v>
      </c>
      <c r="EP57" s="183">
        <v>3.5636232770246482E-2</v>
      </c>
      <c r="EQ57" s="181">
        <v>0</v>
      </c>
      <c r="ER57" s="181">
        <v>3.0280700004149393E-2</v>
      </c>
      <c r="ES57" s="181">
        <v>2.0497043054298746E-2</v>
      </c>
      <c r="ET57" s="183">
        <v>0</v>
      </c>
      <c r="EU57" s="181">
        <v>1.6674895250999619E-2</v>
      </c>
      <c r="EV57" s="181">
        <v>9.2434595606933779E-3</v>
      </c>
      <c r="EW57" s="181">
        <v>2.7086186748191761E-3</v>
      </c>
      <c r="EX57" s="183">
        <v>6.7891604641327928E-3</v>
      </c>
      <c r="EY57" s="182">
        <v>2.5709568275610821</v>
      </c>
      <c r="EZ57" s="183">
        <v>5.043342547052785E-2</v>
      </c>
      <c r="FA57" s="189">
        <v>3.3498017266686692E-3</v>
      </c>
      <c r="FB57" s="189">
        <v>3.5806581865376317E-3</v>
      </c>
      <c r="FC57" s="189">
        <v>7.429463813347395E-5</v>
      </c>
      <c r="FD57" s="182">
        <v>6.4290900445918495E-2</v>
      </c>
      <c r="FE57" s="181">
        <v>6.861886183587132E-2</v>
      </c>
      <c r="FF57" s="181">
        <v>3.9368634546112754E-3</v>
      </c>
      <c r="FG57" s="181">
        <v>2.5774819734340152E-3</v>
      </c>
      <c r="FH57" s="181">
        <v>5.5283862320852264E-2</v>
      </c>
      <c r="FI57" s="183">
        <v>3.3847262645419754E-3</v>
      </c>
      <c r="FJ57" s="183">
        <v>2.4353250941055716E-2</v>
      </c>
      <c r="FK57" s="189">
        <v>2.9924146342127406E-3</v>
      </c>
      <c r="FL57" s="183">
        <v>0.63802072601890703</v>
      </c>
      <c r="FM57" s="183">
        <v>0</v>
      </c>
      <c r="FN57" s="183">
        <v>0</v>
      </c>
      <c r="FO57" s="183">
        <v>0</v>
      </c>
      <c r="FP57" s="183">
        <v>0</v>
      </c>
      <c r="FQ57" s="183">
        <v>0</v>
      </c>
      <c r="FR57" s="183">
        <v>0</v>
      </c>
      <c r="FS57" s="183">
        <v>0</v>
      </c>
      <c r="FT57" s="183">
        <v>0</v>
      </c>
      <c r="FU57" s="183">
        <v>4.7728885359713487E-2</v>
      </c>
      <c r="FV57" s="182">
        <v>5.0433425470527857E-2</v>
      </c>
      <c r="FW57" s="181">
        <v>0.44581336930939458</v>
      </c>
      <c r="FX57" s="183">
        <v>0.24228987462467094</v>
      </c>
      <c r="FY57" s="181">
        <v>7.152379545971814E-2</v>
      </c>
      <c r="FZ57" s="189">
        <v>9.2514114241376861E-3</v>
      </c>
      <c r="GA57" s="189">
        <v>1.2401409004045775E-2</v>
      </c>
      <c r="GB57" s="189">
        <v>1.4984418260646309E-2</v>
      </c>
      <c r="GC57" s="189">
        <v>1.698234069539915E-2</v>
      </c>
      <c r="GD57" s="189">
        <v>5.6381247926035119E-3</v>
      </c>
      <c r="GE57" s="182">
        <v>2.6156325338719557</v>
      </c>
      <c r="GF57" s="181">
        <v>0.3309829095417724</v>
      </c>
      <c r="GG57" s="181">
        <v>0.39338071867011726</v>
      </c>
      <c r="GH57" s="189">
        <v>6.0238155134077577E-2</v>
      </c>
      <c r="GI57" s="182">
        <v>2.7296999503671752E-2</v>
      </c>
      <c r="GJ57" s="182">
        <v>1.4106727257253588</v>
      </c>
      <c r="GK57" s="181">
        <v>0.20173370188211143</v>
      </c>
      <c r="GL57" s="183">
        <v>5.6607802317997176E-2</v>
      </c>
      <c r="GM57" s="181">
        <v>0.90038531335491134</v>
      </c>
      <c r="GN57" s="181">
        <v>0.44703797210429264</v>
      </c>
      <c r="GO57" s="181">
        <v>0.62083157829369506</v>
      </c>
      <c r="GP57" s="183">
        <v>8.6253089547010095E-2</v>
      </c>
      <c r="GQ57" s="189">
        <v>8.8513727097343425E-2</v>
      </c>
      <c r="GR57" s="189">
        <v>0.31589206047073792</v>
      </c>
      <c r="GS57" s="189">
        <v>4.8190524107262066E-2</v>
      </c>
    </row>
    <row r="58" spans="1:263" s="81" customFormat="1" ht="12.5" hidden="1" x14ac:dyDescent="0.25">
      <c r="A58" s="136" t="s">
        <v>212</v>
      </c>
      <c r="B58" s="182">
        <v>0.40806252179537772</v>
      </c>
      <c r="C58" s="181">
        <v>4.9635711976808387E-3</v>
      </c>
      <c r="D58" s="181">
        <v>9.6391515000671682E-2</v>
      </c>
      <c r="E58" s="181">
        <v>7.3774962728050814E-3</v>
      </c>
      <c r="F58" s="183">
        <v>2.6568250892644273E-3</v>
      </c>
      <c r="G58" s="181">
        <v>0.40712011412379495</v>
      </c>
      <c r="H58" s="181">
        <v>4.9521079847531695E-3</v>
      </c>
      <c r="I58" s="181">
        <v>9.6168901802055839E-2</v>
      </c>
      <c r="J58" s="181">
        <v>7.3604581751773581E-3</v>
      </c>
      <c r="K58" s="181">
        <v>2.6506892345548104E-3</v>
      </c>
      <c r="L58" s="182">
        <v>0</v>
      </c>
      <c r="M58" s="181">
        <v>4.8622738262995959E-3</v>
      </c>
      <c r="N58" s="181">
        <v>9.4424341225147757E-2</v>
      </c>
      <c r="O58" s="181">
        <v>1.0529517229539929E-2</v>
      </c>
      <c r="P58" s="183">
        <v>2.6026041690753571E-3</v>
      </c>
      <c r="Q58" s="182">
        <v>3.7556948043227394E-3</v>
      </c>
      <c r="R58" s="181">
        <v>1.2641911948378949E-2</v>
      </c>
      <c r="S58" s="181">
        <v>0.34336124081871916</v>
      </c>
      <c r="T58" s="181">
        <v>1.1799077754090592E-2</v>
      </c>
      <c r="U58" s="183">
        <v>2.6026041690753571E-3</v>
      </c>
      <c r="V58" s="182">
        <v>8.3226202076905245E-2</v>
      </c>
      <c r="W58" s="182">
        <v>58.411832584170014</v>
      </c>
      <c r="X58" s="181">
        <v>0.27594359224416015</v>
      </c>
      <c r="Y58" s="183">
        <v>0.21172686452784462</v>
      </c>
      <c r="Z58" s="182">
        <v>8.3226202076905245E-2</v>
      </c>
      <c r="AA58" s="182">
        <v>0.3257992489457503</v>
      </c>
      <c r="AB58" s="181">
        <v>0.2207548737953281</v>
      </c>
      <c r="AC58" s="183">
        <v>0.18736890666180944</v>
      </c>
      <c r="AD58" s="181">
        <v>0.47937086698878895</v>
      </c>
      <c r="AE58" s="181">
        <v>19.529962284232067</v>
      </c>
      <c r="AF58" s="181">
        <v>0.39148487873310484</v>
      </c>
      <c r="AG58" s="183">
        <v>0.22786055550394368</v>
      </c>
      <c r="AH58" s="182">
        <v>8.3226202076905245E-2</v>
      </c>
      <c r="AI58" s="182">
        <v>0.3257992489457503</v>
      </c>
      <c r="AJ58" s="181">
        <v>0.2207548737953281</v>
      </c>
      <c r="AK58" s="183">
        <v>0.18736890666180944</v>
      </c>
      <c r="AL58" s="181">
        <v>0.47937086698878895</v>
      </c>
      <c r="AM58" s="181">
        <v>19.529962284232067</v>
      </c>
      <c r="AN58" s="181">
        <v>0.39148487873310484</v>
      </c>
      <c r="AO58" s="183">
        <v>0.22786055550394368</v>
      </c>
      <c r="AP58" s="182">
        <v>8.3226202076905245E-2</v>
      </c>
      <c r="AQ58" s="182">
        <v>0.3257992489457503</v>
      </c>
      <c r="AR58" s="181">
        <v>0.2207548737953281</v>
      </c>
      <c r="AS58" s="183">
        <v>0.18736890666180944</v>
      </c>
      <c r="AT58" s="181">
        <v>0.47937086698878895</v>
      </c>
      <c r="AU58" s="181">
        <v>19.529962284232067</v>
      </c>
      <c r="AV58" s="181">
        <v>0.39148487873310484</v>
      </c>
      <c r="AW58" s="183">
        <v>0.22786055550394368</v>
      </c>
      <c r="AX58" s="189">
        <v>3.0565001082965596E-6</v>
      </c>
      <c r="AY58" s="181">
        <v>5.2841592880937237E-4</v>
      </c>
      <c r="AZ58" s="181">
        <v>2.1528098327835705E-2</v>
      </c>
      <c r="BA58" s="181">
        <v>3.6988989418574046E-4</v>
      </c>
      <c r="BB58" s="183">
        <v>2.5117326764551143E-4</v>
      </c>
      <c r="BC58" s="181">
        <v>3.5880163879726179E-3</v>
      </c>
      <c r="BD58" s="183">
        <v>3.0565001082965594E-4</v>
      </c>
      <c r="BE58" s="181">
        <v>3.5880163879726179E-3</v>
      </c>
      <c r="BF58" s="183">
        <v>3.0565001082965594E-4</v>
      </c>
      <c r="BG58" s="189">
        <v>1.52825005414828E-4</v>
      </c>
      <c r="BH58" s="189">
        <v>8.3184307681649586E-3</v>
      </c>
      <c r="BI58" s="182">
        <v>0</v>
      </c>
      <c r="BJ58" s="181">
        <v>0</v>
      </c>
      <c r="BK58" s="183">
        <v>0.16863201599562846</v>
      </c>
      <c r="BL58" s="182">
        <v>0</v>
      </c>
      <c r="BM58" s="181">
        <v>0</v>
      </c>
      <c r="BN58" s="183">
        <v>8.4316007997814232E-2</v>
      </c>
      <c r="BO58" s="189">
        <v>0.32120383999167329</v>
      </c>
      <c r="BP58" s="189">
        <v>0.32120383999167329</v>
      </c>
      <c r="BQ58" s="189">
        <v>0.22484268799417129</v>
      </c>
      <c r="BR58" s="189">
        <v>0.22182482048439892</v>
      </c>
      <c r="BS58" s="189">
        <v>0.60225719998438754</v>
      </c>
      <c r="BT58" s="189">
        <v>0.16060191999583665</v>
      </c>
      <c r="BU58" s="189">
        <v>0.16060191999583665</v>
      </c>
      <c r="BV58" s="189">
        <v>0.11242134399708564</v>
      </c>
      <c r="BW58" s="189">
        <v>0.11091241024219946</v>
      </c>
      <c r="BX58" s="189">
        <v>0.30112859999219377</v>
      </c>
      <c r="BY58" s="182">
        <v>1.3555328109944323E-2</v>
      </c>
      <c r="BZ58" s="181">
        <v>0.3730651821247768</v>
      </c>
      <c r="CA58" s="181">
        <v>4.7440159125070516E-3</v>
      </c>
      <c r="CB58" s="183">
        <v>4.4890327047122196E-3</v>
      </c>
      <c r="CC58" s="182">
        <v>0</v>
      </c>
      <c r="CD58" s="181">
        <v>0</v>
      </c>
      <c r="CE58" s="183">
        <v>0.23421113332726179</v>
      </c>
      <c r="CF58" s="182">
        <v>0</v>
      </c>
      <c r="CG58" s="181">
        <v>0</v>
      </c>
      <c r="CH58" s="183">
        <v>0.11710556666363089</v>
      </c>
      <c r="CI58" s="183">
        <v>0.15069620956820576</v>
      </c>
      <c r="CJ58" s="183">
        <v>0.15069620956820576</v>
      </c>
      <c r="CK58" s="183">
        <v>0.15069620956820576</v>
      </c>
      <c r="CL58" s="183">
        <v>0.15069620956820576</v>
      </c>
      <c r="CM58" s="183">
        <v>0.15069620956820576</v>
      </c>
      <c r="CN58" s="183">
        <v>0.15069620956820576</v>
      </c>
      <c r="CO58" s="183">
        <v>0.15069620956820576</v>
      </c>
      <c r="CP58" s="182">
        <v>9.3560727375798531E-3</v>
      </c>
      <c r="CQ58" s="183">
        <v>1.4844127496404518E-3</v>
      </c>
      <c r="CR58" s="181">
        <v>9.0251838533000183E-3</v>
      </c>
      <c r="CS58" s="181">
        <v>1.5071912562047809E-3</v>
      </c>
      <c r="CT58" s="182">
        <v>9.2663783471258736E-3</v>
      </c>
      <c r="CU58" s="183">
        <v>1.7297379953661813E-3</v>
      </c>
      <c r="CV58" s="182">
        <v>9.7855380764964965E-3</v>
      </c>
      <c r="CW58" s="183">
        <v>1.6341691943219175E-3</v>
      </c>
      <c r="CX58" s="181">
        <v>0.14556336954986357</v>
      </c>
      <c r="CY58" s="181">
        <v>0.41058008720566996</v>
      </c>
      <c r="CZ58" s="181">
        <v>0.2529486800947493</v>
      </c>
      <c r="DA58" s="182">
        <v>2.7699648862567754</v>
      </c>
      <c r="DB58" s="180">
        <v>0.26068361375332877</v>
      </c>
      <c r="DC58" s="189">
        <v>6.3933874978706867E-2</v>
      </c>
      <c r="DD58" s="182">
        <v>9.3581183808778598E-2</v>
      </c>
      <c r="DE58" s="183">
        <v>2.3929837085261679E-3</v>
      </c>
      <c r="DF58" s="182">
        <v>2.0230509014603455E-2</v>
      </c>
      <c r="DG58" s="183">
        <v>3.2097255285727369E-3</v>
      </c>
      <c r="DH58" s="189">
        <v>5.5456205121099729E-2</v>
      </c>
      <c r="DI58" s="189">
        <v>0.28883440167239444</v>
      </c>
      <c r="DJ58" s="182">
        <v>4.4641833529291493E-4</v>
      </c>
      <c r="DK58" s="181">
        <v>5.4451025650077646E-4</v>
      </c>
      <c r="DL58" s="183">
        <v>1.6548060609219183E-3</v>
      </c>
      <c r="DM58" s="183">
        <v>2.7225512825038822E-2</v>
      </c>
      <c r="DN58" s="183">
        <v>0.27728102560549867</v>
      </c>
      <c r="DO58" s="189">
        <v>2.7225512825038822E-2</v>
      </c>
      <c r="DP58" s="189">
        <v>0.28883440167239444</v>
      </c>
      <c r="DQ58" s="189">
        <v>1.8567925821796785</v>
      </c>
      <c r="DR58" s="181">
        <v>5.2841592880937237E-4</v>
      </c>
      <c r="DS58" s="181">
        <v>2.1528098327835705E-2</v>
      </c>
      <c r="DT58" s="181">
        <v>2.4659326279049366E-4</v>
      </c>
      <c r="DU58" s="183">
        <v>3.1396658455688927E-4</v>
      </c>
      <c r="DV58" s="182">
        <v>5.2254282204358736E-5</v>
      </c>
      <c r="DW58" s="183">
        <v>1.4528160374267121E-2</v>
      </c>
      <c r="DX58" s="182">
        <v>3.4810259084423053E-3</v>
      </c>
      <c r="DY58" s="183">
        <v>1.8160200467833901E-2</v>
      </c>
      <c r="DZ58" s="189">
        <v>3.4810259084423057E-4</v>
      </c>
      <c r="EA58" s="182">
        <v>7.0230188777004859E-3</v>
      </c>
      <c r="EB58" s="183">
        <v>3.6638460632858146E-2</v>
      </c>
      <c r="EC58" s="189">
        <v>1.5698474982128111E-4</v>
      </c>
      <c r="ED58" s="182">
        <v>4.6103131323911271E-3</v>
      </c>
      <c r="EE58" s="183">
        <v>2.4051590797028906E-2</v>
      </c>
      <c r="EF58" s="182">
        <v>0.15823649687773869</v>
      </c>
      <c r="EG58" s="181">
        <v>0.18437341038030344</v>
      </c>
      <c r="EH58" s="181">
        <v>3.5804930854425456</v>
      </c>
      <c r="EI58" s="181">
        <v>0.27403941511317342</v>
      </c>
      <c r="EJ58" s="183">
        <v>0.10965400223678365</v>
      </c>
      <c r="EK58" s="183">
        <v>0.15069620956820576</v>
      </c>
      <c r="EL58" s="181">
        <v>0.47937086698878895</v>
      </c>
      <c r="EM58" s="181">
        <v>19.529962284232067</v>
      </c>
      <c r="EN58" s="181">
        <v>0.22370564499034565</v>
      </c>
      <c r="EO58" s="183">
        <v>0.28482569437992961</v>
      </c>
      <c r="EP58" s="183">
        <v>0.15935691126752793</v>
      </c>
      <c r="EQ58" s="181">
        <v>0</v>
      </c>
      <c r="ER58" s="181">
        <v>1.3228874635356842</v>
      </c>
      <c r="ES58" s="181">
        <v>2.2429678880692569E-2</v>
      </c>
      <c r="ET58" s="183">
        <v>0</v>
      </c>
      <c r="EU58" s="181">
        <v>1.3876497421713287E-2</v>
      </c>
      <c r="EV58" s="181">
        <v>0.4038234509395327</v>
      </c>
      <c r="EW58" s="181">
        <v>2.9640103172686488E-3</v>
      </c>
      <c r="EX58" s="183">
        <v>7.5726887601412114E-3</v>
      </c>
      <c r="EY58" s="182">
        <v>21.837550503518781</v>
      </c>
      <c r="EZ58" s="183">
        <v>5.5188718448832025E-2</v>
      </c>
      <c r="FA58" s="189">
        <v>2.9322910034077837E-3</v>
      </c>
      <c r="FB58" s="189">
        <v>3.1343741043158291E-3</v>
      </c>
      <c r="FC58" s="189">
        <v>3.3222827264093034E-4</v>
      </c>
      <c r="FD58" s="182">
        <v>0.55120700186615745</v>
      </c>
      <c r="FE58" s="181">
        <v>3.6533118435128825E-2</v>
      </c>
      <c r="FF58" s="181">
        <v>0.17199164183930291</v>
      </c>
      <c r="FG58" s="181">
        <v>1.6253123279905601E-3</v>
      </c>
      <c r="FH58" s="181">
        <v>4.8393423057395149E-2</v>
      </c>
      <c r="FI58" s="183">
        <v>2.9628626361670502E-3</v>
      </c>
      <c r="FJ58" s="183">
        <v>0.10890205130015529</v>
      </c>
      <c r="FK58" s="189">
        <v>2.2079241272448848E-3</v>
      </c>
      <c r="FL58" s="183">
        <v>2.3849213405889702</v>
      </c>
      <c r="FM58" s="183">
        <v>0</v>
      </c>
      <c r="FN58" s="183">
        <v>0</v>
      </c>
      <c r="FO58" s="183">
        <v>0</v>
      </c>
      <c r="FP58" s="183">
        <v>0</v>
      </c>
      <c r="FQ58" s="183">
        <v>0</v>
      </c>
      <c r="FR58" s="183">
        <v>0</v>
      </c>
      <c r="FS58" s="183">
        <v>0</v>
      </c>
      <c r="FT58" s="183">
        <v>0</v>
      </c>
      <c r="FU58" s="183">
        <v>0.14552126351171457</v>
      </c>
      <c r="FV58" s="182">
        <v>5.5188718448832025E-2</v>
      </c>
      <c r="FW58" s="181">
        <v>1.5431337154764726</v>
      </c>
      <c r="FX58" s="183">
        <v>0.83865962797634386</v>
      </c>
      <c r="FY58" s="181">
        <v>3.1246943546610879</v>
      </c>
      <c r="FZ58" s="189">
        <v>4.1370151523047953E-2</v>
      </c>
      <c r="GA58" s="189">
        <v>5.5456205121099729E-2</v>
      </c>
      <c r="GB58" s="189">
        <v>4.9597651763420139E-2</v>
      </c>
      <c r="GC58" s="189">
        <v>5.6210671998542822E-2</v>
      </c>
      <c r="GD58" s="189">
        <v>2.5212377472186798E-2</v>
      </c>
      <c r="GE58" s="182">
        <v>22.217023228375687</v>
      </c>
      <c r="GF58" s="181">
        <v>0.35744840180627629</v>
      </c>
      <c r="GG58" s="181">
        <v>0.4304720039008898</v>
      </c>
      <c r="GH58" s="189">
        <v>0.19938518728200491</v>
      </c>
      <c r="GI58" s="182">
        <v>8.3226202076905245E-2</v>
      </c>
      <c r="GJ58" s="182">
        <v>0.3257992489457503</v>
      </c>
      <c r="GK58" s="181">
        <v>0.2207548737953281</v>
      </c>
      <c r="GL58" s="183">
        <v>0.18736890666180944</v>
      </c>
      <c r="GM58" s="181">
        <v>0.47937086698878895</v>
      </c>
      <c r="GN58" s="181">
        <v>19.529962284232067</v>
      </c>
      <c r="GO58" s="181">
        <v>0.39148487873310484</v>
      </c>
      <c r="GP58" s="183">
        <v>0.22786055550394368</v>
      </c>
      <c r="GQ58" s="189">
        <v>0.292975872435844</v>
      </c>
      <c r="GR58" s="189">
        <v>1.4125955281272504</v>
      </c>
      <c r="GS58" s="189">
        <v>0.15950814982560393</v>
      </c>
    </row>
    <row r="59" spans="1:263" s="81" customFormat="1" ht="12.5" hidden="1" x14ac:dyDescent="0.25">
      <c r="A59" s="136" t="s">
        <v>213</v>
      </c>
      <c r="B59" s="182">
        <v>7.0994690441820874E-3</v>
      </c>
      <c r="C59" s="181">
        <v>1.3773364979210998E-3</v>
      </c>
      <c r="D59" s="181">
        <v>1.3928618339501014E-4</v>
      </c>
      <c r="E59" s="181">
        <v>1.0572483346746688E-3</v>
      </c>
      <c r="F59" s="183">
        <v>2.663552874893023E-4</v>
      </c>
      <c r="G59" s="181">
        <v>7.0830730417705831E-3</v>
      </c>
      <c r="H59" s="181">
        <v>1.3741555822215134E-3</v>
      </c>
      <c r="I59" s="181">
        <v>1.3896450629710024E-4</v>
      </c>
      <c r="J59" s="181">
        <v>1.0548066526084457E-3</v>
      </c>
      <c r="K59" s="181">
        <v>2.6574014825722544E-4</v>
      </c>
      <c r="L59" s="182">
        <v>0</v>
      </c>
      <c r="M59" s="181">
        <v>1.3492275898002606E-3</v>
      </c>
      <c r="N59" s="181">
        <v>1.3644360822368339E-4</v>
      </c>
      <c r="O59" s="181">
        <v>9.4967876393822759E-4</v>
      </c>
      <c r="P59" s="183">
        <v>2.6091946529564303E-4</v>
      </c>
      <c r="Q59" s="182">
        <v>1.5451904504809003E-4</v>
      </c>
      <c r="R59" s="181">
        <v>3.5079917334806779E-3</v>
      </c>
      <c r="S59" s="181">
        <v>4.9615857535884869E-4</v>
      </c>
      <c r="T59" s="181">
        <v>1.6908927968141306E-3</v>
      </c>
      <c r="U59" s="183">
        <v>2.6091946529564303E-4</v>
      </c>
      <c r="V59" s="182">
        <v>2.5334444934379768E-3</v>
      </c>
      <c r="W59" s="182">
        <v>1.0202823060330528</v>
      </c>
      <c r="X59" s="181">
        <v>2.4005431040346841E-2</v>
      </c>
      <c r="Y59" s="183">
        <v>7.4589695244193979E-3</v>
      </c>
      <c r="Z59" s="182">
        <v>2.5334444934379768E-3</v>
      </c>
      <c r="AA59" s="182">
        <v>0.21019012926801064</v>
      </c>
      <c r="AB59" s="181">
        <v>1.9204344832277474E-2</v>
      </c>
      <c r="AC59" s="183">
        <v>6.6008579862118586E-3</v>
      </c>
      <c r="AD59" s="181">
        <v>0.1330201511871604</v>
      </c>
      <c r="AE59" s="181">
        <v>2.8220885504291776E-2</v>
      </c>
      <c r="AF59" s="181">
        <v>5.6102601856485572E-2</v>
      </c>
      <c r="AG59" s="183">
        <v>9.3747754476939879E-3</v>
      </c>
      <c r="AH59" s="182">
        <v>2.5334444934379768E-3</v>
      </c>
      <c r="AI59" s="182">
        <v>0.21019012926801064</v>
      </c>
      <c r="AJ59" s="181">
        <v>1.9204344832277474E-2</v>
      </c>
      <c r="AK59" s="183">
        <v>6.6008579862118586E-3</v>
      </c>
      <c r="AL59" s="181">
        <v>0.1330201511871604</v>
      </c>
      <c r="AM59" s="181">
        <v>2.8220885504291776E-2</v>
      </c>
      <c r="AN59" s="181">
        <v>5.6102601856485572E-2</v>
      </c>
      <c r="AO59" s="183">
        <v>9.3747754476939879E-3</v>
      </c>
      <c r="AP59" s="182">
        <v>2.5334444934379768E-3</v>
      </c>
      <c r="AQ59" s="182">
        <v>0.21019012926801064</v>
      </c>
      <c r="AR59" s="181">
        <v>1.9204344832277474E-2</v>
      </c>
      <c r="AS59" s="183">
        <v>6.6008579862118586E-3</v>
      </c>
      <c r="AT59" s="181">
        <v>0.1330201511871604</v>
      </c>
      <c r="AU59" s="181">
        <v>2.8220885504291776E-2</v>
      </c>
      <c r="AV59" s="181">
        <v>5.6102601856485572E-2</v>
      </c>
      <c r="AW59" s="183">
        <v>9.3747754476939879E-3</v>
      </c>
      <c r="AX59" s="189">
        <v>8.9111999933090655E-8</v>
      </c>
      <c r="AY59" s="181">
        <v>1.4662961723447909E-4</v>
      </c>
      <c r="AZ59" s="181">
        <v>3.1108201295682923E-5</v>
      </c>
      <c r="BA59" s="181">
        <v>5.3007885084592804E-5</v>
      </c>
      <c r="BB59" s="183">
        <v>1.0333921013369324E-5</v>
      </c>
      <c r="BC59" s="181">
        <v>5.1847002159471532E-6</v>
      </c>
      <c r="BD59" s="183">
        <v>8.9111999933090669E-6</v>
      </c>
      <c r="BE59" s="181">
        <v>5.1847002159471532E-6</v>
      </c>
      <c r="BF59" s="183">
        <v>8.9111999933090669E-6</v>
      </c>
      <c r="BG59" s="189">
        <v>4.4555999966545326E-6</v>
      </c>
      <c r="BH59" s="189">
        <v>2.4252313947054261E-4</v>
      </c>
      <c r="BI59" s="182">
        <v>0</v>
      </c>
      <c r="BJ59" s="181">
        <v>0</v>
      </c>
      <c r="BK59" s="183">
        <v>5.9407721875906717E-3</v>
      </c>
      <c r="BL59" s="182">
        <v>0</v>
      </c>
      <c r="BM59" s="181">
        <v>0</v>
      </c>
      <c r="BN59" s="183">
        <v>2.9703860937953359E-3</v>
      </c>
      <c r="BO59" s="189">
        <v>1.1315756547791756E-2</v>
      </c>
      <c r="BP59" s="189">
        <v>1.1315756547791756E-2</v>
      </c>
      <c r="BQ59" s="189">
        <v>7.9210295834542289E-3</v>
      </c>
      <c r="BR59" s="189">
        <v>6.46728371921447E-3</v>
      </c>
      <c r="BS59" s="189">
        <v>2.1217043527109545E-2</v>
      </c>
      <c r="BT59" s="189">
        <v>5.6578782738958781E-3</v>
      </c>
      <c r="BU59" s="189">
        <v>5.6578782738958781E-3</v>
      </c>
      <c r="BV59" s="189">
        <v>3.9605147917271145E-3</v>
      </c>
      <c r="BW59" s="189">
        <v>3.233641859607235E-3</v>
      </c>
      <c r="BX59" s="189">
        <v>1.0608521763554772E-2</v>
      </c>
      <c r="BY59" s="182">
        <v>2.3849583534707509E-3</v>
      </c>
      <c r="BZ59" s="181">
        <v>5.3908090743632817E-4</v>
      </c>
      <c r="CA59" s="181">
        <v>4.127008201778827E-4</v>
      </c>
      <c r="CB59" s="183">
        <v>3.6463498434291899E-4</v>
      </c>
      <c r="CC59" s="182">
        <v>0</v>
      </c>
      <c r="CD59" s="181">
        <v>0</v>
      </c>
      <c r="CE59" s="183">
        <v>8.2510724827648211E-3</v>
      </c>
      <c r="CF59" s="182">
        <v>0</v>
      </c>
      <c r="CG59" s="181">
        <v>0</v>
      </c>
      <c r="CH59" s="183">
        <v>4.1255362413824105E-3</v>
      </c>
      <c r="CI59" s="183">
        <v>4.3935351353359166E-3</v>
      </c>
      <c r="CJ59" s="183">
        <v>4.3935351353359166E-3</v>
      </c>
      <c r="CK59" s="183">
        <v>4.3935351353359166E-3</v>
      </c>
      <c r="CL59" s="183">
        <v>4.3935351353359166E-3</v>
      </c>
      <c r="CM59" s="183">
        <v>4.3935351353359166E-3</v>
      </c>
      <c r="CN59" s="183">
        <v>4.3935351353359166E-3</v>
      </c>
      <c r="CO59" s="183">
        <v>4.3935351353359166E-3</v>
      </c>
      <c r="CP59" s="182">
        <v>2.1559843364157103E-4</v>
      </c>
      <c r="CQ59" s="183">
        <v>4.3277927093011043E-5</v>
      </c>
      <c r="CR59" s="181">
        <v>2.0797353298495288E-4</v>
      </c>
      <c r="CS59" s="181">
        <v>4.3942032508851406E-5</v>
      </c>
      <c r="CT59" s="182">
        <v>2.1353154397207966E-4</v>
      </c>
      <c r="CU59" s="183">
        <v>5.0430363705513057E-5</v>
      </c>
      <c r="CV59" s="182">
        <v>2.2549489949544009E-4</v>
      </c>
      <c r="CW59" s="183">
        <v>4.7644063463237486E-5</v>
      </c>
      <c r="CX59" s="181">
        <v>2.5610783549578211E-2</v>
      </c>
      <c r="CY59" s="181">
        <v>4.5040208691713317E-2</v>
      </c>
      <c r="CZ59" s="181">
        <v>9.1449008791051542E-3</v>
      </c>
      <c r="DA59" s="182">
        <v>4.6450268263197956E-3</v>
      </c>
      <c r="DB59" s="180">
        <v>1.1090286296019977E-2</v>
      </c>
      <c r="DC59" s="189">
        <v>1.8419462973941759E-4</v>
      </c>
      <c r="DD59" s="182">
        <v>2.1564557281023825E-3</v>
      </c>
      <c r="DE59" s="183">
        <v>6.9767235896783672E-5</v>
      </c>
      <c r="DF59" s="182">
        <v>4.6618556499683928E-4</v>
      </c>
      <c r="DG59" s="183">
        <v>9.3579273990871813E-5</v>
      </c>
      <c r="DH59" s="189">
        <v>1.6168209298036175E-3</v>
      </c>
      <c r="DI59" s="189">
        <v>8.420942342727172E-3</v>
      </c>
      <c r="DJ59" s="182">
        <v>1.3015288485274567E-5</v>
      </c>
      <c r="DK59" s="181">
        <v>1.5875150080693681E-5</v>
      </c>
      <c r="DL59" s="183">
        <v>4.8245729548603132E-5</v>
      </c>
      <c r="DM59" s="183">
        <v>7.9375750403468408E-4</v>
      </c>
      <c r="DN59" s="183">
        <v>8.0841046490180875E-3</v>
      </c>
      <c r="DO59" s="189">
        <v>7.9375750403468408E-4</v>
      </c>
      <c r="DP59" s="189">
        <v>8.420942342727172E-3</v>
      </c>
      <c r="DQ59" s="189">
        <v>5.4134629346103254E-2</v>
      </c>
      <c r="DR59" s="181">
        <v>1.4662961723447909E-4</v>
      </c>
      <c r="DS59" s="181">
        <v>3.1108201295682923E-5</v>
      </c>
      <c r="DT59" s="181">
        <v>3.5338590056395203E-5</v>
      </c>
      <c r="DU59" s="183">
        <v>1.2917401266711656E-5</v>
      </c>
      <c r="DV59" s="182">
        <v>1.1512327932509975E-5</v>
      </c>
      <c r="DW59" s="183">
        <v>4.2356727643669013E-4</v>
      </c>
      <c r="DX59" s="182">
        <v>3.4890114429587401E-5</v>
      </c>
      <c r="DY59" s="183">
        <v>5.294590955458627E-4</v>
      </c>
      <c r="DZ59" s="189">
        <v>3.4890114429587403E-6</v>
      </c>
      <c r="EA59" s="182">
        <v>7.0391298062406731E-5</v>
      </c>
      <c r="EB59" s="183">
        <v>1.0681911944323145E-3</v>
      </c>
      <c r="EC59" s="189">
        <v>3.4585872087529587E-5</v>
      </c>
      <c r="ED59" s="182">
        <v>4.6208892716151987E-5</v>
      </c>
      <c r="EE59" s="183">
        <v>7.0122207804862598E-4</v>
      </c>
      <c r="EF59" s="182">
        <v>6.5102607275652697E-3</v>
      </c>
      <c r="EG59" s="181">
        <v>5.1161596610446315E-2</v>
      </c>
      <c r="EH59" s="181">
        <v>5.1738290091201591E-3</v>
      </c>
      <c r="EI59" s="181">
        <v>3.9271821299539898E-2</v>
      </c>
      <c r="EJ59" s="183">
        <v>1.0993167524707989E-2</v>
      </c>
      <c r="EK59" s="183">
        <v>4.3935351353359166E-3</v>
      </c>
      <c r="EL59" s="181">
        <v>0.1330201511871604</v>
      </c>
      <c r="EM59" s="181">
        <v>2.8220885504291776E-2</v>
      </c>
      <c r="EN59" s="181">
        <v>3.2058629632277465E-2</v>
      </c>
      <c r="EO59" s="183">
        <v>1.1718469309617485E-2</v>
      </c>
      <c r="EP59" s="183">
        <v>4.6460371546080959E-3</v>
      </c>
      <c r="EQ59" s="181">
        <v>0</v>
      </c>
      <c r="ER59" s="181">
        <v>1.9115784813186834E-3</v>
      </c>
      <c r="ES59" s="181">
        <v>1.9512470112050028E-3</v>
      </c>
      <c r="ET59" s="183">
        <v>0</v>
      </c>
      <c r="EU59" s="181">
        <v>2.4414656859948467E-3</v>
      </c>
      <c r="EV59" s="181">
        <v>5.8352674762273088E-4</v>
      </c>
      <c r="EW59" s="181">
        <v>2.5785105098984204E-4</v>
      </c>
      <c r="EX59" s="183">
        <v>6.151140856223517E-4</v>
      </c>
      <c r="EY59" s="182">
        <v>0.38143755126562401</v>
      </c>
      <c r="EZ59" s="183">
        <v>4.8010862080693677E-3</v>
      </c>
      <c r="FA59" s="189">
        <v>2.939716341775485E-4</v>
      </c>
      <c r="FB59" s="189">
        <v>3.1423111706808173E-4</v>
      </c>
      <c r="FC59" s="189">
        <v>9.6860869492489839E-6</v>
      </c>
      <c r="FD59" s="182">
        <v>9.5898957578062251E-3</v>
      </c>
      <c r="FE59" s="181">
        <v>1.013753916274792E-2</v>
      </c>
      <c r="FF59" s="181">
        <v>2.4852871507903069E-4</v>
      </c>
      <c r="FG59" s="181">
        <v>2.3291895902793482E-4</v>
      </c>
      <c r="FH59" s="181">
        <v>4.8515968036919651E-3</v>
      </c>
      <c r="FI59" s="183">
        <v>2.9703653900154889E-4</v>
      </c>
      <c r="FJ59" s="183">
        <v>3.1750300161387363E-3</v>
      </c>
      <c r="FK59" s="189">
        <v>2.626080860705642E-4</v>
      </c>
      <c r="FL59" s="183">
        <v>7.3599569887001101E-2</v>
      </c>
      <c r="FM59" s="183">
        <v>0</v>
      </c>
      <c r="FN59" s="183">
        <v>0</v>
      </c>
      <c r="FO59" s="183">
        <v>0</v>
      </c>
      <c r="FP59" s="183">
        <v>0</v>
      </c>
      <c r="FQ59" s="183">
        <v>0</v>
      </c>
      <c r="FR59" s="183">
        <v>0</v>
      </c>
      <c r="FS59" s="183">
        <v>0</v>
      </c>
      <c r="FT59" s="183">
        <v>0</v>
      </c>
      <c r="FU59" s="183">
        <v>4.4297352819394568E-3</v>
      </c>
      <c r="FV59" s="182">
        <v>4.8010862080693686E-3</v>
      </c>
      <c r="FW59" s="181">
        <v>5.27451099040935E-2</v>
      </c>
      <c r="FX59" s="183">
        <v>2.8665820600050813E-2</v>
      </c>
      <c r="FY59" s="181">
        <v>4.5151977425984466E-3</v>
      </c>
      <c r="FZ59" s="189">
        <v>1.2061432387150783E-3</v>
      </c>
      <c r="GA59" s="189">
        <v>1.6168209298036175E-3</v>
      </c>
      <c r="GB59" s="189">
        <v>1.7472859375266682E-3</v>
      </c>
      <c r="GC59" s="189">
        <v>1.9802573958635572E-3</v>
      </c>
      <c r="GD59" s="189">
        <v>7.350647145459142E-4</v>
      </c>
      <c r="GE59" s="182">
        <v>0.38806581971167464</v>
      </c>
      <c r="GF59" s="181">
        <v>4.8099609320977114E-2</v>
      </c>
      <c r="GG59" s="181">
        <v>3.7448472422941075E-2</v>
      </c>
      <c r="GH59" s="189">
        <v>7.0241820227850355E-3</v>
      </c>
      <c r="GI59" s="182">
        <v>2.5334444934379768E-3</v>
      </c>
      <c r="GJ59" s="182">
        <v>0.21019012926801064</v>
      </c>
      <c r="GK59" s="181">
        <v>1.9204344832277474E-2</v>
      </c>
      <c r="GL59" s="183">
        <v>6.6008579862118586E-3</v>
      </c>
      <c r="GM59" s="181">
        <v>0.1330201511871604</v>
      </c>
      <c r="GN59" s="181">
        <v>2.8220885504291776E-2</v>
      </c>
      <c r="GO59" s="181">
        <v>5.6102601856485572E-2</v>
      </c>
      <c r="GP59" s="183">
        <v>9.3747754476939879E-3</v>
      </c>
      <c r="GQ59" s="189">
        <v>1.0321307637377083E-2</v>
      </c>
      <c r="GR59" s="189">
        <v>4.1184102125916278E-2</v>
      </c>
      <c r="GS59" s="189">
        <v>5.6193456182280282E-3</v>
      </c>
    </row>
    <row r="60" spans="1:263" s="81" customFormat="1" ht="12.5" hidden="1" x14ac:dyDescent="0.25">
      <c r="A60" s="203" t="s">
        <v>214</v>
      </c>
      <c r="B60" s="204">
        <v>1.8328551690047816E-2</v>
      </c>
      <c r="C60" s="205">
        <v>3.4117771461387521E-3</v>
      </c>
      <c r="D60" s="205">
        <v>3.6913377458474005E-4</v>
      </c>
      <c r="E60" s="205">
        <v>9.234134295340363E-3</v>
      </c>
      <c r="F60" s="206">
        <v>4.5637045360208921E-4</v>
      </c>
      <c r="G60" s="205">
        <v>1.8286222471364109E-2</v>
      </c>
      <c r="H60" s="205">
        <v>3.4038977531915503E-3</v>
      </c>
      <c r="I60" s="205">
        <v>3.6828127164112646E-4</v>
      </c>
      <c r="J60" s="205">
        <v>9.2128083500855364E-3</v>
      </c>
      <c r="K60" s="205">
        <v>4.5531648026813531E-4</v>
      </c>
      <c r="L60" s="204">
        <v>0</v>
      </c>
      <c r="M60" s="205">
        <v>3.3421490411155125E-3</v>
      </c>
      <c r="N60" s="205">
        <v>3.6160043224627594E-4</v>
      </c>
      <c r="O60" s="205">
        <v>8.9485676992790957E-3</v>
      </c>
      <c r="P60" s="206">
        <v>4.4705677087551591E-4</v>
      </c>
      <c r="Q60" s="204">
        <v>2.355001024132132E-4</v>
      </c>
      <c r="R60" s="205">
        <v>8.6895875069003328E-3</v>
      </c>
      <c r="S60" s="205">
        <v>1.3149106627137308E-3</v>
      </c>
      <c r="T60" s="205">
        <v>1.4768461346983336E-2</v>
      </c>
      <c r="U60" s="206">
        <v>4.4705677087551591E-4</v>
      </c>
      <c r="V60" s="204">
        <v>3.5751013149600561E-3</v>
      </c>
      <c r="W60" s="204">
        <v>2.6159525164032003</v>
      </c>
      <c r="X60" s="205">
        <v>0.18052729163805847</v>
      </c>
      <c r="Y60" s="206">
        <v>1.0966117496309737E-2</v>
      </c>
      <c r="Z60" s="204">
        <v>3.5751013149600561E-3</v>
      </c>
      <c r="AA60" s="204">
        <v>0.53517400746674726</v>
      </c>
      <c r="AB60" s="205">
        <v>0.14442183331044678</v>
      </c>
      <c r="AC60" s="206">
        <v>9.7045287577962273E-3</v>
      </c>
      <c r="AD60" s="205">
        <v>0.32950198624757071</v>
      </c>
      <c r="AE60" s="205">
        <v>7.4790490588574732E-2</v>
      </c>
      <c r="AF60" s="205">
        <v>0.49000688189328179</v>
      </c>
      <c r="AG60" s="206">
        <v>1.4287951218865627E-2</v>
      </c>
      <c r="AH60" s="204">
        <v>3.5751013149600561E-3</v>
      </c>
      <c r="AI60" s="204">
        <v>0.53517400746674726</v>
      </c>
      <c r="AJ60" s="205">
        <v>0.14442183331044678</v>
      </c>
      <c r="AK60" s="206">
        <v>9.7045287577962273E-3</v>
      </c>
      <c r="AL60" s="205">
        <v>0.32950198624757071</v>
      </c>
      <c r="AM60" s="205">
        <v>7.4790490588574732E-2</v>
      </c>
      <c r="AN60" s="205">
        <v>0.49000688189328179</v>
      </c>
      <c r="AO60" s="206">
        <v>1.4287951218865627E-2</v>
      </c>
      <c r="AP60" s="204">
        <v>3.5751013149600561E-3</v>
      </c>
      <c r="AQ60" s="204">
        <v>0.53517400746674726</v>
      </c>
      <c r="AR60" s="205">
        <v>0.14442183331044678</v>
      </c>
      <c r="AS60" s="206">
        <v>9.7045287577962273E-3</v>
      </c>
      <c r="AT60" s="205">
        <v>0.32950198624757071</v>
      </c>
      <c r="AU60" s="205">
        <v>7.4790490588574732E-2</v>
      </c>
      <c r="AV60" s="205">
        <v>0.49000688189328179</v>
      </c>
      <c r="AW60" s="206">
        <v>1.4287951218865627E-2</v>
      </c>
      <c r="AX60" s="207">
        <v>1.2405022652614995E-7</v>
      </c>
      <c r="AY60" s="205">
        <v>3.6321376641274938E-4</v>
      </c>
      <c r="AZ60" s="205">
        <v>8.2442403725369902E-5</v>
      </c>
      <c r="BA60" s="205">
        <v>4.6297725286436161E-4</v>
      </c>
      <c r="BB60" s="206">
        <v>1.5749770238491478E-5</v>
      </c>
      <c r="BC60" s="205">
        <v>1.3740400620894984E-5</v>
      </c>
      <c r="BD60" s="206">
        <v>1.2405022652614997E-5</v>
      </c>
      <c r="BE60" s="205">
        <v>1.3740400620894984E-5</v>
      </c>
      <c r="BF60" s="206">
        <v>1.2405022652614997E-5</v>
      </c>
      <c r="BG60" s="207">
        <v>6.2025113263074976E-6</v>
      </c>
      <c r="BH60" s="207">
        <v>3.3760941749419937E-4</v>
      </c>
      <c r="BI60" s="204">
        <v>0</v>
      </c>
      <c r="BJ60" s="205">
        <v>0</v>
      </c>
      <c r="BK60" s="206">
        <v>8.7340758820166047E-3</v>
      </c>
      <c r="BL60" s="204">
        <v>0</v>
      </c>
      <c r="BM60" s="205">
        <v>0</v>
      </c>
      <c r="BN60" s="206">
        <v>4.3670379410083024E-3</v>
      </c>
      <c r="BO60" s="207">
        <v>1.6636335013364961E-2</v>
      </c>
      <c r="BP60" s="207">
        <v>1.6636335013364961E-2</v>
      </c>
      <c r="BQ60" s="207">
        <v>1.1645434509355472E-2</v>
      </c>
      <c r="BR60" s="207">
        <v>9.0029177998453159E-3</v>
      </c>
      <c r="BS60" s="207">
        <v>3.1193128150059302E-2</v>
      </c>
      <c r="BT60" s="207">
        <v>8.3181675066824803E-3</v>
      </c>
      <c r="BU60" s="207">
        <v>8.3181675066824803E-3</v>
      </c>
      <c r="BV60" s="207">
        <v>5.8227172546777362E-3</v>
      </c>
      <c r="BW60" s="207">
        <v>4.5014588999226579E-3</v>
      </c>
      <c r="BX60" s="207">
        <v>1.5596564075029651E-2</v>
      </c>
      <c r="BY60" s="204">
        <v>5.7323986863865245E-3</v>
      </c>
      <c r="BZ60" s="205">
        <v>1.4286626664484186E-3</v>
      </c>
      <c r="CA60" s="205">
        <v>3.1036210596800885E-3</v>
      </c>
      <c r="CB60" s="206">
        <v>6.1350878996305604E-4</v>
      </c>
      <c r="CC60" s="204">
        <v>0</v>
      </c>
      <c r="CD60" s="205">
        <v>0</v>
      </c>
      <c r="CE60" s="206">
        <v>1.2130660947245284E-2</v>
      </c>
      <c r="CF60" s="204">
        <v>0</v>
      </c>
      <c r="CG60" s="205">
        <v>0</v>
      </c>
      <c r="CH60" s="206">
        <v>6.0653304736226418E-3</v>
      </c>
      <c r="CI60" s="206">
        <v>6.1161126357644818E-3</v>
      </c>
      <c r="CJ60" s="206">
        <v>6.1161126357644818E-3</v>
      </c>
      <c r="CK60" s="206">
        <v>6.1161126357644818E-3</v>
      </c>
      <c r="CL60" s="206">
        <v>6.1161126357644818E-3</v>
      </c>
      <c r="CM60" s="206">
        <v>6.1161126357644818E-3</v>
      </c>
      <c r="CN60" s="206">
        <v>6.1161126357644818E-3</v>
      </c>
      <c r="CO60" s="206">
        <v>6.1161126357644818E-3</v>
      </c>
      <c r="CP60" s="204">
        <v>3.1972395390745915E-4</v>
      </c>
      <c r="CQ60" s="206">
        <v>6.0245945142082304E-5</v>
      </c>
      <c r="CR60" s="205">
        <v>3.0841652766642043E-4</v>
      </c>
      <c r="CS60" s="205">
        <v>6.1170427000127191E-5</v>
      </c>
      <c r="CT60" s="204">
        <v>3.1665883823728274E-4</v>
      </c>
      <c r="CU60" s="206">
        <v>7.0202644381926524E-5</v>
      </c>
      <c r="CV60" s="204">
        <v>3.3440002153497031E-4</v>
      </c>
      <c r="CW60" s="206">
        <v>6.6323916752834231E-5</v>
      </c>
      <c r="CX60" s="205">
        <v>6.15571428168891E-2</v>
      </c>
      <c r="CY60" s="205">
        <v>0.36751114503232657</v>
      </c>
      <c r="CZ60" s="205">
        <v>1.3542524976137338E-2</v>
      </c>
      <c r="DA60" s="204">
        <v>9.5435342285833773E-3</v>
      </c>
      <c r="DB60" s="208">
        <v>1.9436901259772099E-2</v>
      </c>
      <c r="DC60" s="207">
        <v>3.3727839315789593E-4</v>
      </c>
      <c r="DD60" s="204">
        <v>3.1979385943105517E-3</v>
      </c>
      <c r="DE60" s="206">
        <v>9.71209424499243E-5</v>
      </c>
      <c r="DF60" s="204">
        <v>6.9133476332748612E-4</v>
      </c>
      <c r="DG60" s="206">
        <v>1.3026898897383643E-4</v>
      </c>
      <c r="DH60" s="207">
        <v>2.250729449961329E-3</v>
      </c>
      <c r="DI60" s="207">
        <v>1.1722549218548589E-2</v>
      </c>
      <c r="DJ60" s="204">
        <v>1.8118205024169342E-5</v>
      </c>
      <c r="DK60" s="205">
        <v>2.2099335276116918E-5</v>
      </c>
      <c r="DL60" s="206">
        <v>6.7161478632701713E-5</v>
      </c>
      <c r="DM60" s="206">
        <v>1.1049667638058458E-3</v>
      </c>
      <c r="DN60" s="206">
        <v>1.1253647249806644E-2</v>
      </c>
      <c r="DO60" s="207">
        <v>1.1049667638058458E-3</v>
      </c>
      <c r="DP60" s="207">
        <v>1.1722549218548589E-2</v>
      </c>
      <c r="DQ60" s="207">
        <v>7.5359244976383799E-2</v>
      </c>
      <c r="DR60" s="205">
        <v>3.6321376641274938E-4</v>
      </c>
      <c r="DS60" s="205">
        <v>8.2442403725369902E-5</v>
      </c>
      <c r="DT60" s="205">
        <v>3.086515019095744E-4</v>
      </c>
      <c r="DU60" s="206">
        <v>1.9687212798114348E-5</v>
      </c>
      <c r="DV60" s="204">
        <v>2.1282143930401157E-5</v>
      </c>
      <c r="DW60" s="206">
        <v>5.8963570148226857E-4</v>
      </c>
      <c r="DX60" s="204">
        <v>5.614971085584214E-5</v>
      </c>
      <c r="DY60" s="206">
        <v>7.3704462685283577E-4</v>
      </c>
      <c r="DZ60" s="207">
        <v>5.6149710855842144E-6</v>
      </c>
      <c r="EA60" s="204">
        <v>1.132828337650791E-4</v>
      </c>
      <c r="EB60" s="206">
        <v>1.4869979322881467E-3</v>
      </c>
      <c r="EC60" s="207">
        <v>6.3936808614239063E-5</v>
      </c>
      <c r="ED60" s="204">
        <v>7.436536128927928E-5</v>
      </c>
      <c r="EE60" s="206">
        <v>9.7615088531716567E-4</v>
      </c>
      <c r="EF60" s="204">
        <v>9.9221883464344646E-3</v>
      </c>
      <c r="EG60" s="205">
        <v>0.12673153317214259</v>
      </c>
      <c r="EH60" s="205">
        <v>1.3711589941238698E-2</v>
      </c>
      <c r="EI60" s="205">
        <v>0.34300481732529725</v>
      </c>
      <c r="EJ60" s="206">
        <v>1.8835581966722692E-2</v>
      </c>
      <c r="EK60" s="206">
        <v>6.1161126357644809E-3</v>
      </c>
      <c r="EL60" s="205">
        <v>0.32950198624757071</v>
      </c>
      <c r="EM60" s="205">
        <v>7.4790490588574732E-2</v>
      </c>
      <c r="EN60" s="205">
        <v>0.28000393251044675</v>
      </c>
      <c r="EO60" s="206">
        <v>1.7859939023582034E-2</v>
      </c>
      <c r="EP60" s="206">
        <v>6.4676133619578418E-3</v>
      </c>
      <c r="EQ60" s="205">
        <v>0</v>
      </c>
      <c r="ER60" s="205">
        <v>5.0660314111917104E-3</v>
      </c>
      <c r="ES60" s="205">
        <v>1.467390182070257E-2</v>
      </c>
      <c r="ET60" s="206">
        <v>0</v>
      </c>
      <c r="EU60" s="205">
        <v>5.8682176445083462E-3</v>
      </c>
      <c r="EV60" s="205">
        <v>1.5464522443713697E-3</v>
      </c>
      <c r="EW60" s="205">
        <v>1.9391091875411929E-3</v>
      </c>
      <c r="EX60" s="206">
        <v>1.0349470417366691E-3</v>
      </c>
      <c r="EY60" s="204">
        <v>0.97798669660714299</v>
      </c>
      <c r="EZ60" s="206">
        <v>3.6105458327611695E-2</v>
      </c>
      <c r="FA60" s="207">
        <v>5.0368802249192647E-4</v>
      </c>
      <c r="FB60" s="207">
        <v>5.3840041541511092E-4</v>
      </c>
      <c r="FC60" s="207">
        <v>1.3483720274581519E-5</v>
      </c>
      <c r="FD60" s="204">
        <v>2.4758034580510183E-2</v>
      </c>
      <c r="FE60" s="205">
        <v>2.5111528290838368E-2</v>
      </c>
      <c r="FF60" s="205">
        <v>6.5864639588584313E-4</v>
      </c>
      <c r="FG60" s="205">
        <v>2.0343422420775578E-3</v>
      </c>
      <c r="FH60" s="205">
        <v>8.3126768567876649E-3</v>
      </c>
      <c r="FI60" s="206">
        <v>5.0893939939516313E-4</v>
      </c>
      <c r="FJ60" s="206">
        <v>4.4198670552233832E-3</v>
      </c>
      <c r="FK60" s="207">
        <v>4.4995003661946567E-4</v>
      </c>
      <c r="FL60" s="206">
        <v>0.1041914754281896</v>
      </c>
      <c r="FM60" s="206">
        <v>0</v>
      </c>
      <c r="FN60" s="206">
        <v>0</v>
      </c>
      <c r="FO60" s="206">
        <v>0</v>
      </c>
      <c r="FP60" s="206">
        <v>0</v>
      </c>
      <c r="FQ60" s="206">
        <v>0</v>
      </c>
      <c r="FR60" s="206">
        <v>0</v>
      </c>
      <c r="FS60" s="206">
        <v>0</v>
      </c>
      <c r="FT60" s="206">
        <v>0</v>
      </c>
      <c r="FU60" s="206">
        <v>6.251075353103811E-3</v>
      </c>
      <c r="FV60" s="204">
        <v>3.6105458327611695E-2</v>
      </c>
      <c r="FW60" s="205">
        <v>7.6983031421768974E-2</v>
      </c>
      <c r="FX60" s="206">
        <v>4.1838604033570086E-2</v>
      </c>
      <c r="FY60" s="205">
        <v>1.1966097032001606E-2</v>
      </c>
      <c r="FZ60" s="207">
        <v>1.679036965817543E-3</v>
      </c>
      <c r="GA60" s="207">
        <v>2.250729449961329E-3</v>
      </c>
      <c r="GB60" s="207">
        <v>2.5688458476519427E-3</v>
      </c>
      <c r="GC60" s="207">
        <v>2.9113586273388681E-3</v>
      </c>
      <c r="GD60" s="207">
        <v>1.023262236503122E-3</v>
      </c>
      <c r="GE60" s="204">
        <v>0.99498124352647443</v>
      </c>
      <c r="GF60" s="205">
        <v>0.11263896365488035</v>
      </c>
      <c r="GG60" s="205">
        <v>0.28162257495537119</v>
      </c>
      <c r="GH60" s="207">
        <v>1.0326896379607223E-2</v>
      </c>
      <c r="GI60" s="204">
        <v>3.5751013149600561E-3</v>
      </c>
      <c r="GJ60" s="204">
        <v>0.53517400746674726</v>
      </c>
      <c r="GK60" s="205">
        <v>0.14442183331044678</v>
      </c>
      <c r="GL60" s="206">
        <v>9.7045287577962273E-3</v>
      </c>
      <c r="GM60" s="205">
        <v>0.32950198624757071</v>
      </c>
      <c r="GN60" s="205">
        <v>7.4790490588574732E-2</v>
      </c>
      <c r="GO60" s="205">
        <v>0.49000688189328179</v>
      </c>
      <c r="GP60" s="206">
        <v>1.4287951218865627E-2</v>
      </c>
      <c r="GQ60" s="207">
        <v>1.517430415776452E-2</v>
      </c>
      <c r="GR60" s="207">
        <v>5.7331192228117438E-2</v>
      </c>
      <c r="GS60" s="207">
        <v>8.2615171036857799E-3</v>
      </c>
    </row>
    <row r="61" spans="1:263" s="62" customFormat="1" ht="14" x14ac:dyDescent="0.3">
      <c r="A61" s="61" t="s">
        <v>321</v>
      </c>
      <c r="BS61" s="63"/>
      <c r="BW61" s="63"/>
      <c r="CA61" s="63"/>
      <c r="CV61" s="63"/>
    </row>
    <row r="62" spans="1:263" s="62" customFormat="1" ht="104" customHeight="1" x14ac:dyDescent="0.3">
      <c r="A62" s="252"/>
      <c r="B62" s="252" t="s">
        <v>322</v>
      </c>
      <c r="C62" s="252" t="s">
        <v>121</v>
      </c>
      <c r="D62" s="252" t="s">
        <v>324</v>
      </c>
      <c r="E62" s="253" t="s">
        <v>8</v>
      </c>
      <c r="F62" s="587" t="s">
        <v>11</v>
      </c>
      <c r="G62" s="589"/>
      <c r="H62" s="587" t="s">
        <v>12</v>
      </c>
      <c r="I62" s="589"/>
      <c r="J62" s="587" t="s">
        <v>90</v>
      </c>
      <c r="K62" s="589"/>
      <c r="L62" s="252" t="s">
        <v>325</v>
      </c>
      <c r="M62" s="584" t="s">
        <v>328</v>
      </c>
      <c r="N62" s="586"/>
      <c r="O62" s="584" t="s">
        <v>329</v>
      </c>
      <c r="P62" s="586"/>
      <c r="Q62" s="584" t="s">
        <v>132</v>
      </c>
      <c r="R62" s="586"/>
      <c r="S62" s="584" t="s">
        <v>135</v>
      </c>
      <c r="T62" s="586"/>
      <c r="U62" s="584" t="s">
        <v>330</v>
      </c>
      <c r="V62" s="586"/>
      <c r="W62" s="587" t="s">
        <v>331</v>
      </c>
      <c r="X62" s="588"/>
      <c r="Y62" s="589"/>
      <c r="Z62" s="587" t="s">
        <v>138</v>
      </c>
      <c r="AA62" s="588"/>
      <c r="AB62" s="589"/>
      <c r="AC62" s="584" t="s">
        <v>149</v>
      </c>
      <c r="AD62" s="586"/>
      <c r="AE62" s="584" t="s">
        <v>333</v>
      </c>
      <c r="AF62" s="585"/>
      <c r="AG62" s="586"/>
      <c r="AH62" s="587" t="s">
        <v>95</v>
      </c>
      <c r="AI62" s="588"/>
      <c r="AJ62" s="589"/>
      <c r="AK62" s="587" t="s">
        <v>297</v>
      </c>
      <c r="AL62" s="588"/>
      <c r="AM62" s="589"/>
      <c r="AN62" s="252" t="s">
        <v>106</v>
      </c>
      <c r="AO62" s="584" t="s">
        <v>111</v>
      </c>
      <c r="AP62" s="586"/>
      <c r="AQ62" s="584" t="s">
        <v>346</v>
      </c>
      <c r="AR62" s="586"/>
      <c r="AS62" s="72" t="s">
        <v>6</v>
      </c>
      <c r="AT62" s="72" t="s">
        <v>7</v>
      </c>
    </row>
    <row r="63" spans="1:263" s="62" customFormat="1" ht="151.5" x14ac:dyDescent="0.3">
      <c r="A63" s="254" t="s">
        <v>350</v>
      </c>
      <c r="B63" s="255" t="s">
        <v>351</v>
      </c>
      <c r="C63" s="255" t="s">
        <v>351</v>
      </c>
      <c r="D63" s="255" t="s">
        <v>351</v>
      </c>
      <c r="E63" s="258" t="s">
        <v>34</v>
      </c>
      <c r="F63" s="259" t="s">
        <v>352</v>
      </c>
      <c r="G63" s="258" t="s">
        <v>353</v>
      </c>
      <c r="H63" s="259" t="s">
        <v>352</v>
      </c>
      <c r="I63" s="258" t="s">
        <v>353</v>
      </c>
      <c r="J63" s="259" t="s">
        <v>354</v>
      </c>
      <c r="K63" s="258" t="s">
        <v>355</v>
      </c>
      <c r="L63" s="255" t="s">
        <v>364</v>
      </c>
      <c r="M63" s="256" t="s">
        <v>365</v>
      </c>
      <c r="N63" s="257" t="s">
        <v>366</v>
      </c>
      <c r="O63" s="256" t="s">
        <v>367</v>
      </c>
      <c r="P63" s="257" t="s">
        <v>368</v>
      </c>
      <c r="Q63" s="256" t="s">
        <v>369</v>
      </c>
      <c r="R63" s="257" t="s">
        <v>370</v>
      </c>
      <c r="S63" s="256" t="s">
        <v>375</v>
      </c>
      <c r="T63" s="257" t="s">
        <v>376</v>
      </c>
      <c r="U63" s="256" t="s">
        <v>377</v>
      </c>
      <c r="V63" s="257" t="s">
        <v>378</v>
      </c>
      <c r="W63" s="259" t="s">
        <v>379</v>
      </c>
      <c r="X63" s="260" t="s">
        <v>380</v>
      </c>
      <c r="Y63" s="258" t="s">
        <v>381</v>
      </c>
      <c r="Z63" s="259" t="s">
        <v>379</v>
      </c>
      <c r="AA63" s="260" t="s">
        <v>380</v>
      </c>
      <c r="AB63" s="258" t="s">
        <v>381</v>
      </c>
      <c r="AC63" s="256" t="s">
        <v>382</v>
      </c>
      <c r="AD63" s="257" t="s">
        <v>383</v>
      </c>
      <c r="AE63" s="261" t="s">
        <v>384</v>
      </c>
      <c r="AF63" s="261" t="s">
        <v>385</v>
      </c>
      <c r="AG63" s="261" t="s">
        <v>386</v>
      </c>
      <c r="AH63" s="259" t="s">
        <v>425</v>
      </c>
      <c r="AI63" s="260" t="s">
        <v>426</v>
      </c>
      <c r="AJ63" s="258" t="s">
        <v>427</v>
      </c>
      <c r="AK63" s="259" t="s">
        <v>428</v>
      </c>
      <c r="AL63" s="260" t="s">
        <v>429</v>
      </c>
      <c r="AM63" s="258" t="s">
        <v>430</v>
      </c>
      <c r="AN63" s="255" t="s">
        <v>431</v>
      </c>
      <c r="AO63" s="259" t="s">
        <v>437</v>
      </c>
      <c r="AP63" s="258" t="s">
        <v>438</v>
      </c>
      <c r="AQ63" s="259" t="s">
        <v>437</v>
      </c>
      <c r="AR63" s="258" t="s">
        <v>438</v>
      </c>
      <c r="AS63" s="255" t="s">
        <v>351</v>
      </c>
      <c r="AT63" s="255" t="s">
        <v>351</v>
      </c>
    </row>
    <row r="64" spans="1:263" s="63" customFormat="1" ht="12.5" x14ac:dyDescent="0.25">
      <c r="A64" s="262" t="s">
        <v>465</v>
      </c>
      <c r="B64" s="263"/>
      <c r="C64" s="263"/>
      <c r="D64" s="263"/>
      <c r="E64" s="265"/>
      <c r="F64" s="264"/>
      <c r="G64" s="265"/>
      <c r="H64" s="264"/>
      <c r="I64" s="265"/>
      <c r="J64" s="264"/>
      <c r="K64" s="265"/>
      <c r="L64" s="263"/>
      <c r="M64" s="264"/>
      <c r="N64" s="265"/>
      <c r="O64" s="264"/>
      <c r="P64" s="265"/>
      <c r="Q64" s="264"/>
      <c r="R64" s="265"/>
      <c r="S64" s="264"/>
      <c r="T64" s="265"/>
      <c r="U64" s="264"/>
      <c r="V64" s="265"/>
      <c r="W64" s="264"/>
      <c r="X64" s="266"/>
      <c r="Y64" s="265"/>
      <c r="Z64" s="264"/>
      <c r="AA64" s="266"/>
      <c r="AB64" s="265"/>
      <c r="AC64" s="264"/>
      <c r="AD64" s="265"/>
      <c r="AE64" s="266"/>
      <c r="AF64" s="266"/>
      <c r="AG64" s="266"/>
      <c r="AH64" s="264"/>
      <c r="AI64" s="266"/>
      <c r="AJ64" s="265"/>
      <c r="AK64" s="264"/>
      <c r="AL64" s="266"/>
      <c r="AM64" s="265"/>
      <c r="AN64" s="263"/>
      <c r="AO64" s="264"/>
      <c r="AP64" s="265"/>
      <c r="AQ64" s="264"/>
      <c r="AR64" s="265"/>
      <c r="AS64" s="263"/>
      <c r="AT64" s="263"/>
    </row>
    <row r="65" spans="1:46" s="62" customFormat="1" ht="12.5" x14ac:dyDescent="0.25">
      <c r="A65" s="267" t="s">
        <v>466</v>
      </c>
      <c r="B65" s="268">
        <v>0.23036381110242418</v>
      </c>
      <c r="C65" s="268">
        <v>0</v>
      </c>
      <c r="D65" s="268">
        <v>0</v>
      </c>
      <c r="E65" s="270"/>
      <c r="F65" s="269">
        <v>4.0000000000000036E-2</v>
      </c>
      <c r="G65" s="270"/>
      <c r="H65" s="269">
        <v>4.0000000000000036E-2</v>
      </c>
      <c r="I65" s="270"/>
      <c r="J65" s="269">
        <v>0.06</v>
      </c>
      <c r="K65" s="270"/>
      <c r="L65" s="268"/>
      <c r="M65" s="269">
        <v>0</v>
      </c>
      <c r="N65" s="270"/>
      <c r="O65" s="269">
        <v>0</v>
      </c>
      <c r="P65" s="270"/>
      <c r="Q65" s="269">
        <v>0</v>
      </c>
      <c r="R65" s="270"/>
      <c r="S65" s="269"/>
      <c r="T65" s="270"/>
      <c r="U65" s="269">
        <v>0</v>
      </c>
      <c r="V65" s="270"/>
      <c r="W65" s="269">
        <v>0.6</v>
      </c>
      <c r="X65" s="271"/>
      <c r="Y65" s="270"/>
      <c r="Z65" s="269">
        <v>0.6</v>
      </c>
      <c r="AA65" s="271"/>
      <c r="AB65" s="270"/>
      <c r="AC65" s="269"/>
      <c r="AD65" s="270"/>
      <c r="AE65" s="271"/>
      <c r="AF65" s="271"/>
      <c r="AG65" s="271"/>
      <c r="AH65" s="269"/>
      <c r="AI65" s="271"/>
      <c r="AJ65" s="270"/>
      <c r="AK65" s="269"/>
      <c r="AL65" s="271"/>
      <c r="AM65" s="270"/>
      <c r="AN65" s="268"/>
      <c r="AO65" s="269">
        <v>4.0000000000000036E-2</v>
      </c>
      <c r="AP65" s="270"/>
      <c r="AQ65" s="269">
        <v>4.0000000000000036E-2</v>
      </c>
      <c r="AR65" s="270"/>
      <c r="AS65" s="268"/>
      <c r="AT65" s="268"/>
    </row>
    <row r="66" spans="1:46" s="62" customFormat="1" ht="12.5" x14ac:dyDescent="0.25">
      <c r="A66" s="267" t="s">
        <v>467</v>
      </c>
      <c r="B66" s="268">
        <v>0.23305837764422085</v>
      </c>
      <c r="C66" s="268">
        <v>0</v>
      </c>
      <c r="D66" s="268">
        <v>0</v>
      </c>
      <c r="E66" s="270"/>
      <c r="F66" s="269">
        <v>0.48499999999999999</v>
      </c>
      <c r="G66" s="270"/>
      <c r="H66" s="269">
        <v>0.48499999999999999</v>
      </c>
      <c r="I66" s="270"/>
      <c r="J66" s="269">
        <v>0.06</v>
      </c>
      <c r="K66" s="270"/>
      <c r="L66" s="268"/>
      <c r="M66" s="269">
        <v>0.5</v>
      </c>
      <c r="N66" s="270"/>
      <c r="O66" s="269">
        <v>0.1</v>
      </c>
      <c r="P66" s="270"/>
      <c r="Q66" s="269">
        <v>0.1</v>
      </c>
      <c r="R66" s="270"/>
      <c r="S66" s="269"/>
      <c r="T66" s="270"/>
      <c r="U66" s="269">
        <v>0.5</v>
      </c>
      <c r="V66" s="270"/>
      <c r="W66" s="269">
        <v>8.5999999999999993E-2</v>
      </c>
      <c r="X66" s="271"/>
      <c r="Y66" s="270"/>
      <c r="Z66" s="269">
        <v>8.5999999999999993E-2</v>
      </c>
      <c r="AA66" s="271"/>
      <c r="AB66" s="270"/>
      <c r="AC66" s="269"/>
      <c r="AD66" s="270">
        <v>0</v>
      </c>
      <c r="AE66" s="271"/>
      <c r="AF66" s="271"/>
      <c r="AG66" s="271"/>
      <c r="AH66" s="269">
        <v>2.1000000000000001E-2</v>
      </c>
      <c r="AI66" s="271"/>
      <c r="AJ66" s="270">
        <v>2.1000000000000001E-2</v>
      </c>
      <c r="AK66" s="269">
        <v>0</v>
      </c>
      <c r="AL66" s="271"/>
      <c r="AM66" s="270"/>
      <c r="AN66" s="268"/>
      <c r="AO66" s="269">
        <v>0.48499999999999999</v>
      </c>
      <c r="AP66" s="270"/>
      <c r="AQ66" s="269">
        <v>0.48499999999999999</v>
      </c>
      <c r="AR66" s="270"/>
      <c r="AS66" s="268">
        <v>0</v>
      </c>
      <c r="AT66" s="268">
        <v>0.2</v>
      </c>
    </row>
    <row r="67" spans="1:46" s="62" customFormat="1" ht="12.5" x14ac:dyDescent="0.25">
      <c r="A67" s="267" t="s">
        <v>468</v>
      </c>
      <c r="B67" s="268">
        <v>0.85367524966323716</v>
      </c>
      <c r="C67" s="268">
        <v>1</v>
      </c>
      <c r="D67" s="268">
        <v>1</v>
      </c>
      <c r="E67" s="270"/>
      <c r="F67" s="269">
        <v>0.46400000000000002</v>
      </c>
      <c r="G67" s="270"/>
      <c r="H67" s="269">
        <v>0.46400000000000002</v>
      </c>
      <c r="I67" s="270"/>
      <c r="J67" s="269">
        <v>0.6</v>
      </c>
      <c r="K67" s="270"/>
      <c r="L67" s="268">
        <v>1</v>
      </c>
      <c r="M67" s="269"/>
      <c r="N67" s="270"/>
      <c r="O67" s="269">
        <v>0.28500000000000003</v>
      </c>
      <c r="P67" s="270"/>
      <c r="Q67" s="269">
        <v>0.6</v>
      </c>
      <c r="R67" s="270"/>
      <c r="S67" s="269">
        <v>1</v>
      </c>
      <c r="T67" s="270"/>
      <c r="U67" s="269"/>
      <c r="V67" s="270"/>
      <c r="W67" s="269"/>
      <c r="X67" s="271"/>
      <c r="Y67" s="270"/>
      <c r="Z67" s="269"/>
      <c r="AA67" s="271"/>
      <c r="AB67" s="270"/>
      <c r="AC67" s="269"/>
      <c r="AD67" s="270"/>
      <c r="AE67" s="271"/>
      <c r="AF67" s="271"/>
      <c r="AG67" s="271"/>
      <c r="AH67" s="269"/>
      <c r="AI67" s="271">
        <v>2.1000000000000001E-2</v>
      </c>
      <c r="AJ67" s="270"/>
      <c r="AK67" s="269"/>
      <c r="AL67" s="271"/>
      <c r="AM67" s="270"/>
      <c r="AN67" s="268">
        <v>1</v>
      </c>
      <c r="AO67" s="269">
        <v>0.46400000000000002</v>
      </c>
      <c r="AP67" s="270"/>
      <c r="AQ67" s="269">
        <v>0.46400000000000002</v>
      </c>
      <c r="AR67" s="270"/>
      <c r="AS67" s="268">
        <v>0.5</v>
      </c>
      <c r="AT67" s="268">
        <v>0.65</v>
      </c>
    </row>
    <row r="68" spans="1:46" s="62" customFormat="1" ht="12.5" x14ac:dyDescent="0.25">
      <c r="A68" s="267" t="s">
        <v>469</v>
      </c>
      <c r="B68" s="268">
        <v>3.9413036186179223E-2</v>
      </c>
      <c r="C68" s="268">
        <v>0</v>
      </c>
      <c r="D68" s="268">
        <v>0</v>
      </c>
      <c r="E68" s="270"/>
      <c r="F68" s="269">
        <v>5.099999999999999E-2</v>
      </c>
      <c r="G68" s="270"/>
      <c r="H68" s="269">
        <v>5.099999999999999E-2</v>
      </c>
      <c r="I68" s="270"/>
      <c r="J68" s="269">
        <v>0.33999999999999997</v>
      </c>
      <c r="K68" s="270"/>
      <c r="L68" s="268"/>
      <c r="M68" s="269">
        <v>0.5</v>
      </c>
      <c r="N68" s="270"/>
      <c r="O68" s="269">
        <v>0.28500000000000003</v>
      </c>
      <c r="P68" s="270"/>
      <c r="Q68" s="269">
        <v>0.30000000000000004</v>
      </c>
      <c r="R68" s="270"/>
      <c r="S68" s="269"/>
      <c r="T68" s="270"/>
      <c r="U68" s="269">
        <v>0.5</v>
      </c>
      <c r="V68" s="270"/>
      <c r="W68" s="269">
        <v>0.91400000000000003</v>
      </c>
      <c r="X68" s="271"/>
      <c r="Y68" s="270"/>
      <c r="Z68" s="269">
        <v>0.91400000000000003</v>
      </c>
      <c r="AA68" s="271"/>
      <c r="AB68" s="270"/>
      <c r="AC68" s="269"/>
      <c r="AD68" s="270">
        <v>0</v>
      </c>
      <c r="AE68" s="271"/>
      <c r="AF68" s="271"/>
      <c r="AG68" s="271"/>
      <c r="AH68" s="269">
        <v>0.92600000000000005</v>
      </c>
      <c r="AI68" s="271">
        <v>0.92600000000000005</v>
      </c>
      <c r="AJ68" s="270">
        <v>0.92600000000000005</v>
      </c>
      <c r="AK68" s="269">
        <v>0</v>
      </c>
      <c r="AL68" s="271">
        <v>0</v>
      </c>
      <c r="AM68" s="270"/>
      <c r="AN68" s="268"/>
      <c r="AO68" s="269">
        <v>5.099999999999999E-2</v>
      </c>
      <c r="AP68" s="270"/>
      <c r="AQ68" s="269">
        <v>5.099999999999999E-2</v>
      </c>
      <c r="AR68" s="270"/>
      <c r="AS68" s="268">
        <v>0.5</v>
      </c>
      <c r="AT68" s="268">
        <v>0.15000000000000002</v>
      </c>
    </row>
    <row r="69" spans="1:46" s="62" customFormat="1" ht="12.5" x14ac:dyDescent="0.25">
      <c r="A69" s="272" t="s">
        <v>470</v>
      </c>
      <c r="B69" s="273">
        <v>0</v>
      </c>
      <c r="C69" s="273">
        <v>0</v>
      </c>
      <c r="D69" s="273">
        <v>0</v>
      </c>
      <c r="E69" s="275">
        <v>1</v>
      </c>
      <c r="F69" s="274"/>
      <c r="G69" s="275">
        <v>1</v>
      </c>
      <c r="H69" s="274"/>
      <c r="I69" s="275">
        <v>1</v>
      </c>
      <c r="J69" s="274">
        <v>0</v>
      </c>
      <c r="K69" s="275">
        <v>1</v>
      </c>
      <c r="L69" s="273"/>
      <c r="M69" s="274"/>
      <c r="N69" s="275">
        <v>1</v>
      </c>
      <c r="O69" s="274">
        <v>0.49999999999999994</v>
      </c>
      <c r="P69" s="275">
        <v>1</v>
      </c>
      <c r="Q69" s="274"/>
      <c r="R69" s="275">
        <v>1</v>
      </c>
      <c r="S69" s="274"/>
      <c r="T69" s="275">
        <v>0</v>
      </c>
      <c r="U69" s="274"/>
      <c r="V69" s="275">
        <v>1</v>
      </c>
      <c r="W69" s="274"/>
      <c r="X69" s="276">
        <v>1</v>
      </c>
      <c r="Y69" s="275">
        <v>1</v>
      </c>
      <c r="Z69" s="274"/>
      <c r="AA69" s="276">
        <v>1</v>
      </c>
      <c r="AB69" s="275">
        <v>1</v>
      </c>
      <c r="AC69" s="274">
        <v>1</v>
      </c>
      <c r="AD69" s="275">
        <v>1</v>
      </c>
      <c r="AE69" s="276">
        <v>1</v>
      </c>
      <c r="AF69" s="277">
        <v>1</v>
      </c>
      <c r="AG69" s="277">
        <v>1</v>
      </c>
      <c r="AH69" s="274">
        <v>5.2999999999999936E-2</v>
      </c>
      <c r="AI69" s="276">
        <v>5.2999999999999936E-2</v>
      </c>
      <c r="AJ69" s="275">
        <v>5.2999999999999936E-2</v>
      </c>
      <c r="AK69" s="274">
        <v>1</v>
      </c>
      <c r="AL69" s="276">
        <v>1</v>
      </c>
      <c r="AM69" s="275">
        <v>1</v>
      </c>
      <c r="AN69" s="273"/>
      <c r="AO69" s="274"/>
      <c r="AP69" s="275">
        <v>1</v>
      </c>
      <c r="AQ69" s="274"/>
      <c r="AR69" s="275">
        <v>1</v>
      </c>
      <c r="AS69" s="273">
        <v>1</v>
      </c>
      <c r="AT69" s="273">
        <v>1</v>
      </c>
    </row>
    <row r="70" spans="1:46" s="81" customFormat="1" ht="12.5" hidden="1" x14ac:dyDescent="0.25">
      <c r="A70" s="152" t="s">
        <v>197</v>
      </c>
      <c r="B70" s="152"/>
      <c r="C70" s="152"/>
      <c r="D70" s="152"/>
      <c r="E70" s="151"/>
      <c r="F70" s="76"/>
      <c r="G70" s="151"/>
      <c r="H70" s="76"/>
      <c r="I70" s="151"/>
      <c r="J70" s="76"/>
      <c r="K70" s="151"/>
      <c r="L70" s="152"/>
      <c r="M70" s="76"/>
      <c r="N70" s="151"/>
      <c r="O70" s="76"/>
      <c r="P70" s="151"/>
      <c r="Q70" s="76"/>
      <c r="R70" s="151"/>
      <c r="S70" s="76"/>
      <c r="T70" s="151"/>
      <c r="U70" s="76"/>
      <c r="V70" s="151"/>
      <c r="W70" s="76" t="s">
        <v>471</v>
      </c>
      <c r="Y70" s="151"/>
      <c r="Z70" s="76" t="s">
        <v>471</v>
      </c>
      <c r="AB70" s="151"/>
      <c r="AC70" s="76" t="s">
        <v>471</v>
      </c>
      <c r="AD70" s="151"/>
      <c r="AE70" s="137"/>
      <c r="AF70" s="137"/>
      <c r="AG70" s="137"/>
      <c r="AH70" s="76" t="s">
        <v>471</v>
      </c>
      <c r="AI70" s="81" t="s">
        <v>471</v>
      </c>
      <c r="AJ70" s="151" t="s">
        <v>471</v>
      </c>
      <c r="AK70" s="76" t="s">
        <v>473</v>
      </c>
      <c r="AM70" s="151"/>
      <c r="AN70" s="152" t="s">
        <v>471</v>
      </c>
      <c r="AO70" s="76"/>
      <c r="AP70" s="151"/>
      <c r="AQ70" s="76"/>
      <c r="AR70" s="151"/>
      <c r="AS70" s="152"/>
      <c r="AT70" s="152"/>
    </row>
    <row r="71" spans="1:46" s="81" customFormat="1" ht="12.5" hidden="1" x14ac:dyDescent="0.25">
      <c r="A71" s="152" t="s">
        <v>200</v>
      </c>
      <c r="B71" s="156">
        <v>18057.954310552075</v>
      </c>
      <c r="C71" s="156">
        <v>37731.556310870023</v>
      </c>
      <c r="D71" s="156">
        <v>37624.734094293955</v>
      </c>
      <c r="E71" s="157">
        <v>1379.4286109783766</v>
      </c>
      <c r="F71" s="154">
        <v>2899.3500322390209</v>
      </c>
      <c r="G71" s="157">
        <v>1345.6800396374113</v>
      </c>
      <c r="H71" s="154">
        <v>2911.5295440868081</v>
      </c>
      <c r="I71" s="157">
        <v>1351.332936253498</v>
      </c>
      <c r="J71" s="154">
        <v>7814.8003128531509</v>
      </c>
      <c r="K71" s="157">
        <v>1544.3785814070839</v>
      </c>
      <c r="L71" s="156">
        <v>34030.636881880127</v>
      </c>
      <c r="M71" s="95">
        <v>6339.426357659363</v>
      </c>
      <c r="N71" s="97">
        <v>1973.4346850083684</v>
      </c>
      <c r="O71" s="95">
        <v>16699.376227033357</v>
      </c>
      <c r="P71" s="97">
        <v>2865.7700598603506</v>
      </c>
      <c r="Q71" s="95">
        <v>15259.596726591804</v>
      </c>
      <c r="R71" s="97">
        <v>2492.2139126662219</v>
      </c>
      <c r="S71" s="95">
        <v>75689.062652014254</v>
      </c>
      <c r="T71" s="97">
        <v>0</v>
      </c>
      <c r="U71" s="95">
        <v>2594.0454919655576</v>
      </c>
      <c r="V71" s="97">
        <v>2997.387058426682</v>
      </c>
      <c r="W71" s="154">
        <v>454280.39996497903</v>
      </c>
      <c r="X71" s="155">
        <v>430950.79892374383</v>
      </c>
      <c r="Y71" s="157">
        <v>146620.56442277349</v>
      </c>
      <c r="Z71" s="154">
        <v>604734.81225544354</v>
      </c>
      <c r="AA71" s="155">
        <v>430950.79892374383</v>
      </c>
      <c r="AB71" s="157">
        <v>146620.56442277349</v>
      </c>
      <c r="AC71" s="95">
        <v>48873.521474257832</v>
      </c>
      <c r="AD71" s="97">
        <v>110029.9912145729</v>
      </c>
      <c r="AE71" s="86">
        <v>87982.951966380802</v>
      </c>
      <c r="AF71" s="86">
        <v>99026.992093115594</v>
      </c>
      <c r="AG71" s="86">
        <v>49513.496046557797</v>
      </c>
      <c r="AH71" s="154">
        <v>231707.26157931215</v>
      </c>
      <c r="AI71" s="155">
        <v>239534.39311369878</v>
      </c>
      <c r="AJ71" s="157">
        <v>231707.26157931215</v>
      </c>
      <c r="AK71" s="154">
        <v>1339578.5872214325</v>
      </c>
      <c r="AL71" s="155">
        <v>906185.51488508657</v>
      </c>
      <c r="AM71" s="157">
        <v>492492.12765493843</v>
      </c>
      <c r="AN71" s="156">
        <v>79572.067816895709</v>
      </c>
      <c r="AO71" s="154">
        <v>2871.9600752756141</v>
      </c>
      <c r="AP71" s="157">
        <v>1332.9674944247447</v>
      </c>
      <c r="AQ71" s="154">
        <v>2865.3273730232463</v>
      </c>
      <c r="AR71" s="157">
        <v>1329.8890475554044</v>
      </c>
      <c r="AS71" s="156">
        <v>23430.170662313256</v>
      </c>
      <c r="AT71" s="156">
        <v>12555.433862238478</v>
      </c>
    </row>
    <row r="72" spans="1:46" s="81" customFormat="1" ht="12.5" hidden="1" x14ac:dyDescent="0.25">
      <c r="A72" s="152" t="s">
        <v>201</v>
      </c>
      <c r="B72" s="156">
        <v>15786.939140316505</v>
      </c>
      <c r="C72" s="156">
        <v>30269.024531087256</v>
      </c>
      <c r="D72" s="156">
        <v>30183.329568828976</v>
      </c>
      <c r="E72" s="157">
        <v>1372.619778972027</v>
      </c>
      <c r="F72" s="154">
        <v>2663.3694585258804</v>
      </c>
      <c r="G72" s="157">
        <v>1339.0377899035229</v>
      </c>
      <c r="H72" s="154">
        <v>2674.5576695091886</v>
      </c>
      <c r="I72" s="157">
        <v>1344.6627839350888</v>
      </c>
      <c r="J72" s="154">
        <v>6819.0686900033525</v>
      </c>
      <c r="K72" s="157">
        <v>1536.7555596491495</v>
      </c>
      <c r="L72" s="156">
        <v>33762.833838691724</v>
      </c>
      <c r="M72" s="95">
        <v>6317.5571462821845</v>
      </c>
      <c r="N72" s="97">
        <v>1963.6938509131589</v>
      </c>
      <c r="O72" s="95">
        <v>15127.40855779818</v>
      </c>
      <c r="P72" s="97">
        <v>2851.6246762202531</v>
      </c>
      <c r="Q72" s="95">
        <v>13060.17956114444</v>
      </c>
      <c r="R72" s="97">
        <v>2479.9123946897344</v>
      </c>
      <c r="S72" s="95">
        <v>60719.310787845752</v>
      </c>
      <c r="T72" s="97">
        <v>0</v>
      </c>
      <c r="U72" s="95">
        <v>2581.2413353524107</v>
      </c>
      <c r="V72" s="97">
        <v>2982.5920159167554</v>
      </c>
      <c r="W72" s="154">
        <v>452145.42085671274</v>
      </c>
      <c r="X72" s="155">
        <v>428823.63440829073</v>
      </c>
      <c r="Y72" s="157">
        <v>145896.84825226228</v>
      </c>
      <c r="Z72" s="154">
        <v>601935.90907096874</v>
      </c>
      <c r="AA72" s="155">
        <v>428823.63440829073</v>
      </c>
      <c r="AB72" s="157">
        <v>145896.84825226228</v>
      </c>
      <c r="AC72" s="95">
        <v>48632.282750754101</v>
      </c>
      <c r="AD72" s="97">
        <v>109486.88538084021</v>
      </c>
      <c r="AE72" s="86">
        <v>87548.669876975007</v>
      </c>
      <c r="AF72" s="86">
        <v>98538.196842756166</v>
      </c>
      <c r="AG72" s="86">
        <v>49269.098421378083</v>
      </c>
      <c r="AH72" s="154">
        <v>230563.55917515088</v>
      </c>
      <c r="AI72" s="155">
        <v>236498.29490508049</v>
      </c>
      <c r="AJ72" s="157">
        <v>230563.55917515088</v>
      </c>
      <c r="AK72" s="154">
        <v>1332966.4541345127</v>
      </c>
      <c r="AL72" s="155">
        <v>901712.60132628796</v>
      </c>
      <c r="AM72" s="157">
        <v>490061.19637298264</v>
      </c>
      <c r="AN72" s="156">
        <v>63834.336778869474</v>
      </c>
      <c r="AO72" s="154">
        <v>2638.2087935369964</v>
      </c>
      <c r="AP72" s="157">
        <v>1326.3879935595091</v>
      </c>
      <c r="AQ72" s="154">
        <v>2632.1159325819467</v>
      </c>
      <c r="AR72" s="157">
        <v>1323.3247418422825</v>
      </c>
      <c r="AS72" s="156">
        <v>20066.256235633453</v>
      </c>
      <c r="AT72" s="156">
        <v>11204.429826572079</v>
      </c>
    </row>
    <row r="73" spans="1:46" s="137" customFormat="1" ht="12.5" hidden="1" x14ac:dyDescent="0.25">
      <c r="A73" s="240" t="s">
        <v>202</v>
      </c>
      <c r="B73" s="107">
        <v>4757.663142349249</v>
      </c>
      <c r="C73" s="107">
        <v>15639.194501678372</v>
      </c>
      <c r="D73" s="107">
        <v>15594.918209219895</v>
      </c>
      <c r="E73" s="97">
        <v>13.930423170557281</v>
      </c>
      <c r="F73" s="95">
        <v>494.11242556428232</v>
      </c>
      <c r="G73" s="97">
        <v>13.589606780031685</v>
      </c>
      <c r="H73" s="95">
        <v>496.18807978829193</v>
      </c>
      <c r="I73" s="97">
        <v>13.646693635686828</v>
      </c>
      <c r="J73" s="95">
        <v>2086.0477225755008</v>
      </c>
      <c r="K73" s="97">
        <v>15.596201937037298</v>
      </c>
      <c r="L73" s="107">
        <v>561.20047313311215</v>
      </c>
      <c r="M73" s="95">
        <v>44.813147183419176</v>
      </c>
      <c r="N73" s="97">
        <v>19.929106909072889</v>
      </c>
      <c r="O73" s="95">
        <v>3292.1611052391154</v>
      </c>
      <c r="P73" s="97">
        <v>28.940526045094295</v>
      </c>
      <c r="Q73" s="95">
        <v>4608.2660685080591</v>
      </c>
      <c r="R73" s="97">
        <v>25.168097978167118</v>
      </c>
      <c r="S73" s="95">
        <v>31372.042083606189</v>
      </c>
      <c r="T73" s="97">
        <v>0</v>
      </c>
      <c r="U73" s="95">
        <v>26.196463622083826</v>
      </c>
      <c r="V73" s="97">
        <v>30.269685431724103</v>
      </c>
      <c r="W73" s="95">
        <v>4360.6246986527776</v>
      </c>
      <c r="X73" s="86">
        <v>4352.0389144600676</v>
      </c>
      <c r="Y73" s="97">
        <v>1480.6757607169911</v>
      </c>
      <c r="Z73" s="95">
        <v>5713.5413637852462</v>
      </c>
      <c r="AA73" s="86">
        <v>4352.0389144600676</v>
      </c>
      <c r="AB73" s="97">
        <v>1480.6757607169911</v>
      </c>
      <c r="AC73" s="95">
        <v>493.55858690566379</v>
      </c>
      <c r="AD73" s="97">
        <v>1111.1588717770387</v>
      </c>
      <c r="AE73" s="86">
        <v>888.51263699482024</v>
      </c>
      <c r="AF73" s="86">
        <v>1000.0429845993347</v>
      </c>
      <c r="AG73" s="86">
        <v>500.02149229966733</v>
      </c>
      <c r="AH73" s="95">
        <v>2339.9400155992739</v>
      </c>
      <c r="AI73" s="86">
        <v>6306.2640350597212</v>
      </c>
      <c r="AJ73" s="97">
        <v>2339.9400155992739</v>
      </c>
      <c r="AK73" s="95">
        <v>13527.990097998883</v>
      </c>
      <c r="AL73" s="86">
        <v>9151.2874192345371</v>
      </c>
      <c r="AM73" s="97">
        <v>4973.5257713231185</v>
      </c>
      <c r="AN73" s="107">
        <v>32981.492606247579</v>
      </c>
      <c r="AO73" s="95">
        <v>489.44458004000836</v>
      </c>
      <c r="AP73" s="97">
        <v>13.461226715287571</v>
      </c>
      <c r="AQ73" s="95">
        <v>488.31422304222576</v>
      </c>
      <c r="AR73" s="97">
        <v>13.430138431880449</v>
      </c>
      <c r="AS73" s="107">
        <v>7048.1227413488177</v>
      </c>
      <c r="AT73" s="107">
        <v>2829.8510583263046</v>
      </c>
    </row>
    <row r="74" spans="1:46" s="137" customFormat="1" ht="12.5" hidden="1" x14ac:dyDescent="0.25">
      <c r="A74" s="240" t="s">
        <v>203</v>
      </c>
      <c r="B74" s="107">
        <v>4793.6666390487444</v>
      </c>
      <c r="C74" s="107">
        <v>14078.617075856817</v>
      </c>
      <c r="D74" s="107">
        <v>14038.758951002967</v>
      </c>
      <c r="E74" s="97">
        <v>143.98512220829366</v>
      </c>
      <c r="F74" s="95">
        <v>607.23811724844859</v>
      </c>
      <c r="G74" s="97">
        <v>140.46243743127002</v>
      </c>
      <c r="H74" s="95">
        <v>609.78898684377782</v>
      </c>
      <c r="I74" s="97">
        <v>141.05248827088622</v>
      </c>
      <c r="J74" s="95">
        <v>2141.6272595759797</v>
      </c>
      <c r="K74" s="97">
        <v>161.20264362361854</v>
      </c>
      <c r="L74" s="107">
        <v>33062.977679010539</v>
      </c>
      <c r="M74" s="95">
        <v>2622.738196020211</v>
      </c>
      <c r="N74" s="97">
        <v>205.98763287175984</v>
      </c>
      <c r="O74" s="95">
        <v>3818.8978655720157</v>
      </c>
      <c r="P74" s="97">
        <v>299.1298346329063</v>
      </c>
      <c r="Q74" s="95">
        <v>4552.9264991259442</v>
      </c>
      <c r="R74" s="97">
        <v>260.13794547145335</v>
      </c>
      <c r="S74" s="95">
        <v>28241.541937173108</v>
      </c>
      <c r="T74" s="97">
        <v>0</v>
      </c>
      <c r="U74" s="95">
        <v>270.76715257458818</v>
      </c>
      <c r="V74" s="97">
        <v>312.86805165438818</v>
      </c>
      <c r="W74" s="95">
        <v>40374.26117359777</v>
      </c>
      <c r="X74" s="86">
        <v>44982.758045584545</v>
      </c>
      <c r="Y74" s="97">
        <v>15304.293182442168</v>
      </c>
      <c r="Z74" s="95">
        <v>50913.39143457578</v>
      </c>
      <c r="AA74" s="86">
        <v>44982.758045584545</v>
      </c>
      <c r="AB74" s="97">
        <v>15304.293182442168</v>
      </c>
      <c r="AC74" s="95">
        <v>5101.4310608140513</v>
      </c>
      <c r="AD74" s="97">
        <v>11484.95950100031</v>
      </c>
      <c r="AE74" s="86">
        <v>9183.6837298456958</v>
      </c>
      <c r="AF74" s="86">
        <v>10336.463550900284</v>
      </c>
      <c r="AG74" s="86">
        <v>5168.2317754501419</v>
      </c>
      <c r="AH74" s="95">
        <v>24185.665071412222</v>
      </c>
      <c r="AI74" s="86">
        <v>27586.05208337761</v>
      </c>
      <c r="AJ74" s="97">
        <v>24185.665071412222</v>
      </c>
      <c r="AK74" s="95">
        <v>139825.56621896452</v>
      </c>
      <c r="AL74" s="86">
        <v>94587.883030476165</v>
      </c>
      <c r="AM74" s="97">
        <v>51406.458168737066</v>
      </c>
      <c r="AN74" s="107">
        <v>29690.391339766957</v>
      </c>
      <c r="AO74" s="95">
        <v>601.50158122725884</v>
      </c>
      <c r="AP74" s="97">
        <v>139.13549860931425</v>
      </c>
      <c r="AQ74" s="95">
        <v>600.1124320789288</v>
      </c>
      <c r="AR74" s="97">
        <v>138.81416951321853</v>
      </c>
      <c r="AS74" s="107">
        <v>6972.4052450460622</v>
      </c>
      <c r="AT74" s="107">
        <v>3106.9237981181136</v>
      </c>
    </row>
    <row r="75" spans="1:46" s="81" customFormat="1" ht="12.5" hidden="1" x14ac:dyDescent="0.25">
      <c r="A75" s="152" t="s">
        <v>204</v>
      </c>
      <c r="B75" s="156">
        <v>6235.6093589185111</v>
      </c>
      <c r="C75" s="156">
        <v>551.21295355206678</v>
      </c>
      <c r="D75" s="156">
        <v>549.65240860611368</v>
      </c>
      <c r="E75" s="157">
        <v>1214.704233593176</v>
      </c>
      <c r="F75" s="154">
        <v>1562.0189157131497</v>
      </c>
      <c r="G75" s="157">
        <v>1184.9857456922211</v>
      </c>
      <c r="H75" s="154">
        <v>1568.580602877119</v>
      </c>
      <c r="I75" s="157">
        <v>1189.9636020285157</v>
      </c>
      <c r="J75" s="154">
        <v>2591.3937078518725</v>
      </c>
      <c r="K75" s="157">
        <v>1359.9567140884938</v>
      </c>
      <c r="L75" s="156">
        <v>138.6556865480714</v>
      </c>
      <c r="M75" s="95">
        <v>3650.005803078554</v>
      </c>
      <c r="N75" s="97">
        <v>1737.7771111323261</v>
      </c>
      <c r="O75" s="95">
        <v>8016.3495869870503</v>
      </c>
      <c r="P75" s="97">
        <v>2523.5543155422524</v>
      </c>
      <c r="Q75" s="95">
        <v>3898.9869935104362</v>
      </c>
      <c r="R75" s="97">
        <v>2194.6063512401138</v>
      </c>
      <c r="S75" s="95">
        <v>1105.7267670664551</v>
      </c>
      <c r="T75" s="97">
        <v>0</v>
      </c>
      <c r="U75" s="95">
        <v>2284.2777191557389</v>
      </c>
      <c r="V75" s="97">
        <v>2639.454278830643</v>
      </c>
      <c r="W75" s="154">
        <v>407410.5349844622</v>
      </c>
      <c r="X75" s="155">
        <v>379488.83744824614</v>
      </c>
      <c r="Y75" s="157">
        <v>129111.87930910313</v>
      </c>
      <c r="Z75" s="154">
        <v>545308.97627260769</v>
      </c>
      <c r="AA75" s="155">
        <v>379488.83744824614</v>
      </c>
      <c r="AB75" s="157">
        <v>129111.87930910313</v>
      </c>
      <c r="AC75" s="95">
        <v>43037.293103034383</v>
      </c>
      <c r="AD75" s="97">
        <v>96890.76700806286</v>
      </c>
      <c r="AE75" s="86">
        <v>77476.473510134485</v>
      </c>
      <c r="AF75" s="86">
        <v>87201.690307256547</v>
      </c>
      <c r="AG75" s="86">
        <v>43600.845153628274</v>
      </c>
      <c r="AH75" s="154">
        <v>204037.95408813938</v>
      </c>
      <c r="AI75" s="155">
        <v>202605.97878664316</v>
      </c>
      <c r="AJ75" s="157">
        <v>204037.95408813938</v>
      </c>
      <c r="AK75" s="154">
        <v>1179612.8978175493</v>
      </c>
      <c r="AL75" s="155">
        <v>797973.43087657727</v>
      </c>
      <c r="AM75" s="157">
        <v>433681.21243292245</v>
      </c>
      <c r="AN75" s="156">
        <v>1162.4528328549372</v>
      </c>
      <c r="AO75" s="154">
        <v>1547.262632269729</v>
      </c>
      <c r="AP75" s="157">
        <v>1173.7912682349074</v>
      </c>
      <c r="AQ75" s="154">
        <v>1543.689277460792</v>
      </c>
      <c r="AR75" s="157">
        <v>1171.0804338971834</v>
      </c>
      <c r="AS75" s="156">
        <v>6045.7282492385721</v>
      </c>
      <c r="AT75" s="156">
        <v>5267.6549701276617</v>
      </c>
    </row>
    <row r="76" spans="1:46" s="81" customFormat="1" hidden="1" x14ac:dyDescent="0.35">
      <c r="A76" s="246" t="s">
        <v>205</v>
      </c>
      <c r="B76" s="169">
        <v>1.1651102816201908</v>
      </c>
      <c r="C76" s="169">
        <v>3.4521766976521429</v>
      </c>
      <c r="D76" s="169">
        <v>3.4424032029195861</v>
      </c>
      <c r="E76" s="168">
        <v>2.694738099246682E-2</v>
      </c>
      <c r="F76" s="166">
        <v>0.13929429082438438</v>
      </c>
      <c r="G76" s="168">
        <v>2.6288096704292305E-2</v>
      </c>
      <c r="H76" s="166">
        <v>0.13987943454506671</v>
      </c>
      <c r="I76" s="168">
        <v>2.6398527035816799E-2</v>
      </c>
      <c r="J76" s="166">
        <v>0.50970952641507228</v>
      </c>
      <c r="K76" s="168">
        <v>3.0169707731569226E-2</v>
      </c>
      <c r="L76" s="169">
        <v>0.20885874356047232</v>
      </c>
      <c r="M76" s="171">
        <v>8.5630905227314924E-2</v>
      </c>
      <c r="N76" s="172">
        <v>3.8551394321850022E-2</v>
      </c>
      <c r="O76" s="171">
        <v>0.88203409433265556</v>
      </c>
      <c r="P76" s="172">
        <v>5.5983323113102994E-2</v>
      </c>
      <c r="Q76" s="171">
        <v>1.0906868758240689</v>
      </c>
      <c r="R76" s="172">
        <v>4.8685837951200697E-2</v>
      </c>
      <c r="S76" s="171">
        <v>6.9250262618810003</v>
      </c>
      <c r="T76" s="172">
        <v>0</v>
      </c>
      <c r="U76" s="171">
        <v>5.0675135797138157E-2</v>
      </c>
      <c r="V76" s="172">
        <v>5.8554484373080286E-2</v>
      </c>
      <c r="W76" s="166">
        <v>8.7400339553443942</v>
      </c>
      <c r="X76" s="167">
        <v>8.4186997972801407</v>
      </c>
      <c r="Y76" s="168">
        <v>2.8642585628470321</v>
      </c>
      <c r="Z76" s="166">
        <v>11.580617358370652</v>
      </c>
      <c r="AA76" s="167">
        <v>8.4186997972801407</v>
      </c>
      <c r="AB76" s="168">
        <v>2.8642585628470321</v>
      </c>
      <c r="AC76" s="171">
        <v>0.95475285428234413</v>
      </c>
      <c r="AD76" s="172">
        <v>2.1494552673906746</v>
      </c>
      <c r="AE76" s="170">
        <v>1.7187624706423728</v>
      </c>
      <c r="AF76" s="170">
        <v>1.9345097406516067</v>
      </c>
      <c r="AG76" s="170">
        <v>0.96725487032580337</v>
      </c>
      <c r="AH76" s="166">
        <v>4.5264421854135168</v>
      </c>
      <c r="AI76" s="167">
        <v>5.3710614443134244</v>
      </c>
      <c r="AJ76" s="168">
        <v>4.5264421854135168</v>
      </c>
      <c r="AK76" s="166">
        <v>26.168903756174338</v>
      </c>
      <c r="AL76" s="167">
        <v>17.70249371741205</v>
      </c>
      <c r="AM76" s="168">
        <v>9.620920498593506</v>
      </c>
      <c r="AN76" s="169">
        <v>7.2802944049871172</v>
      </c>
      <c r="AO76" s="166">
        <v>0.13797838740171905</v>
      </c>
      <c r="AP76" s="168">
        <v>2.6039754893412571E-2</v>
      </c>
      <c r="AQ76" s="166">
        <v>0.13765973061788142</v>
      </c>
      <c r="AR76" s="168">
        <v>2.597961689134928E-2</v>
      </c>
      <c r="AS76" s="169">
        <v>1.6697737809211675</v>
      </c>
      <c r="AT76" s="169">
        <v>0.72626318160384551</v>
      </c>
    </row>
    <row r="77" spans="1:46" s="62" customFormat="1" x14ac:dyDescent="0.35">
      <c r="A77" s="285" t="s">
        <v>474</v>
      </c>
      <c r="B77" s="286"/>
      <c r="C77" s="286"/>
      <c r="D77" s="286"/>
      <c r="E77" s="288"/>
      <c r="F77" s="287"/>
      <c r="G77" s="288"/>
      <c r="H77" s="287"/>
      <c r="I77" s="288"/>
      <c r="J77" s="287"/>
      <c r="K77" s="288"/>
      <c r="L77" s="286"/>
      <c r="M77" s="289"/>
      <c r="N77" s="290"/>
      <c r="O77" s="289"/>
      <c r="P77" s="290"/>
      <c r="Q77" s="289"/>
      <c r="R77" s="290"/>
      <c r="S77" s="289"/>
      <c r="T77" s="290">
        <v>0</v>
      </c>
      <c r="U77" s="289"/>
      <c r="V77" s="290"/>
      <c r="W77" s="287"/>
      <c r="X77" s="291"/>
      <c r="Y77" s="288"/>
      <c r="Z77" s="287"/>
      <c r="AA77" s="291"/>
      <c r="AB77" s="288"/>
      <c r="AC77" s="289"/>
      <c r="AD77" s="290"/>
      <c r="AE77" s="292"/>
      <c r="AF77" s="292"/>
      <c r="AG77" s="292"/>
      <c r="AH77" s="287"/>
      <c r="AI77" s="291"/>
      <c r="AJ77" s="288"/>
      <c r="AK77" s="287"/>
      <c r="AL77" s="291"/>
      <c r="AM77" s="288"/>
      <c r="AN77" s="286"/>
      <c r="AO77" s="287"/>
      <c r="AP77" s="288"/>
      <c r="AQ77" s="287"/>
      <c r="AR77" s="288"/>
      <c r="AS77" s="286"/>
      <c r="AT77" s="286"/>
    </row>
    <row r="78" spans="1:46" s="62" customFormat="1" ht="12.5" x14ac:dyDescent="0.25">
      <c r="A78" s="267" t="s">
        <v>207</v>
      </c>
      <c r="B78" s="177">
        <v>0.45207306818556625</v>
      </c>
      <c r="C78" s="177">
        <v>0.27666240531433167</v>
      </c>
      <c r="D78" s="177">
        <v>0.27587914339066616</v>
      </c>
      <c r="E78" s="175">
        <v>3.6632903478372121E-2</v>
      </c>
      <c r="F78" s="173">
        <v>6.0819290694157646E-2</v>
      </c>
      <c r="G78" s="175">
        <v>3.5736656911766793E-2</v>
      </c>
      <c r="H78" s="173">
        <v>6.1074778739183884E-2</v>
      </c>
      <c r="I78" s="175">
        <v>3.5886778501577399E-2</v>
      </c>
      <c r="J78" s="173">
        <v>0.15421031072330912</v>
      </c>
      <c r="K78" s="175">
        <v>4.1013410231229293E-2</v>
      </c>
      <c r="L78" s="177">
        <v>4.2826202366406028</v>
      </c>
      <c r="M78" s="184">
        <v>0.20456151784243304</v>
      </c>
      <c r="N78" s="186">
        <v>5.2407672105270309E-2</v>
      </c>
      <c r="O78" s="184">
        <v>0.3418710707762026</v>
      </c>
      <c r="P78" s="186">
        <v>7.6105046073833074E-2</v>
      </c>
      <c r="Q78" s="184">
        <v>0.23555093538869531</v>
      </c>
      <c r="R78" s="186">
        <v>6.6184673120129281E-2</v>
      </c>
      <c r="S78" s="184">
        <v>0.55498156388690345</v>
      </c>
      <c r="T78" s="186">
        <v>0</v>
      </c>
      <c r="U78" s="184">
        <v>8.3503294202165346E-2</v>
      </c>
      <c r="V78" s="186">
        <v>7.9600343160047451E-2</v>
      </c>
      <c r="W78" s="173">
        <v>25.39703013505747</v>
      </c>
      <c r="X78" s="174">
        <v>11.444578498124489</v>
      </c>
      <c r="Y78" s="175">
        <v>1.6280180748130506</v>
      </c>
      <c r="Z78" s="173">
        <v>36.776764790492308</v>
      </c>
      <c r="AA78" s="174">
        <v>11.444578498124489</v>
      </c>
      <c r="AB78" s="175">
        <v>1.6280180748130506</v>
      </c>
      <c r="AC78" s="184">
        <v>0.54267269160435028</v>
      </c>
      <c r="AD78" s="186">
        <v>2.9220200420743376</v>
      </c>
      <c r="AE78" s="185">
        <v>2.3365261250023486</v>
      </c>
      <c r="AF78" s="185">
        <v>2.629818037866904</v>
      </c>
      <c r="AG78" s="185">
        <v>1.314909018933452</v>
      </c>
      <c r="AH78" s="173">
        <v>9.3038111238409282</v>
      </c>
      <c r="AI78" s="174">
        <v>9.3313693792418473</v>
      </c>
      <c r="AJ78" s="175">
        <v>9.3038111238409282</v>
      </c>
      <c r="AK78" s="173">
        <v>31.20080019571904</v>
      </c>
      <c r="AL78" s="174">
        <v>21.106423661809941</v>
      </c>
      <c r="AM78" s="175">
        <v>11.470882424896706</v>
      </c>
      <c r="AN78" s="177">
        <v>0.58345326380601314</v>
      </c>
      <c r="AO78" s="173">
        <v>6.024473510889377E-2</v>
      </c>
      <c r="AP78" s="175">
        <v>3.5399055213473932E-2</v>
      </c>
      <c r="AQ78" s="173">
        <v>6.0105601771459856E-2</v>
      </c>
      <c r="AR78" s="175">
        <v>3.5317302199124122E-2</v>
      </c>
      <c r="AS78" s="177">
        <v>0.39273112497949592</v>
      </c>
      <c r="AT78" s="177">
        <v>0.204587438944622</v>
      </c>
    </row>
    <row r="79" spans="1:46" s="62" customFormat="1" ht="12.5" x14ac:dyDescent="0.25">
      <c r="A79" s="267" t="s">
        <v>208</v>
      </c>
      <c r="B79" s="177">
        <v>1.4197666937109368</v>
      </c>
      <c r="C79" s="177">
        <v>0.87665310474431757</v>
      </c>
      <c r="D79" s="177">
        <v>0.87417120267153958</v>
      </c>
      <c r="E79" s="175">
        <v>0.11013163214052425</v>
      </c>
      <c r="F79" s="173">
        <v>0.3289043325155368</v>
      </c>
      <c r="G79" s="175">
        <v>0.10743719386759672</v>
      </c>
      <c r="H79" s="173">
        <v>0.33028598501355133</v>
      </c>
      <c r="I79" s="175">
        <v>0.107888513149868</v>
      </c>
      <c r="J79" s="173">
        <v>0.50805121704233458</v>
      </c>
      <c r="K79" s="175">
        <v>0.12330100482155054</v>
      </c>
      <c r="L79" s="177">
        <v>21.985673576060837</v>
      </c>
      <c r="M79" s="184">
        <v>0.82374929014203646</v>
      </c>
      <c r="N79" s="186">
        <v>0.15755623817933107</v>
      </c>
      <c r="O79" s="184">
        <v>1.2220113511627761</v>
      </c>
      <c r="P79" s="186">
        <v>0.22879903426681619</v>
      </c>
      <c r="Q79" s="184">
        <v>0.85225631791111411</v>
      </c>
      <c r="R79" s="186">
        <v>0.19897483904627772</v>
      </c>
      <c r="S79" s="184">
        <v>1.7585559212663566</v>
      </c>
      <c r="T79" s="186">
        <v>0</v>
      </c>
      <c r="U79" s="184">
        <v>0.39995333700604574</v>
      </c>
      <c r="V79" s="186">
        <v>0.23930714955033655</v>
      </c>
      <c r="W79" s="173">
        <v>67.221186860083066</v>
      </c>
      <c r="X79" s="174">
        <v>34.406503156457134</v>
      </c>
      <c r="Y79" s="175">
        <v>8.2892111565784621</v>
      </c>
      <c r="Z79" s="173">
        <v>92.723319569353379</v>
      </c>
      <c r="AA79" s="174">
        <v>34.406503156457134</v>
      </c>
      <c r="AB79" s="175">
        <v>8.2892111565784621</v>
      </c>
      <c r="AC79" s="184">
        <v>2.7630703855261536</v>
      </c>
      <c r="AD79" s="186">
        <v>8.7846391037762892</v>
      </c>
      <c r="AE79" s="185">
        <v>7.0244346271216767</v>
      </c>
      <c r="AF79" s="185">
        <v>7.906175193398659</v>
      </c>
      <c r="AG79" s="185">
        <v>3.9530875966993295</v>
      </c>
      <c r="AH79" s="173">
        <v>28.916397745099246</v>
      </c>
      <c r="AI79" s="174">
        <v>28.817768738245711</v>
      </c>
      <c r="AJ79" s="175">
        <v>28.916397745099246</v>
      </c>
      <c r="AK79" s="173">
        <v>91.932370296576337</v>
      </c>
      <c r="AL79" s="174">
        <v>62.189544612389881</v>
      </c>
      <c r="AM79" s="175">
        <v>33.798665550211894</v>
      </c>
      <c r="AN79" s="177">
        <v>1.8487734703514149</v>
      </c>
      <c r="AO79" s="173">
        <v>0.32579719629103554</v>
      </c>
      <c r="AP79" s="175">
        <v>0.10642224221168015</v>
      </c>
      <c r="AQ79" s="173">
        <v>0.32504477782385083</v>
      </c>
      <c r="AR79" s="175">
        <v>0.10617646336130679</v>
      </c>
      <c r="AS79" s="177">
        <v>1.2233885564304543</v>
      </c>
      <c r="AT79" s="177">
        <v>0.79906862204488283</v>
      </c>
    </row>
    <row r="80" spans="1:46" s="62" customFormat="1" ht="12.5" x14ac:dyDescent="0.25">
      <c r="A80" s="267" t="s">
        <v>209</v>
      </c>
      <c r="B80" s="177">
        <v>9.9965533811810339</v>
      </c>
      <c r="C80" s="177">
        <v>1.717243235315862</v>
      </c>
      <c r="D80" s="177">
        <v>1.7123815294459703</v>
      </c>
      <c r="E80" s="175">
        <v>0.26419601395210107</v>
      </c>
      <c r="F80" s="173">
        <v>1.5650033949656219</v>
      </c>
      <c r="G80" s="175">
        <v>0.25773229560241634</v>
      </c>
      <c r="H80" s="173">
        <v>1.5715776192499835</v>
      </c>
      <c r="I80" s="175">
        <v>0.25881497051677388</v>
      </c>
      <c r="J80" s="173">
        <v>2.8616824520391719</v>
      </c>
      <c r="K80" s="175">
        <v>0.29578817054646972</v>
      </c>
      <c r="L80" s="177">
        <v>26.029005508435418</v>
      </c>
      <c r="M80" s="184">
        <v>5.2116279838633366</v>
      </c>
      <c r="N80" s="186">
        <v>0.37796343603765065</v>
      </c>
      <c r="O80" s="184">
        <v>5.3535956551817021</v>
      </c>
      <c r="P80" s="186">
        <v>0.54886858275425965</v>
      </c>
      <c r="Q80" s="184">
        <v>4.0338314382424745</v>
      </c>
      <c r="R80" s="186">
        <v>0.4773229846054764</v>
      </c>
      <c r="S80" s="184">
        <v>3.4447699362224613</v>
      </c>
      <c r="T80" s="186">
        <v>0</v>
      </c>
      <c r="U80" s="184">
        <v>2.1083862350970204</v>
      </c>
      <c r="V80" s="186">
        <v>0.57407661897506934</v>
      </c>
      <c r="W80" s="173">
        <v>591.53771624086528</v>
      </c>
      <c r="X80" s="174">
        <v>82.538148316623023</v>
      </c>
      <c r="Y80" s="175">
        <v>9.4292448106506832</v>
      </c>
      <c r="Z80" s="173">
        <v>870.66164207959548</v>
      </c>
      <c r="AA80" s="174">
        <v>82.538148316623023</v>
      </c>
      <c r="AB80" s="175">
        <v>9.4292448106506832</v>
      </c>
      <c r="AC80" s="184">
        <v>3.1430816035502285</v>
      </c>
      <c r="AD80" s="186">
        <v>21.073569782967574</v>
      </c>
      <c r="AE80" s="185">
        <v>16.850995419596497</v>
      </c>
      <c r="AF80" s="185">
        <v>18.966212804670821</v>
      </c>
      <c r="AG80" s="185">
        <v>9.4831064023354106</v>
      </c>
      <c r="AH80" s="173">
        <v>191.93345777839909</v>
      </c>
      <c r="AI80" s="174">
        <v>190.98565119222104</v>
      </c>
      <c r="AJ80" s="175">
        <v>191.93345777839909</v>
      </c>
      <c r="AK80" s="173">
        <v>219.78658293469658</v>
      </c>
      <c r="AL80" s="174">
        <v>148.67915904405945</v>
      </c>
      <c r="AM80" s="175">
        <v>80.803890784814925</v>
      </c>
      <c r="AN80" s="177">
        <v>3.6214937452578244</v>
      </c>
      <c r="AO80" s="173">
        <v>1.5502189173554481</v>
      </c>
      <c r="AP80" s="175">
        <v>0.25529751663260053</v>
      </c>
      <c r="AQ80" s="173">
        <v>1.5466387350982767</v>
      </c>
      <c r="AR80" s="175">
        <v>0.25470791497755996</v>
      </c>
      <c r="AS80" s="177">
        <v>6.3792402055894497</v>
      </c>
      <c r="AT80" s="177">
        <v>2.5484056527313461</v>
      </c>
    </row>
    <row r="81" spans="1:195" s="62" customFormat="1" ht="12.5" x14ac:dyDescent="0.25">
      <c r="A81" s="267" t="s">
        <v>210</v>
      </c>
      <c r="B81" s="177">
        <v>0.79724673726305817</v>
      </c>
      <c r="C81" s="177">
        <v>0.30844550281052724</v>
      </c>
      <c r="D81" s="177">
        <v>0.3075722594162798</v>
      </c>
      <c r="E81" s="175">
        <v>9.9239680579798623E-3</v>
      </c>
      <c r="F81" s="173">
        <v>7.2525969687550124E-2</v>
      </c>
      <c r="G81" s="175">
        <v>9.6811720616342117E-3</v>
      </c>
      <c r="H81" s="173">
        <v>7.2830634835690106E-2</v>
      </c>
      <c r="I81" s="175">
        <v>9.721840469558065E-3</v>
      </c>
      <c r="J81" s="173">
        <v>0.14643371474745431</v>
      </c>
      <c r="K81" s="175">
        <v>1.1110661029744583E-2</v>
      </c>
      <c r="L81" s="177">
        <v>5.9945432459582303E-2</v>
      </c>
      <c r="M81" s="184">
        <v>0.1150762383653027</v>
      </c>
      <c r="N81" s="186">
        <v>1.4197402187157905E-2</v>
      </c>
      <c r="O81" s="184">
        <v>0.22449635765912018</v>
      </c>
      <c r="P81" s="186">
        <v>2.0617094867561046E-2</v>
      </c>
      <c r="Q81" s="184">
        <v>0.20020369725851161</v>
      </c>
      <c r="R81" s="186">
        <v>1.7929634825691099E-2</v>
      </c>
      <c r="S81" s="184">
        <v>0.61873808741444192</v>
      </c>
      <c r="T81" s="186">
        <v>0</v>
      </c>
      <c r="U81" s="184">
        <v>6.7598449358088578E-2</v>
      </c>
      <c r="V81" s="186">
        <v>2.156398177367868E-2</v>
      </c>
      <c r="W81" s="173">
        <v>39.43120127257766</v>
      </c>
      <c r="X81" s="174">
        <v>3.1003720881552574</v>
      </c>
      <c r="Y81" s="175">
        <v>1.3869716221408273</v>
      </c>
      <c r="Z81" s="173">
        <v>63.621293882613948</v>
      </c>
      <c r="AA81" s="174">
        <v>3.1003720881552574</v>
      </c>
      <c r="AB81" s="175">
        <v>1.3869716221408273</v>
      </c>
      <c r="AC81" s="184">
        <v>0.46232387404694247</v>
      </c>
      <c r="AD81" s="186">
        <v>0.7915843629332574</v>
      </c>
      <c r="AE81" s="185">
        <v>0.63297223068459796</v>
      </c>
      <c r="AF81" s="185">
        <v>0.71242592663993154</v>
      </c>
      <c r="AG81" s="185">
        <v>0.35621296331996577</v>
      </c>
      <c r="AH81" s="173">
        <v>5.8347397198516324</v>
      </c>
      <c r="AI81" s="174">
        <v>5.8664216915821896</v>
      </c>
      <c r="AJ81" s="175">
        <v>5.8347397198516324</v>
      </c>
      <c r="AK81" s="173">
        <v>8.4004847546809547</v>
      </c>
      <c r="AL81" s="174">
        <v>5.6826808634606447</v>
      </c>
      <c r="AM81" s="175">
        <v>3.0884135127503503</v>
      </c>
      <c r="AN81" s="177">
        <v>0.65048062860807665</v>
      </c>
      <c r="AO81" s="173">
        <v>7.1840821924643652E-2</v>
      </c>
      <c r="AP81" s="175">
        <v>9.5897147063045661E-3</v>
      </c>
      <c r="AQ81" s="173">
        <v>7.1674907786249575E-2</v>
      </c>
      <c r="AR81" s="175">
        <v>9.5675675591768445E-3</v>
      </c>
      <c r="AS81" s="177">
        <v>0.30787848244253202</v>
      </c>
      <c r="AT81" s="177">
        <v>0.13266642832193837</v>
      </c>
    </row>
    <row r="82" spans="1:195" s="62" customFormat="1" ht="12.5" x14ac:dyDescent="0.25">
      <c r="A82" s="293" t="s">
        <v>211</v>
      </c>
      <c r="B82" s="188">
        <v>0.69127817011313986</v>
      </c>
      <c r="C82" s="188">
        <v>0.13364367438875993</v>
      </c>
      <c r="D82" s="188">
        <v>0.13326531433883365</v>
      </c>
      <c r="E82" s="186">
        <v>5.5680291337584639E-3</v>
      </c>
      <c r="F82" s="184">
        <v>6.3947292931676142E-2</v>
      </c>
      <c r="G82" s="186">
        <v>5.4318038684901589E-3</v>
      </c>
      <c r="H82" s="184">
        <v>6.4215921004601079E-2</v>
      </c>
      <c r="I82" s="186">
        <v>5.4546216444866773E-3</v>
      </c>
      <c r="J82" s="184">
        <v>0.11782569772124585</v>
      </c>
      <c r="K82" s="186">
        <v>6.2338455693826443E-3</v>
      </c>
      <c r="L82" s="188">
        <v>5.2645277789843598E-2</v>
      </c>
      <c r="M82" s="184">
        <v>0.11075682282438148</v>
      </c>
      <c r="N82" s="186">
        <v>7.9657198148895703E-3</v>
      </c>
      <c r="O82" s="184">
        <v>0.17162083171737075</v>
      </c>
      <c r="P82" s="186">
        <v>1.1567609267316625E-2</v>
      </c>
      <c r="Q82" s="184">
        <v>0.14503905363698194</v>
      </c>
      <c r="R82" s="186">
        <v>1.0059759209605968E-2</v>
      </c>
      <c r="S82" s="184">
        <v>0.26808765481380697</v>
      </c>
      <c r="T82" s="186">
        <v>0</v>
      </c>
      <c r="U82" s="184">
        <v>6.506244101533272E-2</v>
      </c>
      <c r="V82" s="186">
        <v>1.2098877994587257E-2</v>
      </c>
      <c r="W82" s="184">
        <v>36.536456539414651</v>
      </c>
      <c r="X82" s="185">
        <v>1.7395221358515853</v>
      </c>
      <c r="Y82" s="186">
        <v>0.72099465160138732</v>
      </c>
      <c r="Z82" s="184">
        <v>58.781313674737405</v>
      </c>
      <c r="AA82" s="185">
        <v>1.7395221358515853</v>
      </c>
      <c r="AB82" s="186">
        <v>0.72099465160138732</v>
      </c>
      <c r="AC82" s="184">
        <v>0.24033155053379579</v>
      </c>
      <c r="AD82" s="186">
        <v>0.44413331128125594</v>
      </c>
      <c r="AE82" s="185">
        <v>0.3551409880322971</v>
      </c>
      <c r="AF82" s="185">
        <v>0.39971998015313026</v>
      </c>
      <c r="AG82" s="185">
        <v>0.19985999007656513</v>
      </c>
      <c r="AH82" s="184">
        <v>5.5962808080750603</v>
      </c>
      <c r="AI82" s="185">
        <v>5.5851855462455013</v>
      </c>
      <c r="AJ82" s="186">
        <v>5.5962808080750603</v>
      </c>
      <c r="AK82" s="184">
        <v>4.804120965244107</v>
      </c>
      <c r="AL82" s="185">
        <v>3.2498465353121899</v>
      </c>
      <c r="AM82" s="186">
        <v>1.7662209431044511</v>
      </c>
      <c r="AN82" s="188">
        <v>0.28184110494000253</v>
      </c>
      <c r="AO82" s="184">
        <v>6.3343187328058354E-2</v>
      </c>
      <c r="AP82" s="186">
        <v>5.3804899972647782E-3</v>
      </c>
      <c r="AQ82" s="184">
        <v>6.3196898211827293E-2</v>
      </c>
      <c r="AR82" s="186">
        <v>5.3680639233680948E-3</v>
      </c>
      <c r="AS82" s="188">
        <v>0.22344786731424715</v>
      </c>
      <c r="AT82" s="188">
        <v>8.7255234409976776E-2</v>
      </c>
    </row>
    <row r="83" spans="1:195" s="62" customFormat="1" ht="12.5" x14ac:dyDescent="0.25">
      <c r="A83" s="293" t="s">
        <v>212</v>
      </c>
      <c r="B83" s="188">
        <v>6.3062536311174524</v>
      </c>
      <c r="C83" s="188">
        <v>4.223438402931694</v>
      </c>
      <c r="D83" s="188">
        <v>4.2114813808556208</v>
      </c>
      <c r="E83" s="186">
        <v>1.2187077692403039E-2</v>
      </c>
      <c r="F83" s="184">
        <v>0.30702340619908725</v>
      </c>
      <c r="G83" s="186">
        <v>1.1888913323716914E-2</v>
      </c>
      <c r="H83" s="184">
        <v>0.30831314188873149</v>
      </c>
      <c r="I83" s="186">
        <v>1.1938855951917515E-2</v>
      </c>
      <c r="J83" s="184">
        <v>0.88181642771183122</v>
      </c>
      <c r="K83" s="186">
        <v>1.3644389864251087E-2</v>
      </c>
      <c r="L83" s="188">
        <v>0.49111731720033064</v>
      </c>
      <c r="M83" s="184">
        <v>0.43393562420738446</v>
      </c>
      <c r="N83" s="186">
        <v>1.7435046392159328E-2</v>
      </c>
      <c r="O83" s="184">
        <v>0.94387198837860853</v>
      </c>
      <c r="P83" s="186">
        <v>2.531871681515244E-2</v>
      </c>
      <c r="Q83" s="184">
        <v>1.2704029492324442</v>
      </c>
      <c r="R83" s="186">
        <v>2.2018395397938512E-2</v>
      </c>
      <c r="S83" s="184">
        <v>8.4721682628905306</v>
      </c>
      <c r="T83" s="186">
        <v>0</v>
      </c>
      <c r="U83" s="184">
        <v>2.2913104065131092E-2</v>
      </c>
      <c r="V83" s="186">
        <v>2.6481536387258538E-2</v>
      </c>
      <c r="W83" s="184">
        <v>264.29358919038935</v>
      </c>
      <c r="X83" s="185">
        <v>3.8073959219692846</v>
      </c>
      <c r="Y83" s="186">
        <v>1.2953741829792564</v>
      </c>
      <c r="Z83" s="184">
        <v>456.49524234625255</v>
      </c>
      <c r="AA83" s="185">
        <v>3.8073959219692846</v>
      </c>
      <c r="AB83" s="186">
        <v>1.2953741829792564</v>
      </c>
      <c r="AC83" s="184">
        <v>0.43179139432641883</v>
      </c>
      <c r="AD83" s="186">
        <v>0.97210108646024274</v>
      </c>
      <c r="AE83" s="185">
        <v>0.77731827706599299</v>
      </c>
      <c r="AF83" s="185">
        <v>0.87489097781421865</v>
      </c>
      <c r="AG83" s="185">
        <v>0.43744548890710933</v>
      </c>
      <c r="AH83" s="184">
        <v>2.0466763043869012</v>
      </c>
      <c r="AI83" s="185">
        <v>3.1068981721809155</v>
      </c>
      <c r="AJ83" s="186">
        <v>2.0466763043869012</v>
      </c>
      <c r="AK83" s="184">
        <v>11.83500776163255</v>
      </c>
      <c r="AL83" s="185">
        <v>8.0060346622808432</v>
      </c>
      <c r="AM83" s="186">
        <v>4.3511057947178493</v>
      </c>
      <c r="AN83" s="188">
        <v>8.9068079845342947</v>
      </c>
      <c r="AO83" s="184">
        <v>0.30412297755506551</v>
      </c>
      <c r="AP83" s="186">
        <v>1.1776599591101878E-2</v>
      </c>
      <c r="AQ83" s="184">
        <v>0.30342061502029638</v>
      </c>
      <c r="AR83" s="186">
        <v>1.1749401901515041E-2</v>
      </c>
      <c r="AS83" s="188">
        <v>1.9435922728105108</v>
      </c>
      <c r="AT83" s="188">
        <v>0.80006983719627889</v>
      </c>
    </row>
    <row r="84" spans="1:195" s="62" customFormat="1" x14ac:dyDescent="0.35">
      <c r="A84" s="294" t="s">
        <v>213</v>
      </c>
      <c r="B84" s="188">
        <v>0.10071240671458352</v>
      </c>
      <c r="C84" s="188">
        <v>1.097590464418772E-2</v>
      </c>
      <c r="D84" s="188">
        <v>1.0944830642008753E-2</v>
      </c>
      <c r="E84" s="186">
        <v>6.0570880463408662E-4</v>
      </c>
      <c r="F84" s="184">
        <v>9.0239461482119702E-3</v>
      </c>
      <c r="G84" s="186">
        <v>5.9088976532871396E-4</v>
      </c>
      <c r="H84" s="184">
        <v>9.0618536991471238E-3</v>
      </c>
      <c r="I84" s="186">
        <v>5.9337195920580147E-4</v>
      </c>
      <c r="J84" s="184">
        <v>1.3136377681641951E-2</v>
      </c>
      <c r="K84" s="186">
        <v>6.781385401185032E-4</v>
      </c>
      <c r="L84" s="188">
        <v>1.1422510142052143E-2</v>
      </c>
      <c r="M84" s="184">
        <v>1.2811311259601334E-2</v>
      </c>
      <c r="N84" s="186">
        <v>8.6653760445933037E-4</v>
      </c>
      <c r="O84" s="184">
        <v>1.7865226187834083E-2</v>
      </c>
      <c r="P84" s="186">
        <v>1.2583631682708209E-3</v>
      </c>
      <c r="Q84" s="184">
        <v>1.4353996354045336E-2</v>
      </c>
      <c r="R84" s="186">
        <v>1.0943342032487104E-3</v>
      </c>
      <c r="S84" s="184">
        <v>2.2017536924050153E-2</v>
      </c>
      <c r="T84" s="186">
        <v>0</v>
      </c>
      <c r="U84" s="184">
        <v>7.8800570753802725E-3</v>
      </c>
      <c r="V84" s="186">
        <v>1.3161563546935642E-3</v>
      </c>
      <c r="W84" s="184">
        <v>5.132663469377083</v>
      </c>
      <c r="X84" s="185">
        <v>0.18923102739406447</v>
      </c>
      <c r="Y84" s="186">
        <v>4.046835457455606E-2</v>
      </c>
      <c r="Z84" s="184">
        <v>8.4729109677244363</v>
      </c>
      <c r="AA84" s="185">
        <v>0.18923102739406447</v>
      </c>
      <c r="AB84" s="186">
        <v>4.046835457455606E-2</v>
      </c>
      <c r="AC84" s="184">
        <v>1.3489451524852021E-2</v>
      </c>
      <c r="AD84" s="186">
        <v>4.8314304866569652E-2</v>
      </c>
      <c r="AE84" s="185">
        <v>3.8633422737213451E-2</v>
      </c>
      <c r="AF84" s="185">
        <v>4.3482874379912689E-2</v>
      </c>
      <c r="AG84" s="185">
        <v>2.1741437189956345E-2</v>
      </c>
      <c r="AH84" s="184">
        <v>0.49901189891420406</v>
      </c>
      <c r="AI84" s="185">
        <v>0.494983563621467</v>
      </c>
      <c r="AJ84" s="186">
        <v>0.49901189891420406</v>
      </c>
      <c r="AK84" s="184">
        <v>0.54036619177006207</v>
      </c>
      <c r="AL84" s="185">
        <v>0.36554183560915965</v>
      </c>
      <c r="AM84" s="186">
        <v>0.19866404109193461</v>
      </c>
      <c r="AN84" s="188">
        <v>2.3147082020771995E-2</v>
      </c>
      <c r="AO84" s="184">
        <v>8.9386975601176404E-3</v>
      </c>
      <c r="AP84" s="186">
        <v>5.853076710446469E-4</v>
      </c>
      <c r="AQ84" s="184">
        <v>8.918053916791735E-3</v>
      </c>
      <c r="AR84" s="186">
        <v>5.8395592122699198E-4</v>
      </c>
      <c r="AS84" s="188">
        <v>1.9402047693493674E-2</v>
      </c>
      <c r="AT84" s="188">
        <v>1.0466952000961656E-2</v>
      </c>
    </row>
    <row r="85" spans="1:195" s="62" customFormat="1" x14ac:dyDescent="0.35">
      <c r="A85" s="294" t="s">
        <v>214</v>
      </c>
      <c r="B85" s="188">
        <v>0.26422269694390282</v>
      </c>
      <c r="C85" s="188">
        <v>2.5908787765104638E-2</v>
      </c>
      <c r="D85" s="188">
        <v>2.5835437116245499E-2</v>
      </c>
      <c r="E85" s="186">
        <v>1.0678000635686966E-3</v>
      </c>
      <c r="F85" s="184">
        <v>2.651309229039581E-2</v>
      </c>
      <c r="G85" s="186">
        <v>1.0416756767490875E-3</v>
      </c>
      <c r="H85" s="184">
        <v>2.6624467777343477E-2</v>
      </c>
      <c r="I85" s="186">
        <v>1.0460515199916913E-3</v>
      </c>
      <c r="J85" s="184">
        <v>6.7927396640069457E-2</v>
      </c>
      <c r="K85" s="186">
        <v>1.1954859673607768E-3</v>
      </c>
      <c r="L85" s="188">
        <v>2.0634501075170706E-2</v>
      </c>
      <c r="M85" s="184">
        <v>7.2714023410350576E-2</v>
      </c>
      <c r="N85" s="186">
        <v>1.5276134374261128E-3</v>
      </c>
      <c r="O85" s="184">
        <v>9.9525280739702002E-2</v>
      </c>
      <c r="P85" s="186">
        <v>2.2183601440032173E-3</v>
      </c>
      <c r="Q85" s="184">
        <v>8.5088809365088655E-2</v>
      </c>
      <c r="R85" s="186">
        <v>1.9291945615687225E-3</v>
      </c>
      <c r="S85" s="184">
        <v>5.1972726601415067E-2</v>
      </c>
      <c r="T85" s="186">
        <v>0</v>
      </c>
      <c r="U85" s="184">
        <v>3.9771874113777465E-2</v>
      </c>
      <c r="V85" s="186">
        <v>2.320243371824749E-3</v>
      </c>
      <c r="W85" s="184">
        <v>16.903200451312554</v>
      </c>
      <c r="X85" s="185">
        <v>0.33359413225405948</v>
      </c>
      <c r="Y85" s="186">
        <v>6.9367825440848158E-2</v>
      </c>
      <c r="Z85" s="184">
        <v>25.562398646806315</v>
      </c>
      <c r="AA85" s="185">
        <v>0.33359413225405948</v>
      </c>
      <c r="AB85" s="186">
        <v>6.9367825440848158E-2</v>
      </c>
      <c r="AC85" s="184">
        <v>2.3122608480282719E-2</v>
      </c>
      <c r="AD85" s="186">
        <v>8.5172969937206688E-2</v>
      </c>
      <c r="AE85" s="185">
        <v>6.8106606572433698E-2</v>
      </c>
      <c r="AF85" s="185">
        <v>7.665567294348602E-2</v>
      </c>
      <c r="AG85" s="185">
        <v>3.832783647174301E-2</v>
      </c>
      <c r="AH85" s="184">
        <v>4.7512836734654673</v>
      </c>
      <c r="AI85" s="185">
        <v>4.7404890912927726</v>
      </c>
      <c r="AJ85" s="186">
        <v>4.7512836734654673</v>
      </c>
      <c r="AK85" s="184">
        <v>0.94998440213073543</v>
      </c>
      <c r="AL85" s="185">
        <v>0.64263650732373279</v>
      </c>
      <c r="AM85" s="186">
        <v>0.34925897137159395</v>
      </c>
      <c r="AN85" s="188">
        <v>5.4639034767419242E-2</v>
      </c>
      <c r="AO85" s="184">
        <v>2.6262624961951173E-2</v>
      </c>
      <c r="AP85" s="186">
        <v>1.0318350394894489E-3</v>
      </c>
      <c r="AQ85" s="184">
        <v>2.620197224841319E-2</v>
      </c>
      <c r="AR85" s="186">
        <v>1.0294520486361248E-3</v>
      </c>
      <c r="AS85" s="188">
        <v>0.15178560070778188</v>
      </c>
      <c r="AT85" s="188">
        <v>2.9029640461049375E-2</v>
      </c>
    </row>
    <row r="86" spans="1:195" s="62" customFormat="1" ht="12.5" x14ac:dyDescent="0.25">
      <c r="A86" s="293" t="s">
        <v>215</v>
      </c>
      <c r="B86" s="188">
        <v>2.0929699719688326</v>
      </c>
      <c r="C86" s="188">
        <v>4.8541503316351102</v>
      </c>
      <c r="D86" s="188">
        <v>4.8404076942059371</v>
      </c>
      <c r="E86" s="186">
        <v>0.15239274811641457</v>
      </c>
      <c r="F86" s="184">
        <v>0.31436213542523228</v>
      </c>
      <c r="G86" s="186">
        <v>0.14866436558851789</v>
      </c>
      <c r="H86" s="184">
        <v>0.31568269945176708</v>
      </c>
      <c r="I86" s="186">
        <v>0.14928887086794107</v>
      </c>
      <c r="J86" s="184">
        <v>0.91876426364178765</v>
      </c>
      <c r="K86" s="186">
        <v>0.17061564062081391</v>
      </c>
      <c r="L86" s="188">
        <v>21.558949831747622</v>
      </c>
      <c r="M86" s="184">
        <v>1.0741963359966282</v>
      </c>
      <c r="N86" s="186">
        <v>0.21801572947176626</v>
      </c>
      <c r="O86" s="184">
        <v>1.9204986056760964</v>
      </c>
      <c r="P86" s="186">
        <v>0.31659672085684071</v>
      </c>
      <c r="Q86" s="184">
        <v>1.8336591470209012</v>
      </c>
      <c r="R86" s="186">
        <v>0.27532800466984148</v>
      </c>
      <c r="S86" s="184">
        <v>9.7373690485059612</v>
      </c>
      <c r="T86" s="186">
        <v>0</v>
      </c>
      <c r="U86" s="184">
        <v>0.25139620126847306</v>
      </c>
      <c r="V86" s="186">
        <v>0.33113714429791419</v>
      </c>
      <c r="W86" s="184">
        <v>43.975909485832403</v>
      </c>
      <c r="X86" s="185">
        <v>47.609405828094125</v>
      </c>
      <c r="Y86" s="186">
        <v>14.288951349706171</v>
      </c>
      <c r="Z86" s="184">
        <v>58.126370445539735</v>
      </c>
      <c r="AA86" s="185">
        <v>47.609405828094125</v>
      </c>
      <c r="AB86" s="186">
        <v>14.288951349706171</v>
      </c>
      <c r="AC86" s="184">
        <v>4.7629837832353905</v>
      </c>
      <c r="AD86" s="186">
        <v>12.155592977385734</v>
      </c>
      <c r="AE86" s="185">
        <v>9.719940365773267</v>
      </c>
      <c r="AF86" s="185">
        <v>10.940033679647161</v>
      </c>
      <c r="AG86" s="185">
        <v>5.4700168398235807</v>
      </c>
      <c r="AH86" s="184">
        <v>23.093445371067389</v>
      </c>
      <c r="AI86" s="185">
        <v>24.16127789619792</v>
      </c>
      <c r="AJ86" s="186">
        <v>23.093445371067389</v>
      </c>
      <c r="AK86" s="184">
        <v>144.34442757946019</v>
      </c>
      <c r="AL86" s="185">
        <v>97.644759833164244</v>
      </c>
      <c r="AM86" s="186">
        <v>53.067804257154478</v>
      </c>
      <c r="AN86" s="188">
        <v>10.236916182304421</v>
      </c>
      <c r="AO86" s="184">
        <v>0.31139237831950867</v>
      </c>
      <c r="AP86" s="186">
        <v>0.14725994372493309</v>
      </c>
      <c r="AQ86" s="184">
        <v>0.31067322733031816</v>
      </c>
      <c r="AR86" s="186">
        <v>0.14691985147614575</v>
      </c>
      <c r="AS86" s="188">
        <v>2.8217879645865489</v>
      </c>
      <c r="AT86" s="188">
        <v>1.4798578385585142</v>
      </c>
    </row>
    <row r="87" spans="1:195" s="62" customFormat="1" ht="12.5" x14ac:dyDescent="0.25">
      <c r="A87" s="293" t="s">
        <v>216</v>
      </c>
      <c r="B87" s="188">
        <v>2.427902668797282E-2</v>
      </c>
      <c r="C87" s="188">
        <v>3.8351888804778023E-2</v>
      </c>
      <c r="D87" s="188">
        <v>3.8243310358178795E-2</v>
      </c>
      <c r="E87" s="186">
        <v>4.0371026756387031E-4</v>
      </c>
      <c r="F87" s="184">
        <v>4.4715477086052545E-3</v>
      </c>
      <c r="G87" s="186">
        <v>3.9383324699352276E-4</v>
      </c>
      <c r="H87" s="184">
        <v>4.4903316662817418E-3</v>
      </c>
      <c r="I87" s="186">
        <v>3.9548765113392442E-4</v>
      </c>
      <c r="J87" s="184">
        <v>1.0632581134786389E-2</v>
      </c>
      <c r="K87" s="186">
        <v>4.519853259224138E-4</v>
      </c>
      <c r="L87" s="188">
        <v>1.5310154315953599</v>
      </c>
      <c r="M87" s="184">
        <v>1.2136730373817808E-2</v>
      </c>
      <c r="N87" s="186">
        <v>5.7755496613883048E-4</v>
      </c>
      <c r="O87" s="184">
        <v>1.9008811529053884E-2</v>
      </c>
      <c r="P87" s="186">
        <v>8.3871016479945002E-4</v>
      </c>
      <c r="Q87" s="184">
        <v>1.9486750210202502E-2</v>
      </c>
      <c r="R87" s="186">
        <v>7.2938341100179771E-4</v>
      </c>
      <c r="S87" s="184">
        <v>7.6933442412277578E-2</v>
      </c>
      <c r="T87" s="186">
        <v>0</v>
      </c>
      <c r="U87" s="184">
        <v>4.9935241885284299E-3</v>
      </c>
      <c r="V87" s="186">
        <v>8.7722983394672134E-4</v>
      </c>
      <c r="W87" s="184">
        <v>0.8829135247899228</v>
      </c>
      <c r="X87" s="185">
        <v>0.1261241509388234</v>
      </c>
      <c r="Y87" s="186">
        <v>4.8615159708367314E-2</v>
      </c>
      <c r="Z87" s="184">
        <v>1.1697327210211583</v>
      </c>
      <c r="AA87" s="185">
        <v>0.1261241509388234</v>
      </c>
      <c r="AB87" s="186">
        <v>4.8615159708367314E-2</v>
      </c>
      <c r="AC87" s="184">
        <v>1.6205053236122438E-2</v>
      </c>
      <c r="AD87" s="186">
        <v>3.220191087799746E-2</v>
      </c>
      <c r="AE87" s="185">
        <v>2.5749517442743206E-2</v>
      </c>
      <c r="AF87" s="185">
        <v>2.8981719790197719E-2</v>
      </c>
      <c r="AG87" s="185">
        <v>1.449085989509886E-2</v>
      </c>
      <c r="AH87" s="184">
        <v>0.44573710741227002</v>
      </c>
      <c r="AI87" s="185">
        <v>0.45216642784134742</v>
      </c>
      <c r="AJ87" s="186">
        <v>0.44573710741227002</v>
      </c>
      <c r="AK87" s="184">
        <v>0.37036168387057922</v>
      </c>
      <c r="AL87" s="185">
        <v>0.25053878614774483</v>
      </c>
      <c r="AM87" s="186">
        <v>0.13616238377594825</v>
      </c>
      <c r="AN87" s="188">
        <v>8.0880286827730713E-2</v>
      </c>
      <c r="AO87" s="184">
        <v>4.4293053101584759E-3</v>
      </c>
      <c r="AP87" s="186">
        <v>3.9011273185531389E-4</v>
      </c>
      <c r="AQ87" s="184">
        <v>4.4190759676407893E-3</v>
      </c>
      <c r="AR87" s="186">
        <v>3.8921177866396229E-4</v>
      </c>
      <c r="AS87" s="188">
        <v>3.0176060453828563E-2</v>
      </c>
      <c r="AT87" s="188">
        <v>1.1512912356524315E-2</v>
      </c>
    </row>
    <row r="88" spans="1:195" s="62" customFormat="1" ht="12.5" x14ac:dyDescent="0.25">
      <c r="A88" s="295" t="s">
        <v>217</v>
      </c>
      <c r="B88" s="296">
        <v>1276.9065889063904</v>
      </c>
      <c r="C88" s="296">
        <v>2447.3505668296129</v>
      </c>
      <c r="D88" s="296">
        <v>2440.4218462082449</v>
      </c>
      <c r="E88" s="298">
        <v>105.88733593811254</v>
      </c>
      <c r="F88" s="297">
        <v>209.55255512075266</v>
      </c>
      <c r="G88" s="298">
        <v>103.29673698824914</v>
      </c>
      <c r="H88" s="297">
        <v>210.43283787359306</v>
      </c>
      <c r="I88" s="298">
        <v>103.73066315031882</v>
      </c>
      <c r="J88" s="297">
        <v>542.13149541598386</v>
      </c>
      <c r="K88" s="298">
        <v>118.54918214947838</v>
      </c>
      <c r="L88" s="296">
        <v>1942.6617805263866</v>
      </c>
      <c r="M88" s="297">
        <v>456.74292349024256</v>
      </c>
      <c r="N88" s="298">
        <v>151.48427383653851</v>
      </c>
      <c r="O88" s="297">
        <v>1189.4795794247716</v>
      </c>
      <c r="P88" s="298">
        <v>219.98148699742646</v>
      </c>
      <c r="Q88" s="297">
        <v>1039.8924202419248</v>
      </c>
      <c r="R88" s="298">
        <v>191.30666835520836</v>
      </c>
      <c r="S88" s="297">
        <v>4909.3567426171694</v>
      </c>
      <c r="T88" s="298">
        <v>0</v>
      </c>
      <c r="U88" s="297">
        <v>198.8715913743211</v>
      </c>
      <c r="V88" s="298">
        <v>230.08463639670893</v>
      </c>
      <c r="W88" s="297">
        <v>36198.004850685596</v>
      </c>
      <c r="X88" s="299">
        <v>33080.531790674715</v>
      </c>
      <c r="Y88" s="298">
        <v>11272.529616428958</v>
      </c>
      <c r="Z88" s="297">
        <v>48736.224349818658</v>
      </c>
      <c r="AA88" s="299">
        <v>33080.531790674715</v>
      </c>
      <c r="AB88" s="298">
        <v>11272.529616428958</v>
      </c>
      <c r="AC88" s="297">
        <v>3757.5098721429854</v>
      </c>
      <c r="AD88" s="298">
        <v>8446.0932231509923</v>
      </c>
      <c r="AE88" s="299">
        <v>6753.7241996766306</v>
      </c>
      <c r="AF88" s="299">
        <v>7601.4839008358913</v>
      </c>
      <c r="AG88" s="299">
        <v>3800.7419504179456</v>
      </c>
      <c r="AH88" s="297">
        <v>17766.95029021236</v>
      </c>
      <c r="AI88" s="299">
        <v>18253.57645145704</v>
      </c>
      <c r="AJ88" s="298">
        <v>17766.95029021236</v>
      </c>
      <c r="AK88" s="297">
        <v>102875.63604860894</v>
      </c>
      <c r="AL88" s="299">
        <v>69592.342032882516</v>
      </c>
      <c r="AM88" s="298">
        <v>37821.925017870934</v>
      </c>
      <c r="AN88" s="296">
        <v>5161.2168782813133</v>
      </c>
      <c r="AO88" s="297">
        <v>207.57292678939973</v>
      </c>
      <c r="AP88" s="298">
        <v>102.32089993887305</v>
      </c>
      <c r="AQ88" s="297">
        <v>207.09354358665291</v>
      </c>
      <c r="AR88" s="298">
        <v>102.08459301060779</v>
      </c>
      <c r="AS88" s="296">
        <v>1597.5289550022903</v>
      </c>
      <c r="AT88" s="296">
        <v>884.04117128816711</v>
      </c>
    </row>
    <row r="89" spans="1:195" s="81" customFormat="1" ht="12.5" hidden="1" x14ac:dyDescent="0.25">
      <c r="A89" s="240" t="s">
        <v>218</v>
      </c>
      <c r="B89" s="107"/>
      <c r="C89" s="107"/>
      <c r="D89" s="107"/>
      <c r="E89" s="107"/>
      <c r="F89" s="95"/>
      <c r="G89" s="97"/>
      <c r="H89" s="97"/>
      <c r="I89" s="95"/>
      <c r="J89" s="97"/>
      <c r="K89" s="97"/>
      <c r="L89" s="95"/>
      <c r="M89" s="97"/>
      <c r="N89" s="95"/>
      <c r="O89" s="97"/>
      <c r="P89" s="95"/>
      <c r="Q89" s="97"/>
      <c r="R89" s="95"/>
      <c r="S89" s="97"/>
      <c r="T89" s="95"/>
      <c r="U89" s="97"/>
      <c r="V89" s="107"/>
      <c r="W89" s="107"/>
      <c r="X89" s="107"/>
      <c r="Y89" s="107"/>
      <c r="Z89" s="107"/>
      <c r="AA89" s="107"/>
      <c r="AB89" s="107"/>
      <c r="AC89" s="107"/>
      <c r="AD89" s="95"/>
      <c r="AE89" s="97"/>
      <c r="AF89" s="95"/>
      <c r="AG89" s="97"/>
      <c r="AH89" s="95"/>
      <c r="AI89" s="97"/>
      <c r="AJ89" s="95"/>
      <c r="AK89" s="97"/>
      <c r="AL89" s="95"/>
      <c r="AM89" s="97"/>
      <c r="AN89" s="95"/>
      <c r="AO89" s="97"/>
      <c r="AP89" s="95"/>
      <c r="AQ89" s="97"/>
      <c r="AR89" s="95"/>
      <c r="AS89" s="97">
        <v>0</v>
      </c>
      <c r="AT89" s="95"/>
      <c r="AU89" s="97"/>
      <c r="AV89" s="95"/>
      <c r="AW89" s="86"/>
      <c r="AX89" s="97"/>
      <c r="AY89" s="95"/>
      <c r="AZ89" s="281"/>
      <c r="BA89" s="282"/>
      <c r="BB89" s="95"/>
      <c r="BC89" s="86"/>
      <c r="BD89" s="97"/>
      <c r="BE89" s="95"/>
      <c r="BF89" s="86"/>
      <c r="BG89" s="97"/>
      <c r="BH89" s="95"/>
      <c r="BI89" s="86"/>
      <c r="BJ89" s="97"/>
      <c r="BK89" s="95"/>
      <c r="BL89" s="86"/>
      <c r="BM89" s="97"/>
      <c r="BN89" s="95"/>
      <c r="BO89" s="86"/>
      <c r="BP89" s="97"/>
      <c r="BQ89" s="95"/>
      <c r="BR89" s="86"/>
      <c r="BS89" s="97"/>
      <c r="BT89" s="95"/>
      <c r="BU89" s="86"/>
      <c r="BV89" s="97"/>
      <c r="BW89" s="95"/>
      <c r="BX89" s="86"/>
      <c r="BY89" s="97"/>
      <c r="BZ89" s="95"/>
      <c r="CA89" s="86"/>
      <c r="CB89" s="97"/>
      <c r="CC89" s="95"/>
      <c r="CD89" s="86"/>
      <c r="CE89" s="97"/>
      <c r="CF89" s="95"/>
      <c r="CG89" s="86"/>
      <c r="CH89" s="97"/>
      <c r="CI89" s="95"/>
      <c r="CJ89" s="97"/>
      <c r="CK89" s="86"/>
      <c r="CL89" s="86"/>
      <c r="CM89" s="86"/>
      <c r="CN89" s="95"/>
      <c r="CO89" s="97"/>
      <c r="CP89" s="86"/>
      <c r="CQ89" s="95"/>
      <c r="CR89" s="86"/>
      <c r="CS89" s="86"/>
      <c r="CT89" s="86"/>
      <c r="CU89" s="86"/>
      <c r="CV89" s="97"/>
      <c r="CW89" s="86"/>
      <c r="CX89" s="86"/>
      <c r="CY89" s="86"/>
      <c r="CZ89" s="86"/>
      <c r="DA89" s="86"/>
      <c r="DB89" s="95"/>
      <c r="DC89" s="86"/>
      <c r="DD89" s="86"/>
      <c r="DE89" s="86"/>
      <c r="DF89" s="97"/>
      <c r="DG89" s="107"/>
      <c r="DH89" s="86"/>
      <c r="DI89" s="107"/>
      <c r="DJ89" s="86"/>
      <c r="DK89" s="86"/>
      <c r="DL89" s="95"/>
      <c r="DM89" s="97"/>
      <c r="DN89" s="95"/>
      <c r="DO89" s="97"/>
      <c r="DP89" s="95"/>
      <c r="DQ89" s="97"/>
      <c r="DR89" s="95"/>
      <c r="DS89" s="97"/>
      <c r="DT89" s="95"/>
      <c r="DU89" s="86"/>
      <c r="DV89" s="97"/>
      <c r="DW89" s="95"/>
      <c r="DX89" s="97"/>
      <c r="DY89" s="86"/>
      <c r="DZ89" s="86"/>
      <c r="EA89" s="95"/>
      <c r="EB89" s="97"/>
      <c r="EC89" s="86"/>
      <c r="ED89" s="86"/>
      <c r="EE89" s="95"/>
      <c r="EF89" s="86"/>
      <c r="EG89" s="97"/>
      <c r="EH89" s="95"/>
      <c r="EI89" s="86"/>
      <c r="EJ89" s="97"/>
      <c r="EK89" s="107"/>
      <c r="EL89" s="97"/>
      <c r="EM89" s="107"/>
      <c r="EN89" s="107"/>
      <c r="EO89" s="95"/>
      <c r="EP89" s="107"/>
      <c r="EQ89" s="95"/>
      <c r="ER89" s="97"/>
      <c r="ES89" s="97"/>
      <c r="ET89" s="95"/>
      <c r="EU89" s="97"/>
      <c r="EV89" s="95"/>
      <c r="EW89" s="97"/>
      <c r="EX89" s="95"/>
      <c r="EY89" s="97"/>
      <c r="EZ89" s="95"/>
      <c r="FA89" s="97"/>
      <c r="FB89" s="95"/>
      <c r="FC89" s="97"/>
      <c r="FD89" s="86"/>
      <c r="FE89" s="95"/>
      <c r="FF89" s="97"/>
      <c r="FG89" s="107"/>
      <c r="FH89" s="107"/>
      <c r="FI89" s="107"/>
      <c r="FJ89" s="107"/>
      <c r="FK89" s="107"/>
      <c r="FL89" s="107"/>
      <c r="FM89" s="107"/>
      <c r="FN89" s="95"/>
      <c r="FO89" s="97"/>
      <c r="FP89" s="107"/>
      <c r="FQ89" s="107"/>
      <c r="FR89" s="107"/>
      <c r="FS89" s="107"/>
      <c r="FT89" s="97"/>
      <c r="FU89" s="97"/>
      <c r="FV89" s="107"/>
      <c r="FW89" s="95"/>
      <c r="FX89" s="97"/>
      <c r="FY89" s="97"/>
      <c r="FZ89" s="97"/>
      <c r="GA89" s="97"/>
      <c r="GB89" s="97"/>
      <c r="GC89" s="97"/>
      <c r="GD89" s="97"/>
      <c r="GE89" s="97"/>
      <c r="GF89" s="97"/>
      <c r="GG89" s="97"/>
      <c r="GH89" s="97"/>
      <c r="GI89" s="95"/>
      <c r="GJ89" s="97"/>
      <c r="GK89" s="107"/>
      <c r="GL89" s="95"/>
      <c r="GM89" s="97"/>
    </row>
    <row r="90" spans="1:195" s="81" customFormat="1" ht="12.5" hidden="1" x14ac:dyDescent="0.25">
      <c r="A90" s="240" t="s">
        <v>207</v>
      </c>
      <c r="B90" s="189">
        <v>3.7028362256875377E-2</v>
      </c>
      <c r="C90" s="189">
        <v>8.2519977882441947E-2</v>
      </c>
      <c r="D90" s="189">
        <v>2.0359767443896309E-2</v>
      </c>
      <c r="E90" s="189">
        <v>2.0302126686398487E-2</v>
      </c>
      <c r="F90" s="182">
        <v>9.7019926073801804E-3</v>
      </c>
      <c r="G90" s="183">
        <v>2.1389808186000069E-2</v>
      </c>
      <c r="H90" s="183">
        <v>2.2262708459230847E-2</v>
      </c>
      <c r="I90" s="182">
        <v>2.4091711601106989E-3</v>
      </c>
      <c r="J90" s="183">
        <v>2.1389808186000069E-2</v>
      </c>
      <c r="K90" s="183">
        <v>2.2262708459230847E-2</v>
      </c>
      <c r="L90" s="182">
        <v>9.2773702668750707E-3</v>
      </c>
      <c r="M90" s="183">
        <v>2.171803757253192E-2</v>
      </c>
      <c r="N90" s="182">
        <v>9.3163423950504507E-3</v>
      </c>
      <c r="O90" s="183">
        <v>2.1809270122235849E-2</v>
      </c>
      <c r="P90" s="182">
        <v>2.4564158848298691E-3</v>
      </c>
      <c r="Q90" s="183">
        <v>2.1809270122235849E-2</v>
      </c>
      <c r="R90" s="182">
        <v>1.9357406167335476E-2</v>
      </c>
      <c r="S90" s="183">
        <v>2.4924849198365195E-2</v>
      </c>
      <c r="T90" s="182">
        <v>3.0573023253681799E-2</v>
      </c>
      <c r="U90" s="183">
        <v>2.3500521256669356E-2</v>
      </c>
      <c r="V90" s="189">
        <v>1.7261886820192782E-2</v>
      </c>
      <c r="W90" s="189">
        <v>1.7261886820192782E-2</v>
      </c>
      <c r="X90" s="189">
        <v>1.8280832547664612E-2</v>
      </c>
      <c r="Y90" s="189">
        <v>4.0310501721849801E-2</v>
      </c>
      <c r="Z90" s="189">
        <v>3.4838364665048527E-2</v>
      </c>
      <c r="AA90" s="189">
        <v>3.8887997648225953E-2</v>
      </c>
      <c r="AB90" s="189">
        <v>4.2976861141347363E-2</v>
      </c>
      <c r="AC90" s="189">
        <v>0.57379512710601777</v>
      </c>
      <c r="AD90" s="182">
        <v>5.9649617552906861E-2</v>
      </c>
      <c r="AE90" s="183">
        <v>0</v>
      </c>
      <c r="AF90" s="182">
        <v>7.0470766107732993E-2</v>
      </c>
      <c r="AG90" s="183">
        <v>0</v>
      </c>
      <c r="AH90" s="182">
        <v>2.6401987209871296E-2</v>
      </c>
      <c r="AI90" s="183">
        <v>8.6094953329581541E-3</v>
      </c>
      <c r="AJ90" s="182">
        <v>6.0626722892265755E-2</v>
      </c>
      <c r="AK90" s="183">
        <v>4.6250891743221646E-2</v>
      </c>
      <c r="AL90" s="182">
        <v>2.9060554034000576E-2</v>
      </c>
      <c r="AM90" s="183">
        <v>4.0222039266225439E-2</v>
      </c>
      <c r="AN90" s="182">
        <v>7.9231779398428424E-3</v>
      </c>
      <c r="AO90" s="183">
        <v>2.14890677319989E-2</v>
      </c>
      <c r="AP90" s="182">
        <v>7.8570020915969801E-3</v>
      </c>
      <c r="AQ90" s="183">
        <v>2.379473761498423E-2</v>
      </c>
      <c r="AR90" s="182">
        <v>4.0841456444179601E-2</v>
      </c>
      <c r="AS90" s="183">
        <v>0</v>
      </c>
      <c r="AT90" s="182">
        <v>1.3249927742230494E-2</v>
      </c>
      <c r="AU90" s="183">
        <v>4.8375068988815391E-2</v>
      </c>
      <c r="AV90" s="182">
        <v>2.0824140800620548</v>
      </c>
      <c r="AW90" s="181">
        <v>1.4463429869492106</v>
      </c>
      <c r="AX90" s="183">
        <v>0.37879702753645533</v>
      </c>
      <c r="AY90" s="182">
        <v>2.0824140800620548</v>
      </c>
      <c r="AZ90" s="300">
        <v>0</v>
      </c>
      <c r="BA90" s="301">
        <v>0</v>
      </c>
      <c r="BB90" s="182">
        <v>2.8767339466835433</v>
      </c>
      <c r="BC90" s="181">
        <v>1.4463429869492106</v>
      </c>
      <c r="BD90" s="183">
        <v>0.37879702753645533</v>
      </c>
      <c r="BE90" s="182">
        <v>2.8767339466835433</v>
      </c>
      <c r="BF90" s="181">
        <v>0</v>
      </c>
      <c r="BG90" s="183">
        <v>0</v>
      </c>
      <c r="BH90" s="182">
        <v>2.3351522194416194</v>
      </c>
      <c r="BI90" s="181">
        <v>1.4463429869492106</v>
      </c>
      <c r="BJ90" s="183">
        <v>0.37879702753645533</v>
      </c>
      <c r="BK90" s="182">
        <v>2.3351522194416194</v>
      </c>
      <c r="BL90" s="181">
        <v>1.4463429869492106</v>
      </c>
      <c r="BM90" s="183">
        <v>0.37879702753645533</v>
      </c>
      <c r="BN90" s="182">
        <v>1.5408323528201304</v>
      </c>
      <c r="BO90" s="181">
        <v>0</v>
      </c>
      <c r="BP90" s="183">
        <v>0</v>
      </c>
      <c r="BQ90" s="182">
        <v>2.5878903588211837</v>
      </c>
      <c r="BR90" s="181">
        <v>0</v>
      </c>
      <c r="BS90" s="183">
        <v>0</v>
      </c>
      <c r="BT90" s="182">
        <v>2.5156794618555938</v>
      </c>
      <c r="BU90" s="181">
        <v>1.4463429869492106</v>
      </c>
      <c r="BV90" s="183">
        <v>0.37879702753645533</v>
      </c>
      <c r="BW90" s="182">
        <v>2.4073631164072093</v>
      </c>
      <c r="BX90" s="181">
        <v>1.4463429869492106</v>
      </c>
      <c r="BY90" s="183">
        <v>0.37879702753645533</v>
      </c>
      <c r="BZ90" s="182">
        <v>0</v>
      </c>
      <c r="CA90" s="181">
        <v>0.21544227808134028</v>
      </c>
      <c r="CB90" s="183">
        <v>0</v>
      </c>
      <c r="CC90" s="182">
        <v>2.4434685648900039</v>
      </c>
      <c r="CD90" s="181">
        <v>1.4463429869492106</v>
      </c>
      <c r="CE90" s="183">
        <v>0.37879702753645533</v>
      </c>
      <c r="CF90" s="182">
        <v>2.4434685648900039</v>
      </c>
      <c r="CG90" s="181">
        <v>1.4463429869492106</v>
      </c>
      <c r="CH90" s="183">
        <v>0.37879702753645533</v>
      </c>
      <c r="CI90" s="182">
        <v>0.12626567584548509</v>
      </c>
      <c r="CJ90" s="183">
        <v>0.36927906049767073</v>
      </c>
      <c r="CK90" s="181">
        <v>0.2952855079175325</v>
      </c>
      <c r="CL90" s="181">
        <v>0.3323511544479037</v>
      </c>
      <c r="CM90" s="181">
        <v>0.16617557722395185</v>
      </c>
      <c r="CN90" s="182">
        <v>0.12626567584548509</v>
      </c>
      <c r="CO90" s="183">
        <v>0.36927906049767073</v>
      </c>
      <c r="CP90" s="181">
        <v>0.98672058273128238</v>
      </c>
      <c r="CQ90" s="182">
        <v>0.3956561362475044</v>
      </c>
      <c r="CR90" s="181">
        <v>0.3956561362475044</v>
      </c>
      <c r="CS90" s="181">
        <v>0.2952855079175325</v>
      </c>
      <c r="CT90" s="181">
        <v>0.20669985554227277</v>
      </c>
      <c r="CU90" s="181">
        <v>0.71218104524550796</v>
      </c>
      <c r="CV90" s="183">
        <v>0.39296154281108547</v>
      </c>
      <c r="CW90" s="181">
        <v>0.63304981799600701</v>
      </c>
      <c r="CX90" s="181">
        <v>0.63304981799600701</v>
      </c>
      <c r="CY90" s="181">
        <v>0.44313487259720485</v>
      </c>
      <c r="CZ90" s="181">
        <v>0.31023688043712999</v>
      </c>
      <c r="DA90" s="181">
        <v>1.1869684087425132</v>
      </c>
      <c r="DB90" s="182">
        <v>0.31652490899800351</v>
      </c>
      <c r="DC90" s="181">
        <v>0.31652490899800351</v>
      </c>
      <c r="DD90" s="181">
        <v>0.22156743629860243</v>
      </c>
      <c r="DE90" s="181">
        <v>0.155118440218565</v>
      </c>
      <c r="DF90" s="183">
        <v>0.5934842043712566</v>
      </c>
      <c r="DG90" s="189">
        <v>0.11078371814930121</v>
      </c>
      <c r="DH90" s="181">
        <v>9.7750339543501069E-2</v>
      </c>
      <c r="DI90" s="189">
        <v>3.9647311793587735E-2</v>
      </c>
      <c r="DJ90" s="181">
        <v>0.46159882562208837</v>
      </c>
      <c r="DK90" s="181">
        <v>0.23079941281104419</v>
      </c>
      <c r="DL90" s="182">
        <v>9.2922060991944451E-3</v>
      </c>
      <c r="DM90" s="183">
        <v>2.4764271538557953E-2</v>
      </c>
      <c r="DN90" s="182">
        <v>2.0129435144809835E-2</v>
      </c>
      <c r="DO90" s="183">
        <v>2.1131394722953691E-2</v>
      </c>
      <c r="DP90" s="182">
        <v>1.7405066038394309E-2</v>
      </c>
      <c r="DQ90" s="183">
        <v>2.1493083352125845E-2</v>
      </c>
      <c r="DR90" s="182">
        <v>0.40228954481603396</v>
      </c>
      <c r="DS90" s="183">
        <v>3.448196098423148E-2</v>
      </c>
      <c r="DT90" s="182">
        <v>0.77287995360734252</v>
      </c>
      <c r="DU90" s="181">
        <v>2.676940344785303E-2</v>
      </c>
      <c r="DV90" s="183">
        <v>3.448196098423148E-2</v>
      </c>
      <c r="DW90" s="182">
        <v>5.9871527933637841E-2</v>
      </c>
      <c r="DX90" s="183">
        <v>3.448196098423148E-2</v>
      </c>
      <c r="DY90" s="176">
        <v>0.28422071997957554</v>
      </c>
      <c r="DZ90" s="176">
        <v>5.1506137097316794E-2</v>
      </c>
      <c r="EA90" s="182">
        <v>4.1653235815046763E-2</v>
      </c>
      <c r="EB90" s="183">
        <v>2.7042421754904886E-2</v>
      </c>
      <c r="EC90" s="181">
        <v>1.2308511190796065</v>
      </c>
      <c r="ED90" s="181">
        <v>0.79910226488630853</v>
      </c>
      <c r="EE90" s="182">
        <v>1.0914684690148233</v>
      </c>
      <c r="EF90" s="181">
        <v>0.54541976584884722</v>
      </c>
      <c r="EG90" s="183">
        <v>1.0914684690148233</v>
      </c>
      <c r="EH90" s="182">
        <v>3.1475257898056981</v>
      </c>
      <c r="EI90" s="181">
        <v>2.8933720774360498</v>
      </c>
      <c r="EJ90" s="183">
        <v>1.5724848246935053</v>
      </c>
      <c r="EK90" s="189">
        <v>4.2936707471968753E-2</v>
      </c>
      <c r="EL90" s="183">
        <v>5.7858929959663567E-2</v>
      </c>
      <c r="EM90" s="189">
        <v>1.2421682091249922E-3</v>
      </c>
      <c r="EN90" s="189">
        <v>8.0058997016946006E-4</v>
      </c>
      <c r="EO90" s="182">
        <v>0.12626567584548509</v>
      </c>
      <c r="EP90" s="189">
        <v>5.7022132146655844</v>
      </c>
      <c r="EQ90" s="182">
        <v>0.12626567584548509</v>
      </c>
      <c r="ER90" s="183">
        <v>0.36927906049767073</v>
      </c>
      <c r="ES90" s="183">
        <v>0.81978929626243624</v>
      </c>
      <c r="ET90" s="182">
        <v>9.1897275988571392E-3</v>
      </c>
      <c r="EU90" s="183">
        <v>2.1512868790623262E-2</v>
      </c>
      <c r="EV90" s="182">
        <v>9.1685042094833361E-3</v>
      </c>
      <c r="EW90" s="183">
        <v>2.146318549087587E-2</v>
      </c>
      <c r="EX90" s="182">
        <v>7.7700769625099302E-3</v>
      </c>
      <c r="EY90" s="183">
        <v>2.1073830652039112E-2</v>
      </c>
      <c r="EZ90" s="182">
        <v>2.0074600513809944E-2</v>
      </c>
      <c r="FA90" s="183">
        <v>2.1073830652039112E-2</v>
      </c>
      <c r="FB90" s="182">
        <v>0.12626567584548509</v>
      </c>
      <c r="FC90" s="183">
        <v>0.36927906049767073</v>
      </c>
      <c r="FD90" s="181">
        <v>0.98672058273128238</v>
      </c>
      <c r="FE90" s="182">
        <v>0.12626567584548509</v>
      </c>
      <c r="FF90" s="183">
        <v>0.36927906049767073</v>
      </c>
      <c r="FG90" s="189">
        <v>0.81978929626243624</v>
      </c>
      <c r="FH90" s="189">
        <v>3.7733497339928728E-4</v>
      </c>
      <c r="FI90" s="189">
        <v>2.5398257638395965E-2</v>
      </c>
      <c r="FJ90" s="189">
        <v>8.0706597463386432E-4</v>
      </c>
      <c r="FK90" s="189">
        <v>5.1241343082957344E-2</v>
      </c>
      <c r="FL90" s="189">
        <v>1.1336073121480132E-3</v>
      </c>
      <c r="FM90" s="189">
        <v>3.3637761915580669E-2</v>
      </c>
      <c r="FN90" s="182">
        <v>0.69733801914830029</v>
      </c>
      <c r="FO90" s="183">
        <v>0.88789140542923162</v>
      </c>
      <c r="FP90" s="189">
        <v>0.72628300393478928</v>
      </c>
      <c r="FQ90" s="189">
        <v>3.5909088396195721E-2</v>
      </c>
      <c r="FR90" s="189">
        <v>5.8221774497451487E-2</v>
      </c>
      <c r="FS90" s="189">
        <v>1.320856425353067</v>
      </c>
      <c r="FT90" s="183">
        <v>2.3743373949280815E-2</v>
      </c>
      <c r="FU90" s="183">
        <v>2.5379683110995588E-2</v>
      </c>
      <c r="FV90" s="189">
        <v>3.5261199888696491E-2</v>
      </c>
      <c r="FW90" s="182">
        <v>3.121100643311752E-2</v>
      </c>
      <c r="FX90" s="183">
        <v>2.3990918858022736E-2</v>
      </c>
      <c r="FY90" s="183">
        <v>3.513039975636743</v>
      </c>
      <c r="FZ90" s="183">
        <v>0</v>
      </c>
      <c r="GA90" s="183">
        <v>0</v>
      </c>
      <c r="GB90" s="183">
        <v>0</v>
      </c>
      <c r="GC90" s="183">
        <v>0</v>
      </c>
      <c r="GD90" s="183">
        <v>0</v>
      </c>
      <c r="GE90" s="183">
        <v>0</v>
      </c>
      <c r="GF90" s="183">
        <v>0</v>
      </c>
      <c r="GG90" s="183">
        <v>0</v>
      </c>
      <c r="GH90" s="183">
        <v>0.22077591225677637</v>
      </c>
      <c r="GI90" s="182">
        <v>0.12626567584548509</v>
      </c>
      <c r="GJ90" s="183">
        <v>0.36927906049767073</v>
      </c>
      <c r="GK90" s="189">
        <v>0.81978929626243624</v>
      </c>
      <c r="GL90" s="182">
        <v>1.9487789544446878E-2</v>
      </c>
      <c r="GM90" s="183">
        <v>2.5092732538952382E-2</v>
      </c>
    </row>
    <row r="91" spans="1:195" s="81" customFormat="1" ht="12.5" hidden="1" x14ac:dyDescent="0.25">
      <c r="A91" s="240" t="s">
        <v>208</v>
      </c>
      <c r="B91" s="189">
        <v>0.12103049926106282</v>
      </c>
      <c r="C91" s="189">
        <v>0.15855818696148238</v>
      </c>
      <c r="D91" s="189">
        <v>0.16378393343800537</v>
      </c>
      <c r="E91" s="189">
        <v>0.16332024297516712</v>
      </c>
      <c r="F91" s="182">
        <v>4.5215726484551091E-2</v>
      </c>
      <c r="G91" s="183">
        <v>6.4762673643334698E-2</v>
      </c>
      <c r="H91" s="183">
        <v>6.740558446454642E-2</v>
      </c>
      <c r="I91" s="182">
        <v>1.5393394263945655E-2</v>
      </c>
      <c r="J91" s="183">
        <v>6.4762673643334698E-2</v>
      </c>
      <c r="K91" s="183">
        <v>6.740558446454642E-2</v>
      </c>
      <c r="L91" s="182">
        <v>4.0709475643518768E-2</v>
      </c>
      <c r="M91" s="183">
        <v>6.5756465287246074E-2</v>
      </c>
      <c r="N91" s="182">
        <v>4.0880486916874591E-2</v>
      </c>
      <c r="O91" s="183">
        <v>6.6032693282875893E-2</v>
      </c>
      <c r="P91" s="182">
        <v>1.5695264337162184E-2</v>
      </c>
      <c r="Q91" s="183">
        <v>6.6032693282875893E-2</v>
      </c>
      <c r="R91" s="182">
        <v>6.3433261399915036E-2</v>
      </c>
      <c r="S91" s="183">
        <v>7.5465841498268987E-2</v>
      </c>
      <c r="T91" s="182">
        <v>8.8318862696414396E-2</v>
      </c>
      <c r="U91" s="183">
        <v>7.1153353754245877E-2</v>
      </c>
      <c r="V91" s="189">
        <v>4.5151417410388847E-2</v>
      </c>
      <c r="W91" s="189">
        <v>4.5151417410388847E-2</v>
      </c>
      <c r="X91" s="189">
        <v>3.091540026281292E-2</v>
      </c>
      <c r="Y91" s="189">
        <v>0.10928822194962945</v>
      </c>
      <c r="Z91" s="189">
        <v>0.10302402551817952</v>
      </c>
      <c r="AA91" s="189">
        <v>0.10543158573122714</v>
      </c>
      <c r="AB91" s="189">
        <v>0.13973538043909875</v>
      </c>
      <c r="AC91" s="189">
        <v>3.0319305033736925</v>
      </c>
      <c r="AD91" s="182">
        <v>8.888630323396321E-2</v>
      </c>
      <c r="AE91" s="183">
        <v>0</v>
      </c>
      <c r="AF91" s="182">
        <v>0.10501382737466998</v>
      </c>
      <c r="AG91" s="183">
        <v>0</v>
      </c>
      <c r="AH91" s="182">
        <v>8.9410159146220261E-2</v>
      </c>
      <c r="AI91" s="183">
        <v>1.663641844808033E-2</v>
      </c>
      <c r="AJ91" s="182">
        <v>0.1885911367968845</v>
      </c>
      <c r="AK91" s="183">
        <v>0.14003544966990183</v>
      </c>
      <c r="AL91" s="182">
        <v>0.11311522455667114</v>
      </c>
      <c r="AM91" s="183">
        <v>0.12178168123886625</v>
      </c>
      <c r="AN91" s="182">
        <v>3.8071316981936401E-2</v>
      </c>
      <c r="AO91" s="183">
        <v>6.5063205257625434E-2</v>
      </c>
      <c r="AP91" s="182">
        <v>3.7128941303913796E-2</v>
      </c>
      <c r="AQ91" s="183">
        <v>7.20441629577874E-2</v>
      </c>
      <c r="AR91" s="182">
        <v>0.32854866354429141</v>
      </c>
      <c r="AS91" s="183">
        <v>0</v>
      </c>
      <c r="AT91" s="182">
        <v>4.5692569320852777E-2</v>
      </c>
      <c r="AU91" s="183">
        <v>0.14646689573621227</v>
      </c>
      <c r="AV91" s="182">
        <v>3.7467258333726043</v>
      </c>
      <c r="AW91" s="181">
        <v>2.1436481324747034</v>
      </c>
      <c r="AX91" s="183">
        <v>0.55848593991799078</v>
      </c>
      <c r="AY91" s="182">
        <v>3.7467258333726043</v>
      </c>
      <c r="AZ91" s="300">
        <v>0</v>
      </c>
      <c r="BA91" s="301">
        <v>0</v>
      </c>
      <c r="BB91" s="182">
        <v>5.1252035285190924</v>
      </c>
      <c r="BC91" s="181">
        <v>2.1436481324747034</v>
      </c>
      <c r="BD91" s="183">
        <v>0.55848593991799078</v>
      </c>
      <c r="BE91" s="182">
        <v>5.1252035285190924</v>
      </c>
      <c r="BF91" s="181">
        <v>0</v>
      </c>
      <c r="BG91" s="183">
        <v>0</v>
      </c>
      <c r="BH91" s="182">
        <v>4.1853323727373954</v>
      </c>
      <c r="BI91" s="181">
        <v>2.1436481324747034</v>
      </c>
      <c r="BJ91" s="183">
        <v>0.55848593991799078</v>
      </c>
      <c r="BK91" s="182">
        <v>4.1853323727373954</v>
      </c>
      <c r="BL91" s="181">
        <v>2.1436481324747034</v>
      </c>
      <c r="BM91" s="183">
        <v>0.55848593991799078</v>
      </c>
      <c r="BN91" s="182">
        <v>2.8068546775909082</v>
      </c>
      <c r="BO91" s="181">
        <v>0</v>
      </c>
      <c r="BP91" s="183">
        <v>0</v>
      </c>
      <c r="BQ91" s="182">
        <v>4.6239389121021874</v>
      </c>
      <c r="BR91" s="181">
        <v>0</v>
      </c>
      <c r="BS91" s="183">
        <v>0</v>
      </c>
      <c r="BT91" s="182">
        <v>4.4986227579979614</v>
      </c>
      <c r="BU91" s="181">
        <v>2.1436481324747034</v>
      </c>
      <c r="BV91" s="183">
        <v>0.55848593991799078</v>
      </c>
      <c r="BW91" s="182">
        <v>4.3106485268416224</v>
      </c>
      <c r="BX91" s="181">
        <v>2.1436481324747034</v>
      </c>
      <c r="BY91" s="183">
        <v>0.55848593991799078</v>
      </c>
      <c r="BZ91" s="182">
        <v>0</v>
      </c>
      <c r="CA91" s="181">
        <v>0.13921309137852925</v>
      </c>
      <c r="CB91" s="183">
        <v>0</v>
      </c>
      <c r="CC91" s="182">
        <v>4.3733066038937354</v>
      </c>
      <c r="CD91" s="181">
        <v>2.1436481324747034</v>
      </c>
      <c r="CE91" s="183">
        <v>0.55848593991799078</v>
      </c>
      <c r="CF91" s="182">
        <v>4.3733066038937354</v>
      </c>
      <c r="CG91" s="181">
        <v>2.1436481324747034</v>
      </c>
      <c r="CH91" s="183">
        <v>0.55848593991799078</v>
      </c>
      <c r="CI91" s="182">
        <v>0.18616197997266362</v>
      </c>
      <c r="CJ91" s="183">
        <v>0.54731441680205195</v>
      </c>
      <c r="CK91" s="181">
        <v>0.43764738606672604</v>
      </c>
      <c r="CL91" s="181">
        <v>0.49258297512184679</v>
      </c>
      <c r="CM91" s="181">
        <v>0.24629148756092339</v>
      </c>
      <c r="CN91" s="182">
        <v>0.18616197997266362</v>
      </c>
      <c r="CO91" s="183">
        <v>0.54731441680205195</v>
      </c>
      <c r="CP91" s="181">
        <v>3.456141856239364</v>
      </c>
      <c r="CQ91" s="182">
        <v>0.58640830371648422</v>
      </c>
      <c r="CR91" s="181">
        <v>0.58640830371648422</v>
      </c>
      <c r="CS91" s="181">
        <v>0.43764738606672604</v>
      </c>
      <c r="CT91" s="181">
        <v>0.30635317024670827</v>
      </c>
      <c r="CU91" s="181">
        <v>1.0555349466896715</v>
      </c>
      <c r="CV91" s="183">
        <v>0.58241460357766583</v>
      </c>
      <c r="CW91" s="181">
        <v>0.9382532859463748</v>
      </c>
      <c r="CX91" s="181">
        <v>0.9382532859463748</v>
      </c>
      <c r="CY91" s="181">
        <v>0.65677730016246227</v>
      </c>
      <c r="CZ91" s="181">
        <v>0.20046685158508212</v>
      </c>
      <c r="DA91" s="181">
        <v>1.7592249111494527</v>
      </c>
      <c r="DB91" s="182">
        <v>0.4691266429731874</v>
      </c>
      <c r="DC91" s="181">
        <v>0.4691266429731874</v>
      </c>
      <c r="DD91" s="181">
        <v>0.32838865008123114</v>
      </c>
      <c r="DE91" s="181">
        <v>0.10023342579254106</v>
      </c>
      <c r="DF91" s="183">
        <v>0.87961245557472634</v>
      </c>
      <c r="DG91" s="189">
        <v>0.16419432504061557</v>
      </c>
      <c r="DH91" s="181">
        <v>0.14487734562407259</v>
      </c>
      <c r="DI91" s="189">
        <v>0.10202491484863416</v>
      </c>
      <c r="DJ91" s="181">
        <v>0.68414302100256497</v>
      </c>
      <c r="DK91" s="181">
        <v>0.34207151050128248</v>
      </c>
      <c r="DL91" s="182">
        <v>4.3911121674492917E-2</v>
      </c>
      <c r="DM91" s="183">
        <v>7.4979654876767929E-2</v>
      </c>
      <c r="DN91" s="182">
        <v>5.0382116599079887E-2</v>
      </c>
      <c r="DO91" s="183">
        <v>6.3980266123510821E-2</v>
      </c>
      <c r="DP91" s="182">
        <v>6.384376658755142E-2</v>
      </c>
      <c r="DQ91" s="183">
        <v>6.5075363491747765E-2</v>
      </c>
      <c r="DR91" s="182">
        <v>1.2180261867938935</v>
      </c>
      <c r="DS91" s="183">
        <v>0.10440224458233374</v>
      </c>
      <c r="DT91" s="182">
        <v>1.9799867088627425</v>
      </c>
      <c r="DU91" s="181">
        <v>4.5270740281072447E-2</v>
      </c>
      <c r="DV91" s="183">
        <v>0.10440224458233374</v>
      </c>
      <c r="DW91" s="182">
        <v>0.15274548042528785</v>
      </c>
      <c r="DX91" s="183">
        <v>0.10440224458233374</v>
      </c>
      <c r="DY91" s="176">
        <v>0.51265961343425936</v>
      </c>
      <c r="DZ91" s="176">
        <v>0.17009263582322892</v>
      </c>
      <c r="EA91" s="182">
        <v>0.13552508294358551</v>
      </c>
      <c r="EB91" s="183">
        <v>8.1877290315515577E-2</v>
      </c>
      <c r="EC91" s="181">
        <v>4.0047596961052916</v>
      </c>
      <c r="ED91" s="181">
        <v>2.4194699989106963</v>
      </c>
      <c r="EE91" s="182">
        <v>2.2020782324536121</v>
      </c>
      <c r="EF91" s="181">
        <v>0.39081089920436307</v>
      </c>
      <c r="EG91" s="183">
        <v>2.2020782324536121</v>
      </c>
      <c r="EH91" s="182">
        <v>2.0338477632837892</v>
      </c>
      <c r="EI91" s="181">
        <v>3.9996232721295581</v>
      </c>
      <c r="EJ91" s="183">
        <v>2.173708300070412</v>
      </c>
      <c r="EK91" s="189">
        <v>0.34540388823273499</v>
      </c>
      <c r="EL91" s="183">
        <v>3.738690741330495E-2</v>
      </c>
      <c r="EM91" s="189">
        <v>2.8037105668013316E-3</v>
      </c>
      <c r="EN91" s="189">
        <v>1.6007972910608024E-3</v>
      </c>
      <c r="EO91" s="182">
        <v>0.18616197997266362</v>
      </c>
      <c r="EP91" s="189">
        <v>9.755967258260192</v>
      </c>
      <c r="EQ91" s="182">
        <v>0.18616197997266362</v>
      </c>
      <c r="ER91" s="183">
        <v>0.54731441680205195</v>
      </c>
      <c r="ES91" s="183">
        <v>1.7250099166635782</v>
      </c>
      <c r="ET91" s="182">
        <v>4.0324896074484196E-2</v>
      </c>
      <c r="EU91" s="183">
        <v>6.513526855892536E-2</v>
      </c>
      <c r="EV91" s="182">
        <v>4.0231766984242912E-2</v>
      </c>
      <c r="EW91" s="183">
        <v>6.498484068696482E-2</v>
      </c>
      <c r="EX91" s="182">
        <v>3.7335658148758527E-2</v>
      </c>
      <c r="EY91" s="183">
        <v>6.3805977363845245E-2</v>
      </c>
      <c r="EZ91" s="182">
        <v>5.0244870583340762E-2</v>
      </c>
      <c r="FA91" s="183">
        <v>6.3805977363845245E-2</v>
      </c>
      <c r="FB91" s="182">
        <v>0.18616197997266362</v>
      </c>
      <c r="FC91" s="183">
        <v>0.54731441680205195</v>
      </c>
      <c r="FD91" s="181">
        <v>3.456141856239364</v>
      </c>
      <c r="FE91" s="182">
        <v>0.18616197997266362</v>
      </c>
      <c r="FF91" s="183">
        <v>0.54731441680205195</v>
      </c>
      <c r="FG91" s="189">
        <v>1.7250099166635782</v>
      </c>
      <c r="FH91" s="189">
        <v>1.8513845796641515E-3</v>
      </c>
      <c r="FI91" s="189">
        <v>1.6411681091371099E-2</v>
      </c>
      <c r="FJ91" s="189">
        <v>3.8877427291180195E-3</v>
      </c>
      <c r="FK91" s="189">
        <v>3.3110798124187435E-2</v>
      </c>
      <c r="FL91" s="189">
        <v>5.562015834891923E-3</v>
      </c>
      <c r="FM91" s="189">
        <v>2.1735830427651461E-2</v>
      </c>
      <c r="FN91" s="182">
        <v>2.200813729209635</v>
      </c>
      <c r="FO91" s="183">
        <v>2.6882999987896627</v>
      </c>
      <c r="FP91" s="189">
        <v>1.4522188742836983</v>
      </c>
      <c r="FQ91" s="189">
        <v>0.12118735303813535</v>
      </c>
      <c r="FR91" s="189">
        <v>0.1904337317908795</v>
      </c>
      <c r="FS91" s="189">
        <v>2.2997544299025652</v>
      </c>
      <c r="FT91" s="183">
        <v>7.1888647382792534E-2</v>
      </c>
      <c r="FU91" s="183">
        <v>7.6842958113315707E-2</v>
      </c>
      <c r="FV91" s="189">
        <v>2.2784853028560922E-2</v>
      </c>
      <c r="FW91" s="182">
        <v>9.0161858345214702E-2</v>
      </c>
      <c r="FX91" s="183">
        <v>7.2638147798949379E-2</v>
      </c>
      <c r="FY91" s="183">
        <v>3.4380829023773964</v>
      </c>
      <c r="FZ91" s="183">
        <v>0</v>
      </c>
      <c r="GA91" s="183">
        <v>0</v>
      </c>
      <c r="GB91" s="183">
        <v>0</v>
      </c>
      <c r="GC91" s="183">
        <v>0</v>
      </c>
      <c r="GD91" s="183">
        <v>0</v>
      </c>
      <c r="GE91" s="183">
        <v>0</v>
      </c>
      <c r="GF91" s="183">
        <v>0</v>
      </c>
      <c r="GG91" s="183">
        <v>0</v>
      </c>
      <c r="GH91" s="183">
        <v>0.32550477935339989</v>
      </c>
      <c r="GI91" s="182">
        <v>0.18616197997266362</v>
      </c>
      <c r="GJ91" s="183">
        <v>0.54731441680205195</v>
      </c>
      <c r="GK91" s="189">
        <v>1.7250099166635782</v>
      </c>
      <c r="GL91" s="182">
        <v>6.3860521269910819E-2</v>
      </c>
      <c r="GM91" s="183">
        <v>7.5974147786107366E-2</v>
      </c>
    </row>
    <row r="92" spans="1:195" s="81" customFormat="1" ht="12.5" hidden="1" x14ac:dyDescent="0.25">
      <c r="A92" s="240" t="s">
        <v>209</v>
      </c>
      <c r="B92" s="189">
        <v>0.63779409167262946</v>
      </c>
      <c r="C92" s="189">
        <v>1.5918043084737381</v>
      </c>
      <c r="D92" s="189">
        <v>0.38965498315123487</v>
      </c>
      <c r="E92" s="189">
        <v>0.38855182672012484</v>
      </c>
      <c r="F92" s="182">
        <v>0.20008899308322822</v>
      </c>
      <c r="G92" s="183">
        <v>0.15731586359447286</v>
      </c>
      <c r="H92" s="183">
        <v>0.16373579308243477</v>
      </c>
      <c r="I92" s="182">
        <v>4.3749416280261876E-2</v>
      </c>
      <c r="J92" s="183">
        <v>0.15731586359447286</v>
      </c>
      <c r="K92" s="183">
        <v>0.16373579308243477</v>
      </c>
      <c r="L92" s="182">
        <v>0.18508425938822981</v>
      </c>
      <c r="M92" s="183">
        <v>0.15972989596682197</v>
      </c>
      <c r="N92" s="182">
        <v>0.18586175638065638</v>
      </c>
      <c r="O92" s="183">
        <v>0.16040088502945382</v>
      </c>
      <c r="P92" s="182">
        <v>4.4607358282477451E-2</v>
      </c>
      <c r="Q92" s="183">
        <v>0.16040088502945382</v>
      </c>
      <c r="R92" s="182">
        <v>0.32240488925703858</v>
      </c>
      <c r="S92" s="183">
        <v>0.18331506961194838</v>
      </c>
      <c r="T92" s="182">
        <v>0.35810765002733069</v>
      </c>
      <c r="U92" s="183">
        <v>0.17283954882928534</v>
      </c>
      <c r="V92" s="189">
        <v>0.28850231586231034</v>
      </c>
      <c r="W92" s="189">
        <v>0.28850231586231034</v>
      </c>
      <c r="X92" s="189">
        <v>7.1002149147598545E-2</v>
      </c>
      <c r="Y92" s="189">
        <v>0.56374394056379307</v>
      </c>
      <c r="Z92" s="189">
        <v>0.49679943226390688</v>
      </c>
      <c r="AA92" s="189">
        <v>0.54385016555036814</v>
      </c>
      <c r="AB92" s="189">
        <v>0.14600522061811369</v>
      </c>
      <c r="AC92" s="189">
        <v>3.5849641175702431</v>
      </c>
      <c r="AD92" s="182">
        <v>1.272303334777892</v>
      </c>
      <c r="AE92" s="183">
        <v>0</v>
      </c>
      <c r="AF92" s="182">
        <v>1.5031000633773</v>
      </c>
      <c r="AG92" s="183">
        <v>0</v>
      </c>
      <c r="AH92" s="182">
        <v>0.56836945812151685</v>
      </c>
      <c r="AI92" s="183">
        <v>3.8831248566085788E-2</v>
      </c>
      <c r="AJ92" s="182">
        <v>0.71011265658858369</v>
      </c>
      <c r="AK92" s="183">
        <v>0.34016195532607124</v>
      </c>
      <c r="AL92" s="182">
        <v>0.48599825244141176</v>
      </c>
      <c r="AM92" s="183">
        <v>0.29582148599343372</v>
      </c>
      <c r="AN92" s="182">
        <v>0.15953114913727867</v>
      </c>
      <c r="AO92" s="183">
        <v>0.1580458888973188</v>
      </c>
      <c r="AP92" s="182">
        <v>0.15550676476728392</v>
      </c>
      <c r="AQ92" s="183">
        <v>0.17500342519925766</v>
      </c>
      <c r="AR92" s="182">
        <v>0.78164335945789998</v>
      </c>
      <c r="AS92" s="183">
        <v>0</v>
      </c>
      <c r="AT92" s="182">
        <v>0.2323689860641161</v>
      </c>
      <c r="AU92" s="183">
        <v>0.35578466568010914</v>
      </c>
      <c r="AV92" s="182">
        <v>30.196168412417009</v>
      </c>
      <c r="AW92" s="181">
        <v>4.8325224745886102</v>
      </c>
      <c r="AX92" s="183">
        <v>0.71153066235377793</v>
      </c>
      <c r="AY92" s="182">
        <v>30.196168412417009</v>
      </c>
      <c r="AZ92" s="300">
        <v>0</v>
      </c>
      <c r="BA92" s="301">
        <v>0</v>
      </c>
      <c r="BB92" s="182">
        <v>44.3073876799197</v>
      </c>
      <c r="BC92" s="181">
        <v>4.8325224745886102</v>
      </c>
      <c r="BD92" s="183">
        <v>0.71153066235377793</v>
      </c>
      <c r="BE92" s="182">
        <v>44.3073876799197</v>
      </c>
      <c r="BF92" s="181">
        <v>0</v>
      </c>
      <c r="BG92" s="183">
        <v>0</v>
      </c>
      <c r="BH92" s="182">
        <v>34.686101815713315</v>
      </c>
      <c r="BI92" s="181">
        <v>4.8325224745886102</v>
      </c>
      <c r="BJ92" s="183">
        <v>0.71153066235377793</v>
      </c>
      <c r="BK92" s="182">
        <v>34.686101815713315</v>
      </c>
      <c r="BL92" s="181">
        <v>4.8325224745886102</v>
      </c>
      <c r="BM92" s="183">
        <v>0.71153066235377793</v>
      </c>
      <c r="BN92" s="182">
        <v>20.574882548210628</v>
      </c>
      <c r="BO92" s="181">
        <v>0</v>
      </c>
      <c r="BP92" s="183">
        <v>0</v>
      </c>
      <c r="BQ92" s="182">
        <v>39.176035219009634</v>
      </c>
      <c r="BR92" s="181">
        <v>0</v>
      </c>
      <c r="BS92" s="183">
        <v>0</v>
      </c>
      <c r="BT92" s="182">
        <v>37.893197103782114</v>
      </c>
      <c r="BU92" s="181">
        <v>4.8325224745886102</v>
      </c>
      <c r="BV92" s="183">
        <v>0.71153066235377793</v>
      </c>
      <c r="BW92" s="182">
        <v>35.968939930940834</v>
      </c>
      <c r="BX92" s="181">
        <v>4.8325224745886102</v>
      </c>
      <c r="BY92" s="183">
        <v>0.71153066235377793</v>
      </c>
      <c r="BZ92" s="182">
        <v>0</v>
      </c>
      <c r="CA92" s="181">
        <v>0.25217695696796788</v>
      </c>
      <c r="CB92" s="183">
        <v>0</v>
      </c>
      <c r="CC92" s="182">
        <v>36.610358988554594</v>
      </c>
      <c r="CD92" s="181">
        <v>4.8325224745886102</v>
      </c>
      <c r="CE92" s="183">
        <v>0.71153066235377793</v>
      </c>
      <c r="CF92" s="182">
        <v>36.610358988554594</v>
      </c>
      <c r="CG92" s="181">
        <v>4.8325224745886102</v>
      </c>
      <c r="CH92" s="183">
        <v>0.71153066235377793</v>
      </c>
      <c r="CI92" s="182">
        <v>0.23717688745125931</v>
      </c>
      <c r="CJ92" s="183">
        <v>1.2338355254268796</v>
      </c>
      <c r="CK92" s="181">
        <v>0.98660820172518215</v>
      </c>
      <c r="CL92" s="181">
        <v>1.1104519728841915</v>
      </c>
      <c r="CM92" s="181">
        <v>0.55522598644209575</v>
      </c>
      <c r="CN92" s="182">
        <v>0.23717688745125931</v>
      </c>
      <c r="CO92" s="183">
        <v>1.2338355254268796</v>
      </c>
      <c r="CP92" s="181">
        <v>15.229416135783136</v>
      </c>
      <c r="CQ92" s="182">
        <v>1.3219666343859422</v>
      </c>
      <c r="CR92" s="181">
        <v>1.3219666343859422</v>
      </c>
      <c r="CS92" s="181">
        <v>0.98660820172518215</v>
      </c>
      <c r="CT92" s="181">
        <v>0.69062574120762743</v>
      </c>
      <c r="CU92" s="181">
        <v>2.3795399418946963</v>
      </c>
      <c r="CV92" s="183">
        <v>1.3129634563992048</v>
      </c>
      <c r="CW92" s="181">
        <v>2.1151466150175078</v>
      </c>
      <c r="CX92" s="181">
        <v>2.1151466150175078</v>
      </c>
      <c r="CY92" s="181">
        <v>1.4806026305122553</v>
      </c>
      <c r="CZ92" s="181">
        <v>0.36313481803387376</v>
      </c>
      <c r="DA92" s="181">
        <v>3.9658999031578266</v>
      </c>
      <c r="DB92" s="182">
        <v>1.0575733075087539</v>
      </c>
      <c r="DC92" s="181">
        <v>1.0575733075087539</v>
      </c>
      <c r="DD92" s="181">
        <v>0.74030131525612763</v>
      </c>
      <c r="DE92" s="181">
        <v>0.18156740901693688</v>
      </c>
      <c r="DF92" s="183">
        <v>1.9829499515789133</v>
      </c>
      <c r="DG92" s="189">
        <v>0.37015065762806382</v>
      </c>
      <c r="DH92" s="181">
        <v>0.32660352143652699</v>
      </c>
      <c r="DI92" s="189">
        <v>0.32103642534676224</v>
      </c>
      <c r="DJ92" s="181">
        <v>1.5422944067835993</v>
      </c>
      <c r="DK92" s="181">
        <v>0.77114720339179965</v>
      </c>
      <c r="DL92" s="182">
        <v>0.18391250138293488</v>
      </c>
      <c r="DM92" s="183">
        <v>0.18213406728565867</v>
      </c>
      <c r="DN92" s="182">
        <v>0.25201539573133447</v>
      </c>
      <c r="DO92" s="183">
        <v>0.15541530718227525</v>
      </c>
      <c r="DP92" s="182">
        <v>0.28683376668819704</v>
      </c>
      <c r="DQ92" s="183">
        <v>0.15807542262397239</v>
      </c>
      <c r="DR92" s="182">
        <v>2.958723454059943</v>
      </c>
      <c r="DS92" s="183">
        <v>0.25360486749085226</v>
      </c>
      <c r="DT92" s="182">
        <v>8.5850607741760054</v>
      </c>
      <c r="DU92" s="181">
        <v>0.10397147784385308</v>
      </c>
      <c r="DV92" s="183">
        <v>0.25360486749085226</v>
      </c>
      <c r="DW92" s="182">
        <v>0.91014598752943843</v>
      </c>
      <c r="DX92" s="183">
        <v>0.25360486749085226</v>
      </c>
      <c r="DY92" s="176">
        <v>4.9782913073302151</v>
      </c>
      <c r="DZ92" s="176">
        <v>0.84480358989587567</v>
      </c>
      <c r="EA92" s="182">
        <v>0.6674282075142528</v>
      </c>
      <c r="EB92" s="183">
        <v>0.1988892043848835</v>
      </c>
      <c r="EC92" s="181">
        <v>19.722471497099264</v>
      </c>
      <c r="ED92" s="181">
        <v>5.8771664433703874</v>
      </c>
      <c r="EE92" s="182">
        <v>13.711577452519743</v>
      </c>
      <c r="EF92" s="181">
        <v>0.73161826621099102</v>
      </c>
      <c r="EG92" s="183">
        <v>13.711577452519743</v>
      </c>
      <c r="EH92" s="182">
        <v>3.6842048028833334</v>
      </c>
      <c r="EI92" s="181">
        <v>8.917696111936479</v>
      </c>
      <c r="EJ92" s="183">
        <v>4.8465739738785212</v>
      </c>
      <c r="EK92" s="189">
        <v>0.82174327740541797</v>
      </c>
      <c r="EL92" s="183">
        <v>6.7724352994178921E-2</v>
      </c>
      <c r="EM92" s="189">
        <v>1.8379925408022527E-2</v>
      </c>
      <c r="EN92" s="189">
        <v>5.314539156956585E-3</v>
      </c>
      <c r="EO92" s="182">
        <v>0.23717688745125931</v>
      </c>
      <c r="EP92" s="189">
        <v>89.995789186648025</v>
      </c>
      <c r="EQ92" s="182">
        <v>0.23717688745125931</v>
      </c>
      <c r="ER92" s="183">
        <v>1.2338355254268796</v>
      </c>
      <c r="ES92" s="183">
        <v>8.1601925200148067</v>
      </c>
      <c r="ET92" s="182">
        <v>0.18333578133525982</v>
      </c>
      <c r="EU92" s="183">
        <v>0.15822093881171703</v>
      </c>
      <c r="EV92" s="182">
        <v>0.18291237306427777</v>
      </c>
      <c r="EW92" s="183">
        <v>0.15785553248651682</v>
      </c>
      <c r="EX92" s="182">
        <v>0.15644850035248509</v>
      </c>
      <c r="EY92" s="183">
        <v>0.15499194006045749</v>
      </c>
      <c r="EZ92" s="182">
        <v>0.25132888013207372</v>
      </c>
      <c r="FA92" s="183">
        <v>0.15499194006045749</v>
      </c>
      <c r="FB92" s="182">
        <v>0.23717688745125931</v>
      </c>
      <c r="FC92" s="183">
        <v>1.2338355254268796</v>
      </c>
      <c r="FD92" s="181">
        <v>15.229416135783136</v>
      </c>
      <c r="FE92" s="182">
        <v>0.23717688745125931</v>
      </c>
      <c r="FF92" s="183">
        <v>1.2338355254268796</v>
      </c>
      <c r="FG92" s="189">
        <v>8.1601925200148067</v>
      </c>
      <c r="FH92" s="189">
        <v>2.3698352522692613E-3</v>
      </c>
      <c r="FI92" s="189">
        <v>2.972886928498308E-2</v>
      </c>
      <c r="FJ92" s="189">
        <v>4.64643878750095E-3</v>
      </c>
      <c r="FK92" s="189">
        <v>5.9978413172613924E-2</v>
      </c>
      <c r="FL92" s="189">
        <v>7.1195695070539172E-3</v>
      </c>
      <c r="FM92" s="189">
        <v>3.9373276752492851E-2</v>
      </c>
      <c r="FN92" s="182">
        <v>11.760271382559907</v>
      </c>
      <c r="FO92" s="183">
        <v>6.5301849370782081</v>
      </c>
      <c r="FP92" s="189">
        <v>4.8212688233234786</v>
      </c>
      <c r="FQ92" s="189">
        <v>0.46536424932433812</v>
      </c>
      <c r="FR92" s="189">
        <v>0.5041696483407494</v>
      </c>
      <c r="FS92" s="189">
        <v>22.554593584894874</v>
      </c>
      <c r="FT92" s="183">
        <v>0.17462566026760201</v>
      </c>
      <c r="FU92" s="183">
        <v>0.18666024172080042</v>
      </c>
      <c r="FV92" s="189">
        <v>4.1273524241205471E-2</v>
      </c>
      <c r="FW92" s="182">
        <v>0.3655804686376779</v>
      </c>
      <c r="FX92" s="183">
        <v>0.17644628160083303</v>
      </c>
      <c r="FY92" s="183">
        <v>6.5779504965589997</v>
      </c>
      <c r="FZ92" s="183">
        <v>0</v>
      </c>
      <c r="GA92" s="183">
        <v>0</v>
      </c>
      <c r="GB92" s="183">
        <v>0</v>
      </c>
      <c r="GC92" s="183">
        <v>0</v>
      </c>
      <c r="GD92" s="183">
        <v>0</v>
      </c>
      <c r="GE92" s="183">
        <v>0</v>
      </c>
      <c r="GF92" s="183">
        <v>0</v>
      </c>
      <c r="GG92" s="183">
        <v>0</v>
      </c>
      <c r="GH92" s="183">
        <v>0.41470449781896845</v>
      </c>
      <c r="GI92" s="182">
        <v>0.23717688745125931</v>
      </c>
      <c r="GJ92" s="183">
        <v>1.2338355254268796</v>
      </c>
      <c r="GK92" s="189">
        <v>8.1601925200148067</v>
      </c>
      <c r="GL92" s="182">
        <v>0.32457647350211649</v>
      </c>
      <c r="GM92" s="183">
        <v>0.18454980311109609</v>
      </c>
    </row>
    <row r="93" spans="1:195" s="81" customFormat="1" ht="12.5" hidden="1" x14ac:dyDescent="0.25">
      <c r="A93" s="240" t="s">
        <v>210</v>
      </c>
      <c r="B93" s="189">
        <v>5.238973529704602E-2</v>
      </c>
      <c r="C93" s="189">
        <v>0.13993245226832784</v>
      </c>
      <c r="D93" s="189">
        <v>4.5768759598997989E-2</v>
      </c>
      <c r="E93" s="189">
        <v>4.5639183169390335E-2</v>
      </c>
      <c r="F93" s="182">
        <v>1.0830976720852835E-2</v>
      </c>
      <c r="G93" s="183">
        <v>5.7477813520817028E-3</v>
      </c>
      <c r="H93" s="183">
        <v>5.9823435262290493E-3</v>
      </c>
      <c r="I93" s="182">
        <v>4.199353674975123E-3</v>
      </c>
      <c r="J93" s="183">
        <v>5.7477813520817028E-3</v>
      </c>
      <c r="K93" s="183">
        <v>5.9823435262290493E-3</v>
      </c>
      <c r="L93" s="182">
        <v>8.8941219732215342E-3</v>
      </c>
      <c r="M93" s="183">
        <v>5.835981803937451E-3</v>
      </c>
      <c r="N93" s="182">
        <v>8.9314841622445927E-3</v>
      </c>
      <c r="O93" s="183">
        <v>5.8604974397641592E-3</v>
      </c>
      <c r="P93" s="182">
        <v>4.2817045314263178E-3</v>
      </c>
      <c r="Q93" s="183">
        <v>5.8604974397641592E-3</v>
      </c>
      <c r="R93" s="182">
        <v>1.761265222799107E-2</v>
      </c>
      <c r="S93" s="183">
        <v>6.6977030453026446E-3</v>
      </c>
      <c r="T93" s="182">
        <v>2.2717044596505927E-2</v>
      </c>
      <c r="U93" s="183">
        <v>6.3149634942352047E-3</v>
      </c>
      <c r="V93" s="189">
        <v>2.1262097822008622E-2</v>
      </c>
      <c r="W93" s="189">
        <v>2.1262097822008622E-2</v>
      </c>
      <c r="X93" s="189">
        <v>4.0660475567791433E-3</v>
      </c>
      <c r="Y93" s="189">
        <v>2.5503680054125545E-2</v>
      </c>
      <c r="Z93" s="189">
        <v>1.8640154317971423E-2</v>
      </c>
      <c r="AA93" s="189">
        <v>2.4603689053772197E-2</v>
      </c>
      <c r="AB93" s="189">
        <v>2.6545005550740935E-2</v>
      </c>
      <c r="AC93" s="189">
        <v>6.9569455380286008E-3</v>
      </c>
      <c r="AD93" s="182">
        <v>5.8283027998705425E-2</v>
      </c>
      <c r="AE93" s="183">
        <v>0</v>
      </c>
      <c r="AF93" s="182">
        <v>6.8855536190012084E-2</v>
      </c>
      <c r="AG93" s="183">
        <v>0</v>
      </c>
      <c r="AH93" s="182">
        <v>1.3372305650854737E-2</v>
      </c>
      <c r="AI93" s="183">
        <v>1.9868602121638147E-3</v>
      </c>
      <c r="AJ93" s="182">
        <v>3.2283839990840869E-2</v>
      </c>
      <c r="AK93" s="183">
        <v>1.2428349556347824E-2</v>
      </c>
      <c r="AL93" s="182">
        <v>2.6148080465377609E-2</v>
      </c>
      <c r="AM93" s="183">
        <v>1.0808301094931002E-2</v>
      </c>
      <c r="AN93" s="182">
        <v>6.6973101200627659E-3</v>
      </c>
      <c r="AO93" s="183">
        <v>5.7744539693649925E-3</v>
      </c>
      <c r="AP93" s="182">
        <v>6.5591715827853737E-3</v>
      </c>
      <c r="AQ93" s="183">
        <v>6.3940241049285943E-3</v>
      </c>
      <c r="AR93" s="182">
        <v>9.1811598871036834E-2</v>
      </c>
      <c r="AS93" s="183">
        <v>0</v>
      </c>
      <c r="AT93" s="182">
        <v>8.1681447914801666E-3</v>
      </c>
      <c r="AU93" s="183">
        <v>1.2999149736254585E-2</v>
      </c>
      <c r="AV93" s="182">
        <v>2.1218530422110007</v>
      </c>
      <c r="AW93" s="181">
        <v>0.31122649779847078</v>
      </c>
      <c r="AX93" s="183">
        <v>0.12249453083827906</v>
      </c>
      <c r="AY93" s="182">
        <v>2.1218530422110007</v>
      </c>
      <c r="AZ93" s="300">
        <v>0</v>
      </c>
      <c r="BA93" s="301">
        <v>0</v>
      </c>
      <c r="BB93" s="182">
        <v>3.3753543650804607</v>
      </c>
      <c r="BC93" s="181">
        <v>0.31122649779847078</v>
      </c>
      <c r="BD93" s="183">
        <v>0.12249453083827906</v>
      </c>
      <c r="BE93" s="182">
        <v>3.3753543650804607</v>
      </c>
      <c r="BF93" s="181">
        <v>0</v>
      </c>
      <c r="BG93" s="183">
        <v>0</v>
      </c>
      <c r="BH93" s="182">
        <v>2.52069437221492</v>
      </c>
      <c r="BI93" s="181">
        <v>0.31122649779847078</v>
      </c>
      <c r="BJ93" s="183">
        <v>0.12249453083827906</v>
      </c>
      <c r="BK93" s="182">
        <v>2.52069437221492</v>
      </c>
      <c r="BL93" s="181">
        <v>0.31122649779847078</v>
      </c>
      <c r="BM93" s="183">
        <v>0.12249453083827906</v>
      </c>
      <c r="BN93" s="182">
        <v>1.26719304934546</v>
      </c>
      <c r="BO93" s="181">
        <v>0</v>
      </c>
      <c r="BP93" s="183">
        <v>0</v>
      </c>
      <c r="BQ93" s="182">
        <v>2.9195357022188384</v>
      </c>
      <c r="BR93" s="181">
        <v>0</v>
      </c>
      <c r="BS93" s="183">
        <v>0</v>
      </c>
      <c r="BT93" s="182">
        <v>2.8055810365034333</v>
      </c>
      <c r="BU93" s="181">
        <v>0.31122649779847078</v>
      </c>
      <c r="BV93" s="183">
        <v>0.12249453083827906</v>
      </c>
      <c r="BW93" s="182">
        <v>2.6346490379303251</v>
      </c>
      <c r="BX93" s="181">
        <v>0.31122649779847078</v>
      </c>
      <c r="BY93" s="183">
        <v>0.12249453083827906</v>
      </c>
      <c r="BZ93" s="182">
        <v>0</v>
      </c>
      <c r="CA93" s="181">
        <v>4.0121358207913946E-2</v>
      </c>
      <c r="CB93" s="183">
        <v>0</v>
      </c>
      <c r="CC93" s="182">
        <v>2.6916263707880277</v>
      </c>
      <c r="CD93" s="181">
        <v>0.31122649779847078</v>
      </c>
      <c r="CE93" s="183">
        <v>0.12249453083827906</v>
      </c>
      <c r="CF93" s="182">
        <v>2.6916263707880277</v>
      </c>
      <c r="CG93" s="181">
        <v>0.31122649779847078</v>
      </c>
      <c r="CH93" s="183">
        <v>0.12249453083827906</v>
      </c>
      <c r="CI93" s="182">
        <v>4.0831510279426358E-2</v>
      </c>
      <c r="CJ93" s="183">
        <v>7.9462084544290407E-2</v>
      </c>
      <c r="CK93" s="181">
        <v>6.3540028408934662E-2</v>
      </c>
      <c r="CL93" s="181">
        <v>7.151587608986136E-2</v>
      </c>
      <c r="CM93" s="181">
        <v>3.575793804493068E-2</v>
      </c>
      <c r="CN93" s="182">
        <v>4.0831510279426358E-2</v>
      </c>
      <c r="CO93" s="183">
        <v>7.9462084544290407E-2</v>
      </c>
      <c r="CP93" s="181">
        <v>0.56030557671846692</v>
      </c>
      <c r="CQ93" s="182">
        <v>8.513794772602544E-2</v>
      </c>
      <c r="CR93" s="181">
        <v>8.513794772602544E-2</v>
      </c>
      <c r="CS93" s="181">
        <v>6.3540028408934662E-2</v>
      </c>
      <c r="CT93" s="181">
        <v>4.4478019886254258E-2</v>
      </c>
      <c r="CU93" s="181">
        <v>0.15324830590684579</v>
      </c>
      <c r="CV93" s="183">
        <v>8.4558120613248869E-2</v>
      </c>
      <c r="CW93" s="181">
        <v>0.13622071636164068</v>
      </c>
      <c r="CX93" s="181">
        <v>0.13622071636164068</v>
      </c>
      <c r="CY93" s="181">
        <v>9.5354501453148471E-2</v>
      </c>
      <c r="CZ93" s="181">
        <v>5.7774755819396083E-2</v>
      </c>
      <c r="DA93" s="181">
        <v>0.25541384317807631</v>
      </c>
      <c r="DB93" s="182">
        <v>6.8110358180820341E-2</v>
      </c>
      <c r="DC93" s="181">
        <v>6.8110358180820341E-2</v>
      </c>
      <c r="DD93" s="181">
        <v>4.7677250726574236E-2</v>
      </c>
      <c r="DE93" s="181">
        <v>2.8887377909698041E-2</v>
      </c>
      <c r="DF93" s="183">
        <v>0.12770692158903815</v>
      </c>
      <c r="DG93" s="189">
        <v>2.3838625363287118E-2</v>
      </c>
      <c r="DH93" s="181">
        <v>2.1034081202900401E-2</v>
      </c>
      <c r="DI93" s="189">
        <v>1.207596656106113E-2</v>
      </c>
      <c r="DJ93" s="181">
        <v>9.9327605680363015E-2</v>
      </c>
      <c r="DK93" s="181">
        <v>4.9663802840181508E-2</v>
      </c>
      <c r="DL93" s="182">
        <v>7.7573066007460955E-3</v>
      </c>
      <c r="DM93" s="183">
        <v>6.6545532764699742E-3</v>
      </c>
      <c r="DN93" s="182">
        <v>9.0865397283115372E-3</v>
      </c>
      <c r="DO93" s="183">
        <v>5.6783415482691097E-3</v>
      </c>
      <c r="DP93" s="182">
        <v>1.4649204809209657E-2</v>
      </c>
      <c r="DQ93" s="183">
        <v>5.7755330303028941E-3</v>
      </c>
      <c r="DR93" s="182">
        <v>0.1081015932318856</v>
      </c>
      <c r="DS93" s="183">
        <v>9.2658508484473375E-3</v>
      </c>
      <c r="DT93" s="182">
        <v>0.57252475368349853</v>
      </c>
      <c r="DU93" s="181">
        <v>5.9540870035201471E-3</v>
      </c>
      <c r="DV93" s="183">
        <v>9.2658508484473375E-3</v>
      </c>
      <c r="DW93" s="182">
        <v>3.1089604291176031E-2</v>
      </c>
      <c r="DX93" s="183">
        <v>9.2658508484473375E-3</v>
      </c>
      <c r="DY93" s="176">
        <v>0.43006815216843786</v>
      </c>
      <c r="DZ93" s="176">
        <v>3.0064100777465148E-2</v>
      </c>
      <c r="EA93" s="182">
        <v>2.3857891063598598E-2</v>
      </c>
      <c r="EB93" s="183">
        <v>7.2667284403094617E-3</v>
      </c>
      <c r="EC93" s="181">
        <v>0.704999535808013</v>
      </c>
      <c r="ED93" s="181">
        <v>0.21473147662567649</v>
      </c>
      <c r="EE93" s="182">
        <v>0.4854592594102729</v>
      </c>
      <c r="EF93" s="181">
        <v>0.11226678759660044</v>
      </c>
      <c r="EG93" s="183">
        <v>0.4854592594102729</v>
      </c>
      <c r="EH93" s="182">
        <v>0.5861570477534751</v>
      </c>
      <c r="EI93" s="181">
        <v>0.61260154028613312</v>
      </c>
      <c r="EJ93" s="183">
        <v>0.33293561972072455</v>
      </c>
      <c r="EK93" s="189">
        <v>9.6521723426962677E-2</v>
      </c>
      <c r="EL93" s="183">
        <v>1.077494573076241E-2</v>
      </c>
      <c r="EM93" s="189">
        <v>6.1549902909881389E-4</v>
      </c>
      <c r="EN93" s="189">
        <v>2.2860146138628339E-4</v>
      </c>
      <c r="EO93" s="182">
        <v>4.0831510279426358E-2</v>
      </c>
      <c r="EP93" s="189">
        <v>7.7588337578216668</v>
      </c>
      <c r="EQ93" s="182">
        <v>4.0831510279426358E-2</v>
      </c>
      <c r="ER93" s="183">
        <v>7.9462084544290407E-2</v>
      </c>
      <c r="ES93" s="183">
        <v>0.30403890632127861</v>
      </c>
      <c r="ET93" s="182">
        <v>8.8100998250279609E-3</v>
      </c>
      <c r="EU93" s="183">
        <v>5.7808496920255846E-3</v>
      </c>
      <c r="EV93" s="182">
        <v>8.7897531741618472E-3</v>
      </c>
      <c r="EW93" s="183">
        <v>5.7674989998961973E-3</v>
      </c>
      <c r="EX93" s="182">
        <v>6.5678968047657551E-3</v>
      </c>
      <c r="EY93" s="183">
        <v>5.6628731676985318E-3</v>
      </c>
      <c r="EZ93" s="182">
        <v>9.061787068861165E-3</v>
      </c>
      <c r="FA93" s="183">
        <v>5.6628731676985318E-3</v>
      </c>
      <c r="FB93" s="182">
        <v>4.0831510279426358E-2</v>
      </c>
      <c r="FC93" s="183">
        <v>7.9462084544290407E-2</v>
      </c>
      <c r="FD93" s="181">
        <v>0.56030557671846692</v>
      </c>
      <c r="FE93" s="182">
        <v>4.0831510279426358E-2</v>
      </c>
      <c r="FF93" s="183">
        <v>7.9462084544290407E-2</v>
      </c>
      <c r="FG93" s="189">
        <v>0.30403890632127861</v>
      </c>
      <c r="FH93" s="189">
        <v>5.8741473222956283E-5</v>
      </c>
      <c r="FI93" s="189">
        <v>4.7298636165657446E-3</v>
      </c>
      <c r="FJ93" s="189">
        <v>2.026262323607527E-5</v>
      </c>
      <c r="FK93" s="189">
        <v>9.5425665714031754E-3</v>
      </c>
      <c r="FL93" s="189">
        <v>1.7647387140397986E-4</v>
      </c>
      <c r="FM93" s="189">
        <v>6.264289011175414E-3</v>
      </c>
      <c r="FN93" s="182">
        <v>0.40917721880797819</v>
      </c>
      <c r="FO93" s="183">
        <v>0.23859052958408497</v>
      </c>
      <c r="FP93" s="189">
        <v>0.20738375731133551</v>
      </c>
      <c r="FQ93" s="189">
        <v>3.1328424326053379E-2</v>
      </c>
      <c r="FR93" s="189">
        <v>2.4655408297845544E-2</v>
      </c>
      <c r="FS93" s="189">
        <v>1.9297607354577324</v>
      </c>
      <c r="FT93" s="183">
        <v>6.3802218717651437E-3</v>
      </c>
      <c r="FU93" s="183">
        <v>6.8199241451170119E-3</v>
      </c>
      <c r="FV93" s="189">
        <v>6.5666184194409444E-3</v>
      </c>
      <c r="FW93" s="182">
        <v>2.3191092982849812E-2</v>
      </c>
      <c r="FX93" s="183">
        <v>6.4467411223305066E-3</v>
      </c>
      <c r="FY93" s="183">
        <v>0.89111073155974352</v>
      </c>
      <c r="FZ93" s="183">
        <v>0</v>
      </c>
      <c r="GA93" s="183">
        <v>0</v>
      </c>
      <c r="GB93" s="183">
        <v>0</v>
      </c>
      <c r="GC93" s="183">
        <v>0</v>
      </c>
      <c r="GD93" s="183">
        <v>0</v>
      </c>
      <c r="GE93" s="183">
        <v>0</v>
      </c>
      <c r="GF93" s="183">
        <v>0</v>
      </c>
      <c r="GG93" s="183">
        <v>0</v>
      </c>
      <c r="GH93" s="183">
        <v>7.1394017973607768E-2</v>
      </c>
      <c r="GI93" s="182">
        <v>4.0831510279426358E-2</v>
      </c>
      <c r="GJ93" s="183">
        <v>7.9462084544290407E-2</v>
      </c>
      <c r="GK93" s="189">
        <v>0.30403890632127861</v>
      </c>
      <c r="GL93" s="182">
        <v>1.7731283673626034E-2</v>
      </c>
      <c r="GM93" s="183">
        <v>6.7428159666510354E-3</v>
      </c>
    </row>
    <row r="94" spans="1:195" s="81" customFormat="1" ht="12.5" hidden="1" x14ac:dyDescent="0.25">
      <c r="A94" s="240" t="s">
        <v>211</v>
      </c>
      <c r="B94" s="189">
        <v>4.5839465855425331E-2</v>
      </c>
      <c r="C94" s="189">
        <v>0.12817781336913439</v>
      </c>
      <c r="D94" s="189">
        <v>3.3915219121432492E-2</v>
      </c>
      <c r="E94" s="189">
        <v>3.381920137829024E-2</v>
      </c>
      <c r="F94" s="182">
        <v>9.7270003394483821E-3</v>
      </c>
      <c r="G94" s="183">
        <v>3.0177520914943514E-3</v>
      </c>
      <c r="H94" s="183">
        <v>3.1409040432230388E-3</v>
      </c>
      <c r="I94" s="182">
        <v>3.1898759012456723E-3</v>
      </c>
      <c r="J94" s="183">
        <v>3.0177520914943514E-3</v>
      </c>
      <c r="K94" s="183">
        <v>3.1409040432230388E-3</v>
      </c>
      <c r="L94" s="182">
        <v>8.1225796558639218E-3</v>
      </c>
      <c r="M94" s="183">
        <v>3.0640598895392492E-3</v>
      </c>
      <c r="N94" s="182">
        <v>8.1567007706148699E-3</v>
      </c>
      <c r="O94" s="183">
        <v>3.0769313101376627E-3</v>
      </c>
      <c r="P94" s="182">
        <v>3.2524305305463735E-3</v>
      </c>
      <c r="Q94" s="183">
        <v>3.0769313101376627E-3</v>
      </c>
      <c r="R94" s="182">
        <v>1.538151813387185E-2</v>
      </c>
      <c r="S94" s="183">
        <v>3.5164885605556053E-3</v>
      </c>
      <c r="T94" s="182">
        <v>1.8399045035305005E-2</v>
      </c>
      <c r="U94" s="183">
        <v>3.3155391837472728E-3</v>
      </c>
      <c r="V94" s="189">
        <v>1.9359419818133699E-2</v>
      </c>
      <c r="W94" s="189">
        <v>1.9359419818133699E-2</v>
      </c>
      <c r="X94" s="189">
        <v>2.7721356812353852E-3</v>
      </c>
      <c r="Y94" s="189">
        <v>2.3696416495101701E-2</v>
      </c>
      <c r="Z94" s="189">
        <v>1.766028179938273E-2</v>
      </c>
      <c r="AA94" s="189">
        <v>2.2860201425709537E-2</v>
      </c>
      <c r="AB94" s="189">
        <v>1.4481902672702354E-2</v>
      </c>
      <c r="AC94" s="189">
        <v>6.5139514229797394E-3</v>
      </c>
      <c r="AD94" s="182">
        <v>5.3513492401414495E-2</v>
      </c>
      <c r="AE94" s="183">
        <v>0</v>
      </c>
      <c r="AF94" s="182">
        <v>6.32207866510687E-2</v>
      </c>
      <c r="AG94" s="183">
        <v>0</v>
      </c>
      <c r="AH94" s="182">
        <v>1.2791657203720309E-2</v>
      </c>
      <c r="AI94" s="183">
        <v>1.2891548683096564E-3</v>
      </c>
      <c r="AJ94" s="182">
        <v>2.6039300632295988E-2</v>
      </c>
      <c r="AK94" s="183">
        <v>6.5252443630111154E-3</v>
      </c>
      <c r="AL94" s="182">
        <v>2.2097282758645666E-2</v>
      </c>
      <c r="AM94" s="183">
        <v>5.6746718841202502E-3</v>
      </c>
      <c r="AN94" s="182">
        <v>6.1045921090098834E-3</v>
      </c>
      <c r="AO94" s="183">
        <v>3.0317559899834829E-3</v>
      </c>
      <c r="AP94" s="182">
        <v>5.9783081097716396E-3</v>
      </c>
      <c r="AQ94" s="183">
        <v>3.3570482998148818E-3</v>
      </c>
      <c r="AR94" s="182">
        <v>6.8033534683523494E-2</v>
      </c>
      <c r="AS94" s="183">
        <v>0</v>
      </c>
      <c r="AT94" s="182">
        <v>7.7966859840952361E-3</v>
      </c>
      <c r="AU94" s="183">
        <v>6.8249310301309639E-3</v>
      </c>
      <c r="AV94" s="182">
        <v>1.9573940274082529</v>
      </c>
      <c r="AW94" s="181">
        <v>0.22171389241215558</v>
      </c>
      <c r="AX94" s="183">
        <v>8.1890998511015251E-2</v>
      </c>
      <c r="AY94" s="182">
        <v>1.9573940274082529</v>
      </c>
      <c r="AZ94" s="300">
        <v>0</v>
      </c>
      <c r="BA94" s="301">
        <v>0</v>
      </c>
      <c r="BB94" s="182">
        <v>3.1082723423119134</v>
      </c>
      <c r="BC94" s="181">
        <v>0.22171389241215558</v>
      </c>
      <c r="BD94" s="183">
        <v>8.1890998511015251E-2</v>
      </c>
      <c r="BE94" s="182">
        <v>3.1082723423119134</v>
      </c>
      <c r="BF94" s="181">
        <v>0</v>
      </c>
      <c r="BG94" s="183">
        <v>0</v>
      </c>
      <c r="BH94" s="182">
        <v>2.3235825821503266</v>
      </c>
      <c r="BI94" s="181">
        <v>0.22171389241215558</v>
      </c>
      <c r="BJ94" s="183">
        <v>8.1890998511015251E-2</v>
      </c>
      <c r="BK94" s="182">
        <v>2.3235825821503266</v>
      </c>
      <c r="BL94" s="181">
        <v>0.22171389241215558</v>
      </c>
      <c r="BM94" s="183">
        <v>8.1890998511015251E-2</v>
      </c>
      <c r="BN94" s="182">
        <v>1.1727042672466663</v>
      </c>
      <c r="BO94" s="181">
        <v>0</v>
      </c>
      <c r="BP94" s="183">
        <v>0</v>
      </c>
      <c r="BQ94" s="182">
        <v>2.6897711368924009</v>
      </c>
      <c r="BR94" s="181">
        <v>0</v>
      </c>
      <c r="BS94" s="183">
        <v>0</v>
      </c>
      <c r="BT94" s="182">
        <v>2.5851458355375225</v>
      </c>
      <c r="BU94" s="181">
        <v>0.22171389241215558</v>
      </c>
      <c r="BV94" s="183">
        <v>8.1890998511015251E-2</v>
      </c>
      <c r="BW94" s="182">
        <v>2.4282078835052046</v>
      </c>
      <c r="BX94" s="181">
        <v>0.22171389241215558</v>
      </c>
      <c r="BY94" s="183">
        <v>8.1890998511015251E-2</v>
      </c>
      <c r="BZ94" s="182">
        <v>0</v>
      </c>
      <c r="CA94" s="181">
        <v>3.4448358344571599E-2</v>
      </c>
      <c r="CB94" s="183">
        <v>0</v>
      </c>
      <c r="CC94" s="182">
        <v>2.4805205341826442</v>
      </c>
      <c r="CD94" s="181">
        <v>0.22171389241215558</v>
      </c>
      <c r="CE94" s="183">
        <v>8.1890998511015251E-2</v>
      </c>
      <c r="CF94" s="182">
        <v>2.4805205341826442</v>
      </c>
      <c r="CG94" s="181">
        <v>0.22171389241215558</v>
      </c>
      <c r="CH94" s="183">
        <v>8.1890998511015251E-2</v>
      </c>
      <c r="CI94" s="182">
        <v>2.7296999503671752E-2</v>
      </c>
      <c r="CJ94" s="183">
        <v>5.6607802317997176E-2</v>
      </c>
      <c r="CK94" s="181">
        <v>4.5265127237482515E-2</v>
      </c>
      <c r="CL94" s="181">
        <v>5.0947022086197453E-2</v>
      </c>
      <c r="CM94" s="181">
        <v>2.5473511043098727E-2</v>
      </c>
      <c r="CN94" s="182">
        <v>2.7296999503671752E-2</v>
      </c>
      <c r="CO94" s="183">
        <v>5.6607802317997176E-2</v>
      </c>
      <c r="CP94" s="181">
        <v>0.51882167681950764</v>
      </c>
      <c r="CQ94" s="182">
        <v>6.065121676928268E-2</v>
      </c>
      <c r="CR94" s="181">
        <v>6.065121676928268E-2</v>
      </c>
      <c r="CS94" s="181">
        <v>4.5265127237482515E-2</v>
      </c>
      <c r="CT94" s="181">
        <v>3.1685589066237758E-2</v>
      </c>
      <c r="CU94" s="181">
        <v>0.10917219018470882</v>
      </c>
      <c r="CV94" s="183">
        <v>6.0238155134077577E-2</v>
      </c>
      <c r="CW94" s="181">
        <v>9.704194683085228E-2</v>
      </c>
      <c r="CX94" s="181">
        <v>9.704194683085228E-2</v>
      </c>
      <c r="CY94" s="181">
        <v>6.79293627815966E-2</v>
      </c>
      <c r="CZ94" s="181">
        <v>4.9605636016183098E-2</v>
      </c>
      <c r="DA94" s="181">
        <v>0.18195365030784802</v>
      </c>
      <c r="DB94" s="182">
        <v>4.852097341542614E-2</v>
      </c>
      <c r="DC94" s="181">
        <v>4.852097341542614E-2</v>
      </c>
      <c r="DD94" s="181">
        <v>3.39646813907983E-2</v>
      </c>
      <c r="DE94" s="181">
        <v>2.4802818008091549E-2</v>
      </c>
      <c r="DF94" s="183">
        <v>9.097682515392401E-2</v>
      </c>
      <c r="DG94" s="189">
        <v>1.698234069539915E-2</v>
      </c>
      <c r="DH94" s="181">
        <v>1.4984418260646309E-2</v>
      </c>
      <c r="DI94" s="189">
        <v>8.3598145215024247E-3</v>
      </c>
      <c r="DJ94" s="181">
        <v>7.0759752897496447E-2</v>
      </c>
      <c r="DK94" s="181">
        <v>3.5379876448748224E-2</v>
      </c>
      <c r="DL94" s="182">
        <v>7.0703393524479061E-3</v>
      </c>
      <c r="DM94" s="183">
        <v>3.493833679103804E-3</v>
      </c>
      <c r="DN94" s="182">
        <v>8.2440051858101264E-3</v>
      </c>
      <c r="DO94" s="183">
        <v>2.9812941783706175E-3</v>
      </c>
      <c r="DP94" s="182">
        <v>1.2521631436890194E-2</v>
      </c>
      <c r="DQ94" s="183">
        <v>3.0323225283054433E-3</v>
      </c>
      <c r="DR94" s="182">
        <v>5.6756475079074512E-2</v>
      </c>
      <c r="DS94" s="183">
        <v>4.8648407210635297E-3</v>
      </c>
      <c r="DT94" s="182">
        <v>0.47344460670696531</v>
      </c>
      <c r="DU94" s="181">
        <v>4.0593566113409372E-3</v>
      </c>
      <c r="DV94" s="183">
        <v>4.8648407210635297E-3</v>
      </c>
      <c r="DW94" s="182">
        <v>2.9541477162655448E-2</v>
      </c>
      <c r="DX94" s="183">
        <v>4.8648407210635297E-3</v>
      </c>
      <c r="DY94" s="176">
        <v>0.39358381304224821</v>
      </c>
      <c r="DZ94" s="176">
        <v>2.8437056593082093E-2</v>
      </c>
      <c r="EA94" s="182">
        <v>2.2492727957819682E-2</v>
      </c>
      <c r="EB94" s="183">
        <v>3.8152434140737031E-3</v>
      </c>
      <c r="EC94" s="181">
        <v>0.66465903155678829</v>
      </c>
      <c r="ED94" s="181">
        <v>0.11274025976338051</v>
      </c>
      <c r="EE94" s="182">
        <v>0.45834024150725811</v>
      </c>
      <c r="EF94" s="181">
        <v>9.5021548767745781E-2</v>
      </c>
      <c r="EG94" s="183">
        <v>0.45834024150725811</v>
      </c>
      <c r="EH94" s="182">
        <v>0.50327678147309018</v>
      </c>
      <c r="EI94" s="181">
        <v>0.44581336930939458</v>
      </c>
      <c r="EJ94" s="183">
        <v>0.24228987462467094</v>
      </c>
      <c r="EK94" s="189">
        <v>7.152379545971814E-2</v>
      </c>
      <c r="EL94" s="183">
        <v>9.2514114241376861E-3</v>
      </c>
      <c r="EM94" s="189">
        <v>5.8658543222758265E-4</v>
      </c>
      <c r="EN94" s="189">
        <v>1.7328914717352101E-4</v>
      </c>
      <c r="EO94" s="182">
        <v>2.7296999503671752E-2</v>
      </c>
      <c r="EP94" s="189">
        <v>7.0989177032379924</v>
      </c>
      <c r="EQ94" s="182">
        <v>2.7296999503671752E-2</v>
      </c>
      <c r="ER94" s="183">
        <v>5.6607802317997176E-2</v>
      </c>
      <c r="ES94" s="183">
        <v>0.26266399083341613</v>
      </c>
      <c r="ET94" s="182">
        <v>8.0458462139779315E-3</v>
      </c>
      <c r="EU94" s="183">
        <v>3.0351139300743373E-3</v>
      </c>
      <c r="EV94" s="182">
        <v>8.0272645829987683E-3</v>
      </c>
      <c r="EW94" s="183">
        <v>3.0281044290810947E-3</v>
      </c>
      <c r="EX94" s="182">
        <v>5.9866319893199897E-3</v>
      </c>
      <c r="EY94" s="183">
        <v>2.9731728294605749E-3</v>
      </c>
      <c r="EZ94" s="182">
        <v>8.2215476762440079E-3</v>
      </c>
      <c r="FA94" s="183">
        <v>2.9731728294605749E-3</v>
      </c>
      <c r="FB94" s="182">
        <v>2.7296999503671752E-2</v>
      </c>
      <c r="FC94" s="183">
        <v>5.6607802317997176E-2</v>
      </c>
      <c r="FD94" s="181">
        <v>0.51882167681950764</v>
      </c>
      <c r="FE94" s="182">
        <v>2.7296999503671752E-2</v>
      </c>
      <c r="FF94" s="183">
        <v>5.6607802317997176E-2</v>
      </c>
      <c r="FG94" s="189">
        <v>0.26266399083341613</v>
      </c>
      <c r="FH94" s="189">
        <v>5.5262561534544287E-5</v>
      </c>
      <c r="FI94" s="189">
        <v>4.0610797854861514E-3</v>
      </c>
      <c r="FJ94" s="189">
        <v>1.7924723464235229E-5</v>
      </c>
      <c r="FK94" s="189">
        <v>8.1932857575540731E-3</v>
      </c>
      <c r="FL94" s="189">
        <v>1.6602236278082374E-4</v>
      </c>
      <c r="FM94" s="189">
        <v>5.3785435555959629E-3</v>
      </c>
      <c r="FN94" s="182">
        <v>0.39044207420181465</v>
      </c>
      <c r="FO94" s="183">
        <v>0.125266955292645</v>
      </c>
      <c r="FP94" s="189">
        <v>0.15720526992343239</v>
      </c>
      <c r="FQ94" s="189">
        <v>2.5388871529224068E-2</v>
      </c>
      <c r="FR94" s="189">
        <v>1.6538681030006289E-2</v>
      </c>
      <c r="FS94" s="189">
        <v>1.772974499936453</v>
      </c>
      <c r="FT94" s="183">
        <v>3.3498017266686692E-3</v>
      </c>
      <c r="FU94" s="183">
        <v>3.5806581865376317E-3</v>
      </c>
      <c r="FV94" s="189">
        <v>5.6381247926035119E-3</v>
      </c>
      <c r="FW94" s="182">
        <v>1.8782987478707013E-2</v>
      </c>
      <c r="FX94" s="183">
        <v>3.3847262645419754E-3</v>
      </c>
      <c r="FY94" s="183">
        <v>0.63802072601890703</v>
      </c>
      <c r="FZ94" s="183">
        <v>0</v>
      </c>
      <c r="GA94" s="183">
        <v>0</v>
      </c>
      <c r="GB94" s="183">
        <v>0</v>
      </c>
      <c r="GC94" s="183">
        <v>0</v>
      </c>
      <c r="GD94" s="183">
        <v>0</v>
      </c>
      <c r="GE94" s="183">
        <v>0</v>
      </c>
      <c r="GF94" s="183">
        <v>0</v>
      </c>
      <c r="GG94" s="183">
        <v>0</v>
      </c>
      <c r="GH94" s="183">
        <v>4.7728885359713487E-2</v>
      </c>
      <c r="GI94" s="182">
        <v>2.7296999503671752E-2</v>
      </c>
      <c r="GJ94" s="183">
        <v>5.6607802317997176E-2</v>
      </c>
      <c r="GK94" s="189">
        <v>0.26266399083341613</v>
      </c>
      <c r="GL94" s="182">
        <v>1.5485121595103069E-2</v>
      </c>
      <c r="GM94" s="183">
        <v>3.5401741540765251E-3</v>
      </c>
    </row>
    <row r="95" spans="1:195" s="81" customFormat="1" ht="12.5" hidden="1" x14ac:dyDescent="0.25">
      <c r="A95" s="240" t="s">
        <v>212</v>
      </c>
      <c r="B95" s="189">
        <v>0.70452476041821843</v>
      </c>
      <c r="C95" s="189">
        <v>1.146754370735386</v>
      </c>
      <c r="D95" s="189">
        <v>1.481670443307477</v>
      </c>
      <c r="E95" s="189">
        <v>1.4774756701132488</v>
      </c>
      <c r="F95" s="182">
        <v>0.10445723808529905</v>
      </c>
      <c r="G95" s="183">
        <v>2.6416271858585622E-3</v>
      </c>
      <c r="H95" s="183">
        <v>2.7494297931684778E-3</v>
      </c>
      <c r="I95" s="182">
        <v>0.12434463668588215</v>
      </c>
      <c r="J95" s="183">
        <v>2.6416271858585622E-3</v>
      </c>
      <c r="K95" s="183">
        <v>2.7494297931684778E-3</v>
      </c>
      <c r="L95" s="182">
        <v>6.4440513193851981E-2</v>
      </c>
      <c r="M95" s="183">
        <v>2.6821632983435591E-3</v>
      </c>
      <c r="N95" s="182">
        <v>6.4711213173224896E-2</v>
      </c>
      <c r="O95" s="183">
        <v>2.6934304579850766E-3</v>
      </c>
      <c r="P95" s="182">
        <v>0.12678308034144201</v>
      </c>
      <c r="Q95" s="183">
        <v>2.6934304579850766E-3</v>
      </c>
      <c r="R95" s="182">
        <v>0.22989819034910047</v>
      </c>
      <c r="S95" s="183">
        <v>3.078202416463048E-3</v>
      </c>
      <c r="T95" s="182">
        <v>0.19285514748125515</v>
      </c>
      <c r="U95" s="183">
        <v>2.9022988562420471E-3</v>
      </c>
      <c r="V95" s="189">
        <v>0.17718533981454571</v>
      </c>
      <c r="W95" s="189">
        <v>0.17718533981454571</v>
      </c>
      <c r="X95" s="189">
        <v>8.3264730233692588E-3</v>
      </c>
      <c r="Y95" s="189">
        <v>7.3144993204528441E-2</v>
      </c>
      <c r="Z95" s="189">
        <v>1.4776405318350526E-2</v>
      </c>
      <c r="AA95" s="189">
        <v>7.0563803530517707E-2</v>
      </c>
      <c r="AB95" s="189">
        <v>2.317443584711118E-2</v>
      </c>
      <c r="AC95" s="189">
        <v>5.7725761653512821E-2</v>
      </c>
      <c r="AD95" s="182">
        <v>0.40967950852158935</v>
      </c>
      <c r="AE95" s="183">
        <v>0</v>
      </c>
      <c r="AF95" s="182">
        <v>0.48399805647652905</v>
      </c>
      <c r="AG95" s="183">
        <v>0</v>
      </c>
      <c r="AH95" s="182">
        <v>5.1785278448349299E-2</v>
      </c>
      <c r="AI95" s="183">
        <v>3.4056466378929173E-3</v>
      </c>
      <c r="AJ95" s="182">
        <v>0.31909122596858935</v>
      </c>
      <c r="AK95" s="183">
        <v>5.7119545877490656E-3</v>
      </c>
      <c r="AL95" s="182">
        <v>0.43986466859883566</v>
      </c>
      <c r="AM95" s="183">
        <v>4.9673952880921537E-3</v>
      </c>
      <c r="AN95" s="182">
        <v>4.7628435243043471E-2</v>
      </c>
      <c r="AO95" s="183">
        <v>2.6538856742417401E-3</v>
      </c>
      <c r="AP95" s="182">
        <v>4.6242724512449401E-2</v>
      </c>
      <c r="AQ95" s="183">
        <v>2.9386343822033123E-3</v>
      </c>
      <c r="AR95" s="182">
        <v>2.9722136582219196</v>
      </c>
      <c r="AS95" s="183">
        <v>0</v>
      </c>
      <c r="AT95" s="182">
        <v>4.4883517668297766E-3</v>
      </c>
      <c r="AU95" s="183">
        <v>5.9742890748444308E-3</v>
      </c>
      <c r="AV95" s="182">
        <v>13.754405911146165</v>
      </c>
      <c r="AW95" s="181">
        <v>0.73386155109208684</v>
      </c>
      <c r="AX95" s="183">
        <v>0.24967860623071575</v>
      </c>
      <c r="AY95" s="182">
        <v>13.754405911146165</v>
      </c>
      <c r="AZ95" s="300">
        <v>0</v>
      </c>
      <c r="BA95" s="301">
        <v>0</v>
      </c>
      <c r="BB95" s="182">
        <v>23.529896131631467</v>
      </c>
      <c r="BC95" s="181">
        <v>0.73386155109208684</v>
      </c>
      <c r="BD95" s="183">
        <v>0.24967860623071575</v>
      </c>
      <c r="BE95" s="182">
        <v>23.529896131631467</v>
      </c>
      <c r="BF95" s="181">
        <v>0</v>
      </c>
      <c r="BG95" s="183">
        <v>0</v>
      </c>
      <c r="BH95" s="182">
        <v>16.864789163118761</v>
      </c>
      <c r="BI95" s="181">
        <v>0.73386155109208684</v>
      </c>
      <c r="BJ95" s="183">
        <v>0.24967860623071575</v>
      </c>
      <c r="BK95" s="182">
        <v>16.864789163118761</v>
      </c>
      <c r="BL95" s="181">
        <v>0.73386155109208684</v>
      </c>
      <c r="BM95" s="183">
        <v>0.24967860623071575</v>
      </c>
      <c r="BN95" s="182">
        <v>7.0892989426334596</v>
      </c>
      <c r="BO95" s="181">
        <v>0</v>
      </c>
      <c r="BP95" s="183">
        <v>0</v>
      </c>
      <c r="BQ95" s="182">
        <v>19.975172415091357</v>
      </c>
      <c r="BR95" s="181">
        <v>0</v>
      </c>
      <c r="BS95" s="183">
        <v>0</v>
      </c>
      <c r="BT95" s="182">
        <v>19.08649148595633</v>
      </c>
      <c r="BU95" s="181">
        <v>0.73386155109208684</v>
      </c>
      <c r="BV95" s="183">
        <v>0.24967860623071575</v>
      </c>
      <c r="BW95" s="182">
        <v>17.753470092253789</v>
      </c>
      <c r="BX95" s="181">
        <v>0.73386155109208684</v>
      </c>
      <c r="BY95" s="183">
        <v>0.24967860623071575</v>
      </c>
      <c r="BZ95" s="182">
        <v>0</v>
      </c>
      <c r="CA95" s="181">
        <v>0.154045014225277</v>
      </c>
      <c r="CB95" s="183">
        <v>0</v>
      </c>
      <c r="CC95" s="182">
        <v>18.197810556821302</v>
      </c>
      <c r="CD95" s="181">
        <v>0.73386155109208684</v>
      </c>
      <c r="CE95" s="183">
        <v>0.24967860623071575</v>
      </c>
      <c r="CF95" s="182">
        <v>18.197810556821302</v>
      </c>
      <c r="CG95" s="181">
        <v>0.73386155109208684</v>
      </c>
      <c r="CH95" s="183">
        <v>0.24967860623071575</v>
      </c>
      <c r="CI95" s="182">
        <v>8.3226202076905245E-2</v>
      </c>
      <c r="CJ95" s="183">
        <v>0.18736890666180944</v>
      </c>
      <c r="CK95" s="181">
        <v>0.14982523703624434</v>
      </c>
      <c r="CL95" s="181">
        <v>0.16863201599562846</v>
      </c>
      <c r="CM95" s="181">
        <v>8.4316007997814232E-2</v>
      </c>
      <c r="CN95" s="182">
        <v>8.3226202076905245E-2</v>
      </c>
      <c r="CO95" s="183">
        <v>0.18736890666180944</v>
      </c>
      <c r="CP95" s="181">
        <v>0.36118954474371401</v>
      </c>
      <c r="CQ95" s="182">
        <v>0.20075239999479583</v>
      </c>
      <c r="CR95" s="181">
        <v>0.20075239999479583</v>
      </c>
      <c r="CS95" s="181">
        <v>0.14982523703624434</v>
      </c>
      <c r="CT95" s="181">
        <v>0.10487766592537104</v>
      </c>
      <c r="CU95" s="181">
        <v>0.3613543199906325</v>
      </c>
      <c r="CV95" s="183">
        <v>0.19938518728200491</v>
      </c>
      <c r="CW95" s="181">
        <v>0.32120383999167329</v>
      </c>
      <c r="CX95" s="181">
        <v>0.32120383999167329</v>
      </c>
      <c r="CY95" s="181">
        <v>0.22484268799417129</v>
      </c>
      <c r="CZ95" s="181">
        <v>0.22182482048439892</v>
      </c>
      <c r="DA95" s="181">
        <v>0.60225719998438754</v>
      </c>
      <c r="DB95" s="182">
        <v>0.16060191999583665</v>
      </c>
      <c r="DC95" s="181">
        <v>0.16060191999583665</v>
      </c>
      <c r="DD95" s="181">
        <v>0.11242134399708564</v>
      </c>
      <c r="DE95" s="181">
        <v>0.11091241024219946</v>
      </c>
      <c r="DF95" s="183">
        <v>0.30112859999219377</v>
      </c>
      <c r="DG95" s="189">
        <v>5.6210671998542822E-2</v>
      </c>
      <c r="DH95" s="181">
        <v>4.9597651763420139E-2</v>
      </c>
      <c r="DI95" s="189">
        <v>9.2330486172192711E-3</v>
      </c>
      <c r="DJ95" s="181">
        <v>0.23421113332726179</v>
      </c>
      <c r="DK95" s="181">
        <v>0.11710556666363089</v>
      </c>
      <c r="DL95" s="182">
        <v>5.468967956843352E-2</v>
      </c>
      <c r="DM95" s="183">
        <v>3.0583711815169575E-3</v>
      </c>
      <c r="DN95" s="182">
        <v>6.8177454641363076E-3</v>
      </c>
      <c r="DO95" s="183">
        <v>2.6097132938199246E-3</v>
      </c>
      <c r="DP95" s="182">
        <v>0.22514238483477989</v>
      </c>
      <c r="DQ95" s="183">
        <v>2.6543816006756372E-3</v>
      </c>
      <c r="DR95" s="182">
        <v>4.9682493126247534E-2</v>
      </c>
      <c r="DS95" s="183">
        <v>4.2584994108212171E-3</v>
      </c>
      <c r="DT95" s="182">
        <v>3.4901709754729779</v>
      </c>
      <c r="DU95" s="181">
        <v>1.2192809877726887E-2</v>
      </c>
      <c r="DV95" s="183">
        <v>4.2584994108212171E-3</v>
      </c>
      <c r="DW95" s="182">
        <v>1.8733623878563883E-2</v>
      </c>
      <c r="DX95" s="183">
        <v>4.2584994108212171E-3</v>
      </c>
      <c r="DY95" s="176">
        <v>3.2966118750660063</v>
      </c>
      <c r="DZ95" s="176">
        <v>1.7947433538085426E-2</v>
      </c>
      <c r="EA95" s="182">
        <v>1.4648977006019907E-2</v>
      </c>
      <c r="EB95" s="183">
        <v>3.3397212288217531E-3</v>
      </c>
      <c r="EC95" s="181">
        <v>0.43287656741226421</v>
      </c>
      <c r="ED95" s="181">
        <v>9.8688602013105295E-2</v>
      </c>
      <c r="EE95" s="182">
        <v>0.39666027155801925</v>
      </c>
      <c r="EF95" s="181">
        <v>0.76375721508938144</v>
      </c>
      <c r="EG95" s="183">
        <v>0.39666027155801925</v>
      </c>
      <c r="EH95" s="182">
        <v>2.2505362428538085</v>
      </c>
      <c r="EI95" s="181">
        <v>1.5431337154764726</v>
      </c>
      <c r="EJ95" s="183">
        <v>0.83865962797634386</v>
      </c>
      <c r="EK95" s="189">
        <v>3.1246943546610879</v>
      </c>
      <c r="EL95" s="183">
        <v>4.1370151523047953E-2</v>
      </c>
      <c r="EM95" s="189">
        <v>3.6988989418574046E-4</v>
      </c>
      <c r="EN95" s="189">
        <v>3.0049192020361015E-4</v>
      </c>
      <c r="EO95" s="182">
        <v>8.3226202076905245E-2</v>
      </c>
      <c r="EP95" s="189">
        <v>58.867394677083858</v>
      </c>
      <c r="EQ95" s="182">
        <v>8.3226202076905245E-2</v>
      </c>
      <c r="ER95" s="183">
        <v>0.18736890666180944</v>
      </c>
      <c r="ES95" s="183">
        <v>0.28185658216956688</v>
      </c>
      <c r="ET95" s="182">
        <v>6.3831748172915051E-2</v>
      </c>
      <c r="EU95" s="183">
        <v>2.6568250892644273E-3</v>
      </c>
      <c r="EV95" s="182">
        <v>6.3684330740645057E-2</v>
      </c>
      <c r="EW95" s="183">
        <v>2.6506892345548104E-3</v>
      </c>
      <c r="EX95" s="182">
        <v>4.6708102512930408E-2</v>
      </c>
      <c r="EY95" s="183">
        <v>2.6026041690753571E-3</v>
      </c>
      <c r="EZ95" s="182">
        <v>6.799173231279914E-3</v>
      </c>
      <c r="FA95" s="183">
        <v>2.6026041690753571E-3</v>
      </c>
      <c r="FB95" s="182">
        <v>8.3226202076905245E-2</v>
      </c>
      <c r="FC95" s="183">
        <v>0.18736890666180944</v>
      </c>
      <c r="FD95" s="181">
        <v>0.36118954474371401</v>
      </c>
      <c r="FE95" s="182">
        <v>8.3226202076905245E-2</v>
      </c>
      <c r="FF95" s="183">
        <v>0.18736890666180944</v>
      </c>
      <c r="FG95" s="189">
        <v>0.28185658216956688</v>
      </c>
      <c r="FH95" s="189">
        <v>5.2254282204358736E-5</v>
      </c>
      <c r="FI95" s="189">
        <v>1.8160200467833901E-2</v>
      </c>
      <c r="FJ95" s="189">
        <v>3.4810259084423057E-4</v>
      </c>
      <c r="FK95" s="189">
        <v>3.6638460632858146E-2</v>
      </c>
      <c r="FL95" s="189">
        <v>1.5698474982128111E-4</v>
      </c>
      <c r="FM95" s="189">
        <v>2.4051590797028906E-2</v>
      </c>
      <c r="FN95" s="182">
        <v>0.22920641274673842</v>
      </c>
      <c r="FO95" s="183">
        <v>0.10965400223678365</v>
      </c>
      <c r="FP95" s="189">
        <v>0.27260168450201283</v>
      </c>
      <c r="FQ95" s="189">
        <v>0.67265857120818839</v>
      </c>
      <c r="FR95" s="189">
        <v>0.27327783290277041</v>
      </c>
      <c r="FS95" s="189">
        <v>14.686347555806416</v>
      </c>
      <c r="FT95" s="183">
        <v>2.9322910034077837E-3</v>
      </c>
      <c r="FU95" s="183">
        <v>3.1343741043158291E-3</v>
      </c>
      <c r="FV95" s="189">
        <v>2.5212377472186798E-2</v>
      </c>
      <c r="FW95" s="182">
        <v>0.19687955616140818</v>
      </c>
      <c r="FX95" s="183">
        <v>2.9628626361670502E-3</v>
      </c>
      <c r="FY95" s="183">
        <v>2.3849213405889702</v>
      </c>
      <c r="FZ95" s="183">
        <v>0</v>
      </c>
      <c r="GA95" s="183">
        <v>0</v>
      </c>
      <c r="GB95" s="183">
        <v>0</v>
      </c>
      <c r="GC95" s="183">
        <v>0</v>
      </c>
      <c r="GD95" s="183">
        <v>0</v>
      </c>
      <c r="GE95" s="183">
        <v>0</v>
      </c>
      <c r="GF95" s="183">
        <v>0</v>
      </c>
      <c r="GG95" s="183">
        <v>0</v>
      </c>
      <c r="GH95" s="183">
        <v>0.14552126351171457</v>
      </c>
      <c r="GI95" s="182">
        <v>8.3226202076905245E-2</v>
      </c>
      <c r="GJ95" s="183">
        <v>0.18736890666180944</v>
      </c>
      <c r="GK95" s="189">
        <v>0.28185658216956688</v>
      </c>
      <c r="GL95" s="182">
        <v>0.23144668823101688</v>
      </c>
      <c r="GM95" s="183">
        <v>3.098935898161034E-3</v>
      </c>
    </row>
    <row r="96" spans="1:195" s="81" customFormat="1" ht="12.5" hidden="1" x14ac:dyDescent="0.25">
      <c r="A96" s="240" t="s">
        <v>213</v>
      </c>
      <c r="B96" s="189">
        <v>5.9001860250188628E-3</v>
      </c>
      <c r="C96" s="189">
        <v>1.8890095550458355E-2</v>
      </c>
      <c r="D96" s="189">
        <v>2.1410206188382155E-3</v>
      </c>
      <c r="E96" s="189">
        <v>2.1349591522409981E-3</v>
      </c>
      <c r="F96" s="182">
        <v>1.2892979459000291E-3</v>
      </c>
      <c r="G96" s="183">
        <v>2.6483164863657505E-4</v>
      </c>
      <c r="H96" s="183">
        <v>2.7563920784630781E-4</v>
      </c>
      <c r="I96" s="182">
        <v>2.1052402101262395E-4</v>
      </c>
      <c r="J96" s="183">
        <v>2.6483164863657505E-4</v>
      </c>
      <c r="K96" s="183">
        <v>2.7563920784630781E-4</v>
      </c>
      <c r="L96" s="182">
        <v>1.0807451411801675E-3</v>
      </c>
      <c r="M96" s="183">
        <v>2.6889552470364024E-4</v>
      </c>
      <c r="N96" s="182">
        <v>1.0852851063810152E-3</v>
      </c>
      <c r="O96" s="183">
        <v>2.7002509381138115E-4</v>
      </c>
      <c r="P96" s="182">
        <v>2.1465247381174233E-4</v>
      </c>
      <c r="Q96" s="183">
        <v>2.7002509381138115E-4</v>
      </c>
      <c r="R96" s="182">
        <v>1.554626996026233E-3</v>
      </c>
      <c r="S96" s="183">
        <v>3.0859972412195104E-4</v>
      </c>
      <c r="T96" s="182">
        <v>2.3450852976013331E-3</v>
      </c>
      <c r="U96" s="183">
        <v>2.9096482465401944E-4</v>
      </c>
      <c r="V96" s="189">
        <v>2.7508925157063934E-3</v>
      </c>
      <c r="W96" s="189">
        <v>2.7508925157063934E-3</v>
      </c>
      <c r="X96" s="189">
        <v>3.1318788369437872E-4</v>
      </c>
      <c r="Y96" s="189">
        <v>3.0889894567591573E-3</v>
      </c>
      <c r="Z96" s="189">
        <v>2.2231338448191404E-3</v>
      </c>
      <c r="AA96" s="189">
        <v>2.9799831209923349E-3</v>
      </c>
      <c r="AB96" s="189">
        <v>7.902038167313444E-4</v>
      </c>
      <c r="AC96" s="189">
        <v>1.1474054566701297E-3</v>
      </c>
      <c r="AD96" s="182">
        <v>7.944857697247721E-3</v>
      </c>
      <c r="AE96" s="183">
        <v>0</v>
      </c>
      <c r="AF96" s="182">
        <v>9.3860390356499158E-3</v>
      </c>
      <c r="AG96" s="183">
        <v>0</v>
      </c>
      <c r="AH96" s="182">
        <v>1.4750131907634205E-3</v>
      </c>
      <c r="AI96" s="183">
        <v>1.4011715372952088E-4</v>
      </c>
      <c r="AJ96" s="182">
        <v>2.4903593928656972E-3</v>
      </c>
      <c r="AK96" s="183">
        <v>5.7264187713876237E-4</v>
      </c>
      <c r="AL96" s="182">
        <v>1.9351897207490931E-3</v>
      </c>
      <c r="AM96" s="183">
        <v>4.9799740501513571E-4</v>
      </c>
      <c r="AN96" s="182">
        <v>7.8121437665403003E-4</v>
      </c>
      <c r="AO96" s="183">
        <v>2.6606060164920619E-4</v>
      </c>
      <c r="AP96" s="182">
        <v>7.6558827611788538E-4</v>
      </c>
      <c r="AQ96" s="183">
        <v>2.9460757836881791E-4</v>
      </c>
      <c r="AR96" s="182">
        <v>4.2948624335385479E-3</v>
      </c>
      <c r="AS96" s="183">
        <v>0</v>
      </c>
      <c r="AT96" s="182">
        <v>9.5472494572242952E-4</v>
      </c>
      <c r="AU96" s="183">
        <v>5.9894175589667866E-4</v>
      </c>
      <c r="AV96" s="182">
        <v>0.27120396202317698</v>
      </c>
      <c r="AW96" s="181">
        <v>2.585336044599644E-2</v>
      </c>
      <c r="AX96" s="183">
        <v>7.60033348031393E-3</v>
      </c>
      <c r="AY96" s="182">
        <v>0.27120396202317698</v>
      </c>
      <c r="AZ96" s="300">
        <v>0</v>
      </c>
      <c r="BA96" s="301">
        <v>0</v>
      </c>
      <c r="BB96" s="182">
        <v>0.44195292269631375</v>
      </c>
      <c r="BC96" s="181">
        <v>2.585336044599644E-2</v>
      </c>
      <c r="BD96" s="183">
        <v>7.60033348031393E-3</v>
      </c>
      <c r="BE96" s="182">
        <v>0.44195292269631375</v>
      </c>
      <c r="BF96" s="181">
        <v>0</v>
      </c>
      <c r="BG96" s="183">
        <v>0</v>
      </c>
      <c r="BH96" s="182">
        <v>0.32553317678281141</v>
      </c>
      <c r="BI96" s="181">
        <v>2.585336044599644E-2</v>
      </c>
      <c r="BJ96" s="183">
        <v>7.60033348031393E-3</v>
      </c>
      <c r="BK96" s="182">
        <v>0.32553317678281141</v>
      </c>
      <c r="BL96" s="181">
        <v>2.585336044599644E-2</v>
      </c>
      <c r="BM96" s="183">
        <v>7.60033348031393E-3</v>
      </c>
      <c r="BN96" s="182">
        <v>0.15478421610967458</v>
      </c>
      <c r="BO96" s="181">
        <v>0</v>
      </c>
      <c r="BP96" s="183">
        <v>0</v>
      </c>
      <c r="BQ96" s="182">
        <v>0.37986239154244583</v>
      </c>
      <c r="BR96" s="181">
        <v>0</v>
      </c>
      <c r="BS96" s="183">
        <v>0</v>
      </c>
      <c r="BT96" s="182">
        <v>0.36433975875397884</v>
      </c>
      <c r="BU96" s="181">
        <v>2.585336044599644E-2</v>
      </c>
      <c r="BV96" s="183">
        <v>7.60033348031393E-3</v>
      </c>
      <c r="BW96" s="182">
        <v>0.34105580957127835</v>
      </c>
      <c r="BX96" s="181">
        <v>2.585336044599644E-2</v>
      </c>
      <c r="BY96" s="183">
        <v>7.60033348031393E-3</v>
      </c>
      <c r="BZ96" s="182">
        <v>0</v>
      </c>
      <c r="CA96" s="181">
        <v>4.4911692494544932E-3</v>
      </c>
      <c r="CB96" s="183">
        <v>0</v>
      </c>
      <c r="CC96" s="182">
        <v>0.34881712596551184</v>
      </c>
      <c r="CD96" s="181">
        <v>2.585336044599644E-2</v>
      </c>
      <c r="CE96" s="183">
        <v>7.60033348031393E-3</v>
      </c>
      <c r="CF96" s="182">
        <v>0.34881712596551184</v>
      </c>
      <c r="CG96" s="181">
        <v>2.585336044599644E-2</v>
      </c>
      <c r="CH96" s="183">
        <v>7.60033348031393E-3</v>
      </c>
      <c r="CI96" s="182">
        <v>2.5334444934379768E-3</v>
      </c>
      <c r="CJ96" s="183">
        <v>6.6008579862118586E-3</v>
      </c>
      <c r="CK96" s="181">
        <v>5.2782242798258073E-3</v>
      </c>
      <c r="CL96" s="181">
        <v>5.9407721875906717E-3</v>
      </c>
      <c r="CM96" s="181">
        <v>2.9703860937953359E-3</v>
      </c>
      <c r="CN96" s="182">
        <v>2.5334444934379768E-3</v>
      </c>
      <c r="CO96" s="183">
        <v>6.6008579862118586E-3</v>
      </c>
      <c r="CP96" s="181">
        <v>6.8178491025238874E-2</v>
      </c>
      <c r="CQ96" s="182">
        <v>7.072347842369848E-3</v>
      </c>
      <c r="CR96" s="181">
        <v>7.072347842369848E-3</v>
      </c>
      <c r="CS96" s="181">
        <v>5.2782242798258073E-3</v>
      </c>
      <c r="CT96" s="181">
        <v>3.6947569958780653E-3</v>
      </c>
      <c r="CU96" s="181">
        <v>1.2730226116265727E-2</v>
      </c>
      <c r="CV96" s="183">
        <v>7.0241820227850355E-3</v>
      </c>
      <c r="CW96" s="181">
        <v>1.1315756547791756E-2</v>
      </c>
      <c r="CX96" s="181">
        <v>1.1315756547791756E-2</v>
      </c>
      <c r="CY96" s="181">
        <v>7.9210295834542289E-3</v>
      </c>
      <c r="CZ96" s="181">
        <v>6.46728371921447E-3</v>
      </c>
      <c r="DA96" s="181">
        <v>2.1217043527109545E-2</v>
      </c>
      <c r="DB96" s="182">
        <v>5.6578782738958781E-3</v>
      </c>
      <c r="DC96" s="181">
        <v>5.6578782738958781E-3</v>
      </c>
      <c r="DD96" s="181">
        <v>3.9605147917271145E-3</v>
      </c>
      <c r="DE96" s="181">
        <v>3.233641859607235E-3</v>
      </c>
      <c r="DF96" s="183">
        <v>1.0608521763554772E-2</v>
      </c>
      <c r="DG96" s="189">
        <v>1.9802573958635572E-3</v>
      </c>
      <c r="DH96" s="181">
        <v>1.7472859375266682E-3</v>
      </c>
      <c r="DI96" s="189">
        <v>7.7733580452080163E-4</v>
      </c>
      <c r="DJ96" s="181">
        <v>8.2510724827648211E-3</v>
      </c>
      <c r="DK96" s="181">
        <v>4.1255362413824105E-3</v>
      </c>
      <c r="DL96" s="182">
        <v>9.0543491854517438E-4</v>
      </c>
      <c r="DM96" s="183">
        <v>3.066115788327945E-4</v>
      </c>
      <c r="DN96" s="182">
        <v>8.7071717036708591E-4</v>
      </c>
      <c r="DO96" s="183">
        <v>2.6163217798899564E-4</v>
      </c>
      <c r="DP96" s="182">
        <v>1.1051353657044729E-3</v>
      </c>
      <c r="DQ96" s="183">
        <v>2.6611031987431932E-4</v>
      </c>
      <c r="DR96" s="182">
        <v>4.980830237300532E-3</v>
      </c>
      <c r="DS96" s="183">
        <v>4.2692830605433132E-4</v>
      </c>
      <c r="DT96" s="182">
        <v>6.6016128736973642E-2</v>
      </c>
      <c r="DU96" s="181">
        <v>4.5861438704908092E-4</v>
      </c>
      <c r="DV96" s="183">
        <v>4.2692830605433132E-4</v>
      </c>
      <c r="DW96" s="182">
        <v>2.9695946859996294E-3</v>
      </c>
      <c r="DX96" s="183">
        <v>4.2692830605433132E-4</v>
      </c>
      <c r="DY96" s="176">
        <v>5.7838128667639224E-2</v>
      </c>
      <c r="DZ96" s="176">
        <v>3.4760389096765289E-3</v>
      </c>
      <c r="EA96" s="182">
        <v>2.7476579100563867E-3</v>
      </c>
      <c r="EB96" s="183">
        <v>3.3481782885572901E-4</v>
      </c>
      <c r="EC96" s="181">
        <v>8.1193159361202402E-2</v>
      </c>
      <c r="ED96" s="181">
        <v>9.89385077223719E-3</v>
      </c>
      <c r="EE96" s="182">
        <v>4.2729739449660249E-2</v>
      </c>
      <c r="EF96" s="181">
        <v>1.1807303607503539E-2</v>
      </c>
      <c r="EG96" s="183">
        <v>4.2729739449660249E-2</v>
      </c>
      <c r="EH96" s="182">
        <v>6.5614192186100262E-2</v>
      </c>
      <c r="EI96" s="181">
        <v>5.27451099040935E-2</v>
      </c>
      <c r="EJ96" s="183">
        <v>2.8665820600050813E-2</v>
      </c>
      <c r="EK96" s="189">
        <v>4.5151977425984466E-3</v>
      </c>
      <c r="EL96" s="183">
        <v>1.2061432387150783E-3</v>
      </c>
      <c r="EM96" s="189">
        <v>5.3007885084592804E-5</v>
      </c>
      <c r="EN96" s="189">
        <v>1.7401639024648367E-5</v>
      </c>
      <c r="EO96" s="182">
        <v>2.5334444934379768E-3</v>
      </c>
      <c r="EP96" s="189">
        <v>1.0434734758398554</v>
      </c>
      <c r="EQ96" s="182">
        <v>2.5334444934379768E-3</v>
      </c>
      <c r="ER96" s="183">
        <v>6.6008579862118586E-3</v>
      </c>
      <c r="ES96" s="183">
        <v>2.479495816259521E-2</v>
      </c>
      <c r="ET96" s="182">
        <v>1.0705354174227097E-3</v>
      </c>
      <c r="EU96" s="183">
        <v>2.663552874893023E-4</v>
      </c>
      <c r="EV96" s="182">
        <v>1.0680630492531428E-3</v>
      </c>
      <c r="EW96" s="183">
        <v>2.6574014825722544E-4</v>
      </c>
      <c r="EX96" s="182">
        <v>7.6611883222976501E-4</v>
      </c>
      <c r="EY96" s="183">
        <v>2.6091946529564303E-4</v>
      </c>
      <c r="EZ96" s="182">
        <v>8.6834524813484879E-4</v>
      </c>
      <c r="FA96" s="183">
        <v>2.6091946529564303E-4</v>
      </c>
      <c r="FB96" s="182">
        <v>2.5334444934379768E-3</v>
      </c>
      <c r="FC96" s="183">
        <v>6.6008579862118586E-3</v>
      </c>
      <c r="FD96" s="181">
        <v>6.8178491025238874E-2</v>
      </c>
      <c r="FE96" s="182">
        <v>2.5334444934379768E-3</v>
      </c>
      <c r="FF96" s="183">
        <v>6.6008579862118586E-3</v>
      </c>
      <c r="FG96" s="189">
        <v>2.479495816259521E-2</v>
      </c>
      <c r="FH96" s="189">
        <v>1.1512327932509975E-5</v>
      </c>
      <c r="FI96" s="189">
        <v>5.294590955458627E-4</v>
      </c>
      <c r="FJ96" s="189">
        <v>3.4890114429587403E-6</v>
      </c>
      <c r="FK96" s="189">
        <v>1.0681911944323145E-3</v>
      </c>
      <c r="FL96" s="189">
        <v>3.4585872087529587E-5</v>
      </c>
      <c r="FM96" s="189">
        <v>7.0122207804862598E-4</v>
      </c>
      <c r="FN96" s="182">
        <v>4.5216708954993107E-2</v>
      </c>
      <c r="FO96" s="183">
        <v>1.0993167524707989E-2</v>
      </c>
      <c r="FP96" s="189">
        <v>1.578650137414948E-2</v>
      </c>
      <c r="FQ96" s="189">
        <v>1.9314127462618431E-3</v>
      </c>
      <c r="FR96" s="189">
        <v>1.5213772664245725E-3</v>
      </c>
      <c r="FS96" s="189">
        <v>0.26036424555603743</v>
      </c>
      <c r="FT96" s="183">
        <v>2.939716341775485E-4</v>
      </c>
      <c r="FU96" s="183">
        <v>3.1423111706808173E-4</v>
      </c>
      <c r="FV96" s="189">
        <v>7.350647145459142E-4</v>
      </c>
      <c r="FW96" s="182">
        <v>2.3940214123518268E-3</v>
      </c>
      <c r="FX96" s="183">
        <v>2.9703653900154889E-4</v>
      </c>
      <c r="FY96" s="183">
        <v>7.3599569887001101E-2</v>
      </c>
      <c r="FZ96" s="183">
        <v>0</v>
      </c>
      <c r="GA96" s="183">
        <v>0</v>
      </c>
      <c r="GB96" s="183">
        <v>0</v>
      </c>
      <c r="GC96" s="183">
        <v>0</v>
      </c>
      <c r="GD96" s="183">
        <v>0</v>
      </c>
      <c r="GE96" s="183">
        <v>0</v>
      </c>
      <c r="GF96" s="183">
        <v>0</v>
      </c>
      <c r="GG96" s="183">
        <v>0</v>
      </c>
      <c r="GH96" s="183">
        <v>4.4297352819394568E-3</v>
      </c>
      <c r="GI96" s="182">
        <v>2.5334444934379768E-3</v>
      </c>
      <c r="GJ96" s="183">
        <v>6.6008579862118586E-3</v>
      </c>
      <c r="GK96" s="189">
        <v>2.479495816259521E-2</v>
      </c>
      <c r="GL96" s="182">
        <v>1.5650983120764428E-3</v>
      </c>
      <c r="GM96" s="183">
        <v>3.1067832255909922E-4</v>
      </c>
    </row>
    <row r="97" spans="1:195" s="81" customFormat="1" ht="12.5" hidden="1" x14ac:dyDescent="0.25">
      <c r="A97" s="302" t="s">
        <v>214</v>
      </c>
      <c r="B97" s="207">
        <v>1.5264585768665044E-2</v>
      </c>
      <c r="C97" s="207">
        <v>4.9009113442938325E-2</v>
      </c>
      <c r="D97" s="207">
        <v>5.6740948975117049E-3</v>
      </c>
      <c r="E97" s="207">
        <v>5.6580309061665989E-3</v>
      </c>
      <c r="F97" s="204">
        <v>3.3036751657525222E-3</v>
      </c>
      <c r="G97" s="206">
        <v>4.5375986621372041E-4</v>
      </c>
      <c r="H97" s="206">
        <v>4.7227742877224596E-4</v>
      </c>
      <c r="I97" s="204">
        <v>7.5504231348636722E-4</v>
      </c>
      <c r="J97" s="206">
        <v>4.5375986621372041E-4</v>
      </c>
      <c r="K97" s="206">
        <v>4.7227742877224596E-4</v>
      </c>
      <c r="L97" s="204">
        <v>3.0589707870182321E-3</v>
      </c>
      <c r="M97" s="206">
        <v>4.6072287033348551E-4</v>
      </c>
      <c r="N97" s="204">
        <v>3.0718208294512779E-3</v>
      </c>
      <c r="O97" s="206">
        <v>4.626582626094708E-4</v>
      </c>
      <c r="P97" s="204">
        <v>7.6984896850640751E-4</v>
      </c>
      <c r="Q97" s="206">
        <v>4.626582626094708E-4</v>
      </c>
      <c r="R97" s="204">
        <v>7.3587496027652547E-3</v>
      </c>
      <c r="S97" s="206">
        <v>5.2875164374077157E-4</v>
      </c>
      <c r="T97" s="204">
        <v>6.5032255478306806E-3</v>
      </c>
      <c r="U97" s="206">
        <v>4.9853618548849126E-4</v>
      </c>
      <c r="V97" s="207">
        <v>7.1610998363882006E-3</v>
      </c>
      <c r="W97" s="207">
        <v>7.1610998363882006E-3</v>
      </c>
      <c r="X97" s="207">
        <v>4.6789033898952194E-4</v>
      </c>
      <c r="Y97" s="207">
        <v>1.1269684841053394E-2</v>
      </c>
      <c r="Z97" s="207">
        <v>8.9338054361722714E-3</v>
      </c>
      <c r="AA97" s="207">
        <v>1.087199262909648E-2</v>
      </c>
      <c r="AB97" s="207">
        <v>1.1518057509850841E-3</v>
      </c>
      <c r="AC97" s="207">
        <v>2.4506290353192559E-3</v>
      </c>
      <c r="AD97" s="204">
        <v>2.039771799430343E-2</v>
      </c>
      <c r="AE97" s="206">
        <v>0</v>
      </c>
      <c r="AF97" s="204">
        <v>2.4097818914260712E-2</v>
      </c>
      <c r="AG97" s="206">
        <v>0</v>
      </c>
      <c r="AH97" s="204">
        <v>7.6775441166202886E-3</v>
      </c>
      <c r="AI97" s="206">
        <v>2.1355040113586298E-4</v>
      </c>
      <c r="AJ97" s="204">
        <v>1.1399458822929122E-2</v>
      </c>
      <c r="AK97" s="206">
        <v>9.8115879615066751E-4</v>
      </c>
      <c r="AL97" s="204">
        <v>9.7481851209485007E-3</v>
      </c>
      <c r="AM97" s="206">
        <v>8.5326371314685748E-4</v>
      </c>
      <c r="AN97" s="204">
        <v>2.2893391458912366E-3</v>
      </c>
      <c r="AO97" s="206">
        <v>4.5586554186640549E-4</v>
      </c>
      <c r="AP97" s="204">
        <v>2.2356982255722652E-3</v>
      </c>
      <c r="AQ97" s="206">
        <v>5.0477764283237835E-4</v>
      </c>
      <c r="AR97" s="204">
        <v>1.1382168301059802E-2</v>
      </c>
      <c r="AS97" s="206">
        <v>0</v>
      </c>
      <c r="AT97" s="204">
        <v>4.3078441708548961E-3</v>
      </c>
      <c r="AU97" s="206">
        <v>1.0262207422136393E-3</v>
      </c>
      <c r="AV97" s="204">
        <v>0.86407873049941353</v>
      </c>
      <c r="AW97" s="205">
        <v>3.8009404301368552E-2</v>
      </c>
      <c r="AX97" s="206">
        <v>1.0725303944880167E-2</v>
      </c>
      <c r="AY97" s="204">
        <v>0.86407873049941353</v>
      </c>
      <c r="AZ97" s="303">
        <v>0</v>
      </c>
      <c r="BA97" s="304">
        <v>0</v>
      </c>
      <c r="BB97" s="204">
        <v>1.3018704776510623</v>
      </c>
      <c r="BC97" s="205">
        <v>3.8009404301368552E-2</v>
      </c>
      <c r="BD97" s="206">
        <v>1.0725303944880167E-2</v>
      </c>
      <c r="BE97" s="204">
        <v>1.3018704776510623</v>
      </c>
      <c r="BF97" s="205">
        <v>0</v>
      </c>
      <c r="BG97" s="206">
        <v>0</v>
      </c>
      <c r="BH97" s="204">
        <v>1.00337610459312</v>
      </c>
      <c r="BI97" s="205">
        <v>3.8009404301368552E-2</v>
      </c>
      <c r="BJ97" s="206">
        <v>1.0725303944880167E-2</v>
      </c>
      <c r="BK97" s="204">
        <v>1.00337610459312</v>
      </c>
      <c r="BL97" s="205">
        <v>3.8009404301368552E-2</v>
      </c>
      <c r="BM97" s="206">
        <v>1.0725303944880167E-2</v>
      </c>
      <c r="BN97" s="204">
        <v>0.56558435744147129</v>
      </c>
      <c r="BO97" s="205">
        <v>0</v>
      </c>
      <c r="BP97" s="206">
        <v>0</v>
      </c>
      <c r="BQ97" s="204">
        <v>1.1426734786868264</v>
      </c>
      <c r="BR97" s="205">
        <v>0</v>
      </c>
      <c r="BS97" s="206">
        <v>0</v>
      </c>
      <c r="BT97" s="204">
        <v>1.1028742289457674</v>
      </c>
      <c r="BU97" s="205">
        <v>3.8009404301368552E-2</v>
      </c>
      <c r="BV97" s="206">
        <v>1.0725303944880167E-2</v>
      </c>
      <c r="BW97" s="204">
        <v>1.0431753543341791</v>
      </c>
      <c r="BX97" s="205">
        <v>3.8009404301368552E-2</v>
      </c>
      <c r="BY97" s="206">
        <v>1.0725303944880167E-2</v>
      </c>
      <c r="BZ97" s="204">
        <v>0</v>
      </c>
      <c r="CA97" s="205">
        <v>6.2520262498925814E-3</v>
      </c>
      <c r="CB97" s="206">
        <v>0</v>
      </c>
      <c r="CC97" s="204">
        <v>1.0630749792047085</v>
      </c>
      <c r="CD97" s="205">
        <v>3.8009404301368552E-2</v>
      </c>
      <c r="CE97" s="206">
        <v>1.0725303944880167E-2</v>
      </c>
      <c r="CF97" s="204">
        <v>1.0630749792047085</v>
      </c>
      <c r="CG97" s="205">
        <v>3.8009404301368552E-2</v>
      </c>
      <c r="CH97" s="206">
        <v>1.0725303944880167E-2</v>
      </c>
      <c r="CI97" s="204">
        <v>3.5751013149600561E-3</v>
      </c>
      <c r="CJ97" s="206">
        <v>9.7045287577962273E-3</v>
      </c>
      <c r="CK97" s="205">
        <v>7.7600032330136272E-3</v>
      </c>
      <c r="CL97" s="205">
        <v>8.7340758820166047E-3</v>
      </c>
      <c r="CM97" s="205">
        <v>4.3670379410083024E-3</v>
      </c>
      <c r="CN97" s="204">
        <v>3.5751013149600561E-3</v>
      </c>
      <c r="CO97" s="206">
        <v>9.7045287577962273E-3</v>
      </c>
      <c r="CP97" s="205">
        <v>0.23551735136523089</v>
      </c>
      <c r="CQ97" s="204">
        <v>1.0397709383353103E-2</v>
      </c>
      <c r="CR97" s="205">
        <v>1.0397709383353103E-2</v>
      </c>
      <c r="CS97" s="205">
        <v>7.7600032330136272E-3</v>
      </c>
      <c r="CT97" s="205">
        <v>5.4320022631095394E-3</v>
      </c>
      <c r="CU97" s="205">
        <v>1.8715876890035583E-2</v>
      </c>
      <c r="CV97" s="206">
        <v>1.0326896379607223E-2</v>
      </c>
      <c r="CW97" s="205">
        <v>1.6636335013364961E-2</v>
      </c>
      <c r="CX97" s="205">
        <v>1.6636335013364961E-2</v>
      </c>
      <c r="CY97" s="205">
        <v>1.1645434509355472E-2</v>
      </c>
      <c r="CZ97" s="205">
        <v>9.0029177998453159E-3</v>
      </c>
      <c r="DA97" s="205">
        <v>3.1193128150059302E-2</v>
      </c>
      <c r="DB97" s="204">
        <v>8.3181675066824803E-3</v>
      </c>
      <c r="DC97" s="205">
        <v>8.3181675066824803E-3</v>
      </c>
      <c r="DD97" s="205">
        <v>5.8227172546777362E-3</v>
      </c>
      <c r="DE97" s="205">
        <v>4.5014588999226579E-3</v>
      </c>
      <c r="DF97" s="206">
        <v>1.5596564075029651E-2</v>
      </c>
      <c r="DG97" s="207">
        <v>2.9113586273388681E-3</v>
      </c>
      <c r="DH97" s="205">
        <v>2.5688458476519427E-3</v>
      </c>
      <c r="DI97" s="207">
        <v>3.7171298496431445E-3</v>
      </c>
      <c r="DJ97" s="205">
        <v>1.2130660947245284E-2</v>
      </c>
      <c r="DK97" s="205">
        <v>6.0653304736226418E-3</v>
      </c>
      <c r="DL97" s="204">
        <v>2.6440833851678735E-3</v>
      </c>
      <c r="DM97" s="206">
        <v>5.253451757258439E-4</v>
      </c>
      <c r="DN97" s="204">
        <v>5.1403887982002516E-3</v>
      </c>
      <c r="DO97" s="206">
        <v>4.4827792559040539E-4</v>
      </c>
      <c r="DP97" s="204">
        <v>5.9219300502504381E-3</v>
      </c>
      <c r="DQ97" s="206">
        <v>4.5595072857007872E-4</v>
      </c>
      <c r="DR97" s="204">
        <v>8.53410411386386E-3</v>
      </c>
      <c r="DS97" s="206">
        <v>7.31494638331188E-4</v>
      </c>
      <c r="DT97" s="204">
        <v>0.16405719811875838</v>
      </c>
      <c r="DU97" s="205">
        <v>6.8515179607415229E-4</v>
      </c>
      <c r="DV97" s="206">
        <v>7.31494638331188E-4</v>
      </c>
      <c r="DW97" s="204">
        <v>2.0986166863958849E-2</v>
      </c>
      <c r="DX97" s="206">
        <v>7.31494638331188E-4</v>
      </c>
      <c r="DY97" s="248">
        <v>0.15286928154908722</v>
      </c>
      <c r="DZ97" s="248">
        <v>1.5462875221227031E-2</v>
      </c>
      <c r="EA97" s="204">
        <v>1.2158974464873171E-2</v>
      </c>
      <c r="EB97" s="206">
        <v>5.7367347901848094E-4</v>
      </c>
      <c r="EC97" s="205">
        <v>0.35929711183550461</v>
      </c>
      <c r="ED97" s="205">
        <v>1.6952023770050423E-2</v>
      </c>
      <c r="EE97" s="204">
        <v>0.34232577412282439</v>
      </c>
      <c r="EF97" s="205">
        <v>1.7122856557829323E-2</v>
      </c>
      <c r="EG97" s="206">
        <v>0.34232577412282439</v>
      </c>
      <c r="EH97" s="204">
        <v>9.1339610940474339E-2</v>
      </c>
      <c r="EI97" s="205">
        <v>7.6983031421768974E-2</v>
      </c>
      <c r="EJ97" s="206">
        <v>4.1838604033570086E-2</v>
      </c>
      <c r="EK97" s="207">
        <v>1.1966097032001606E-2</v>
      </c>
      <c r="EL97" s="206">
        <v>1.679036965817543E-3</v>
      </c>
      <c r="EM97" s="207">
        <v>4.6297725286436161E-4</v>
      </c>
      <c r="EN97" s="207">
        <v>7.7480070620406357E-5</v>
      </c>
      <c r="EO97" s="204">
        <v>3.5751013149600561E-3</v>
      </c>
      <c r="EP97" s="207">
        <v>2.7226653384666939</v>
      </c>
      <c r="EQ97" s="204">
        <v>3.5751013149600561E-3</v>
      </c>
      <c r="ER97" s="206">
        <v>9.7045287577962273E-3</v>
      </c>
      <c r="ES97" s="206">
        <v>0.17127519834142296</v>
      </c>
      <c r="ET97" s="204">
        <v>3.0300729039488858E-3</v>
      </c>
      <c r="EU97" s="206">
        <v>4.5637045360208921E-4</v>
      </c>
      <c r="EV97" s="204">
        <v>3.0230750450483119E-3</v>
      </c>
      <c r="EW97" s="206">
        <v>4.5531648026813531E-4</v>
      </c>
      <c r="EX97" s="204">
        <v>2.2451018381665295E-3</v>
      </c>
      <c r="EY97" s="206">
        <v>4.4705677087551591E-4</v>
      </c>
      <c r="EZ97" s="204">
        <v>5.1263858556975178E-3</v>
      </c>
      <c r="FA97" s="206">
        <v>4.4705677087551591E-4</v>
      </c>
      <c r="FB97" s="204">
        <v>3.5751013149600561E-3</v>
      </c>
      <c r="FC97" s="206">
        <v>9.7045287577962273E-3</v>
      </c>
      <c r="FD97" s="205">
        <v>0.23551735136523089</v>
      </c>
      <c r="FE97" s="204">
        <v>3.5751013149600561E-3</v>
      </c>
      <c r="FF97" s="206">
        <v>9.7045287577962273E-3</v>
      </c>
      <c r="FG97" s="207">
        <v>0.17127519834142296</v>
      </c>
      <c r="FH97" s="207">
        <v>2.1282143930401157E-5</v>
      </c>
      <c r="FI97" s="207">
        <v>7.3704462685283577E-4</v>
      </c>
      <c r="FJ97" s="207">
        <v>5.6149710855842144E-6</v>
      </c>
      <c r="FK97" s="207">
        <v>1.4869979322881467E-3</v>
      </c>
      <c r="FL97" s="207">
        <v>6.3936808614239063E-5</v>
      </c>
      <c r="FM97" s="207">
        <v>9.7615088531716567E-4</v>
      </c>
      <c r="FN97" s="204">
        <v>0.23486817524871992</v>
      </c>
      <c r="FO97" s="206">
        <v>1.8835581966722692E-2</v>
      </c>
      <c r="FP97" s="207">
        <v>7.028873772095498E-2</v>
      </c>
      <c r="FQ97" s="207">
        <v>9.8699666159471396E-3</v>
      </c>
      <c r="FR97" s="207">
        <v>3.5046509076109081E-3</v>
      </c>
      <c r="FS97" s="207">
        <v>0.69135654505439759</v>
      </c>
      <c r="FT97" s="206">
        <v>5.0368802249192647E-4</v>
      </c>
      <c r="FU97" s="206">
        <v>5.3840041541511092E-4</v>
      </c>
      <c r="FV97" s="207">
        <v>1.023262236503122E-3</v>
      </c>
      <c r="FW97" s="204">
        <v>6.6389317381268277E-3</v>
      </c>
      <c r="FX97" s="206">
        <v>5.0893939939516313E-4</v>
      </c>
      <c r="FY97" s="206">
        <v>0.1041914754281896</v>
      </c>
      <c r="FZ97" s="206">
        <v>0</v>
      </c>
      <c r="GA97" s="206">
        <v>0</v>
      </c>
      <c r="GB97" s="206">
        <v>0</v>
      </c>
      <c r="GC97" s="206">
        <v>0</v>
      </c>
      <c r="GD97" s="206">
        <v>0</v>
      </c>
      <c r="GE97" s="206">
        <v>0</v>
      </c>
      <c r="GF97" s="206">
        <v>0</v>
      </c>
      <c r="GG97" s="206">
        <v>0</v>
      </c>
      <c r="GH97" s="206">
        <v>6.251075353103811E-3</v>
      </c>
      <c r="GI97" s="204">
        <v>3.5751013149600561E-3</v>
      </c>
      <c r="GJ97" s="206">
        <v>9.7045287577962273E-3</v>
      </c>
      <c r="GK97" s="207">
        <v>0.17127519834142296</v>
      </c>
      <c r="GL97" s="204">
        <v>7.4083150567435235E-3</v>
      </c>
      <c r="GM97" s="206">
        <v>5.3231309326392411E-4</v>
      </c>
    </row>
  </sheetData>
  <mergeCells count="38">
    <mergeCell ref="B3:F3"/>
    <mergeCell ref="G3:K3"/>
    <mergeCell ref="L3:P3"/>
    <mergeCell ref="AI3:AL3"/>
    <mergeCell ref="AM3:AR3"/>
    <mergeCell ref="AS3:AW3"/>
    <mergeCell ref="R3:V3"/>
    <mergeCell ref="W3:AA3"/>
    <mergeCell ref="AB3:AG3"/>
    <mergeCell ref="BU3:BW3"/>
    <mergeCell ref="BX3:BZ3"/>
    <mergeCell ref="BN3:BQ3"/>
    <mergeCell ref="BR3:BT3"/>
    <mergeCell ref="AX3:AY3"/>
    <mergeCell ref="AZ3:BC3"/>
    <mergeCell ref="BD3:BH3"/>
    <mergeCell ref="BI3:BM3"/>
    <mergeCell ref="M62:N62"/>
    <mergeCell ref="O62:P62"/>
    <mergeCell ref="F62:G62"/>
    <mergeCell ref="H62:I62"/>
    <mergeCell ref="J62:K62"/>
    <mergeCell ref="Z62:AB62"/>
    <mergeCell ref="Q62:R62"/>
    <mergeCell ref="S62:T62"/>
    <mergeCell ref="U62:V62"/>
    <mergeCell ref="W62:Y62"/>
    <mergeCell ref="AQ62:AR62"/>
    <mergeCell ref="AH62:AJ62"/>
    <mergeCell ref="AK62:AM62"/>
    <mergeCell ref="AO62:AP62"/>
    <mergeCell ref="AC62:AD62"/>
    <mergeCell ref="AE62:AG62"/>
    <mergeCell ref="CA3:CE3"/>
    <mergeCell ref="CF3:CJ3"/>
    <mergeCell ref="CK3:CN3"/>
    <mergeCell ref="CO3:CR3"/>
    <mergeCell ref="CS3:CU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C137"/>
  <sheetViews>
    <sheetView topLeftCell="FP1" zoomScale="40" zoomScaleNormal="40" workbookViewId="0">
      <selection activeCell="FZ52" sqref="FZ52:FZ90"/>
    </sheetView>
  </sheetViews>
  <sheetFormatPr defaultRowHeight="14.5" x14ac:dyDescent="0.35"/>
  <cols>
    <col min="1" max="1" width="20.7265625" style="60" customWidth="1"/>
    <col min="2" max="145" width="8.81640625" style="60" bestFit="1" customWidth="1"/>
    <col min="146" max="146" width="13.81640625" style="60" customWidth="1"/>
    <col min="147" max="201" width="8.81640625" style="60" bestFit="1" customWidth="1"/>
    <col min="202" max="246" width="8.81640625" style="60" hidden="1" customWidth="1"/>
    <col min="247" max="252" width="8.81640625" style="60" bestFit="1" customWidth="1"/>
    <col min="253" max="256" width="8.81640625" style="60" hidden="1" customWidth="1"/>
    <col min="257" max="257" width="8.90625" style="60" hidden="1" customWidth="1"/>
    <col min="258" max="263" width="8.81640625" style="60" hidden="1" customWidth="1"/>
    <col min="264" max="16384" width="8.7265625" style="60"/>
  </cols>
  <sheetData>
    <row r="1" spans="1:263" x14ac:dyDescent="0.35">
      <c r="A1" s="59" t="s">
        <v>116</v>
      </c>
    </row>
    <row r="2" spans="1:263" s="62" customFormat="1" ht="14" x14ac:dyDescent="0.3">
      <c r="A2" s="61" t="s">
        <v>117</v>
      </c>
      <c r="GG2" s="63"/>
      <c r="GH2" s="63"/>
      <c r="GI2" s="63"/>
      <c r="GJ2" s="63"/>
      <c r="GK2" s="63"/>
      <c r="GL2" s="63"/>
      <c r="GM2" s="63"/>
      <c r="GN2" s="63"/>
      <c r="GO2" s="63"/>
    </row>
    <row r="3" spans="1:263" s="62" customFormat="1" ht="65" customHeight="1" x14ac:dyDescent="0.3">
      <c r="A3" s="64" t="s">
        <v>118</v>
      </c>
      <c r="B3" s="584" t="s">
        <v>119</v>
      </c>
      <c r="C3" s="585"/>
      <c r="D3" s="585"/>
      <c r="E3" s="585"/>
      <c r="F3" s="586"/>
      <c r="G3" s="595" t="s">
        <v>120</v>
      </c>
      <c r="H3" s="596"/>
      <c r="I3" s="596"/>
      <c r="J3" s="596"/>
      <c r="K3" s="597"/>
      <c r="L3" s="584" t="s">
        <v>121</v>
      </c>
      <c r="M3" s="585"/>
      <c r="N3" s="585"/>
      <c r="O3" s="585"/>
      <c r="P3" s="586"/>
      <c r="Q3" s="584" t="s">
        <v>122</v>
      </c>
      <c r="R3" s="585"/>
      <c r="S3" s="585"/>
      <c r="T3" s="585"/>
      <c r="U3" s="586"/>
      <c r="V3" s="590" t="s">
        <v>88</v>
      </c>
      <c r="W3" s="602"/>
      <c r="X3" s="602"/>
      <c r="Y3" s="602"/>
      <c r="Z3" s="591"/>
      <c r="AA3" s="65" t="s">
        <v>8</v>
      </c>
      <c r="AB3" s="590" t="s">
        <v>89</v>
      </c>
      <c r="AC3" s="602"/>
      <c r="AD3" s="602"/>
      <c r="AE3" s="602"/>
      <c r="AF3" s="591"/>
      <c r="AG3" s="66" t="s">
        <v>9</v>
      </c>
      <c r="AH3" s="587" t="s">
        <v>11</v>
      </c>
      <c r="AI3" s="588"/>
      <c r="AJ3" s="588"/>
      <c r="AK3" s="588"/>
      <c r="AL3" s="589"/>
      <c r="AM3" s="587" t="s">
        <v>12</v>
      </c>
      <c r="AN3" s="588"/>
      <c r="AO3" s="588"/>
      <c r="AP3" s="588"/>
      <c r="AQ3" s="589"/>
      <c r="AR3" s="590" t="s">
        <v>13</v>
      </c>
      <c r="AS3" s="602"/>
      <c r="AT3" s="602"/>
      <c r="AU3" s="602"/>
      <c r="AV3" s="591"/>
      <c r="AW3" s="587" t="s">
        <v>90</v>
      </c>
      <c r="AX3" s="588"/>
      <c r="AY3" s="588"/>
      <c r="AZ3" s="588"/>
      <c r="BA3" s="588"/>
      <c r="BB3" s="589"/>
      <c r="BC3" s="595" t="s">
        <v>123</v>
      </c>
      <c r="BD3" s="596"/>
      <c r="BE3" s="596"/>
      <c r="BF3" s="596"/>
      <c r="BG3" s="596"/>
      <c r="BH3" s="597"/>
      <c r="BI3" s="595" t="s">
        <v>124</v>
      </c>
      <c r="BJ3" s="596"/>
      <c r="BK3" s="596"/>
      <c r="BL3" s="596"/>
      <c r="BM3" s="597"/>
      <c r="BN3" s="595" t="s">
        <v>125</v>
      </c>
      <c r="BO3" s="596"/>
      <c r="BP3" s="596"/>
      <c r="BQ3" s="596"/>
      <c r="BR3" s="596"/>
      <c r="BS3" s="597"/>
      <c r="BT3" s="595" t="s">
        <v>107</v>
      </c>
      <c r="BU3" s="596"/>
      <c r="BV3" s="596"/>
      <c r="BW3" s="597"/>
      <c r="BX3" s="595" t="s">
        <v>108</v>
      </c>
      <c r="BY3" s="596"/>
      <c r="BZ3" s="597"/>
      <c r="CA3" s="595" t="s">
        <v>109</v>
      </c>
      <c r="CB3" s="596"/>
      <c r="CC3" s="596"/>
      <c r="CD3" s="597"/>
      <c r="CE3" s="595" t="s">
        <v>126</v>
      </c>
      <c r="CF3" s="597"/>
      <c r="CG3" s="65" t="s">
        <v>127</v>
      </c>
      <c r="CH3" s="590" t="s">
        <v>128</v>
      </c>
      <c r="CI3" s="602"/>
      <c r="CJ3" s="602"/>
      <c r="CK3" s="591"/>
      <c r="CL3" s="590" t="s">
        <v>129</v>
      </c>
      <c r="CM3" s="602"/>
      <c r="CN3" s="602"/>
      <c r="CO3" s="591"/>
      <c r="CP3" s="584" t="s">
        <v>130</v>
      </c>
      <c r="CQ3" s="585"/>
      <c r="CR3" s="585"/>
      <c r="CS3" s="586"/>
      <c r="CT3" s="587" t="s">
        <v>131</v>
      </c>
      <c r="CU3" s="588"/>
      <c r="CV3" s="588"/>
      <c r="CW3" s="588"/>
      <c r="CX3" s="588"/>
      <c r="CY3" s="589"/>
      <c r="CZ3" s="587" t="s">
        <v>132</v>
      </c>
      <c r="DA3" s="588"/>
      <c r="DB3" s="588"/>
      <c r="DC3" s="588"/>
      <c r="DD3" s="589"/>
      <c r="DE3" s="595" t="s">
        <v>133</v>
      </c>
      <c r="DF3" s="596"/>
      <c r="DG3" s="596"/>
      <c r="DH3" s="596"/>
      <c r="DI3" s="597"/>
      <c r="DJ3" s="595" t="s">
        <v>134</v>
      </c>
      <c r="DK3" s="596"/>
      <c r="DL3" s="596"/>
      <c r="DM3" s="596"/>
      <c r="DN3" s="597"/>
      <c r="DO3" s="587" t="s">
        <v>135</v>
      </c>
      <c r="DP3" s="589"/>
      <c r="DQ3" s="587" t="s">
        <v>136</v>
      </c>
      <c r="DR3" s="588"/>
      <c r="DS3" s="588"/>
      <c r="DT3" s="589"/>
      <c r="DU3" s="587" t="s">
        <v>137</v>
      </c>
      <c r="DV3" s="588"/>
      <c r="DW3" s="588"/>
      <c r="DX3" s="588"/>
      <c r="DY3" s="589"/>
      <c r="DZ3" s="587" t="s">
        <v>138</v>
      </c>
      <c r="EA3" s="588"/>
      <c r="EB3" s="588"/>
      <c r="EC3" s="588"/>
      <c r="ED3" s="589"/>
      <c r="EE3" s="595" t="s">
        <v>139</v>
      </c>
      <c r="EF3" s="596"/>
      <c r="EG3" s="596"/>
      <c r="EH3" s="596"/>
      <c r="EI3" s="597"/>
      <c r="EJ3" s="595" t="s">
        <v>140</v>
      </c>
      <c r="EK3" s="596"/>
      <c r="EL3" s="596"/>
      <c r="EM3" s="596"/>
      <c r="EN3" s="597"/>
      <c r="EO3" s="595" t="s">
        <v>141</v>
      </c>
      <c r="EP3" s="596"/>
      <c r="EQ3" s="596"/>
      <c r="ER3" s="596"/>
      <c r="ES3" s="597"/>
      <c r="ET3" s="595" t="s">
        <v>142</v>
      </c>
      <c r="EU3" s="596"/>
      <c r="EV3" s="596"/>
      <c r="EW3" s="596"/>
      <c r="EX3" s="597"/>
      <c r="EY3" s="595" t="s">
        <v>143</v>
      </c>
      <c r="EZ3" s="596"/>
      <c r="FA3" s="596"/>
      <c r="FB3" s="596"/>
      <c r="FC3" s="597"/>
      <c r="FD3" s="595" t="s">
        <v>144</v>
      </c>
      <c r="FE3" s="596"/>
      <c r="FF3" s="596"/>
      <c r="FG3" s="596"/>
      <c r="FH3" s="597"/>
      <c r="FI3" s="595" t="s">
        <v>145</v>
      </c>
      <c r="FJ3" s="596"/>
      <c r="FK3" s="596"/>
      <c r="FL3" s="596"/>
      <c r="FM3" s="597"/>
      <c r="FN3" s="590" t="s">
        <v>146</v>
      </c>
      <c r="FO3" s="602"/>
      <c r="FP3" s="602"/>
      <c r="FQ3" s="602"/>
      <c r="FR3" s="591"/>
      <c r="FS3" s="595" t="s">
        <v>147</v>
      </c>
      <c r="FT3" s="596"/>
      <c r="FU3" s="596"/>
      <c r="FV3" s="596"/>
      <c r="FW3" s="597"/>
      <c r="FX3" s="595" t="s">
        <v>148</v>
      </c>
      <c r="FY3" s="596"/>
      <c r="FZ3" s="596"/>
      <c r="GA3" s="596"/>
      <c r="GB3" s="597"/>
      <c r="GC3" s="587" t="s">
        <v>149</v>
      </c>
      <c r="GD3" s="588"/>
      <c r="GE3" s="588"/>
      <c r="GF3" s="589"/>
      <c r="GG3" s="584" t="s">
        <v>150</v>
      </c>
      <c r="GH3" s="585"/>
      <c r="GI3" s="586"/>
      <c r="GJ3" s="595" t="s">
        <v>151</v>
      </c>
      <c r="GK3" s="596"/>
      <c r="GL3" s="596"/>
      <c r="GM3" s="597"/>
      <c r="GN3" s="595" t="s">
        <v>152</v>
      </c>
      <c r="GO3" s="596"/>
      <c r="GP3" s="596"/>
      <c r="GQ3" s="597"/>
      <c r="GR3" s="67" t="s">
        <v>153</v>
      </c>
      <c r="GS3" s="67" t="s">
        <v>154</v>
      </c>
      <c r="GT3" s="67" t="s">
        <v>155</v>
      </c>
      <c r="GU3" s="67" t="s">
        <v>156</v>
      </c>
      <c r="GV3" s="67" t="s">
        <v>157</v>
      </c>
      <c r="GW3" s="67" t="s">
        <v>158</v>
      </c>
      <c r="GX3" s="595" t="s">
        <v>159</v>
      </c>
      <c r="GY3" s="596"/>
      <c r="GZ3" s="596"/>
      <c r="HA3" s="596"/>
      <c r="HB3" s="597"/>
      <c r="HC3" s="590" t="s">
        <v>160</v>
      </c>
      <c r="HD3" s="602"/>
      <c r="HE3" s="602"/>
      <c r="HF3" s="602"/>
      <c r="HG3" s="591"/>
      <c r="HH3" s="590" t="s">
        <v>161</v>
      </c>
      <c r="HI3" s="602"/>
      <c r="HJ3" s="602"/>
      <c r="HK3" s="591"/>
      <c r="HL3" s="595" t="s">
        <v>162</v>
      </c>
      <c r="HM3" s="596"/>
      <c r="HN3" s="596"/>
      <c r="HO3" s="597"/>
      <c r="HP3" s="595" t="s">
        <v>163</v>
      </c>
      <c r="HQ3" s="596"/>
      <c r="HR3" s="596"/>
      <c r="HS3" s="596"/>
      <c r="HT3" s="596"/>
      <c r="HU3" s="596"/>
      <c r="HV3" s="596"/>
      <c r="HW3" s="596"/>
      <c r="HX3" s="597"/>
      <c r="HY3" s="595" t="s">
        <v>164</v>
      </c>
      <c r="HZ3" s="596"/>
      <c r="IA3" s="596"/>
      <c r="IB3" s="596"/>
      <c r="IC3" s="597"/>
      <c r="ID3" s="603" t="s">
        <v>165</v>
      </c>
      <c r="IE3" s="604"/>
      <c r="IF3" s="604"/>
      <c r="IG3" s="604"/>
      <c r="IH3" s="605"/>
      <c r="II3" s="590" t="s">
        <v>166</v>
      </c>
      <c r="IJ3" s="602"/>
      <c r="IK3" s="602"/>
      <c r="IL3" s="591"/>
      <c r="IM3" s="587" t="s">
        <v>167</v>
      </c>
      <c r="IN3" s="588"/>
      <c r="IO3" s="589"/>
      <c r="IP3" s="584" t="s">
        <v>168</v>
      </c>
      <c r="IQ3" s="585"/>
      <c r="IR3" s="586"/>
      <c r="IS3" s="595" t="s">
        <v>169</v>
      </c>
      <c r="IT3" s="596"/>
      <c r="IU3" s="596"/>
      <c r="IV3" s="596"/>
      <c r="IW3" s="597"/>
      <c r="IX3" s="590" t="s">
        <v>17</v>
      </c>
      <c r="IY3" s="602"/>
      <c r="IZ3" s="602"/>
      <c r="JA3" s="602"/>
      <c r="JB3" s="602"/>
      <c r="JC3" s="591"/>
    </row>
    <row r="4" spans="1:263" s="63" customFormat="1" ht="52" x14ac:dyDescent="0.3">
      <c r="A4" s="68" t="s">
        <v>170</v>
      </c>
      <c r="B4" s="68" t="s">
        <v>171</v>
      </c>
      <c r="C4" s="69" t="s">
        <v>172</v>
      </c>
      <c r="D4" s="69" t="s">
        <v>173</v>
      </c>
      <c r="E4" s="69" t="s">
        <v>174</v>
      </c>
      <c r="F4" s="70" t="s">
        <v>175</v>
      </c>
      <c r="G4" s="71" t="s">
        <v>171</v>
      </c>
      <c r="H4" s="71" t="s">
        <v>172</v>
      </c>
      <c r="I4" s="71" t="s">
        <v>173</v>
      </c>
      <c r="J4" s="71" t="s">
        <v>174</v>
      </c>
      <c r="K4" s="71" t="s">
        <v>175</v>
      </c>
      <c r="L4" s="68" t="s">
        <v>171</v>
      </c>
      <c r="M4" s="69" t="s">
        <v>172</v>
      </c>
      <c r="N4" s="69" t="s">
        <v>173</v>
      </c>
      <c r="O4" s="69" t="s">
        <v>174</v>
      </c>
      <c r="P4" s="70" t="s">
        <v>175</v>
      </c>
      <c r="Q4" s="68" t="s">
        <v>171</v>
      </c>
      <c r="R4" s="69" t="s">
        <v>172</v>
      </c>
      <c r="S4" s="69" t="s">
        <v>173</v>
      </c>
      <c r="T4" s="69" t="s">
        <v>174</v>
      </c>
      <c r="U4" s="70" t="s">
        <v>175</v>
      </c>
      <c r="V4" s="71" t="s">
        <v>171</v>
      </c>
      <c r="W4" s="71" t="s">
        <v>172</v>
      </c>
      <c r="X4" s="71" t="s">
        <v>173</v>
      </c>
      <c r="Y4" s="71" t="s">
        <v>174</v>
      </c>
      <c r="Z4" s="71" t="s">
        <v>175</v>
      </c>
      <c r="AA4" s="72" t="s">
        <v>175</v>
      </c>
      <c r="AB4" s="71" t="s">
        <v>171</v>
      </c>
      <c r="AC4" s="71" t="s">
        <v>172</v>
      </c>
      <c r="AD4" s="71" t="s">
        <v>173</v>
      </c>
      <c r="AE4" s="71" t="s">
        <v>174</v>
      </c>
      <c r="AF4" s="71" t="s">
        <v>175</v>
      </c>
      <c r="AG4" s="73" t="s">
        <v>175</v>
      </c>
      <c r="AH4" s="68" t="s">
        <v>171</v>
      </c>
      <c r="AI4" s="69" t="s">
        <v>172</v>
      </c>
      <c r="AJ4" s="69" t="s">
        <v>173</v>
      </c>
      <c r="AK4" s="69" t="s">
        <v>174</v>
      </c>
      <c r="AL4" s="70" t="s">
        <v>175</v>
      </c>
      <c r="AM4" s="69" t="s">
        <v>171</v>
      </c>
      <c r="AN4" s="69" t="s">
        <v>172</v>
      </c>
      <c r="AO4" s="69" t="s">
        <v>173</v>
      </c>
      <c r="AP4" s="69" t="s">
        <v>174</v>
      </c>
      <c r="AQ4" s="69" t="s">
        <v>175</v>
      </c>
      <c r="AR4" s="74" t="s">
        <v>171</v>
      </c>
      <c r="AS4" s="71" t="s">
        <v>172</v>
      </c>
      <c r="AT4" s="71" t="s">
        <v>173</v>
      </c>
      <c r="AU4" s="71" t="s">
        <v>174</v>
      </c>
      <c r="AV4" s="75" t="s">
        <v>175</v>
      </c>
      <c r="AW4" s="68" t="s">
        <v>171</v>
      </c>
      <c r="AX4" s="69" t="s">
        <v>172</v>
      </c>
      <c r="AY4" s="69" t="s">
        <v>173</v>
      </c>
      <c r="AZ4" s="69" t="s">
        <v>174</v>
      </c>
      <c r="BA4" s="69" t="s">
        <v>175</v>
      </c>
      <c r="BB4" s="70" t="s">
        <v>175</v>
      </c>
      <c r="BC4" s="71" t="s">
        <v>171</v>
      </c>
      <c r="BD4" s="71" t="s">
        <v>172</v>
      </c>
      <c r="BE4" s="71" t="s">
        <v>173</v>
      </c>
      <c r="BF4" s="71" t="s">
        <v>174</v>
      </c>
      <c r="BG4" s="71" t="s">
        <v>175</v>
      </c>
      <c r="BH4" s="71" t="s">
        <v>175</v>
      </c>
      <c r="BI4" s="74" t="s">
        <v>171</v>
      </c>
      <c r="BJ4" s="71" t="s">
        <v>172</v>
      </c>
      <c r="BK4" s="71" t="s">
        <v>173</v>
      </c>
      <c r="BL4" s="71" t="s">
        <v>174</v>
      </c>
      <c r="BM4" s="75" t="s">
        <v>175</v>
      </c>
      <c r="BN4" s="74" t="s">
        <v>171</v>
      </c>
      <c r="BO4" s="71" t="s">
        <v>172</v>
      </c>
      <c r="BP4" s="71" t="s">
        <v>173</v>
      </c>
      <c r="BQ4" s="71" t="s">
        <v>174</v>
      </c>
      <c r="BR4" s="75" t="s">
        <v>175</v>
      </c>
      <c r="BS4" s="75" t="s">
        <v>175</v>
      </c>
      <c r="BT4" s="74" t="s">
        <v>171</v>
      </c>
      <c r="BU4" s="71" t="s">
        <v>172</v>
      </c>
      <c r="BV4" s="71" t="s">
        <v>174</v>
      </c>
      <c r="BW4" s="75" t="s">
        <v>175</v>
      </c>
      <c r="BX4" s="71" t="s">
        <v>172</v>
      </c>
      <c r="BY4" s="71" t="s">
        <v>174</v>
      </c>
      <c r="BZ4" s="71" t="s">
        <v>175</v>
      </c>
      <c r="CA4" s="74" t="s">
        <v>171</v>
      </c>
      <c r="CB4" s="71" t="s">
        <v>172</v>
      </c>
      <c r="CC4" s="71" t="s">
        <v>174</v>
      </c>
      <c r="CD4" s="75" t="s">
        <v>175</v>
      </c>
      <c r="CE4" s="74" t="s">
        <v>176</v>
      </c>
      <c r="CF4" s="75" t="s">
        <v>177</v>
      </c>
      <c r="CG4" s="72" t="s">
        <v>173</v>
      </c>
      <c r="CH4" s="71" t="s">
        <v>171</v>
      </c>
      <c r="CI4" s="71" t="s">
        <v>172</v>
      </c>
      <c r="CJ4" s="71" t="s">
        <v>174</v>
      </c>
      <c r="CK4" s="71" t="s">
        <v>175</v>
      </c>
      <c r="CL4" s="74" t="s">
        <v>171</v>
      </c>
      <c r="CM4" s="71" t="s">
        <v>172</v>
      </c>
      <c r="CN4" s="71" t="s">
        <v>174</v>
      </c>
      <c r="CO4" s="75" t="s">
        <v>175</v>
      </c>
      <c r="CP4" s="69" t="s">
        <v>171</v>
      </c>
      <c r="CQ4" s="69" t="s">
        <v>172</v>
      </c>
      <c r="CR4" s="69" t="s">
        <v>174</v>
      </c>
      <c r="CS4" s="69" t="s">
        <v>175</v>
      </c>
      <c r="CT4" s="68" t="s">
        <v>171</v>
      </c>
      <c r="CU4" s="69" t="s">
        <v>172</v>
      </c>
      <c r="CV4" s="69" t="s">
        <v>173</v>
      </c>
      <c r="CW4" s="69" t="s">
        <v>174</v>
      </c>
      <c r="CX4" s="69" t="s">
        <v>175</v>
      </c>
      <c r="CY4" s="70" t="s">
        <v>175</v>
      </c>
      <c r="CZ4" s="69" t="s">
        <v>171</v>
      </c>
      <c r="DA4" s="69" t="s">
        <v>172</v>
      </c>
      <c r="DB4" s="69" t="s">
        <v>173</v>
      </c>
      <c r="DC4" s="69" t="s">
        <v>174</v>
      </c>
      <c r="DD4" s="69" t="s">
        <v>175</v>
      </c>
      <c r="DE4" s="74" t="s">
        <v>171</v>
      </c>
      <c r="DF4" s="71" t="s">
        <v>172</v>
      </c>
      <c r="DG4" s="71" t="s">
        <v>173</v>
      </c>
      <c r="DH4" s="71" t="s">
        <v>174</v>
      </c>
      <c r="DI4" s="75" t="s">
        <v>175</v>
      </c>
      <c r="DJ4" s="71" t="s">
        <v>171</v>
      </c>
      <c r="DK4" s="71" t="s">
        <v>172</v>
      </c>
      <c r="DL4" s="71" t="s">
        <v>173</v>
      </c>
      <c r="DM4" s="71" t="s">
        <v>174</v>
      </c>
      <c r="DN4" s="71" t="s">
        <v>175</v>
      </c>
      <c r="DO4" s="68" t="s">
        <v>173</v>
      </c>
      <c r="DP4" s="70" t="s">
        <v>175</v>
      </c>
      <c r="DQ4" s="69" t="s">
        <v>171</v>
      </c>
      <c r="DR4" s="69" t="s">
        <v>172</v>
      </c>
      <c r="DS4" s="69" t="s">
        <v>174</v>
      </c>
      <c r="DT4" s="69" t="s">
        <v>175</v>
      </c>
      <c r="DU4" s="68" t="s">
        <v>171</v>
      </c>
      <c r="DV4" s="69" t="s">
        <v>172</v>
      </c>
      <c r="DW4" s="69" t="s">
        <v>174</v>
      </c>
      <c r="DX4" s="69" t="s">
        <v>175</v>
      </c>
      <c r="DY4" s="70" t="s">
        <v>175</v>
      </c>
      <c r="DZ4" s="69" t="s">
        <v>171</v>
      </c>
      <c r="EA4" s="69" t="s">
        <v>172</v>
      </c>
      <c r="EB4" s="69" t="s">
        <v>174</v>
      </c>
      <c r="EC4" s="69" t="s">
        <v>175</v>
      </c>
      <c r="ED4" s="69" t="s">
        <v>175</v>
      </c>
      <c r="EE4" s="74" t="s">
        <v>171</v>
      </c>
      <c r="EF4" s="71" t="s">
        <v>172</v>
      </c>
      <c r="EG4" s="71" t="s">
        <v>174</v>
      </c>
      <c r="EH4" s="71" t="s">
        <v>175</v>
      </c>
      <c r="EI4" s="75" t="s">
        <v>175</v>
      </c>
      <c r="EJ4" s="71" t="s">
        <v>171</v>
      </c>
      <c r="EK4" s="71" t="s">
        <v>172</v>
      </c>
      <c r="EL4" s="71" t="s">
        <v>174</v>
      </c>
      <c r="EM4" s="71" t="s">
        <v>175</v>
      </c>
      <c r="EN4" s="71" t="s">
        <v>175</v>
      </c>
      <c r="EO4" s="74" t="s">
        <v>171</v>
      </c>
      <c r="EP4" s="71" t="s">
        <v>172</v>
      </c>
      <c r="EQ4" s="71" t="s">
        <v>174</v>
      </c>
      <c r="ER4" s="71" t="s">
        <v>175</v>
      </c>
      <c r="ES4" s="75" t="s">
        <v>175</v>
      </c>
      <c r="ET4" s="74" t="s">
        <v>171</v>
      </c>
      <c r="EU4" s="71" t="s">
        <v>172</v>
      </c>
      <c r="EV4" s="71" t="s">
        <v>174</v>
      </c>
      <c r="EW4" s="71" t="s">
        <v>175</v>
      </c>
      <c r="EX4" s="75" t="s">
        <v>175</v>
      </c>
      <c r="EY4" s="71" t="s">
        <v>171</v>
      </c>
      <c r="EZ4" s="71" t="s">
        <v>172</v>
      </c>
      <c r="FA4" s="71" t="s">
        <v>174</v>
      </c>
      <c r="FB4" s="71" t="s">
        <v>175</v>
      </c>
      <c r="FC4" s="71" t="s">
        <v>175</v>
      </c>
      <c r="FD4" s="74" t="s">
        <v>171</v>
      </c>
      <c r="FE4" s="71" t="s">
        <v>172</v>
      </c>
      <c r="FF4" s="71" t="s">
        <v>174</v>
      </c>
      <c r="FG4" s="71" t="s">
        <v>175</v>
      </c>
      <c r="FH4" s="75" t="s">
        <v>175</v>
      </c>
      <c r="FI4" s="71" t="s">
        <v>171</v>
      </c>
      <c r="FJ4" s="71" t="s">
        <v>172</v>
      </c>
      <c r="FK4" s="71" t="s">
        <v>174</v>
      </c>
      <c r="FL4" s="71" t="s">
        <v>175</v>
      </c>
      <c r="FM4" s="71" t="s">
        <v>175</v>
      </c>
      <c r="FN4" s="74" t="s">
        <v>171</v>
      </c>
      <c r="FO4" s="71" t="s">
        <v>172</v>
      </c>
      <c r="FP4" s="71" t="s">
        <v>174</v>
      </c>
      <c r="FQ4" s="71" t="s">
        <v>175</v>
      </c>
      <c r="FR4" s="75" t="s">
        <v>175</v>
      </c>
      <c r="FS4" s="71" t="s">
        <v>171</v>
      </c>
      <c r="FT4" s="71" t="s">
        <v>172</v>
      </c>
      <c r="FU4" s="71" t="s">
        <v>174</v>
      </c>
      <c r="FV4" s="71" t="s">
        <v>175</v>
      </c>
      <c r="FW4" s="71" t="s">
        <v>175</v>
      </c>
      <c r="FX4" s="74" t="s">
        <v>171</v>
      </c>
      <c r="FY4" s="71" t="s">
        <v>172</v>
      </c>
      <c r="FZ4" s="71" t="s">
        <v>174</v>
      </c>
      <c r="GA4" s="71" t="s">
        <v>175</v>
      </c>
      <c r="GB4" s="75" t="s">
        <v>175</v>
      </c>
      <c r="GC4" s="69" t="s">
        <v>175</v>
      </c>
      <c r="GD4" s="69" t="s">
        <v>172</v>
      </c>
      <c r="GE4" s="69" t="s">
        <v>174</v>
      </c>
      <c r="GF4" s="69" t="s">
        <v>175</v>
      </c>
      <c r="GG4" s="68" t="s">
        <v>172</v>
      </c>
      <c r="GH4" s="69" t="s">
        <v>174</v>
      </c>
      <c r="GI4" s="70" t="s">
        <v>175</v>
      </c>
      <c r="GJ4" s="74" t="s">
        <v>175</v>
      </c>
      <c r="GK4" s="71" t="s">
        <v>172</v>
      </c>
      <c r="GL4" s="71" t="s">
        <v>174</v>
      </c>
      <c r="GM4" s="75" t="s">
        <v>175</v>
      </c>
      <c r="GN4" s="71" t="s">
        <v>172</v>
      </c>
      <c r="GO4" s="71" t="s">
        <v>173</v>
      </c>
      <c r="GP4" s="71" t="s">
        <v>174</v>
      </c>
      <c r="GQ4" s="71" t="s">
        <v>175</v>
      </c>
      <c r="GR4" s="73" t="s">
        <v>175</v>
      </c>
      <c r="GS4" s="73" t="s">
        <v>175</v>
      </c>
      <c r="GT4" s="73" t="s">
        <v>175</v>
      </c>
      <c r="GU4" s="73" t="s">
        <v>175</v>
      </c>
      <c r="GV4" s="73" t="s">
        <v>175</v>
      </c>
      <c r="GW4" s="73" t="s">
        <v>175</v>
      </c>
      <c r="GX4" s="71" t="s">
        <v>175</v>
      </c>
      <c r="GY4" s="71" t="s">
        <v>172</v>
      </c>
      <c r="GZ4" s="71" t="s">
        <v>173</v>
      </c>
      <c r="HA4" s="71" t="s">
        <v>174</v>
      </c>
      <c r="HB4" s="71" t="s">
        <v>175</v>
      </c>
      <c r="HC4" s="74" t="s">
        <v>175</v>
      </c>
      <c r="HD4" s="71" t="s">
        <v>172</v>
      </c>
      <c r="HE4" s="71" t="s">
        <v>173</v>
      </c>
      <c r="HF4" s="71" t="s">
        <v>174</v>
      </c>
      <c r="HG4" s="75" t="s">
        <v>175</v>
      </c>
      <c r="HH4" s="71" t="s">
        <v>172</v>
      </c>
      <c r="HI4" s="71" t="s">
        <v>173</v>
      </c>
      <c r="HJ4" s="71" t="s">
        <v>174</v>
      </c>
      <c r="HK4" s="71" t="s">
        <v>175</v>
      </c>
      <c r="HL4" s="74" t="s">
        <v>173</v>
      </c>
      <c r="HM4" s="71" t="s">
        <v>174</v>
      </c>
      <c r="HN4" s="71" t="s">
        <v>175</v>
      </c>
      <c r="HO4" s="71" t="s">
        <v>175</v>
      </c>
      <c r="HP4" s="74" t="s">
        <v>173</v>
      </c>
      <c r="HQ4" s="71" t="s">
        <v>174</v>
      </c>
      <c r="HR4" s="71" t="s">
        <v>175</v>
      </c>
      <c r="HS4" s="71" t="s">
        <v>171</v>
      </c>
      <c r="HT4" s="71" t="s">
        <v>172</v>
      </c>
      <c r="HU4" s="71" t="s">
        <v>173</v>
      </c>
      <c r="HV4" s="71" t="s">
        <v>174</v>
      </c>
      <c r="HW4" s="71" t="s">
        <v>175</v>
      </c>
      <c r="HX4" s="75" t="s">
        <v>175</v>
      </c>
      <c r="HY4" s="74" t="s">
        <v>172</v>
      </c>
      <c r="HZ4" s="71" t="s">
        <v>173</v>
      </c>
      <c r="IA4" s="71" t="s">
        <v>174</v>
      </c>
      <c r="IB4" s="71" t="s">
        <v>175</v>
      </c>
      <c r="IC4" s="75" t="s">
        <v>175</v>
      </c>
      <c r="ID4" s="74" t="s">
        <v>172</v>
      </c>
      <c r="IE4" s="71" t="s">
        <v>173</v>
      </c>
      <c r="IF4" s="71" t="s">
        <v>174</v>
      </c>
      <c r="IG4" s="71" t="s">
        <v>175</v>
      </c>
      <c r="IH4" s="75" t="s">
        <v>175</v>
      </c>
      <c r="II4" s="74" t="s">
        <v>172</v>
      </c>
      <c r="IJ4" s="71" t="s">
        <v>174</v>
      </c>
      <c r="IK4" s="71" t="s">
        <v>175</v>
      </c>
      <c r="IL4" s="75" t="s">
        <v>175</v>
      </c>
      <c r="IM4" s="69" t="s">
        <v>172</v>
      </c>
      <c r="IN4" s="69" t="s">
        <v>174</v>
      </c>
      <c r="IO4" s="69" t="s">
        <v>175</v>
      </c>
      <c r="IP4" s="68" t="s">
        <v>173</v>
      </c>
      <c r="IQ4" s="69" t="s">
        <v>174</v>
      </c>
      <c r="IR4" s="70" t="s">
        <v>175</v>
      </c>
      <c r="IS4" s="74" t="s">
        <v>172</v>
      </c>
      <c r="IT4" s="71" t="s">
        <v>174</v>
      </c>
      <c r="IU4" s="71" t="s">
        <v>175</v>
      </c>
      <c r="IV4" s="71" t="s">
        <v>174</v>
      </c>
      <c r="IW4" s="75" t="s">
        <v>175</v>
      </c>
      <c r="IX4" s="74" t="s">
        <v>171</v>
      </c>
      <c r="IY4" s="71" t="s">
        <v>172</v>
      </c>
      <c r="IZ4" s="71" t="s">
        <v>173</v>
      </c>
      <c r="JA4" s="71" t="s">
        <v>174</v>
      </c>
      <c r="JB4" s="71" t="s">
        <v>175</v>
      </c>
      <c r="JC4" s="75" t="s">
        <v>175</v>
      </c>
    </row>
    <row r="5" spans="1:263" s="81" customFormat="1" ht="12.5" hidden="1" x14ac:dyDescent="0.25">
      <c r="A5" s="76" t="s">
        <v>178</v>
      </c>
      <c r="B5" s="77">
        <v>0.05</v>
      </c>
      <c r="C5" s="78">
        <v>7.0000000000000007E-2</v>
      </c>
      <c r="D5" s="78">
        <v>0.05</v>
      </c>
      <c r="E5" s="78">
        <v>0.05</v>
      </c>
      <c r="F5" s="79">
        <v>0.47786666666666666</v>
      </c>
      <c r="G5" s="78">
        <v>7.0000000000000007E-2</v>
      </c>
      <c r="H5" s="78">
        <v>0.05</v>
      </c>
      <c r="I5" s="78">
        <v>7.0000000000000007E-2</v>
      </c>
      <c r="J5" s="78">
        <v>0.05</v>
      </c>
      <c r="K5" s="78">
        <v>0.55666666666666664</v>
      </c>
      <c r="L5" s="77">
        <v>0.05</v>
      </c>
      <c r="M5" s="78">
        <v>7.0000000000000007E-2</v>
      </c>
      <c r="N5" s="78">
        <v>0.05</v>
      </c>
      <c r="O5" s="78">
        <v>0.05</v>
      </c>
      <c r="P5" s="79">
        <v>0.47786666666666666</v>
      </c>
      <c r="Q5" s="77">
        <v>0.05</v>
      </c>
      <c r="R5" s="78">
        <v>7.0000000000000007E-2</v>
      </c>
      <c r="S5" s="78">
        <v>0.05</v>
      </c>
      <c r="T5" s="78">
        <v>0.05</v>
      </c>
      <c r="U5" s="79">
        <v>0.47786666666666666</v>
      </c>
      <c r="V5" s="78">
        <v>0.1</v>
      </c>
      <c r="W5" s="78">
        <v>0.12</v>
      </c>
      <c r="X5" s="78">
        <v>0.1</v>
      </c>
      <c r="Y5" s="78">
        <v>0.1</v>
      </c>
      <c r="Z5" s="78">
        <v>0.68500000000000005</v>
      </c>
      <c r="AA5" s="80">
        <v>0.68500000000000005</v>
      </c>
      <c r="AB5" s="78">
        <v>0.12</v>
      </c>
      <c r="AC5" s="78">
        <v>0.1</v>
      </c>
      <c r="AD5" s="78">
        <v>0.12</v>
      </c>
      <c r="AE5" s="78">
        <v>0.12</v>
      </c>
      <c r="AF5" s="78">
        <v>0.68500000000000005</v>
      </c>
      <c r="AG5" s="80">
        <v>0.68500000000000005</v>
      </c>
      <c r="AH5" s="77">
        <v>0.1</v>
      </c>
      <c r="AI5" s="78">
        <v>0.12</v>
      </c>
      <c r="AJ5" s="78">
        <v>0.1</v>
      </c>
      <c r="AK5" s="78">
        <v>0.1</v>
      </c>
      <c r="AL5" s="79">
        <v>0.68500000000000005</v>
      </c>
      <c r="AM5" s="78">
        <v>0.1</v>
      </c>
      <c r="AN5" s="78">
        <v>0.12</v>
      </c>
      <c r="AO5" s="78">
        <v>0.1</v>
      </c>
      <c r="AP5" s="78">
        <v>0.1</v>
      </c>
      <c r="AQ5" s="78">
        <v>0.68500000000000005</v>
      </c>
      <c r="AR5" s="77">
        <v>0.12</v>
      </c>
      <c r="AS5" s="78">
        <v>0.1</v>
      </c>
      <c r="AT5" s="78">
        <v>0.12</v>
      </c>
      <c r="AU5" s="78">
        <v>0.12</v>
      </c>
      <c r="AV5" s="79">
        <v>0.68500000000000005</v>
      </c>
      <c r="AW5" s="77">
        <v>0.1</v>
      </c>
      <c r="AX5" s="78">
        <v>0.12</v>
      </c>
      <c r="AY5" s="78">
        <v>0.1</v>
      </c>
      <c r="AZ5" s="78">
        <v>0.1</v>
      </c>
      <c r="BA5" s="78">
        <v>0.68500000000000005</v>
      </c>
      <c r="BB5" s="79">
        <v>0.68500000000000005</v>
      </c>
      <c r="BC5" s="78">
        <v>0.1</v>
      </c>
      <c r="BD5" s="78">
        <v>0.12</v>
      </c>
      <c r="BE5" s="78">
        <v>0.1</v>
      </c>
      <c r="BF5" s="78">
        <v>0.1</v>
      </c>
      <c r="BG5" s="78">
        <v>0.68500000000000005</v>
      </c>
      <c r="BH5" s="78">
        <v>0.68500000000000005</v>
      </c>
      <c r="BI5" s="77">
        <v>0.05</v>
      </c>
      <c r="BJ5" s="78">
        <v>7.0000000000000007E-2</v>
      </c>
      <c r="BK5" s="78">
        <v>0.05</v>
      </c>
      <c r="BL5" s="78">
        <v>0.05</v>
      </c>
      <c r="BM5" s="79">
        <v>7.0000000000000007E-2</v>
      </c>
      <c r="BN5" s="77">
        <v>0.05</v>
      </c>
      <c r="BO5" s="78">
        <v>7.0000000000000007E-2</v>
      </c>
      <c r="BP5" s="78">
        <v>0.05</v>
      </c>
      <c r="BQ5" s="78">
        <v>0.05</v>
      </c>
      <c r="BR5" s="79">
        <v>7.0000000000000007E-2</v>
      </c>
      <c r="BS5" s="79">
        <v>7.0000000000000007E-2</v>
      </c>
      <c r="BT5" s="77">
        <v>0.05</v>
      </c>
      <c r="BU5" s="78">
        <v>7.0000000000000007E-2</v>
      </c>
      <c r="BV5" s="78">
        <v>7.0000000000000007E-2</v>
      </c>
      <c r="BW5" s="79">
        <v>0.2</v>
      </c>
      <c r="BX5" s="78">
        <v>7.0000000000000007E-2</v>
      </c>
      <c r="BY5" s="78">
        <v>7.0000000000000007E-2</v>
      </c>
      <c r="BZ5" s="78">
        <v>0.2</v>
      </c>
      <c r="CA5" s="77">
        <v>0.05</v>
      </c>
      <c r="CB5" s="78">
        <v>7.0000000000000007E-2</v>
      </c>
      <c r="CC5" s="78">
        <v>7.0000000000000007E-2</v>
      </c>
      <c r="CD5" s="79">
        <v>0.2</v>
      </c>
      <c r="CE5" s="77">
        <v>0.2</v>
      </c>
      <c r="CF5" s="79">
        <v>0.2</v>
      </c>
      <c r="CG5" s="80">
        <v>0.13999999999999999</v>
      </c>
      <c r="CH5" s="78">
        <v>0.05</v>
      </c>
      <c r="CI5" s="78">
        <v>0.12</v>
      </c>
      <c r="CJ5" s="78">
        <v>0.1</v>
      </c>
      <c r="CK5" s="78">
        <v>0.1</v>
      </c>
      <c r="CL5" s="77">
        <v>0.05</v>
      </c>
      <c r="CM5" s="78">
        <v>0.12</v>
      </c>
      <c r="CN5" s="78">
        <v>0.1</v>
      </c>
      <c r="CO5" s="79">
        <v>0.1</v>
      </c>
      <c r="CP5" s="78">
        <v>0.1</v>
      </c>
      <c r="CQ5" s="78">
        <v>0.12</v>
      </c>
      <c r="CR5" s="78">
        <v>0.1</v>
      </c>
      <c r="CS5" s="78">
        <v>0.1</v>
      </c>
      <c r="CT5" s="77">
        <v>0.1</v>
      </c>
      <c r="CU5" s="78">
        <v>0.12</v>
      </c>
      <c r="CV5" s="78">
        <v>0.1</v>
      </c>
      <c r="CW5" s="78">
        <v>0.1</v>
      </c>
      <c r="CX5" s="78">
        <v>0.25666666666666665</v>
      </c>
      <c r="CY5" s="79">
        <v>0.68500000000000005</v>
      </c>
      <c r="CZ5" s="78">
        <v>0.1</v>
      </c>
      <c r="DA5" s="78">
        <v>0.12</v>
      </c>
      <c r="DB5" s="78">
        <v>0.1</v>
      </c>
      <c r="DC5" s="78">
        <v>0.1</v>
      </c>
      <c r="DD5" s="78">
        <v>0.68500000000000005</v>
      </c>
      <c r="DE5" s="77">
        <v>0.1</v>
      </c>
      <c r="DF5" s="78">
        <v>0.12</v>
      </c>
      <c r="DG5" s="78">
        <v>0.1</v>
      </c>
      <c r="DH5" s="78">
        <v>0.1</v>
      </c>
      <c r="DI5" s="79">
        <v>0.68500000000000005</v>
      </c>
      <c r="DJ5" s="78">
        <v>0.1</v>
      </c>
      <c r="DK5" s="78">
        <v>0.12</v>
      </c>
      <c r="DL5" s="78">
        <v>0.1</v>
      </c>
      <c r="DM5" s="78">
        <v>0.1</v>
      </c>
      <c r="DN5" s="78">
        <v>0.68500000000000005</v>
      </c>
      <c r="DO5" s="77">
        <v>0.13999999999999999</v>
      </c>
      <c r="DP5" s="79">
        <v>0.68500000000000005</v>
      </c>
      <c r="DQ5" s="78">
        <v>0.05</v>
      </c>
      <c r="DR5" s="78">
        <v>0.12</v>
      </c>
      <c r="DS5" s="78">
        <v>0.1</v>
      </c>
      <c r="DT5" s="78">
        <v>0.68500000000000005</v>
      </c>
      <c r="DU5" s="77">
        <v>0.05</v>
      </c>
      <c r="DV5" s="78">
        <v>0.05</v>
      </c>
      <c r="DW5" s="78">
        <v>0.05</v>
      </c>
      <c r="DX5" s="78">
        <v>0.05</v>
      </c>
      <c r="DY5" s="79">
        <v>0.05</v>
      </c>
      <c r="DZ5" s="78">
        <v>0.05</v>
      </c>
      <c r="EA5" s="78">
        <v>0.05</v>
      </c>
      <c r="EB5" s="78">
        <v>0.05</v>
      </c>
      <c r="EC5" s="78">
        <v>0.05</v>
      </c>
      <c r="ED5" s="78">
        <v>0.05</v>
      </c>
      <c r="EE5" s="77">
        <v>0.05</v>
      </c>
      <c r="EF5" s="78">
        <v>0.05</v>
      </c>
      <c r="EG5" s="78">
        <v>0.05</v>
      </c>
      <c r="EH5" s="78">
        <v>0.05</v>
      </c>
      <c r="EI5" s="79">
        <v>0.05</v>
      </c>
      <c r="EJ5" s="78">
        <v>0.05</v>
      </c>
      <c r="EK5" s="78">
        <v>0.05</v>
      </c>
      <c r="EL5" s="78">
        <v>0.05</v>
      </c>
      <c r="EM5" s="78">
        <v>0.05</v>
      </c>
      <c r="EN5" s="78">
        <v>0.05</v>
      </c>
      <c r="EO5" s="77">
        <v>0.05</v>
      </c>
      <c r="EP5" s="78">
        <v>0.05</v>
      </c>
      <c r="EQ5" s="78">
        <v>0.05</v>
      </c>
      <c r="ER5" s="78">
        <v>0.05</v>
      </c>
      <c r="ES5" s="79">
        <v>0.05</v>
      </c>
      <c r="ET5" s="77">
        <v>0.05</v>
      </c>
      <c r="EU5" s="78">
        <v>0.05</v>
      </c>
      <c r="EV5" s="78">
        <v>0.05</v>
      </c>
      <c r="EW5" s="78">
        <v>0.05</v>
      </c>
      <c r="EX5" s="79">
        <v>0.05</v>
      </c>
      <c r="EY5" s="78">
        <v>0.05</v>
      </c>
      <c r="EZ5" s="78">
        <v>0.05</v>
      </c>
      <c r="FA5" s="78">
        <v>0.05</v>
      </c>
      <c r="FB5" s="78">
        <v>0.05</v>
      </c>
      <c r="FC5" s="78">
        <v>0.05</v>
      </c>
      <c r="FD5" s="77">
        <v>0.05</v>
      </c>
      <c r="FE5" s="78">
        <v>0.05</v>
      </c>
      <c r="FF5" s="78">
        <v>0.05</v>
      </c>
      <c r="FG5" s="78">
        <v>0.05</v>
      </c>
      <c r="FH5" s="79">
        <v>0.05</v>
      </c>
      <c r="FI5" s="78">
        <v>0.05</v>
      </c>
      <c r="FJ5" s="78">
        <v>0.05</v>
      </c>
      <c r="FK5" s="78">
        <v>0.05</v>
      </c>
      <c r="FL5" s="78">
        <v>0.05</v>
      </c>
      <c r="FM5" s="78">
        <v>0.05</v>
      </c>
      <c r="FN5" s="77">
        <v>0</v>
      </c>
      <c r="FO5" s="78">
        <v>0</v>
      </c>
      <c r="FP5" s="78">
        <v>0</v>
      </c>
      <c r="FQ5" s="78">
        <v>0</v>
      </c>
      <c r="FR5" s="79">
        <v>0</v>
      </c>
      <c r="FS5" s="78">
        <v>0.05</v>
      </c>
      <c r="FT5" s="78">
        <v>0.05</v>
      </c>
      <c r="FU5" s="78">
        <v>0.05</v>
      </c>
      <c r="FV5" s="78">
        <v>0.05</v>
      </c>
      <c r="FW5" s="78">
        <v>0.05</v>
      </c>
      <c r="FX5" s="77">
        <v>0.05</v>
      </c>
      <c r="FY5" s="78">
        <v>0.05</v>
      </c>
      <c r="FZ5" s="78">
        <v>0.05</v>
      </c>
      <c r="GA5" s="78">
        <v>0.05</v>
      </c>
      <c r="GB5" s="79">
        <v>0.05</v>
      </c>
      <c r="GC5" s="78">
        <v>0.05</v>
      </c>
      <c r="GD5" s="78">
        <v>0.05</v>
      </c>
      <c r="GE5" s="78">
        <v>0.05</v>
      </c>
      <c r="GF5" s="78">
        <v>0.05</v>
      </c>
      <c r="GG5" s="77">
        <v>0.05</v>
      </c>
      <c r="GH5" s="78">
        <v>0.05</v>
      </c>
      <c r="GI5" s="79">
        <v>0.05</v>
      </c>
      <c r="GJ5" s="77">
        <v>0.05</v>
      </c>
      <c r="GK5" s="78">
        <v>0.05</v>
      </c>
      <c r="GL5" s="78">
        <v>0.05</v>
      </c>
      <c r="GM5" s="79">
        <v>0.05</v>
      </c>
      <c r="GN5" s="78">
        <v>0.12</v>
      </c>
      <c r="GO5" s="78">
        <v>0.1</v>
      </c>
      <c r="GP5" s="78">
        <v>0.1</v>
      </c>
      <c r="GQ5" s="78">
        <v>0.1</v>
      </c>
      <c r="GR5" s="80">
        <v>0.05</v>
      </c>
      <c r="GS5" s="80">
        <v>0.05</v>
      </c>
      <c r="GT5" s="80">
        <v>0.05</v>
      </c>
      <c r="GU5" s="80">
        <v>0.05</v>
      </c>
      <c r="GV5" s="80">
        <v>0.05</v>
      </c>
      <c r="GW5" s="80">
        <v>0.05</v>
      </c>
      <c r="GX5" s="78">
        <v>0.1</v>
      </c>
      <c r="GY5" s="78">
        <v>0.12</v>
      </c>
      <c r="GZ5" s="78">
        <v>0.1</v>
      </c>
      <c r="HA5" s="78">
        <v>0.1</v>
      </c>
      <c r="HB5" s="78">
        <v>0.68500000000000005</v>
      </c>
      <c r="HC5" s="77">
        <v>0.1</v>
      </c>
      <c r="HD5" s="78">
        <v>0.12</v>
      </c>
      <c r="HE5" s="78">
        <v>0.1</v>
      </c>
      <c r="HF5" s="78">
        <v>0.1</v>
      </c>
      <c r="HG5" s="79">
        <v>0.68500000000000005</v>
      </c>
      <c r="HH5" s="78">
        <v>0.12</v>
      </c>
      <c r="HI5" s="78">
        <v>0.1</v>
      </c>
      <c r="HJ5" s="78">
        <v>0.1</v>
      </c>
      <c r="HK5" s="78">
        <v>0.68500000000000005</v>
      </c>
      <c r="HL5" s="77">
        <v>0.1</v>
      </c>
      <c r="HM5" s="78">
        <v>0.1</v>
      </c>
      <c r="HN5" s="78">
        <v>0.68500000000000005</v>
      </c>
      <c r="HO5" s="78">
        <v>0.68500000000000005</v>
      </c>
      <c r="HP5" s="77">
        <v>0.1</v>
      </c>
      <c r="HQ5" s="78">
        <v>0.1</v>
      </c>
      <c r="HR5" s="78">
        <v>0.68500000000000005</v>
      </c>
      <c r="HS5" s="78">
        <v>0.05</v>
      </c>
      <c r="HT5" s="78">
        <v>0.12</v>
      </c>
      <c r="HU5" s="78">
        <v>0.1</v>
      </c>
      <c r="HV5" s="78">
        <v>0.1</v>
      </c>
      <c r="HW5" s="78">
        <v>7.0000000000000007E-2</v>
      </c>
      <c r="HX5" s="79">
        <v>0.68500000000000005</v>
      </c>
      <c r="HY5" s="77">
        <v>0.12</v>
      </c>
      <c r="HZ5" s="78">
        <v>0.1</v>
      </c>
      <c r="IA5" s="78">
        <v>0.1</v>
      </c>
      <c r="IB5" s="78">
        <v>7.0000000000000007E-2</v>
      </c>
      <c r="IC5" s="79">
        <v>0.68500000000000005</v>
      </c>
      <c r="ID5" s="77">
        <v>0.12</v>
      </c>
      <c r="IE5" s="78">
        <v>0.1</v>
      </c>
      <c r="IF5" s="78">
        <v>0.1</v>
      </c>
      <c r="IG5" s="78">
        <v>7.0000000000000007E-2</v>
      </c>
      <c r="IH5" s="79">
        <v>0.68500000000000005</v>
      </c>
      <c r="II5" s="77">
        <v>0.12</v>
      </c>
      <c r="IJ5" s="78">
        <v>0.1</v>
      </c>
      <c r="IK5" s="78">
        <v>7.0000000000000007E-2</v>
      </c>
      <c r="IL5" s="79">
        <v>0.68500000000000005</v>
      </c>
      <c r="IM5" s="78">
        <v>7.0000000000000007E-2</v>
      </c>
      <c r="IN5" s="78">
        <v>7.0000000000000007E-2</v>
      </c>
      <c r="IO5" s="78">
        <v>7.0000000000000007E-2</v>
      </c>
      <c r="IP5" s="77">
        <v>0</v>
      </c>
      <c r="IQ5" s="78">
        <v>0</v>
      </c>
      <c r="IR5" s="79">
        <v>0</v>
      </c>
      <c r="IS5" s="77">
        <v>7.0000000000000007E-2</v>
      </c>
      <c r="IT5" s="78">
        <v>7.0000000000000007E-2</v>
      </c>
      <c r="IU5" s="78">
        <v>7.0000000000000007E-2</v>
      </c>
      <c r="IV5" s="78">
        <v>0</v>
      </c>
      <c r="IW5" s="79">
        <v>0</v>
      </c>
      <c r="IX5" s="77">
        <v>0.1</v>
      </c>
      <c r="IY5" s="78">
        <v>0.12</v>
      </c>
      <c r="IZ5" s="78">
        <v>0.1</v>
      </c>
      <c r="JA5" s="78">
        <v>0.1</v>
      </c>
      <c r="JB5" s="78">
        <v>0.68500000000000005</v>
      </c>
      <c r="JC5" s="79">
        <v>0.68500000000000005</v>
      </c>
    </row>
    <row r="6" spans="1:263" s="62" customFormat="1" ht="12.5" x14ac:dyDescent="0.25">
      <c r="A6" s="82" t="s">
        <v>179</v>
      </c>
      <c r="B6" s="83">
        <v>7812.0268488981765</v>
      </c>
      <c r="C6" s="84">
        <v>750</v>
      </c>
      <c r="D6" s="84">
        <v>587.41589496565678</v>
      </c>
      <c r="E6" s="84">
        <v>797</v>
      </c>
      <c r="F6" s="85">
        <v>30</v>
      </c>
      <c r="G6" s="86">
        <v>7897.8608695652183</v>
      </c>
      <c r="H6" s="86">
        <v>200</v>
      </c>
      <c r="I6" s="86">
        <v>185.00000000000003</v>
      </c>
      <c r="J6" s="86">
        <v>199.99999999999994</v>
      </c>
      <c r="K6" s="87">
        <v>30</v>
      </c>
      <c r="L6" s="88">
        <v>0</v>
      </c>
      <c r="M6" s="89">
        <v>0</v>
      </c>
      <c r="N6" s="84">
        <v>1708</v>
      </c>
      <c r="O6" s="89">
        <v>0</v>
      </c>
      <c r="P6" s="85">
        <v>0</v>
      </c>
      <c r="Q6" s="88">
        <v>0</v>
      </c>
      <c r="R6" s="89">
        <v>0</v>
      </c>
      <c r="S6" s="84">
        <v>1708</v>
      </c>
      <c r="T6" s="89">
        <v>0</v>
      </c>
      <c r="U6" s="85">
        <v>0</v>
      </c>
      <c r="V6" s="86">
        <v>2600</v>
      </c>
      <c r="W6" s="86">
        <v>340</v>
      </c>
      <c r="X6" s="86">
        <v>129.31952662721892</v>
      </c>
      <c r="Y6" s="86">
        <v>150</v>
      </c>
      <c r="Z6" s="90">
        <v>30</v>
      </c>
      <c r="AA6" s="91">
        <v>30</v>
      </c>
      <c r="AB6" s="86">
        <v>3900</v>
      </c>
      <c r="AC6" s="86">
        <v>200</v>
      </c>
      <c r="AD6" s="86">
        <v>150</v>
      </c>
      <c r="AE6" s="86">
        <v>250</v>
      </c>
      <c r="AF6" s="90">
        <v>30</v>
      </c>
      <c r="AG6" s="92">
        <v>30</v>
      </c>
      <c r="AH6" s="83">
        <v>1300</v>
      </c>
      <c r="AI6" s="84">
        <v>200</v>
      </c>
      <c r="AJ6" s="84">
        <v>110</v>
      </c>
      <c r="AK6" s="84">
        <v>490</v>
      </c>
      <c r="AL6" s="93">
        <v>30</v>
      </c>
      <c r="AM6" s="84">
        <v>1300</v>
      </c>
      <c r="AN6" s="84">
        <v>200</v>
      </c>
      <c r="AO6" s="84">
        <v>110</v>
      </c>
      <c r="AP6" s="84">
        <v>490</v>
      </c>
      <c r="AQ6" s="94">
        <v>30</v>
      </c>
      <c r="AR6" s="95">
        <v>3900</v>
      </c>
      <c r="AS6" s="86">
        <v>200</v>
      </c>
      <c r="AT6" s="86">
        <v>150</v>
      </c>
      <c r="AU6" s="86">
        <v>250</v>
      </c>
      <c r="AV6" s="96">
        <v>30</v>
      </c>
      <c r="AW6" s="83">
        <v>1560.0000000000002</v>
      </c>
      <c r="AX6" s="84">
        <v>520</v>
      </c>
      <c r="AY6" s="84">
        <v>400</v>
      </c>
      <c r="AZ6" s="84">
        <v>800</v>
      </c>
      <c r="BA6" s="84">
        <v>9.0000000000000018</v>
      </c>
      <c r="BB6" s="93">
        <v>30</v>
      </c>
      <c r="BC6" s="90">
        <v>1700</v>
      </c>
      <c r="BD6" s="90">
        <v>1500</v>
      </c>
      <c r="BE6" s="90">
        <v>200</v>
      </c>
      <c r="BF6" s="90">
        <v>110</v>
      </c>
      <c r="BG6" s="90">
        <v>490</v>
      </c>
      <c r="BH6" s="90">
        <v>30</v>
      </c>
      <c r="BI6" s="95">
        <v>3000</v>
      </c>
      <c r="BJ6" s="86">
        <v>200</v>
      </c>
      <c r="BK6" s="86">
        <v>110</v>
      </c>
      <c r="BL6" s="86">
        <v>490</v>
      </c>
      <c r="BM6" s="97">
        <v>100</v>
      </c>
      <c r="BN6" s="95">
        <v>3000</v>
      </c>
      <c r="BO6" s="86">
        <v>200</v>
      </c>
      <c r="BP6" s="86">
        <v>110</v>
      </c>
      <c r="BQ6" s="86">
        <v>490</v>
      </c>
      <c r="BR6" s="97">
        <v>30</v>
      </c>
      <c r="BS6" s="97">
        <v>100</v>
      </c>
      <c r="BT6" s="95">
        <v>3000</v>
      </c>
      <c r="BU6" s="86">
        <v>520</v>
      </c>
      <c r="BV6" s="86">
        <v>800</v>
      </c>
      <c r="BW6" s="97">
        <v>80</v>
      </c>
      <c r="BX6" s="86">
        <v>520</v>
      </c>
      <c r="BY6" s="86">
        <v>800</v>
      </c>
      <c r="BZ6" s="86">
        <v>80</v>
      </c>
      <c r="CA6" s="95">
        <v>3000</v>
      </c>
      <c r="CB6" s="86">
        <v>520</v>
      </c>
      <c r="CC6" s="86">
        <v>800</v>
      </c>
      <c r="CD6" s="97">
        <v>80</v>
      </c>
      <c r="CE6" s="95"/>
      <c r="CF6" s="97">
        <v>100</v>
      </c>
      <c r="CG6" s="98">
        <v>750</v>
      </c>
      <c r="CH6" s="86">
        <v>5000</v>
      </c>
      <c r="CI6" s="87">
        <v>520</v>
      </c>
      <c r="CJ6" s="87">
        <v>800</v>
      </c>
      <c r="CK6" s="87">
        <v>30</v>
      </c>
      <c r="CL6" s="95">
        <v>5900</v>
      </c>
      <c r="CM6" s="87">
        <v>520</v>
      </c>
      <c r="CN6" s="87">
        <v>800</v>
      </c>
      <c r="CO6" s="99">
        <v>30</v>
      </c>
      <c r="CP6" s="84">
        <v>0</v>
      </c>
      <c r="CQ6" s="84">
        <v>520</v>
      </c>
      <c r="CR6" s="84">
        <v>800</v>
      </c>
      <c r="CS6" s="94">
        <v>30</v>
      </c>
      <c r="CT6" s="83">
        <v>0</v>
      </c>
      <c r="CU6" s="84">
        <v>520</v>
      </c>
      <c r="CV6" s="84">
        <v>564.9122807017543</v>
      </c>
      <c r="CW6" s="84">
        <v>664.91228070175441</v>
      </c>
      <c r="CX6" s="84">
        <v>80</v>
      </c>
      <c r="CY6" s="93">
        <v>30</v>
      </c>
      <c r="CZ6" s="84">
        <v>0</v>
      </c>
      <c r="DA6" s="84">
        <v>520</v>
      </c>
      <c r="DB6" s="84">
        <v>550</v>
      </c>
      <c r="DC6" s="84">
        <v>800</v>
      </c>
      <c r="DD6" s="94">
        <v>30</v>
      </c>
      <c r="DE6" s="95">
        <v>0</v>
      </c>
      <c r="DF6" s="86">
        <v>200</v>
      </c>
      <c r="DG6" s="86">
        <v>109.99999999999999</v>
      </c>
      <c r="DH6" s="86">
        <v>490</v>
      </c>
      <c r="DI6" s="96">
        <v>30</v>
      </c>
      <c r="DJ6" s="90">
        <v>0</v>
      </c>
      <c r="DK6" s="90">
        <v>200</v>
      </c>
      <c r="DL6" s="90">
        <v>110</v>
      </c>
      <c r="DM6" s="90">
        <v>490</v>
      </c>
      <c r="DN6" s="90">
        <v>30</v>
      </c>
      <c r="DO6" s="83">
        <v>750</v>
      </c>
      <c r="DP6" s="85">
        <v>30</v>
      </c>
      <c r="DQ6" s="84">
        <v>0</v>
      </c>
      <c r="DR6" s="84">
        <v>520</v>
      </c>
      <c r="DS6" s="84">
        <v>800</v>
      </c>
      <c r="DT6" s="94">
        <v>30</v>
      </c>
      <c r="DU6" s="100">
        <v>3000</v>
      </c>
      <c r="DV6" s="84">
        <v>790</v>
      </c>
      <c r="DW6" s="84">
        <v>780</v>
      </c>
      <c r="DX6" s="84">
        <v>235</v>
      </c>
      <c r="DY6" s="93">
        <v>30</v>
      </c>
      <c r="DZ6" s="94">
        <v>5200</v>
      </c>
      <c r="EA6" s="84">
        <v>790</v>
      </c>
      <c r="EB6" s="84">
        <v>780</v>
      </c>
      <c r="EC6" s="84">
        <v>235</v>
      </c>
      <c r="ED6" s="94">
        <v>30</v>
      </c>
      <c r="EE6" s="101">
        <v>5200</v>
      </c>
      <c r="EF6" s="86">
        <v>790</v>
      </c>
      <c r="EG6" s="86">
        <v>780</v>
      </c>
      <c r="EH6" s="87">
        <v>50</v>
      </c>
      <c r="EI6" s="102">
        <v>30</v>
      </c>
      <c r="EJ6" s="90">
        <v>3700</v>
      </c>
      <c r="EK6" s="86">
        <v>790</v>
      </c>
      <c r="EL6" s="86">
        <v>780</v>
      </c>
      <c r="EM6" s="86">
        <v>235</v>
      </c>
      <c r="EN6" s="90">
        <v>30</v>
      </c>
      <c r="EO6" s="101">
        <v>3700</v>
      </c>
      <c r="EP6" s="86">
        <v>790</v>
      </c>
      <c r="EQ6" s="86">
        <v>780</v>
      </c>
      <c r="ER6" s="86">
        <v>235</v>
      </c>
      <c r="ES6" s="96">
        <v>30</v>
      </c>
      <c r="ET6" s="101">
        <v>1500</v>
      </c>
      <c r="EU6" s="86">
        <v>790</v>
      </c>
      <c r="EV6" s="86">
        <v>780</v>
      </c>
      <c r="EW6" s="87">
        <v>50</v>
      </c>
      <c r="EX6" s="102">
        <v>30</v>
      </c>
      <c r="EY6" s="90">
        <v>4400</v>
      </c>
      <c r="EZ6" s="86">
        <v>790</v>
      </c>
      <c r="FA6" s="86">
        <v>780</v>
      </c>
      <c r="FB6" s="87">
        <v>50</v>
      </c>
      <c r="FC6" s="103">
        <v>30</v>
      </c>
      <c r="FD6" s="101">
        <v>4200</v>
      </c>
      <c r="FE6" s="86">
        <v>790</v>
      </c>
      <c r="FF6" s="86">
        <v>780</v>
      </c>
      <c r="FG6" s="86">
        <v>235</v>
      </c>
      <c r="FH6" s="96">
        <v>30</v>
      </c>
      <c r="FI6" s="90">
        <v>3900</v>
      </c>
      <c r="FJ6" s="86">
        <v>790</v>
      </c>
      <c r="FK6" s="86">
        <v>780</v>
      </c>
      <c r="FL6" s="86">
        <v>235</v>
      </c>
      <c r="FM6" s="90">
        <v>30</v>
      </c>
      <c r="FN6" s="104">
        <v>0</v>
      </c>
      <c r="FO6" s="103">
        <v>0</v>
      </c>
      <c r="FP6" s="103">
        <v>0</v>
      </c>
      <c r="FQ6" s="90">
        <v>50</v>
      </c>
      <c r="FR6" s="102">
        <v>0</v>
      </c>
      <c r="FS6" s="90">
        <v>4000</v>
      </c>
      <c r="FT6" s="86">
        <v>790</v>
      </c>
      <c r="FU6" s="86">
        <v>780</v>
      </c>
      <c r="FV6" s="86">
        <v>235</v>
      </c>
      <c r="FW6" s="90">
        <v>30</v>
      </c>
      <c r="FX6" s="101">
        <v>4000</v>
      </c>
      <c r="FY6" s="86">
        <v>790</v>
      </c>
      <c r="FZ6" s="86">
        <v>780</v>
      </c>
      <c r="GA6" s="86">
        <v>235</v>
      </c>
      <c r="GB6" s="96">
        <v>30</v>
      </c>
      <c r="GC6" s="84">
        <v>10</v>
      </c>
      <c r="GD6" s="94">
        <v>350</v>
      </c>
      <c r="GE6" s="94">
        <v>400</v>
      </c>
      <c r="GF6" s="94">
        <v>40</v>
      </c>
      <c r="GG6" s="105">
        <v>0</v>
      </c>
      <c r="GH6" s="106">
        <v>0</v>
      </c>
      <c r="GI6" s="93">
        <v>53.30846677660368</v>
      </c>
      <c r="GJ6" s="95">
        <v>10</v>
      </c>
      <c r="GK6" s="86">
        <v>350</v>
      </c>
      <c r="GL6" s="86">
        <v>400</v>
      </c>
      <c r="GM6" s="97">
        <v>40</v>
      </c>
      <c r="GN6" s="86">
        <v>520</v>
      </c>
      <c r="GO6" s="86">
        <v>600</v>
      </c>
      <c r="GP6" s="86">
        <v>700</v>
      </c>
      <c r="GQ6" s="90">
        <v>80</v>
      </c>
      <c r="GR6" s="107">
        <v>50</v>
      </c>
      <c r="GS6" s="107">
        <v>50</v>
      </c>
      <c r="GT6" s="92">
        <v>53.30846677660368</v>
      </c>
      <c r="GU6" s="92">
        <v>37.315926743622576</v>
      </c>
      <c r="GV6" s="92">
        <v>90</v>
      </c>
      <c r="GW6" s="92">
        <v>12</v>
      </c>
      <c r="GX6" s="90">
        <v>50</v>
      </c>
      <c r="GY6" s="86">
        <v>200</v>
      </c>
      <c r="GZ6" s="86">
        <v>110</v>
      </c>
      <c r="HA6" s="86">
        <v>490</v>
      </c>
      <c r="HB6" s="90">
        <v>30</v>
      </c>
      <c r="HC6" s="101">
        <v>50</v>
      </c>
      <c r="HD6" s="86">
        <v>520</v>
      </c>
      <c r="HE6" s="86">
        <v>400</v>
      </c>
      <c r="HF6" s="86">
        <v>800</v>
      </c>
      <c r="HG6" s="96">
        <v>30</v>
      </c>
      <c r="HH6" s="86">
        <v>520</v>
      </c>
      <c r="HI6" s="86">
        <v>400</v>
      </c>
      <c r="HJ6" s="86">
        <v>800</v>
      </c>
      <c r="HK6" s="90">
        <v>30</v>
      </c>
      <c r="HL6" s="95">
        <v>350</v>
      </c>
      <c r="HM6" s="86">
        <v>350</v>
      </c>
      <c r="HN6" s="86">
        <v>350</v>
      </c>
      <c r="HO6" s="86">
        <v>30</v>
      </c>
      <c r="HP6" s="95">
        <v>430</v>
      </c>
      <c r="HQ6" s="86">
        <v>430</v>
      </c>
      <c r="HR6" s="86">
        <v>430</v>
      </c>
      <c r="HS6" s="86">
        <v>7416</v>
      </c>
      <c r="HT6" s="86">
        <v>520</v>
      </c>
      <c r="HU6" s="86">
        <v>600</v>
      </c>
      <c r="HV6" s="86">
        <v>800</v>
      </c>
      <c r="HW6" s="86">
        <v>100</v>
      </c>
      <c r="HX6" s="96">
        <v>30</v>
      </c>
      <c r="HY6" s="95">
        <v>520</v>
      </c>
      <c r="HZ6" s="86">
        <v>600</v>
      </c>
      <c r="IA6" s="86">
        <v>800</v>
      </c>
      <c r="IB6" s="86">
        <v>80</v>
      </c>
      <c r="IC6" s="96">
        <v>30</v>
      </c>
      <c r="ID6" s="108">
        <v>520</v>
      </c>
      <c r="IE6" s="109">
        <v>600</v>
      </c>
      <c r="IF6" s="109">
        <v>800</v>
      </c>
      <c r="IG6" s="109">
        <v>110</v>
      </c>
      <c r="IH6" s="110">
        <v>30</v>
      </c>
      <c r="II6" s="108">
        <v>520</v>
      </c>
      <c r="IJ6" s="109">
        <v>800</v>
      </c>
      <c r="IK6" s="109">
        <v>110</v>
      </c>
      <c r="IL6" s="110">
        <v>30</v>
      </c>
      <c r="IM6" s="84">
        <v>320</v>
      </c>
      <c r="IN6" s="84">
        <v>740</v>
      </c>
      <c r="IO6" s="84">
        <v>150</v>
      </c>
      <c r="IP6" s="83">
        <v>320</v>
      </c>
      <c r="IQ6" s="84">
        <v>740</v>
      </c>
      <c r="IR6" s="111">
        <v>150</v>
      </c>
      <c r="IS6" s="95">
        <v>320</v>
      </c>
      <c r="IT6" s="86">
        <v>740</v>
      </c>
      <c r="IU6" s="86">
        <v>150</v>
      </c>
      <c r="IV6" s="86">
        <v>100</v>
      </c>
      <c r="IW6" s="97">
        <v>1360</v>
      </c>
      <c r="IX6" s="95">
        <v>1560.0000000000002</v>
      </c>
      <c r="IY6" s="86">
        <v>520</v>
      </c>
      <c r="IZ6" s="86">
        <v>400</v>
      </c>
      <c r="JA6" s="86">
        <v>800</v>
      </c>
      <c r="JB6" s="86">
        <v>9.0000000000000018</v>
      </c>
      <c r="JC6" s="96">
        <v>30</v>
      </c>
    </row>
    <row r="7" spans="1:263" s="81" customFormat="1" ht="12.5" hidden="1" x14ac:dyDescent="0.25">
      <c r="A7" s="112" t="s">
        <v>180</v>
      </c>
      <c r="B7" s="112"/>
      <c r="C7" s="113"/>
      <c r="D7" s="113"/>
      <c r="E7" s="113"/>
      <c r="F7" s="114"/>
      <c r="G7" s="113"/>
      <c r="H7" s="113"/>
      <c r="I7" s="113"/>
      <c r="J7" s="113"/>
      <c r="K7" s="113"/>
      <c r="L7" s="112"/>
      <c r="M7" s="113"/>
      <c r="N7" s="113"/>
      <c r="O7" s="113"/>
      <c r="P7" s="114"/>
      <c r="Q7" s="112"/>
      <c r="R7" s="113"/>
      <c r="S7" s="113"/>
      <c r="T7" s="113"/>
      <c r="U7" s="114"/>
      <c r="V7" s="113"/>
      <c r="W7" s="113"/>
      <c r="X7" s="113"/>
      <c r="Y7" s="113"/>
      <c r="Z7" s="113"/>
      <c r="AA7" s="115"/>
      <c r="AB7" s="113"/>
      <c r="AC7" s="113"/>
      <c r="AD7" s="113"/>
      <c r="AE7" s="113"/>
      <c r="AF7" s="113"/>
      <c r="AG7" s="115"/>
      <c r="AH7" s="112"/>
      <c r="AI7" s="113"/>
      <c r="AJ7" s="113"/>
      <c r="AK7" s="113"/>
      <c r="AL7" s="114"/>
      <c r="AM7" s="113"/>
      <c r="AN7" s="113"/>
      <c r="AO7" s="113"/>
      <c r="AP7" s="113"/>
      <c r="AQ7" s="113"/>
      <c r="AR7" s="112"/>
      <c r="AS7" s="113"/>
      <c r="AT7" s="113"/>
      <c r="AU7" s="113"/>
      <c r="AV7" s="114"/>
      <c r="AW7" s="112"/>
      <c r="AX7" s="113"/>
      <c r="AY7" s="113"/>
      <c r="AZ7" s="113"/>
      <c r="BA7" s="113"/>
      <c r="BB7" s="114"/>
      <c r="BC7" s="113"/>
      <c r="BD7" s="113"/>
      <c r="BE7" s="113"/>
      <c r="BF7" s="113"/>
      <c r="BG7" s="113"/>
      <c r="BH7" s="113"/>
      <c r="BI7" s="112"/>
      <c r="BJ7" s="113"/>
      <c r="BK7" s="113"/>
      <c r="BL7" s="113"/>
      <c r="BM7" s="114"/>
      <c r="BN7" s="112"/>
      <c r="BO7" s="113"/>
      <c r="BP7" s="113"/>
      <c r="BQ7" s="113"/>
      <c r="BR7" s="114"/>
      <c r="BS7" s="114"/>
      <c r="BT7" s="112"/>
      <c r="BU7" s="113"/>
      <c r="BV7" s="113"/>
      <c r="BW7" s="114"/>
      <c r="BX7" s="113"/>
      <c r="BY7" s="113"/>
      <c r="BZ7" s="113"/>
      <c r="CA7" s="112"/>
      <c r="CB7" s="113"/>
      <c r="CC7" s="113"/>
      <c r="CD7" s="114"/>
      <c r="CE7" s="112"/>
      <c r="CF7" s="114"/>
      <c r="CG7" s="115"/>
      <c r="CH7" s="113"/>
      <c r="CI7" s="113"/>
      <c r="CJ7" s="113"/>
      <c r="CK7" s="113"/>
      <c r="CL7" s="112"/>
      <c r="CM7" s="113"/>
      <c r="CN7" s="113"/>
      <c r="CO7" s="114"/>
      <c r="CP7" s="113"/>
      <c r="CQ7" s="113"/>
      <c r="CR7" s="113"/>
      <c r="CS7" s="113"/>
      <c r="CT7" s="112"/>
      <c r="CU7" s="113"/>
      <c r="CV7" s="113"/>
      <c r="CW7" s="113"/>
      <c r="CX7" s="113"/>
      <c r="CY7" s="114"/>
      <c r="CZ7" s="113"/>
      <c r="DA7" s="113"/>
      <c r="DB7" s="113"/>
      <c r="DC7" s="113"/>
      <c r="DD7" s="113"/>
      <c r="DE7" s="112"/>
      <c r="DF7" s="113"/>
      <c r="DG7" s="113"/>
      <c r="DH7" s="113"/>
      <c r="DI7" s="114"/>
      <c r="DJ7" s="113"/>
      <c r="DK7" s="113"/>
      <c r="DL7" s="113"/>
      <c r="DM7" s="113"/>
      <c r="DN7" s="113"/>
      <c r="DO7" s="112"/>
      <c r="DP7" s="114"/>
      <c r="DQ7" s="113"/>
      <c r="DR7" s="113"/>
      <c r="DS7" s="113"/>
      <c r="DT7" s="113"/>
      <c r="DU7" s="112"/>
      <c r="DV7" s="113"/>
      <c r="DW7" s="113"/>
      <c r="DX7" s="113"/>
      <c r="DY7" s="114"/>
      <c r="DZ7" s="113"/>
      <c r="EA7" s="113"/>
      <c r="EB7" s="113"/>
      <c r="EC7" s="113"/>
      <c r="ED7" s="113"/>
      <c r="EE7" s="112"/>
      <c r="EF7" s="113"/>
      <c r="EG7" s="113"/>
      <c r="EH7" s="113"/>
      <c r="EI7" s="114"/>
      <c r="EJ7" s="113"/>
      <c r="EK7" s="113"/>
      <c r="EL7" s="113"/>
      <c r="EM7" s="113"/>
      <c r="EN7" s="113"/>
      <c r="EO7" s="112"/>
      <c r="EP7" s="113"/>
      <c r="EQ7" s="113"/>
      <c r="ER7" s="113"/>
      <c r="ES7" s="114"/>
      <c r="ET7" s="112"/>
      <c r="EU7" s="113"/>
      <c r="EV7" s="113"/>
      <c r="EW7" s="113"/>
      <c r="EX7" s="114"/>
      <c r="EY7" s="113"/>
      <c r="EZ7" s="113"/>
      <c r="FA7" s="113"/>
      <c r="FB7" s="113"/>
      <c r="FC7" s="113"/>
      <c r="FD7" s="112"/>
      <c r="FE7" s="113"/>
      <c r="FF7" s="113"/>
      <c r="FG7" s="113"/>
      <c r="FH7" s="114"/>
      <c r="FI7" s="113"/>
      <c r="FJ7" s="113"/>
      <c r="FK7" s="113"/>
      <c r="FL7" s="113"/>
      <c r="FM7" s="113"/>
      <c r="FN7" s="116"/>
      <c r="FO7" s="117"/>
      <c r="FP7" s="117"/>
      <c r="FQ7" s="117"/>
      <c r="FR7" s="118"/>
      <c r="FS7" s="113"/>
      <c r="FT7" s="113"/>
      <c r="FU7" s="113"/>
      <c r="FV7" s="113"/>
      <c r="FW7" s="113"/>
      <c r="FX7" s="112"/>
      <c r="FY7" s="113"/>
      <c r="FZ7" s="113"/>
      <c r="GA7" s="113"/>
      <c r="GB7" s="114"/>
      <c r="GC7" s="113"/>
      <c r="GD7" s="113"/>
      <c r="GE7" s="113"/>
      <c r="GF7" s="113"/>
      <c r="GG7" s="116"/>
      <c r="GH7" s="117"/>
      <c r="GI7" s="118"/>
      <c r="GJ7" s="112"/>
      <c r="GK7" s="113"/>
      <c r="GL7" s="113"/>
      <c r="GM7" s="114"/>
      <c r="GN7" s="113"/>
      <c r="GO7" s="113"/>
      <c r="GP7" s="113"/>
      <c r="GQ7" s="113"/>
      <c r="GR7" s="115"/>
      <c r="GS7" s="115"/>
      <c r="GT7" s="115"/>
      <c r="GU7" s="115"/>
      <c r="GV7" s="115"/>
      <c r="GW7" s="115"/>
      <c r="GX7" s="113"/>
      <c r="GY7" s="113"/>
      <c r="GZ7" s="113"/>
      <c r="HA7" s="113"/>
      <c r="HB7" s="113"/>
      <c r="HC7" s="116"/>
      <c r="HD7" s="117"/>
      <c r="HE7" s="117"/>
      <c r="HF7" s="117"/>
      <c r="HG7" s="118"/>
      <c r="HH7" s="117"/>
      <c r="HI7" s="117"/>
      <c r="HJ7" s="117"/>
      <c r="HK7" s="117"/>
      <c r="HL7" s="112"/>
      <c r="HM7" s="113"/>
      <c r="HN7" s="113"/>
      <c r="HO7" s="113"/>
      <c r="HP7" s="116"/>
      <c r="HQ7" s="113"/>
      <c r="HR7" s="113"/>
      <c r="HS7" s="113"/>
      <c r="HT7" s="113"/>
      <c r="HU7" s="113"/>
      <c r="HV7" s="113"/>
      <c r="HW7" s="113"/>
      <c r="HX7" s="114"/>
      <c r="HY7" s="112"/>
      <c r="HZ7" s="113"/>
      <c r="IA7" s="113"/>
      <c r="IB7" s="113"/>
      <c r="IC7" s="114"/>
      <c r="ID7" s="116"/>
      <c r="IE7" s="117"/>
      <c r="IF7" s="117"/>
      <c r="IG7" s="117"/>
      <c r="IH7" s="118"/>
      <c r="II7" s="116"/>
      <c r="IJ7" s="117"/>
      <c r="IK7" s="117"/>
      <c r="IL7" s="118"/>
      <c r="IM7" s="113"/>
      <c r="IN7" s="113"/>
      <c r="IO7" s="113"/>
      <c r="IP7" s="112"/>
      <c r="IQ7" s="113"/>
      <c r="IR7" s="114"/>
      <c r="IS7" s="112"/>
      <c r="IT7" s="113"/>
      <c r="IU7" s="113"/>
      <c r="IV7" s="113"/>
      <c r="IW7" s="114"/>
      <c r="IX7" s="112"/>
      <c r="IY7" s="113"/>
      <c r="IZ7" s="113"/>
      <c r="JA7" s="113"/>
      <c r="JB7" s="113"/>
      <c r="JC7" s="114"/>
    </row>
    <row r="8" spans="1:263" s="81" customFormat="1" ht="12.5" hidden="1" x14ac:dyDescent="0.25">
      <c r="A8" s="76" t="s">
        <v>181</v>
      </c>
      <c r="B8" s="119">
        <v>0</v>
      </c>
      <c r="C8" s="120">
        <v>1</v>
      </c>
      <c r="D8" s="121">
        <v>0</v>
      </c>
      <c r="E8" s="121">
        <v>1</v>
      </c>
      <c r="F8" s="122">
        <v>1</v>
      </c>
      <c r="G8" s="121">
        <v>0</v>
      </c>
      <c r="H8" s="120">
        <v>1</v>
      </c>
      <c r="I8" s="121">
        <v>0</v>
      </c>
      <c r="J8" s="121">
        <v>1</v>
      </c>
      <c r="K8" s="121">
        <v>1</v>
      </c>
      <c r="L8" s="119">
        <v>0</v>
      </c>
      <c r="M8" s="120">
        <v>1</v>
      </c>
      <c r="N8" s="121">
        <v>0</v>
      </c>
      <c r="O8" s="121">
        <v>1</v>
      </c>
      <c r="P8" s="122">
        <v>1</v>
      </c>
      <c r="Q8" s="119">
        <v>0</v>
      </c>
      <c r="R8" s="120">
        <v>1</v>
      </c>
      <c r="S8" s="120">
        <v>0</v>
      </c>
      <c r="T8" s="120">
        <v>1</v>
      </c>
      <c r="U8" s="123">
        <v>1</v>
      </c>
      <c r="V8" s="120">
        <v>0</v>
      </c>
      <c r="W8" s="120">
        <v>1</v>
      </c>
      <c r="X8" s="120">
        <v>0</v>
      </c>
      <c r="Y8" s="120">
        <v>1</v>
      </c>
      <c r="Z8" s="120">
        <v>1</v>
      </c>
      <c r="AA8" s="124">
        <v>1</v>
      </c>
      <c r="AB8" s="120">
        <v>0</v>
      </c>
      <c r="AC8" s="120">
        <v>1</v>
      </c>
      <c r="AD8" s="120">
        <v>0</v>
      </c>
      <c r="AE8" s="120">
        <v>1</v>
      </c>
      <c r="AF8" s="120">
        <v>1</v>
      </c>
      <c r="AG8" s="124">
        <v>1</v>
      </c>
      <c r="AH8" s="125">
        <v>0</v>
      </c>
      <c r="AI8" s="120">
        <v>1</v>
      </c>
      <c r="AJ8" s="120">
        <v>0</v>
      </c>
      <c r="AK8" s="120">
        <v>1</v>
      </c>
      <c r="AL8" s="123">
        <v>1</v>
      </c>
      <c r="AM8" s="120">
        <v>0</v>
      </c>
      <c r="AN8" s="120">
        <v>1</v>
      </c>
      <c r="AO8" s="120">
        <v>0</v>
      </c>
      <c r="AP8" s="120">
        <v>1</v>
      </c>
      <c r="AQ8" s="120">
        <v>1</v>
      </c>
      <c r="AR8" s="125">
        <v>0</v>
      </c>
      <c r="AS8" s="120">
        <v>1</v>
      </c>
      <c r="AT8" s="120">
        <v>0</v>
      </c>
      <c r="AU8" s="120">
        <v>1</v>
      </c>
      <c r="AV8" s="123">
        <v>1</v>
      </c>
      <c r="AW8" s="125">
        <v>0</v>
      </c>
      <c r="AX8" s="120">
        <v>1</v>
      </c>
      <c r="AY8" s="120">
        <v>0</v>
      </c>
      <c r="AZ8" s="120">
        <v>1</v>
      </c>
      <c r="BA8" s="120">
        <v>1</v>
      </c>
      <c r="BB8" s="123">
        <v>1</v>
      </c>
      <c r="BC8" s="120">
        <v>0</v>
      </c>
      <c r="BD8" s="120">
        <v>1</v>
      </c>
      <c r="BE8" s="120">
        <v>0</v>
      </c>
      <c r="BF8" s="120">
        <v>1</v>
      </c>
      <c r="BG8" s="120">
        <v>1</v>
      </c>
      <c r="BH8" s="120">
        <v>1</v>
      </c>
      <c r="BI8" s="125">
        <v>0</v>
      </c>
      <c r="BJ8" s="120">
        <v>1</v>
      </c>
      <c r="BK8" s="120">
        <v>0</v>
      </c>
      <c r="BL8" s="120">
        <v>1</v>
      </c>
      <c r="BM8" s="123">
        <v>1</v>
      </c>
      <c r="BN8" s="125">
        <v>0</v>
      </c>
      <c r="BO8" s="120">
        <v>1</v>
      </c>
      <c r="BP8" s="120">
        <v>0</v>
      </c>
      <c r="BQ8" s="120">
        <v>1</v>
      </c>
      <c r="BR8" s="123">
        <v>1</v>
      </c>
      <c r="BS8" s="123">
        <v>1</v>
      </c>
      <c r="BT8" s="125">
        <v>0</v>
      </c>
      <c r="BU8" s="120">
        <v>1</v>
      </c>
      <c r="BV8" s="120">
        <v>1</v>
      </c>
      <c r="BW8" s="123">
        <v>1</v>
      </c>
      <c r="BX8" s="120">
        <v>1</v>
      </c>
      <c r="BY8" s="120">
        <v>1</v>
      </c>
      <c r="BZ8" s="120">
        <v>1</v>
      </c>
      <c r="CA8" s="125">
        <v>0</v>
      </c>
      <c r="CB8" s="120">
        <v>1</v>
      </c>
      <c r="CC8" s="120">
        <v>1</v>
      </c>
      <c r="CD8" s="123">
        <v>1</v>
      </c>
      <c r="CE8" s="125">
        <v>1</v>
      </c>
      <c r="CF8" s="123">
        <v>1</v>
      </c>
      <c r="CG8" s="80"/>
      <c r="CH8" s="120">
        <v>0</v>
      </c>
      <c r="CI8" s="120">
        <v>0</v>
      </c>
      <c r="CJ8" s="120">
        <v>0.8</v>
      </c>
      <c r="CK8" s="120">
        <v>1</v>
      </c>
      <c r="CL8" s="125">
        <v>0</v>
      </c>
      <c r="CM8" s="120">
        <v>0</v>
      </c>
      <c r="CN8" s="120">
        <v>0.8</v>
      </c>
      <c r="CO8" s="123">
        <v>1</v>
      </c>
      <c r="CP8" s="120">
        <v>0</v>
      </c>
      <c r="CQ8" s="120">
        <v>0</v>
      </c>
      <c r="CR8" s="120">
        <v>0.8</v>
      </c>
      <c r="CS8" s="120">
        <v>1</v>
      </c>
      <c r="CT8" s="125">
        <v>0</v>
      </c>
      <c r="CU8" s="120">
        <v>1</v>
      </c>
      <c r="CV8" s="120">
        <v>0</v>
      </c>
      <c r="CW8" s="120">
        <v>1</v>
      </c>
      <c r="CX8" s="120">
        <v>1</v>
      </c>
      <c r="CY8" s="123">
        <v>1</v>
      </c>
      <c r="CZ8" s="120">
        <v>0</v>
      </c>
      <c r="DA8" s="120">
        <v>1</v>
      </c>
      <c r="DB8" s="120">
        <v>0</v>
      </c>
      <c r="DC8" s="120">
        <v>1</v>
      </c>
      <c r="DD8" s="120">
        <v>1</v>
      </c>
      <c r="DE8" s="125">
        <v>0</v>
      </c>
      <c r="DF8" s="120">
        <v>1</v>
      </c>
      <c r="DG8" s="120">
        <v>0</v>
      </c>
      <c r="DH8" s="120">
        <v>0.5</v>
      </c>
      <c r="DI8" s="123">
        <v>1</v>
      </c>
      <c r="DJ8" s="120">
        <v>0</v>
      </c>
      <c r="DK8" s="120">
        <v>1</v>
      </c>
      <c r="DL8" s="120">
        <v>0</v>
      </c>
      <c r="DM8" s="120">
        <v>1</v>
      </c>
      <c r="DN8" s="120">
        <v>1</v>
      </c>
      <c r="DO8" s="77"/>
      <c r="DP8" s="123">
        <v>1</v>
      </c>
      <c r="DQ8" s="120">
        <v>0</v>
      </c>
      <c r="DR8" s="120">
        <v>1</v>
      </c>
      <c r="DS8" s="120">
        <v>1</v>
      </c>
      <c r="DT8" s="120">
        <v>1</v>
      </c>
      <c r="DU8" s="125">
        <v>0</v>
      </c>
      <c r="DV8" s="120">
        <v>1</v>
      </c>
      <c r="DW8" s="120">
        <v>1</v>
      </c>
      <c r="DX8" s="120">
        <v>1</v>
      </c>
      <c r="DY8" s="123">
        <v>1</v>
      </c>
      <c r="DZ8" s="120">
        <v>0</v>
      </c>
      <c r="EA8" s="120">
        <v>1</v>
      </c>
      <c r="EB8" s="120">
        <v>1</v>
      </c>
      <c r="EC8" s="120">
        <v>1</v>
      </c>
      <c r="ED8" s="120">
        <v>1</v>
      </c>
      <c r="EE8" s="125">
        <v>0</v>
      </c>
      <c r="EF8" s="120">
        <v>1</v>
      </c>
      <c r="EG8" s="120">
        <v>1</v>
      </c>
      <c r="EH8" s="120">
        <v>1</v>
      </c>
      <c r="EI8" s="123">
        <v>1</v>
      </c>
      <c r="EJ8" s="120">
        <v>0</v>
      </c>
      <c r="EK8" s="120">
        <v>1</v>
      </c>
      <c r="EL8" s="120">
        <v>1</v>
      </c>
      <c r="EM8" s="120">
        <v>1</v>
      </c>
      <c r="EN8" s="120">
        <v>1</v>
      </c>
      <c r="EO8" s="125">
        <v>0</v>
      </c>
      <c r="EP8" s="120">
        <v>1</v>
      </c>
      <c r="EQ8" s="120">
        <v>1</v>
      </c>
      <c r="ER8" s="120">
        <v>1</v>
      </c>
      <c r="ES8" s="123">
        <v>1</v>
      </c>
      <c r="ET8" s="125">
        <v>0</v>
      </c>
      <c r="EU8" s="120">
        <v>1</v>
      </c>
      <c r="EV8" s="120">
        <v>1</v>
      </c>
      <c r="EW8" s="120">
        <v>1</v>
      </c>
      <c r="EX8" s="123">
        <v>1</v>
      </c>
      <c r="EY8" s="120">
        <v>0</v>
      </c>
      <c r="EZ8" s="120">
        <v>1</v>
      </c>
      <c r="FA8" s="120">
        <v>1</v>
      </c>
      <c r="FB8" s="120">
        <v>1</v>
      </c>
      <c r="FC8" s="120">
        <v>1</v>
      </c>
      <c r="FD8" s="125">
        <v>0</v>
      </c>
      <c r="FE8" s="120">
        <v>1</v>
      </c>
      <c r="FF8" s="120">
        <v>1</v>
      </c>
      <c r="FG8" s="120">
        <v>1</v>
      </c>
      <c r="FH8" s="123">
        <v>1</v>
      </c>
      <c r="FI8" s="120">
        <v>0</v>
      </c>
      <c r="FJ8" s="120">
        <v>1</v>
      </c>
      <c r="FK8" s="120">
        <v>1</v>
      </c>
      <c r="FL8" s="120">
        <v>1</v>
      </c>
      <c r="FM8" s="120">
        <v>1</v>
      </c>
      <c r="FN8" s="125">
        <v>0</v>
      </c>
      <c r="FO8" s="120">
        <v>1</v>
      </c>
      <c r="FP8" s="120">
        <v>1</v>
      </c>
      <c r="FQ8" s="120">
        <v>1</v>
      </c>
      <c r="FR8" s="123">
        <v>1</v>
      </c>
      <c r="FS8" s="120">
        <v>0</v>
      </c>
      <c r="FT8" s="120">
        <v>1</v>
      </c>
      <c r="FU8" s="120">
        <v>1</v>
      </c>
      <c r="FV8" s="120">
        <v>1</v>
      </c>
      <c r="FW8" s="120">
        <v>1</v>
      </c>
      <c r="FX8" s="125">
        <v>0</v>
      </c>
      <c r="FY8" s="120">
        <v>1</v>
      </c>
      <c r="FZ8" s="120">
        <v>1</v>
      </c>
      <c r="GA8" s="120">
        <v>1</v>
      </c>
      <c r="GB8" s="123">
        <v>1</v>
      </c>
      <c r="GC8" s="120">
        <v>1</v>
      </c>
      <c r="GD8" s="120">
        <v>1</v>
      </c>
      <c r="GE8" s="120">
        <v>1</v>
      </c>
      <c r="GF8" s="120">
        <v>1</v>
      </c>
      <c r="GG8" s="120">
        <v>1</v>
      </c>
      <c r="GH8" s="120">
        <v>1</v>
      </c>
      <c r="GI8" s="123">
        <v>1</v>
      </c>
      <c r="GJ8" s="125">
        <v>1</v>
      </c>
      <c r="GK8" s="120">
        <v>1</v>
      </c>
      <c r="GL8" s="120">
        <v>1</v>
      </c>
      <c r="GM8" s="123">
        <v>1</v>
      </c>
      <c r="GN8" s="120">
        <v>1</v>
      </c>
      <c r="GO8" s="120">
        <v>0</v>
      </c>
      <c r="GP8" s="120">
        <v>1</v>
      </c>
      <c r="GQ8" s="120">
        <v>1</v>
      </c>
      <c r="GR8" s="124">
        <v>1</v>
      </c>
      <c r="GS8" s="124">
        <v>1</v>
      </c>
      <c r="GT8" s="124">
        <v>1</v>
      </c>
      <c r="GU8" s="124">
        <v>1</v>
      </c>
      <c r="GV8" s="124">
        <v>1</v>
      </c>
      <c r="GW8" s="124">
        <v>1</v>
      </c>
      <c r="GX8" s="120">
        <v>1</v>
      </c>
      <c r="GY8" s="120">
        <v>1</v>
      </c>
      <c r="GZ8" s="120">
        <v>0</v>
      </c>
      <c r="HA8" s="120">
        <v>1</v>
      </c>
      <c r="HB8" s="120">
        <v>1</v>
      </c>
      <c r="HC8" s="125">
        <v>1</v>
      </c>
      <c r="HD8" s="120">
        <v>1</v>
      </c>
      <c r="HE8" s="120">
        <v>0</v>
      </c>
      <c r="HF8" s="120">
        <v>1</v>
      </c>
      <c r="HG8" s="123">
        <v>1</v>
      </c>
      <c r="HH8" s="120">
        <v>1</v>
      </c>
      <c r="HI8" s="120">
        <v>0</v>
      </c>
      <c r="HJ8" s="120">
        <v>1</v>
      </c>
      <c r="HK8" s="120">
        <v>1</v>
      </c>
      <c r="HL8" s="125">
        <v>0</v>
      </c>
      <c r="HM8" s="120">
        <v>1</v>
      </c>
      <c r="HN8" s="120">
        <v>1</v>
      </c>
      <c r="HO8" s="120">
        <v>1</v>
      </c>
      <c r="HP8" s="125">
        <v>0</v>
      </c>
      <c r="HQ8" s="120">
        <v>1</v>
      </c>
      <c r="HR8" s="120">
        <v>1</v>
      </c>
      <c r="HS8" s="120">
        <v>0</v>
      </c>
      <c r="HT8" s="120">
        <v>1</v>
      </c>
      <c r="HU8" s="120">
        <v>0</v>
      </c>
      <c r="HV8" s="120">
        <v>1</v>
      </c>
      <c r="HW8" s="120">
        <v>1</v>
      </c>
      <c r="HX8" s="123">
        <v>1</v>
      </c>
      <c r="HY8" s="120">
        <v>1</v>
      </c>
      <c r="HZ8" s="120">
        <v>0</v>
      </c>
      <c r="IA8" s="120">
        <v>1</v>
      </c>
      <c r="IB8" s="120">
        <v>1</v>
      </c>
      <c r="IC8" s="123">
        <v>1</v>
      </c>
      <c r="ID8" s="120">
        <v>1</v>
      </c>
      <c r="IE8" s="120">
        <v>0</v>
      </c>
      <c r="IF8" s="120">
        <v>1</v>
      </c>
      <c r="IG8" s="120">
        <v>1</v>
      </c>
      <c r="IH8" s="123">
        <v>1</v>
      </c>
      <c r="II8" s="120">
        <v>1</v>
      </c>
      <c r="IJ8" s="120">
        <v>1</v>
      </c>
      <c r="IK8" s="120">
        <v>1</v>
      </c>
      <c r="IL8" s="123">
        <v>1</v>
      </c>
      <c r="IM8" s="120">
        <v>1</v>
      </c>
      <c r="IN8" s="120">
        <v>1</v>
      </c>
      <c r="IO8" s="120">
        <v>1</v>
      </c>
      <c r="IP8" s="125">
        <v>0</v>
      </c>
      <c r="IQ8" s="120">
        <v>1</v>
      </c>
      <c r="IR8" s="123">
        <v>1</v>
      </c>
      <c r="IS8" s="120">
        <v>1</v>
      </c>
      <c r="IT8" s="120">
        <v>1</v>
      </c>
      <c r="IU8" s="120">
        <v>1</v>
      </c>
      <c r="IV8" s="120">
        <v>1</v>
      </c>
      <c r="IW8" s="123">
        <v>1</v>
      </c>
      <c r="IX8" s="125">
        <v>0</v>
      </c>
      <c r="IY8" s="120">
        <v>1</v>
      </c>
      <c r="IZ8" s="120">
        <v>0</v>
      </c>
      <c r="JA8" s="120">
        <v>1</v>
      </c>
      <c r="JB8" s="120">
        <v>1</v>
      </c>
      <c r="JC8" s="123">
        <v>1</v>
      </c>
    </row>
    <row r="9" spans="1:263" s="81" customFormat="1" ht="12.5" hidden="1" x14ac:dyDescent="0.25">
      <c r="A9" s="76" t="s">
        <v>182</v>
      </c>
      <c r="B9" s="77">
        <v>1</v>
      </c>
      <c r="C9" s="78">
        <v>0</v>
      </c>
      <c r="D9" s="121">
        <v>0</v>
      </c>
      <c r="E9" s="78"/>
      <c r="F9" s="126"/>
      <c r="G9" s="78">
        <v>1</v>
      </c>
      <c r="H9" s="78">
        <v>0</v>
      </c>
      <c r="I9" s="121">
        <v>0</v>
      </c>
      <c r="J9" s="78"/>
      <c r="K9" s="127"/>
      <c r="L9" s="77">
        <v>1</v>
      </c>
      <c r="M9" s="78">
        <v>0</v>
      </c>
      <c r="N9" s="121">
        <v>0</v>
      </c>
      <c r="O9" s="78"/>
      <c r="P9" s="126"/>
      <c r="Q9" s="77">
        <v>1</v>
      </c>
      <c r="R9" s="78">
        <v>0</v>
      </c>
      <c r="S9" s="121">
        <v>0</v>
      </c>
      <c r="T9" s="78"/>
      <c r="U9" s="126"/>
      <c r="V9" s="78">
        <v>1</v>
      </c>
      <c r="W9" s="78">
        <v>0</v>
      </c>
      <c r="X9" s="121">
        <v>0</v>
      </c>
      <c r="Y9" s="78"/>
      <c r="Z9" s="127"/>
      <c r="AA9" s="128"/>
      <c r="AB9" s="78">
        <v>1</v>
      </c>
      <c r="AC9" s="78">
        <v>0</v>
      </c>
      <c r="AD9" s="121">
        <v>0</v>
      </c>
      <c r="AE9" s="127"/>
      <c r="AF9" s="127"/>
      <c r="AG9" s="128"/>
      <c r="AH9" s="77">
        <v>1</v>
      </c>
      <c r="AI9" s="78">
        <v>0</v>
      </c>
      <c r="AJ9" s="121">
        <v>0</v>
      </c>
      <c r="AK9" s="78"/>
      <c r="AL9" s="126"/>
      <c r="AM9" s="78">
        <v>1</v>
      </c>
      <c r="AN9" s="78">
        <v>0</v>
      </c>
      <c r="AO9" s="121">
        <v>0</v>
      </c>
      <c r="AP9" s="78"/>
      <c r="AQ9" s="127"/>
      <c r="AR9" s="77">
        <v>1</v>
      </c>
      <c r="AS9" s="78">
        <v>0</v>
      </c>
      <c r="AT9" s="121">
        <v>0</v>
      </c>
      <c r="AU9" s="127"/>
      <c r="AV9" s="126"/>
      <c r="AW9" s="77">
        <v>1</v>
      </c>
      <c r="AX9" s="78">
        <v>0</v>
      </c>
      <c r="AY9" s="121">
        <v>0</v>
      </c>
      <c r="AZ9" s="78"/>
      <c r="BA9" s="78"/>
      <c r="BB9" s="79"/>
      <c r="BC9" s="78">
        <v>1</v>
      </c>
      <c r="BD9" s="78">
        <v>0</v>
      </c>
      <c r="BE9" s="121">
        <v>0</v>
      </c>
      <c r="BF9" s="78"/>
      <c r="BG9" s="78"/>
      <c r="BH9" s="78"/>
      <c r="BI9" s="77">
        <v>1</v>
      </c>
      <c r="BJ9" s="78">
        <v>0</v>
      </c>
      <c r="BK9" s="121">
        <v>0</v>
      </c>
      <c r="BL9" s="78"/>
      <c r="BM9" s="126"/>
      <c r="BN9" s="77">
        <v>1</v>
      </c>
      <c r="BO9" s="78">
        <v>0</v>
      </c>
      <c r="BP9" s="121">
        <v>0</v>
      </c>
      <c r="BQ9" s="78"/>
      <c r="BR9" s="126"/>
      <c r="BS9" s="126"/>
      <c r="BT9" s="77">
        <v>1</v>
      </c>
      <c r="BU9" s="78">
        <v>0</v>
      </c>
      <c r="BV9" s="78"/>
      <c r="BW9" s="126"/>
      <c r="BX9" s="78">
        <v>0</v>
      </c>
      <c r="BY9" s="78"/>
      <c r="BZ9" s="127"/>
      <c r="CA9" s="77">
        <v>1</v>
      </c>
      <c r="CB9" s="78">
        <v>0</v>
      </c>
      <c r="CC9" s="78"/>
      <c r="CD9" s="126"/>
      <c r="CE9" s="129"/>
      <c r="CF9" s="126"/>
      <c r="CG9" s="80"/>
      <c r="CH9" s="78">
        <v>0.45751633986928109</v>
      </c>
      <c r="CI9" s="78">
        <v>0.5</v>
      </c>
      <c r="CJ9" s="127"/>
      <c r="CK9" s="130"/>
      <c r="CL9" s="77">
        <v>0.45751633986928109</v>
      </c>
      <c r="CM9" s="78">
        <v>0.5</v>
      </c>
      <c r="CN9" s="127"/>
      <c r="CO9" s="131"/>
      <c r="CP9" s="78">
        <v>1</v>
      </c>
      <c r="CQ9" s="78">
        <v>0.5</v>
      </c>
      <c r="CR9" s="127"/>
      <c r="CS9" s="130"/>
      <c r="CT9" s="77">
        <v>1</v>
      </c>
      <c r="CU9" s="78">
        <v>0</v>
      </c>
      <c r="CV9" s="121">
        <v>0</v>
      </c>
      <c r="CW9" s="78"/>
      <c r="CX9" s="78"/>
      <c r="CY9" s="79"/>
      <c r="CZ9" s="78">
        <v>1</v>
      </c>
      <c r="DA9" s="78">
        <v>0</v>
      </c>
      <c r="DB9" s="121">
        <v>0</v>
      </c>
      <c r="DC9" s="78"/>
      <c r="DD9" s="78"/>
      <c r="DE9" s="77">
        <v>1</v>
      </c>
      <c r="DF9" s="78">
        <v>0</v>
      </c>
      <c r="DG9" s="121">
        <v>0</v>
      </c>
      <c r="DH9" s="78"/>
      <c r="DI9" s="79"/>
      <c r="DJ9" s="78">
        <v>1</v>
      </c>
      <c r="DK9" s="78">
        <v>0</v>
      </c>
      <c r="DL9" s="121">
        <v>0</v>
      </c>
      <c r="DM9" s="78"/>
      <c r="DN9" s="78"/>
      <c r="DO9" s="77"/>
      <c r="DP9" s="79"/>
      <c r="DQ9" s="78">
        <v>1</v>
      </c>
      <c r="DR9" s="78">
        <v>0</v>
      </c>
      <c r="DS9" s="78"/>
      <c r="DT9" s="78"/>
      <c r="DU9" s="77">
        <v>1</v>
      </c>
      <c r="DV9" s="78">
        <v>0</v>
      </c>
      <c r="DW9" s="78"/>
      <c r="DX9" s="130"/>
      <c r="DY9" s="131"/>
      <c r="DZ9" s="78">
        <v>1</v>
      </c>
      <c r="EA9" s="78">
        <v>0</v>
      </c>
      <c r="EB9" s="78"/>
      <c r="EC9" s="130"/>
      <c r="ED9" s="130"/>
      <c r="EE9" s="77">
        <v>1</v>
      </c>
      <c r="EF9" s="78">
        <v>0</v>
      </c>
      <c r="EG9" s="78"/>
      <c r="EH9" s="127"/>
      <c r="EI9" s="126"/>
      <c r="EJ9" s="78">
        <v>1</v>
      </c>
      <c r="EK9" s="78">
        <v>0</v>
      </c>
      <c r="EL9" s="78"/>
      <c r="EM9" s="130"/>
      <c r="EN9" s="130"/>
      <c r="EO9" s="77">
        <v>1</v>
      </c>
      <c r="EP9" s="78">
        <v>0</v>
      </c>
      <c r="EQ9" s="78"/>
      <c r="ER9" s="130"/>
      <c r="ES9" s="131"/>
      <c r="ET9" s="77">
        <v>1</v>
      </c>
      <c r="EU9" s="78">
        <v>0</v>
      </c>
      <c r="EV9" s="78"/>
      <c r="EW9" s="130"/>
      <c r="EX9" s="131"/>
      <c r="EY9" s="78">
        <v>1</v>
      </c>
      <c r="EZ9" s="78">
        <v>0</v>
      </c>
      <c r="FA9" s="78"/>
      <c r="FB9" s="130"/>
      <c r="FC9" s="130"/>
      <c r="FD9" s="77">
        <v>1</v>
      </c>
      <c r="FE9" s="78">
        <v>0</v>
      </c>
      <c r="FF9" s="78"/>
      <c r="FG9" s="130"/>
      <c r="FH9" s="131"/>
      <c r="FI9" s="78">
        <v>1</v>
      </c>
      <c r="FJ9" s="78">
        <v>0</v>
      </c>
      <c r="FK9" s="78"/>
      <c r="FL9" s="130"/>
      <c r="FM9" s="130"/>
      <c r="FN9" s="77">
        <v>1</v>
      </c>
      <c r="FO9" s="78">
        <v>0</v>
      </c>
      <c r="FP9" s="130"/>
      <c r="FQ9" s="130"/>
      <c r="FR9" s="131"/>
      <c r="FS9" s="78">
        <v>1</v>
      </c>
      <c r="FT9" s="78">
        <v>0</v>
      </c>
      <c r="FU9" s="78"/>
      <c r="FV9" s="127"/>
      <c r="FW9" s="127"/>
      <c r="FX9" s="77">
        <v>1</v>
      </c>
      <c r="FY9" s="78">
        <v>0</v>
      </c>
      <c r="FZ9" s="78"/>
      <c r="GA9" s="130"/>
      <c r="GB9" s="131"/>
      <c r="GC9" s="78"/>
      <c r="GD9" s="78">
        <v>0</v>
      </c>
      <c r="GE9" s="78"/>
      <c r="GF9" s="78"/>
      <c r="GG9" s="77">
        <v>0</v>
      </c>
      <c r="GH9" s="78"/>
      <c r="GI9" s="79"/>
      <c r="GJ9" s="77"/>
      <c r="GK9" s="78">
        <v>0</v>
      </c>
      <c r="GL9" s="78"/>
      <c r="GM9" s="79"/>
      <c r="GN9" s="78">
        <v>0</v>
      </c>
      <c r="GO9" s="121">
        <v>0</v>
      </c>
      <c r="GP9" s="78"/>
      <c r="GQ9" s="78"/>
      <c r="GR9" s="80"/>
      <c r="GS9" s="80"/>
      <c r="GT9" s="80"/>
      <c r="GU9" s="80"/>
      <c r="GV9" s="80"/>
      <c r="GW9" s="80"/>
      <c r="GX9" s="78"/>
      <c r="GY9" s="78">
        <v>0</v>
      </c>
      <c r="GZ9" s="121">
        <v>0</v>
      </c>
      <c r="HA9" s="78"/>
      <c r="HB9" s="78"/>
      <c r="HC9" s="77"/>
      <c r="HD9" s="78">
        <v>0</v>
      </c>
      <c r="HE9" s="121">
        <v>0</v>
      </c>
      <c r="HF9" s="78"/>
      <c r="HG9" s="79"/>
      <c r="HH9" s="78">
        <v>0</v>
      </c>
      <c r="HI9" s="121">
        <v>0</v>
      </c>
      <c r="HJ9" s="78"/>
      <c r="HK9" s="78"/>
      <c r="HL9" s="119">
        <v>0</v>
      </c>
      <c r="HM9" s="78"/>
      <c r="HN9" s="78"/>
      <c r="HO9" s="78"/>
      <c r="HP9" s="119">
        <v>0</v>
      </c>
      <c r="HQ9" s="78"/>
      <c r="HR9" s="78"/>
      <c r="HS9" s="78">
        <v>1</v>
      </c>
      <c r="HT9" s="78">
        <v>0</v>
      </c>
      <c r="HU9" s="121">
        <v>0</v>
      </c>
      <c r="HV9" s="78"/>
      <c r="HW9" s="78"/>
      <c r="HX9" s="79"/>
      <c r="HY9" s="78">
        <v>0</v>
      </c>
      <c r="HZ9" s="121">
        <v>0</v>
      </c>
      <c r="IA9" s="78"/>
      <c r="IB9" s="78"/>
      <c r="IC9" s="79"/>
      <c r="ID9" s="78">
        <v>0</v>
      </c>
      <c r="IE9" s="121">
        <v>0</v>
      </c>
      <c r="IF9" s="78"/>
      <c r="IG9" s="78"/>
      <c r="IH9" s="79"/>
      <c r="II9" s="78">
        <v>0</v>
      </c>
      <c r="IJ9" s="78"/>
      <c r="IK9" s="78"/>
      <c r="IL9" s="79"/>
      <c r="IM9" s="78">
        <v>0</v>
      </c>
      <c r="IN9" s="78"/>
      <c r="IO9" s="127"/>
      <c r="IP9" s="119">
        <v>0</v>
      </c>
      <c r="IQ9" s="127"/>
      <c r="IR9" s="126"/>
      <c r="IS9" s="78">
        <v>0</v>
      </c>
      <c r="IT9" s="78"/>
      <c r="IU9" s="127"/>
      <c r="IV9" s="78"/>
      <c r="IW9" s="131"/>
      <c r="IX9" s="77">
        <v>1</v>
      </c>
      <c r="IY9" s="78">
        <v>0</v>
      </c>
      <c r="IZ9" s="121">
        <v>0</v>
      </c>
      <c r="JA9" s="78"/>
      <c r="JB9" s="78"/>
      <c r="JC9" s="79"/>
    </row>
    <row r="10" spans="1:263" s="81" customFormat="1" ht="12.5" hidden="1" x14ac:dyDescent="0.25">
      <c r="A10" s="76" t="s">
        <v>183</v>
      </c>
      <c r="B10" s="129"/>
      <c r="C10" s="127"/>
      <c r="D10" s="121">
        <v>0</v>
      </c>
      <c r="E10" s="127"/>
      <c r="F10" s="126"/>
      <c r="G10" s="127"/>
      <c r="H10" s="127"/>
      <c r="I10" s="121">
        <v>0</v>
      </c>
      <c r="J10" s="127"/>
      <c r="K10" s="127"/>
      <c r="L10" s="129"/>
      <c r="M10" s="127"/>
      <c r="N10" s="121">
        <v>0</v>
      </c>
      <c r="O10" s="127"/>
      <c r="P10" s="126"/>
      <c r="Q10" s="129"/>
      <c r="R10" s="127"/>
      <c r="S10" s="121">
        <v>0</v>
      </c>
      <c r="T10" s="127"/>
      <c r="U10" s="126"/>
      <c r="V10" s="127"/>
      <c r="W10" s="127"/>
      <c r="X10" s="121">
        <v>0</v>
      </c>
      <c r="Y10" s="127"/>
      <c r="Z10" s="127"/>
      <c r="AA10" s="128"/>
      <c r="AB10" s="127"/>
      <c r="AC10" s="127"/>
      <c r="AD10" s="121">
        <v>0</v>
      </c>
      <c r="AE10" s="127"/>
      <c r="AF10" s="127"/>
      <c r="AG10" s="128"/>
      <c r="AH10" s="129"/>
      <c r="AI10" s="127"/>
      <c r="AJ10" s="121">
        <v>0</v>
      </c>
      <c r="AK10" s="127"/>
      <c r="AL10" s="126"/>
      <c r="AM10" s="127"/>
      <c r="AN10" s="127"/>
      <c r="AO10" s="121">
        <v>0</v>
      </c>
      <c r="AP10" s="127"/>
      <c r="AQ10" s="127"/>
      <c r="AR10" s="129"/>
      <c r="AS10" s="127"/>
      <c r="AT10" s="121">
        <v>0</v>
      </c>
      <c r="AU10" s="127"/>
      <c r="AV10" s="126"/>
      <c r="AW10" s="129"/>
      <c r="AX10" s="127"/>
      <c r="AY10" s="121">
        <v>0</v>
      </c>
      <c r="AZ10" s="127"/>
      <c r="BA10" s="127"/>
      <c r="BB10" s="126"/>
      <c r="BC10" s="127"/>
      <c r="BD10" s="127"/>
      <c r="BE10" s="121">
        <v>0</v>
      </c>
      <c r="BF10" s="127"/>
      <c r="BG10" s="127"/>
      <c r="BH10" s="127"/>
      <c r="BI10" s="129"/>
      <c r="BJ10" s="127"/>
      <c r="BK10" s="121">
        <v>0</v>
      </c>
      <c r="BL10" s="127"/>
      <c r="BM10" s="126"/>
      <c r="BN10" s="129"/>
      <c r="BO10" s="127"/>
      <c r="BP10" s="121">
        <v>0</v>
      </c>
      <c r="BQ10" s="127"/>
      <c r="BR10" s="126"/>
      <c r="BS10" s="126"/>
      <c r="BT10" s="129"/>
      <c r="BU10" s="127"/>
      <c r="BV10" s="127"/>
      <c r="BW10" s="126"/>
      <c r="BX10" s="127"/>
      <c r="BY10" s="127"/>
      <c r="BZ10" s="127"/>
      <c r="CA10" s="129"/>
      <c r="CB10" s="127"/>
      <c r="CC10" s="127"/>
      <c r="CD10" s="126"/>
      <c r="CE10" s="129"/>
      <c r="CF10" s="126"/>
      <c r="CG10" s="132">
        <v>0.98</v>
      </c>
      <c r="CH10" s="78">
        <v>0.54248366013071891</v>
      </c>
      <c r="CI10" s="121">
        <v>0.5</v>
      </c>
      <c r="CJ10" s="121">
        <v>0.2</v>
      </c>
      <c r="CK10" s="78">
        <v>0</v>
      </c>
      <c r="CL10" s="77">
        <v>0.54248366013071891</v>
      </c>
      <c r="CM10" s="121">
        <v>0.5</v>
      </c>
      <c r="CN10" s="121">
        <v>0.2</v>
      </c>
      <c r="CO10" s="79">
        <v>0</v>
      </c>
      <c r="CP10" s="78">
        <v>0</v>
      </c>
      <c r="CQ10" s="121">
        <v>0.5</v>
      </c>
      <c r="CR10" s="121">
        <v>0.2</v>
      </c>
      <c r="CS10" s="78">
        <v>0</v>
      </c>
      <c r="CT10" s="129"/>
      <c r="CU10" s="127"/>
      <c r="CV10" s="121">
        <v>0</v>
      </c>
      <c r="CW10" s="130"/>
      <c r="CX10" s="130"/>
      <c r="CY10" s="79"/>
      <c r="CZ10" s="127"/>
      <c r="DA10" s="127"/>
      <c r="DB10" s="121">
        <v>0</v>
      </c>
      <c r="DC10" s="130"/>
      <c r="DD10" s="78"/>
      <c r="DE10" s="129"/>
      <c r="DF10" s="127"/>
      <c r="DG10" s="121">
        <v>0</v>
      </c>
      <c r="DH10" s="130"/>
      <c r="DI10" s="79"/>
      <c r="DJ10" s="127"/>
      <c r="DK10" s="127"/>
      <c r="DL10" s="121">
        <v>0</v>
      </c>
      <c r="DM10" s="127"/>
      <c r="DN10" s="127"/>
      <c r="DO10" s="119">
        <v>0</v>
      </c>
      <c r="DP10" s="79"/>
      <c r="DQ10" s="78"/>
      <c r="DR10" s="78"/>
      <c r="DS10" s="130"/>
      <c r="DT10" s="78"/>
      <c r="DU10" s="77"/>
      <c r="DV10" s="130"/>
      <c r="DW10" s="130"/>
      <c r="DX10" s="130"/>
      <c r="DY10" s="131"/>
      <c r="DZ10" s="130"/>
      <c r="EA10" s="130"/>
      <c r="EB10" s="130"/>
      <c r="EC10" s="130"/>
      <c r="ED10" s="130"/>
      <c r="EE10" s="133"/>
      <c r="EF10" s="130"/>
      <c r="EG10" s="130"/>
      <c r="EH10" s="127"/>
      <c r="EI10" s="126"/>
      <c r="EJ10" s="127"/>
      <c r="EK10" s="127"/>
      <c r="EL10" s="130"/>
      <c r="EM10" s="130"/>
      <c r="EN10" s="130"/>
      <c r="EO10" s="129"/>
      <c r="EP10" s="127"/>
      <c r="EQ10" s="130"/>
      <c r="ER10" s="130"/>
      <c r="ES10" s="131"/>
      <c r="ET10" s="133"/>
      <c r="EU10" s="130"/>
      <c r="EV10" s="130"/>
      <c r="EW10" s="130"/>
      <c r="EX10" s="131"/>
      <c r="EY10" s="130"/>
      <c r="EZ10" s="130"/>
      <c r="FA10" s="130"/>
      <c r="FB10" s="130"/>
      <c r="FC10" s="130"/>
      <c r="FD10" s="133"/>
      <c r="FE10" s="130"/>
      <c r="FF10" s="130"/>
      <c r="FG10" s="130"/>
      <c r="FH10" s="131"/>
      <c r="FI10" s="130"/>
      <c r="FJ10" s="130"/>
      <c r="FK10" s="130"/>
      <c r="FL10" s="130"/>
      <c r="FM10" s="130"/>
      <c r="FN10" s="133"/>
      <c r="FO10" s="130"/>
      <c r="FP10" s="130"/>
      <c r="FQ10" s="130"/>
      <c r="FR10" s="131"/>
      <c r="FS10" s="130"/>
      <c r="FT10" s="130"/>
      <c r="FU10" s="130"/>
      <c r="FV10" s="127"/>
      <c r="FW10" s="127"/>
      <c r="FX10" s="129"/>
      <c r="FY10" s="127"/>
      <c r="FZ10" s="130"/>
      <c r="GA10" s="130"/>
      <c r="GB10" s="131"/>
      <c r="GC10" s="78"/>
      <c r="GD10" s="78"/>
      <c r="GE10" s="130"/>
      <c r="GF10" s="78"/>
      <c r="GG10" s="77"/>
      <c r="GH10" s="130"/>
      <c r="GI10" s="79"/>
      <c r="GJ10" s="77"/>
      <c r="GK10" s="78"/>
      <c r="GL10" s="130"/>
      <c r="GM10" s="79"/>
      <c r="GN10" s="78"/>
      <c r="GO10" s="121">
        <v>0</v>
      </c>
      <c r="GP10" s="130"/>
      <c r="GQ10" s="78"/>
      <c r="GR10" s="80"/>
      <c r="GS10" s="80"/>
      <c r="GT10" s="80"/>
      <c r="GU10" s="80"/>
      <c r="GV10" s="80"/>
      <c r="GW10" s="80"/>
      <c r="GX10" s="78"/>
      <c r="GY10" s="78"/>
      <c r="GZ10" s="121">
        <v>0</v>
      </c>
      <c r="HA10" s="130"/>
      <c r="HB10" s="78"/>
      <c r="HC10" s="77"/>
      <c r="HD10" s="78"/>
      <c r="HE10" s="121">
        <v>0</v>
      </c>
      <c r="HF10" s="130"/>
      <c r="HG10" s="79"/>
      <c r="HH10" s="78"/>
      <c r="HI10" s="121">
        <v>0</v>
      </c>
      <c r="HJ10" s="130"/>
      <c r="HK10" s="78"/>
      <c r="HL10" s="119">
        <v>0</v>
      </c>
      <c r="HM10" s="130"/>
      <c r="HN10" s="78"/>
      <c r="HO10" s="78"/>
      <c r="HP10" s="119">
        <v>0</v>
      </c>
      <c r="HQ10" s="130"/>
      <c r="HR10" s="78"/>
      <c r="HS10" s="127"/>
      <c r="HT10" s="127"/>
      <c r="HU10" s="121">
        <v>0</v>
      </c>
      <c r="HV10" s="130"/>
      <c r="HW10" s="78"/>
      <c r="HX10" s="79"/>
      <c r="HY10" s="129"/>
      <c r="HZ10" s="121">
        <v>0</v>
      </c>
      <c r="IA10" s="130"/>
      <c r="IB10" s="78"/>
      <c r="IC10" s="79"/>
      <c r="ID10" s="133"/>
      <c r="IE10" s="121">
        <v>0</v>
      </c>
      <c r="IF10" s="130"/>
      <c r="IG10" s="78"/>
      <c r="IH10" s="79"/>
      <c r="II10" s="133"/>
      <c r="IJ10" s="130"/>
      <c r="IK10" s="78"/>
      <c r="IL10" s="79"/>
      <c r="IM10" s="127"/>
      <c r="IN10" s="127"/>
      <c r="IO10" s="127"/>
      <c r="IP10" s="119">
        <v>0</v>
      </c>
      <c r="IQ10" s="127"/>
      <c r="IR10" s="126"/>
      <c r="IS10" s="129"/>
      <c r="IT10" s="127"/>
      <c r="IU10" s="127"/>
      <c r="IV10" s="127"/>
      <c r="IW10" s="126"/>
      <c r="IX10" s="129"/>
      <c r="IY10" s="127"/>
      <c r="IZ10" s="121">
        <v>0</v>
      </c>
      <c r="JA10" s="127"/>
      <c r="JB10" s="127"/>
      <c r="JC10" s="126"/>
    </row>
    <row r="11" spans="1:263" s="81" customFormat="1" ht="12.5" hidden="1" x14ac:dyDescent="0.25">
      <c r="A11" s="76" t="s">
        <v>184</v>
      </c>
      <c r="B11" s="129"/>
      <c r="C11" s="127"/>
      <c r="D11" s="127"/>
      <c r="E11" s="127"/>
      <c r="F11" s="126"/>
      <c r="G11" s="127"/>
      <c r="H11" s="127"/>
      <c r="I11" s="127"/>
      <c r="J11" s="127"/>
      <c r="K11" s="127"/>
      <c r="L11" s="129"/>
      <c r="M11" s="127"/>
      <c r="N11" s="127"/>
      <c r="O11" s="127"/>
      <c r="P11" s="126"/>
      <c r="Q11" s="129"/>
      <c r="R11" s="127"/>
      <c r="S11" s="127"/>
      <c r="T11" s="127"/>
      <c r="U11" s="126"/>
      <c r="V11" s="127"/>
      <c r="W11" s="127"/>
      <c r="X11" s="127"/>
      <c r="Y11" s="127"/>
      <c r="Z11" s="127"/>
      <c r="AA11" s="128"/>
      <c r="AB11" s="127"/>
      <c r="AC11" s="127"/>
      <c r="AD11" s="127"/>
      <c r="AE11" s="127"/>
      <c r="AF11" s="127"/>
      <c r="AG11" s="128"/>
      <c r="AH11" s="129"/>
      <c r="AI11" s="127"/>
      <c r="AJ11" s="127"/>
      <c r="AK11" s="127"/>
      <c r="AL11" s="126"/>
      <c r="AM11" s="127"/>
      <c r="AN11" s="127"/>
      <c r="AO11" s="127"/>
      <c r="AP11" s="127"/>
      <c r="AQ11" s="127"/>
      <c r="AR11" s="129"/>
      <c r="AS11" s="127"/>
      <c r="AT11" s="127"/>
      <c r="AU11" s="127"/>
      <c r="AV11" s="126"/>
      <c r="AW11" s="129"/>
      <c r="AX11" s="127"/>
      <c r="AY11" s="127"/>
      <c r="AZ11" s="121">
        <v>0</v>
      </c>
      <c r="BA11" s="78">
        <v>0</v>
      </c>
      <c r="BB11" s="79">
        <v>0</v>
      </c>
      <c r="BC11" s="127"/>
      <c r="BD11" s="127"/>
      <c r="BE11" s="127"/>
      <c r="BF11" s="127"/>
      <c r="BG11" s="78"/>
      <c r="BH11" s="78"/>
      <c r="BI11" s="129"/>
      <c r="BJ11" s="127"/>
      <c r="BK11" s="127"/>
      <c r="BL11" s="127"/>
      <c r="BM11" s="126"/>
      <c r="BN11" s="129"/>
      <c r="BO11" s="127"/>
      <c r="BP11" s="127"/>
      <c r="BQ11" s="127"/>
      <c r="BR11" s="126"/>
      <c r="BS11" s="126"/>
      <c r="BT11" s="129"/>
      <c r="BU11" s="127"/>
      <c r="BV11" s="127"/>
      <c r="BW11" s="126"/>
      <c r="BX11" s="127"/>
      <c r="BY11" s="127"/>
      <c r="BZ11" s="127"/>
      <c r="CA11" s="129"/>
      <c r="CB11" s="127"/>
      <c r="CC11" s="127"/>
      <c r="CD11" s="126"/>
      <c r="CE11" s="129"/>
      <c r="CF11" s="126"/>
      <c r="CG11" s="128"/>
      <c r="CH11" s="127"/>
      <c r="CI11" s="127"/>
      <c r="CJ11" s="127"/>
      <c r="CK11" s="127"/>
      <c r="CL11" s="129"/>
      <c r="CM11" s="127"/>
      <c r="CN11" s="127"/>
      <c r="CO11" s="126"/>
      <c r="CP11" s="127"/>
      <c r="CQ11" s="127"/>
      <c r="CR11" s="127"/>
      <c r="CS11" s="127"/>
      <c r="CT11" s="129"/>
      <c r="CU11" s="127"/>
      <c r="CV11" s="127"/>
      <c r="CW11" s="130"/>
      <c r="CX11" s="130"/>
      <c r="CY11" s="79"/>
      <c r="CZ11" s="127"/>
      <c r="DA11" s="127"/>
      <c r="DB11" s="127"/>
      <c r="DC11" s="78"/>
      <c r="DD11" s="130"/>
      <c r="DE11" s="129"/>
      <c r="DF11" s="127"/>
      <c r="DG11" s="127"/>
      <c r="DH11" s="78"/>
      <c r="DI11" s="79"/>
      <c r="DJ11" s="127"/>
      <c r="DK11" s="127"/>
      <c r="DL11" s="127"/>
      <c r="DM11" s="127"/>
      <c r="DN11" s="78"/>
      <c r="DO11" s="129"/>
      <c r="DP11" s="126"/>
      <c r="DQ11" s="78"/>
      <c r="DR11" s="78"/>
      <c r="DS11" s="78"/>
      <c r="DT11" s="78"/>
      <c r="DU11" s="77"/>
      <c r="DV11" s="130"/>
      <c r="DW11" s="130"/>
      <c r="DX11" s="130"/>
      <c r="DY11" s="131"/>
      <c r="DZ11" s="130"/>
      <c r="EA11" s="130"/>
      <c r="EB11" s="130"/>
      <c r="EC11" s="130"/>
      <c r="ED11" s="130"/>
      <c r="EE11" s="133"/>
      <c r="EF11" s="130"/>
      <c r="EG11" s="130"/>
      <c r="EH11" s="127"/>
      <c r="EI11" s="126"/>
      <c r="EJ11" s="127"/>
      <c r="EK11" s="127"/>
      <c r="EL11" s="130"/>
      <c r="EM11" s="130"/>
      <c r="EN11" s="130"/>
      <c r="EO11" s="129"/>
      <c r="EP11" s="127"/>
      <c r="EQ11" s="130"/>
      <c r="ER11" s="130"/>
      <c r="ES11" s="131"/>
      <c r="ET11" s="133"/>
      <c r="EU11" s="130"/>
      <c r="EV11" s="130"/>
      <c r="EW11" s="130"/>
      <c r="EX11" s="131"/>
      <c r="EY11" s="130"/>
      <c r="EZ11" s="130"/>
      <c r="FA11" s="130"/>
      <c r="FB11" s="130"/>
      <c r="FC11" s="130"/>
      <c r="FD11" s="133"/>
      <c r="FE11" s="130"/>
      <c r="FF11" s="130"/>
      <c r="FG11" s="130"/>
      <c r="FH11" s="131"/>
      <c r="FI11" s="130"/>
      <c r="FJ11" s="130"/>
      <c r="FK11" s="130"/>
      <c r="FL11" s="130"/>
      <c r="FM11" s="130"/>
      <c r="FN11" s="133"/>
      <c r="FO11" s="130"/>
      <c r="FP11" s="130"/>
      <c r="FQ11" s="130"/>
      <c r="FR11" s="131"/>
      <c r="FS11" s="130"/>
      <c r="FT11" s="130"/>
      <c r="FU11" s="130"/>
      <c r="FV11" s="127"/>
      <c r="FW11" s="127"/>
      <c r="FX11" s="129"/>
      <c r="FY11" s="127"/>
      <c r="FZ11" s="130"/>
      <c r="GA11" s="130"/>
      <c r="GB11" s="131"/>
      <c r="GC11" s="78"/>
      <c r="GD11" s="78"/>
      <c r="GE11" s="130"/>
      <c r="GF11" s="78"/>
      <c r="GG11" s="77"/>
      <c r="GH11" s="130"/>
      <c r="GI11" s="79"/>
      <c r="GJ11" s="77"/>
      <c r="GK11" s="78"/>
      <c r="GL11" s="130"/>
      <c r="GM11" s="79"/>
      <c r="GN11" s="78"/>
      <c r="GO11" s="127"/>
      <c r="GP11" s="78"/>
      <c r="GQ11" s="78"/>
      <c r="GR11" s="80"/>
      <c r="GS11" s="80"/>
      <c r="GT11" s="80"/>
      <c r="GU11" s="80"/>
      <c r="GV11" s="80"/>
      <c r="GW11" s="80"/>
      <c r="GX11" s="78"/>
      <c r="GY11" s="78"/>
      <c r="GZ11" s="127"/>
      <c r="HA11" s="78"/>
      <c r="HB11" s="78"/>
      <c r="HC11" s="77"/>
      <c r="HD11" s="78"/>
      <c r="HE11" s="130"/>
      <c r="HF11" s="78"/>
      <c r="HG11" s="79"/>
      <c r="HH11" s="78"/>
      <c r="HI11" s="130"/>
      <c r="HJ11" s="78"/>
      <c r="HK11" s="78"/>
      <c r="HL11" s="129"/>
      <c r="HM11" s="127"/>
      <c r="HN11" s="127"/>
      <c r="HO11" s="127"/>
      <c r="HP11" s="129"/>
      <c r="HQ11" s="130"/>
      <c r="HR11" s="127"/>
      <c r="HS11" s="127"/>
      <c r="HT11" s="127"/>
      <c r="HU11" s="127"/>
      <c r="HV11" s="130"/>
      <c r="HW11" s="78"/>
      <c r="HX11" s="79"/>
      <c r="HY11" s="129"/>
      <c r="HZ11" s="127"/>
      <c r="IA11" s="130"/>
      <c r="IB11" s="78"/>
      <c r="IC11" s="79"/>
      <c r="ID11" s="133"/>
      <c r="IE11" s="130"/>
      <c r="IF11" s="130"/>
      <c r="IG11" s="78"/>
      <c r="IH11" s="79"/>
      <c r="II11" s="133"/>
      <c r="IJ11" s="130"/>
      <c r="IK11" s="78"/>
      <c r="IL11" s="79"/>
      <c r="IM11" s="127"/>
      <c r="IN11" s="127"/>
      <c r="IO11" s="127"/>
      <c r="IP11" s="129"/>
      <c r="IQ11" s="127"/>
      <c r="IR11" s="126"/>
      <c r="IS11" s="129"/>
      <c r="IT11" s="127"/>
      <c r="IU11" s="127"/>
      <c r="IV11" s="127"/>
      <c r="IW11" s="126"/>
      <c r="IX11" s="129"/>
      <c r="IY11" s="127"/>
      <c r="IZ11" s="127"/>
      <c r="JA11" s="121">
        <v>0</v>
      </c>
      <c r="JB11" s="78">
        <v>0</v>
      </c>
      <c r="JC11" s="79">
        <v>0</v>
      </c>
    </row>
    <row r="12" spans="1:263" s="81" customFormat="1" ht="12.5" hidden="1" x14ac:dyDescent="0.25">
      <c r="A12" s="76" t="s">
        <v>185</v>
      </c>
      <c r="B12" s="129"/>
      <c r="C12" s="127"/>
      <c r="D12" s="127"/>
      <c r="E12" s="127"/>
      <c r="F12" s="126"/>
      <c r="G12" s="127"/>
      <c r="H12" s="127"/>
      <c r="I12" s="127"/>
      <c r="J12" s="127"/>
      <c r="K12" s="127"/>
      <c r="L12" s="129"/>
      <c r="M12" s="127"/>
      <c r="N12" s="127"/>
      <c r="O12" s="127"/>
      <c r="P12" s="126"/>
      <c r="Q12" s="129"/>
      <c r="R12" s="127"/>
      <c r="S12" s="127"/>
      <c r="T12" s="127"/>
      <c r="U12" s="126"/>
      <c r="V12" s="127"/>
      <c r="W12" s="127"/>
      <c r="X12" s="127"/>
      <c r="Y12" s="127"/>
      <c r="Z12" s="127"/>
      <c r="AA12" s="128"/>
      <c r="AB12" s="127"/>
      <c r="AC12" s="127"/>
      <c r="AD12" s="127"/>
      <c r="AE12" s="127"/>
      <c r="AF12" s="127"/>
      <c r="AG12" s="128"/>
      <c r="AH12" s="129"/>
      <c r="AI12" s="127"/>
      <c r="AJ12" s="127"/>
      <c r="AK12" s="127"/>
      <c r="AL12" s="126"/>
      <c r="AM12" s="127"/>
      <c r="AN12" s="127"/>
      <c r="AO12" s="127"/>
      <c r="AP12" s="127"/>
      <c r="AQ12" s="127"/>
      <c r="AR12" s="129"/>
      <c r="AS12" s="127"/>
      <c r="AT12" s="127"/>
      <c r="AU12" s="127"/>
      <c r="AV12" s="126"/>
      <c r="AW12" s="129"/>
      <c r="AX12" s="127"/>
      <c r="AY12" s="127"/>
      <c r="AZ12" s="127"/>
      <c r="BA12" s="127"/>
      <c r="BB12" s="126"/>
      <c r="BC12" s="127"/>
      <c r="BD12" s="127"/>
      <c r="BE12" s="127"/>
      <c r="BF12" s="127"/>
      <c r="BG12" s="127"/>
      <c r="BH12" s="127"/>
      <c r="BI12" s="129"/>
      <c r="BJ12" s="127"/>
      <c r="BK12" s="127"/>
      <c r="BL12" s="127"/>
      <c r="BM12" s="126"/>
      <c r="BN12" s="129"/>
      <c r="BO12" s="127"/>
      <c r="BP12" s="127"/>
      <c r="BQ12" s="127"/>
      <c r="BR12" s="126"/>
      <c r="BS12" s="126"/>
      <c r="BT12" s="129"/>
      <c r="BU12" s="127"/>
      <c r="BV12" s="127"/>
      <c r="BW12" s="126"/>
      <c r="BX12" s="127"/>
      <c r="BY12" s="127"/>
      <c r="BZ12" s="127"/>
      <c r="CA12" s="129"/>
      <c r="CB12" s="127"/>
      <c r="CC12" s="127"/>
      <c r="CD12" s="126"/>
      <c r="CE12" s="129"/>
      <c r="CF12" s="126"/>
      <c r="CG12" s="128"/>
      <c r="CH12" s="127"/>
      <c r="CI12" s="127"/>
      <c r="CJ12" s="127"/>
      <c r="CK12" s="127"/>
      <c r="CL12" s="129"/>
      <c r="CM12" s="127"/>
      <c r="CN12" s="127"/>
      <c r="CO12" s="126"/>
      <c r="CP12" s="127"/>
      <c r="CQ12" s="127"/>
      <c r="CR12" s="127"/>
      <c r="CS12" s="127"/>
      <c r="CT12" s="129"/>
      <c r="CU12" s="127"/>
      <c r="CV12" s="127"/>
      <c r="CW12" s="130"/>
      <c r="CX12" s="130"/>
      <c r="CY12" s="79"/>
      <c r="CZ12" s="127"/>
      <c r="DA12" s="127"/>
      <c r="DB12" s="127"/>
      <c r="DC12" s="121">
        <v>0</v>
      </c>
      <c r="DD12" s="78">
        <v>0</v>
      </c>
      <c r="DE12" s="129"/>
      <c r="DF12" s="127"/>
      <c r="DG12" s="127"/>
      <c r="DH12" s="78"/>
      <c r="DI12" s="131"/>
      <c r="DJ12" s="127"/>
      <c r="DK12" s="127"/>
      <c r="DL12" s="127"/>
      <c r="DM12" s="127"/>
      <c r="DN12" s="127"/>
      <c r="DO12" s="129"/>
      <c r="DP12" s="126"/>
      <c r="DQ12" s="78"/>
      <c r="DR12" s="78"/>
      <c r="DS12" s="78"/>
      <c r="DT12" s="78"/>
      <c r="DU12" s="77"/>
      <c r="DV12" s="130"/>
      <c r="DW12" s="130"/>
      <c r="DX12" s="130"/>
      <c r="DY12" s="131"/>
      <c r="DZ12" s="130"/>
      <c r="EA12" s="130"/>
      <c r="EB12" s="130"/>
      <c r="EC12" s="130"/>
      <c r="ED12" s="130"/>
      <c r="EE12" s="133"/>
      <c r="EF12" s="130"/>
      <c r="EG12" s="130"/>
      <c r="EH12" s="127"/>
      <c r="EI12" s="126"/>
      <c r="EJ12" s="127"/>
      <c r="EK12" s="127"/>
      <c r="EL12" s="130"/>
      <c r="EM12" s="130"/>
      <c r="EN12" s="130"/>
      <c r="EO12" s="129"/>
      <c r="EP12" s="127"/>
      <c r="EQ12" s="130"/>
      <c r="ER12" s="130"/>
      <c r="ES12" s="131"/>
      <c r="ET12" s="133"/>
      <c r="EU12" s="130"/>
      <c r="EV12" s="130"/>
      <c r="EW12" s="130"/>
      <c r="EX12" s="131"/>
      <c r="EY12" s="130"/>
      <c r="EZ12" s="130"/>
      <c r="FA12" s="130"/>
      <c r="FB12" s="130"/>
      <c r="FC12" s="130"/>
      <c r="FD12" s="133"/>
      <c r="FE12" s="130"/>
      <c r="FF12" s="130"/>
      <c r="FG12" s="130"/>
      <c r="FH12" s="131"/>
      <c r="FI12" s="130"/>
      <c r="FJ12" s="130"/>
      <c r="FK12" s="130"/>
      <c r="FL12" s="130"/>
      <c r="FM12" s="130"/>
      <c r="FN12" s="133"/>
      <c r="FO12" s="130"/>
      <c r="FP12" s="130"/>
      <c r="FQ12" s="130"/>
      <c r="FR12" s="131"/>
      <c r="FS12" s="130"/>
      <c r="FT12" s="130"/>
      <c r="FU12" s="130"/>
      <c r="FV12" s="127"/>
      <c r="FW12" s="127"/>
      <c r="FX12" s="129"/>
      <c r="FY12" s="127"/>
      <c r="FZ12" s="130"/>
      <c r="GA12" s="130"/>
      <c r="GB12" s="131"/>
      <c r="GC12" s="78"/>
      <c r="GD12" s="78"/>
      <c r="GE12" s="130"/>
      <c r="GF12" s="78"/>
      <c r="GG12" s="77"/>
      <c r="GH12" s="130"/>
      <c r="GI12" s="79"/>
      <c r="GJ12" s="77"/>
      <c r="GK12" s="78"/>
      <c r="GL12" s="130"/>
      <c r="GM12" s="79"/>
      <c r="GN12" s="78"/>
      <c r="GO12" s="127"/>
      <c r="GP12" s="78"/>
      <c r="GQ12" s="78"/>
      <c r="GR12" s="80"/>
      <c r="GS12" s="80"/>
      <c r="GT12" s="80"/>
      <c r="GU12" s="80"/>
      <c r="GV12" s="80"/>
      <c r="GW12" s="80"/>
      <c r="GX12" s="78"/>
      <c r="GY12" s="78"/>
      <c r="GZ12" s="127"/>
      <c r="HA12" s="78"/>
      <c r="HB12" s="78"/>
      <c r="HC12" s="77"/>
      <c r="HD12" s="78"/>
      <c r="HE12" s="130"/>
      <c r="HF12" s="78"/>
      <c r="HG12" s="79"/>
      <c r="HH12" s="78"/>
      <c r="HI12" s="130"/>
      <c r="HJ12" s="78"/>
      <c r="HK12" s="78"/>
      <c r="HL12" s="129"/>
      <c r="HM12" s="127"/>
      <c r="HN12" s="127"/>
      <c r="HO12" s="127"/>
      <c r="HP12" s="129"/>
      <c r="HQ12" s="130"/>
      <c r="HR12" s="127"/>
      <c r="HS12" s="127"/>
      <c r="HT12" s="127"/>
      <c r="HU12" s="127"/>
      <c r="HV12" s="130"/>
      <c r="HW12" s="78"/>
      <c r="HX12" s="79"/>
      <c r="HY12" s="129"/>
      <c r="HZ12" s="127"/>
      <c r="IA12" s="130"/>
      <c r="IB12" s="78"/>
      <c r="IC12" s="79"/>
      <c r="ID12" s="133"/>
      <c r="IE12" s="130"/>
      <c r="IF12" s="130"/>
      <c r="IG12" s="78"/>
      <c r="IH12" s="79"/>
      <c r="II12" s="133"/>
      <c r="IJ12" s="130"/>
      <c r="IK12" s="78"/>
      <c r="IL12" s="79"/>
      <c r="IM12" s="127"/>
      <c r="IN12" s="127"/>
      <c r="IO12" s="127"/>
      <c r="IP12" s="129"/>
      <c r="IQ12" s="127"/>
      <c r="IR12" s="126"/>
      <c r="IS12" s="129"/>
      <c r="IT12" s="127"/>
      <c r="IU12" s="127"/>
      <c r="IV12" s="127"/>
      <c r="IW12" s="126"/>
      <c r="IX12" s="129"/>
      <c r="IY12" s="127"/>
      <c r="IZ12" s="127"/>
      <c r="JA12" s="127"/>
      <c r="JB12" s="127"/>
      <c r="JC12" s="126"/>
    </row>
    <row r="13" spans="1:263" s="81" customFormat="1" ht="12.5" hidden="1" x14ac:dyDescent="0.25">
      <c r="A13" s="76" t="s">
        <v>186</v>
      </c>
      <c r="B13" s="129"/>
      <c r="C13" s="127"/>
      <c r="D13" s="127"/>
      <c r="E13" s="127"/>
      <c r="F13" s="126"/>
      <c r="G13" s="127"/>
      <c r="H13" s="127"/>
      <c r="I13" s="127"/>
      <c r="J13" s="127"/>
      <c r="K13" s="127"/>
      <c r="L13" s="129"/>
      <c r="M13" s="127"/>
      <c r="N13" s="127"/>
      <c r="O13" s="127"/>
      <c r="P13" s="126"/>
      <c r="Q13" s="129"/>
      <c r="R13" s="127"/>
      <c r="S13" s="127"/>
      <c r="T13" s="127"/>
      <c r="U13" s="126"/>
      <c r="V13" s="127"/>
      <c r="W13" s="127"/>
      <c r="X13" s="127"/>
      <c r="Y13" s="127"/>
      <c r="Z13" s="127"/>
      <c r="AA13" s="128"/>
      <c r="AB13" s="127"/>
      <c r="AC13" s="127"/>
      <c r="AD13" s="127"/>
      <c r="AE13" s="127"/>
      <c r="AF13" s="127"/>
      <c r="AG13" s="128"/>
      <c r="AH13" s="129"/>
      <c r="AI13" s="127"/>
      <c r="AJ13" s="127"/>
      <c r="AK13" s="127"/>
      <c r="AL13" s="126"/>
      <c r="AM13" s="127"/>
      <c r="AN13" s="127"/>
      <c r="AO13" s="127"/>
      <c r="AP13" s="127"/>
      <c r="AQ13" s="127"/>
      <c r="AR13" s="129"/>
      <c r="AS13" s="127"/>
      <c r="AT13" s="127"/>
      <c r="AU13" s="127"/>
      <c r="AV13" s="126"/>
      <c r="AW13" s="129"/>
      <c r="AX13" s="127"/>
      <c r="AY13" s="127"/>
      <c r="AZ13" s="127"/>
      <c r="BA13" s="127"/>
      <c r="BB13" s="126"/>
      <c r="BC13" s="127"/>
      <c r="BD13" s="127"/>
      <c r="BE13" s="127"/>
      <c r="BF13" s="127"/>
      <c r="BG13" s="127"/>
      <c r="BH13" s="127"/>
      <c r="BI13" s="129"/>
      <c r="BJ13" s="127"/>
      <c r="BK13" s="127"/>
      <c r="BL13" s="127"/>
      <c r="BM13" s="126"/>
      <c r="BN13" s="129"/>
      <c r="BO13" s="127"/>
      <c r="BP13" s="127"/>
      <c r="BQ13" s="127"/>
      <c r="BR13" s="126"/>
      <c r="BS13" s="126"/>
      <c r="BT13" s="129"/>
      <c r="BU13" s="127"/>
      <c r="BV13" s="127"/>
      <c r="BW13" s="126"/>
      <c r="BX13" s="127"/>
      <c r="BY13" s="127"/>
      <c r="BZ13" s="127"/>
      <c r="CA13" s="129"/>
      <c r="CB13" s="127"/>
      <c r="CC13" s="127"/>
      <c r="CD13" s="126"/>
      <c r="CE13" s="129"/>
      <c r="CF13" s="126"/>
      <c r="CG13" s="128"/>
      <c r="CH13" s="127"/>
      <c r="CI13" s="127"/>
      <c r="CJ13" s="127"/>
      <c r="CK13" s="127"/>
      <c r="CL13" s="129"/>
      <c r="CM13" s="127"/>
      <c r="CN13" s="127"/>
      <c r="CO13" s="126"/>
      <c r="CP13" s="127"/>
      <c r="CQ13" s="127"/>
      <c r="CR13" s="127"/>
      <c r="CS13" s="127"/>
      <c r="CT13" s="129"/>
      <c r="CU13" s="127"/>
      <c r="CV13" s="127"/>
      <c r="CW13" s="130"/>
      <c r="CX13" s="130"/>
      <c r="CY13" s="79"/>
      <c r="CZ13" s="127"/>
      <c r="DA13" s="127"/>
      <c r="DB13" s="127"/>
      <c r="DC13" s="127"/>
      <c r="DD13" s="127"/>
      <c r="DE13" s="129"/>
      <c r="DF13" s="127"/>
      <c r="DG13" s="127"/>
      <c r="DH13" s="78">
        <v>0.5</v>
      </c>
      <c r="DI13" s="79">
        <v>0</v>
      </c>
      <c r="DJ13" s="127"/>
      <c r="DK13" s="127"/>
      <c r="DL13" s="127"/>
      <c r="DM13" s="127"/>
      <c r="DN13" s="127"/>
      <c r="DO13" s="129"/>
      <c r="DP13" s="126"/>
      <c r="DQ13" s="78"/>
      <c r="DR13" s="78"/>
      <c r="DS13" s="78"/>
      <c r="DT13" s="78"/>
      <c r="DU13" s="77"/>
      <c r="DV13" s="130"/>
      <c r="DW13" s="130"/>
      <c r="DX13" s="130"/>
      <c r="DY13" s="131"/>
      <c r="DZ13" s="130"/>
      <c r="EA13" s="130"/>
      <c r="EB13" s="130"/>
      <c r="EC13" s="130"/>
      <c r="ED13" s="130"/>
      <c r="EE13" s="133"/>
      <c r="EF13" s="130"/>
      <c r="EG13" s="130"/>
      <c r="EH13" s="127"/>
      <c r="EI13" s="126"/>
      <c r="EJ13" s="127"/>
      <c r="EK13" s="127"/>
      <c r="EL13" s="127"/>
      <c r="EM13" s="127"/>
      <c r="EN13" s="127"/>
      <c r="EO13" s="129"/>
      <c r="EP13" s="127"/>
      <c r="EQ13" s="127"/>
      <c r="ER13" s="127"/>
      <c r="ES13" s="126"/>
      <c r="ET13" s="129"/>
      <c r="EU13" s="127"/>
      <c r="EV13" s="127"/>
      <c r="EW13" s="127"/>
      <c r="EX13" s="126"/>
      <c r="EY13" s="127"/>
      <c r="EZ13" s="127"/>
      <c r="FA13" s="127"/>
      <c r="FB13" s="127"/>
      <c r="FC13" s="127"/>
      <c r="FD13" s="129"/>
      <c r="FE13" s="127"/>
      <c r="FF13" s="127"/>
      <c r="FG13" s="127"/>
      <c r="FH13" s="126"/>
      <c r="FI13" s="127"/>
      <c r="FJ13" s="127"/>
      <c r="FK13" s="127"/>
      <c r="FL13" s="127"/>
      <c r="FM13" s="127"/>
      <c r="FN13" s="133"/>
      <c r="FO13" s="130"/>
      <c r="FP13" s="130"/>
      <c r="FQ13" s="130"/>
      <c r="FR13" s="131"/>
      <c r="FS13" s="127"/>
      <c r="FT13" s="127"/>
      <c r="FU13" s="127"/>
      <c r="FV13" s="127"/>
      <c r="FW13" s="127"/>
      <c r="FX13" s="129"/>
      <c r="FY13" s="127"/>
      <c r="FZ13" s="130"/>
      <c r="GA13" s="130"/>
      <c r="GB13" s="131"/>
      <c r="GC13" s="130"/>
      <c r="GD13" s="130"/>
      <c r="GE13" s="130"/>
      <c r="GF13" s="130"/>
      <c r="GG13" s="133"/>
      <c r="GH13" s="130"/>
      <c r="GI13" s="131"/>
      <c r="GJ13" s="77"/>
      <c r="GK13" s="78"/>
      <c r="GL13" s="130"/>
      <c r="GM13" s="79"/>
      <c r="GN13" s="78"/>
      <c r="GO13" s="127"/>
      <c r="GP13" s="78"/>
      <c r="GQ13" s="78"/>
      <c r="GR13" s="134"/>
      <c r="GS13" s="134"/>
      <c r="GT13" s="134"/>
      <c r="GU13" s="134"/>
      <c r="GV13" s="134"/>
      <c r="GW13" s="134"/>
      <c r="GX13" s="130"/>
      <c r="GY13" s="78"/>
      <c r="GZ13" s="127"/>
      <c r="HA13" s="78"/>
      <c r="HB13" s="78"/>
      <c r="HC13" s="77"/>
      <c r="HD13" s="78"/>
      <c r="HE13" s="130"/>
      <c r="HF13" s="78"/>
      <c r="HG13" s="79"/>
      <c r="HH13" s="78"/>
      <c r="HI13" s="130"/>
      <c r="HJ13" s="78"/>
      <c r="HK13" s="78"/>
      <c r="HL13" s="129"/>
      <c r="HM13" s="127"/>
      <c r="HN13" s="127"/>
      <c r="HO13" s="127"/>
      <c r="HP13" s="129"/>
      <c r="HQ13" s="127"/>
      <c r="HR13" s="127"/>
      <c r="HS13" s="127"/>
      <c r="HT13" s="127"/>
      <c r="HU13" s="127"/>
      <c r="HV13" s="127"/>
      <c r="HW13" s="127"/>
      <c r="HX13" s="126"/>
      <c r="HY13" s="129"/>
      <c r="HZ13" s="127"/>
      <c r="IA13" s="127"/>
      <c r="IB13" s="127"/>
      <c r="IC13" s="126"/>
      <c r="ID13" s="133"/>
      <c r="IE13" s="130"/>
      <c r="IF13" s="130"/>
      <c r="IG13" s="130"/>
      <c r="IH13" s="131"/>
      <c r="II13" s="133"/>
      <c r="IJ13" s="130"/>
      <c r="IK13" s="130"/>
      <c r="IL13" s="131"/>
      <c r="IM13" s="127"/>
      <c r="IN13" s="127"/>
      <c r="IO13" s="127"/>
      <c r="IP13" s="129"/>
      <c r="IQ13" s="127"/>
      <c r="IR13" s="126"/>
      <c r="IS13" s="129"/>
      <c r="IT13" s="127"/>
      <c r="IU13" s="127"/>
      <c r="IV13" s="127"/>
      <c r="IW13" s="126"/>
      <c r="IX13" s="129"/>
      <c r="IY13" s="127"/>
      <c r="IZ13" s="127"/>
      <c r="JA13" s="127"/>
      <c r="JB13" s="127"/>
      <c r="JC13" s="126"/>
    </row>
    <row r="14" spans="1:263" s="81" customFormat="1" ht="12.5" hidden="1" x14ac:dyDescent="0.25">
      <c r="A14" s="76" t="s">
        <v>187</v>
      </c>
      <c r="B14" s="129"/>
      <c r="C14" s="127"/>
      <c r="D14" s="127"/>
      <c r="E14" s="127"/>
      <c r="F14" s="126"/>
      <c r="G14" s="127"/>
      <c r="H14" s="127"/>
      <c r="I14" s="127"/>
      <c r="J14" s="127"/>
      <c r="K14" s="127"/>
      <c r="L14" s="129"/>
      <c r="M14" s="127"/>
      <c r="N14" s="127"/>
      <c r="O14" s="127"/>
      <c r="P14" s="126"/>
      <c r="Q14" s="129"/>
      <c r="R14" s="127"/>
      <c r="S14" s="127"/>
      <c r="T14" s="127"/>
      <c r="U14" s="126"/>
      <c r="V14" s="127"/>
      <c r="W14" s="127"/>
      <c r="X14" s="127"/>
      <c r="Y14" s="127"/>
      <c r="Z14" s="127"/>
      <c r="AA14" s="128"/>
      <c r="AB14" s="127"/>
      <c r="AC14" s="127"/>
      <c r="AD14" s="127"/>
      <c r="AE14" s="127"/>
      <c r="AF14" s="127"/>
      <c r="AG14" s="128"/>
      <c r="AH14" s="129"/>
      <c r="AI14" s="127"/>
      <c r="AJ14" s="127"/>
      <c r="AK14" s="127"/>
      <c r="AL14" s="126"/>
      <c r="AM14" s="127"/>
      <c r="AN14" s="127"/>
      <c r="AO14" s="127"/>
      <c r="AP14" s="127"/>
      <c r="AQ14" s="127"/>
      <c r="AR14" s="129"/>
      <c r="AS14" s="127"/>
      <c r="AT14" s="127"/>
      <c r="AU14" s="127"/>
      <c r="AV14" s="126"/>
      <c r="AW14" s="129"/>
      <c r="AX14" s="127"/>
      <c r="AY14" s="127"/>
      <c r="AZ14" s="127"/>
      <c r="BA14" s="127"/>
      <c r="BB14" s="126"/>
      <c r="BC14" s="127"/>
      <c r="BD14" s="127"/>
      <c r="BE14" s="127"/>
      <c r="BF14" s="127"/>
      <c r="BG14" s="127"/>
      <c r="BH14" s="127"/>
      <c r="BI14" s="129"/>
      <c r="BJ14" s="127"/>
      <c r="BK14" s="127"/>
      <c r="BL14" s="127"/>
      <c r="BM14" s="126"/>
      <c r="BN14" s="129"/>
      <c r="BO14" s="127"/>
      <c r="BP14" s="127"/>
      <c r="BQ14" s="127"/>
      <c r="BR14" s="126"/>
      <c r="BS14" s="126"/>
      <c r="BT14" s="129"/>
      <c r="BU14" s="127"/>
      <c r="BV14" s="127"/>
      <c r="BW14" s="126"/>
      <c r="BX14" s="127"/>
      <c r="BY14" s="127"/>
      <c r="BZ14" s="127"/>
      <c r="CA14" s="129"/>
      <c r="CB14" s="127"/>
      <c r="CC14" s="127"/>
      <c r="CD14" s="126"/>
      <c r="CE14" s="129"/>
      <c r="CF14" s="126"/>
      <c r="CG14" s="128"/>
      <c r="CH14" s="127"/>
      <c r="CI14" s="127"/>
      <c r="CJ14" s="127"/>
      <c r="CK14" s="127"/>
      <c r="CL14" s="129"/>
      <c r="CM14" s="127"/>
      <c r="CN14" s="127"/>
      <c r="CO14" s="126"/>
      <c r="CP14" s="127"/>
      <c r="CQ14" s="127"/>
      <c r="CR14" s="127"/>
      <c r="CS14" s="127"/>
      <c r="CT14" s="129"/>
      <c r="CU14" s="127"/>
      <c r="CV14" s="127"/>
      <c r="CW14" s="130"/>
      <c r="CX14" s="130">
        <v>0</v>
      </c>
      <c r="CY14" s="79">
        <v>0</v>
      </c>
      <c r="CZ14" s="127"/>
      <c r="DA14" s="127"/>
      <c r="DB14" s="127"/>
      <c r="DC14" s="127"/>
      <c r="DD14" s="127"/>
      <c r="DE14" s="129"/>
      <c r="DF14" s="127"/>
      <c r="DG14" s="127"/>
      <c r="DH14" s="127"/>
      <c r="DI14" s="126"/>
      <c r="DJ14" s="127"/>
      <c r="DK14" s="127"/>
      <c r="DL14" s="127"/>
      <c r="DM14" s="127"/>
      <c r="DN14" s="127"/>
      <c r="DO14" s="77"/>
      <c r="DP14" s="79"/>
      <c r="DQ14" s="130"/>
      <c r="DR14" s="78"/>
      <c r="DS14" s="78"/>
      <c r="DT14" s="78"/>
      <c r="DU14" s="77"/>
      <c r="DV14" s="130"/>
      <c r="DW14" s="130"/>
      <c r="DX14" s="130"/>
      <c r="DY14" s="131"/>
      <c r="DZ14" s="130"/>
      <c r="EA14" s="130"/>
      <c r="EB14" s="130"/>
      <c r="EC14" s="130"/>
      <c r="ED14" s="130"/>
      <c r="EE14" s="133"/>
      <c r="EF14" s="130"/>
      <c r="EG14" s="130"/>
      <c r="EH14" s="127"/>
      <c r="EI14" s="126"/>
      <c r="EJ14" s="127"/>
      <c r="EK14" s="127"/>
      <c r="EL14" s="127"/>
      <c r="EM14" s="127"/>
      <c r="EN14" s="127"/>
      <c r="EO14" s="129"/>
      <c r="EP14" s="127"/>
      <c r="EQ14" s="127"/>
      <c r="ER14" s="127"/>
      <c r="ES14" s="126"/>
      <c r="ET14" s="129"/>
      <c r="EU14" s="127"/>
      <c r="EV14" s="127"/>
      <c r="EW14" s="127"/>
      <c r="EX14" s="126"/>
      <c r="EY14" s="127"/>
      <c r="EZ14" s="127"/>
      <c r="FA14" s="127"/>
      <c r="FB14" s="127"/>
      <c r="FC14" s="127"/>
      <c r="FD14" s="129"/>
      <c r="FE14" s="127"/>
      <c r="FF14" s="127"/>
      <c r="FG14" s="127"/>
      <c r="FH14" s="126"/>
      <c r="FI14" s="127"/>
      <c r="FJ14" s="127"/>
      <c r="FK14" s="127"/>
      <c r="FL14" s="127"/>
      <c r="FM14" s="127"/>
      <c r="FN14" s="133"/>
      <c r="FO14" s="130"/>
      <c r="FP14" s="130"/>
      <c r="FQ14" s="130"/>
      <c r="FR14" s="131"/>
      <c r="FS14" s="127"/>
      <c r="FT14" s="127"/>
      <c r="FU14" s="127"/>
      <c r="FV14" s="127"/>
      <c r="FW14" s="127"/>
      <c r="FX14" s="129"/>
      <c r="FY14" s="127"/>
      <c r="FZ14" s="130"/>
      <c r="GA14" s="130"/>
      <c r="GB14" s="131"/>
      <c r="GC14" s="130"/>
      <c r="GD14" s="130"/>
      <c r="GE14" s="130"/>
      <c r="GF14" s="130"/>
      <c r="GG14" s="133"/>
      <c r="GH14" s="130"/>
      <c r="GI14" s="131"/>
      <c r="GJ14" s="77"/>
      <c r="GK14" s="78"/>
      <c r="GL14" s="130"/>
      <c r="GM14" s="79"/>
      <c r="GN14" s="127"/>
      <c r="GO14" s="127"/>
      <c r="GP14" s="130"/>
      <c r="GQ14" s="78"/>
      <c r="GR14" s="134"/>
      <c r="GS14" s="134"/>
      <c r="GT14" s="134"/>
      <c r="GU14" s="134"/>
      <c r="GV14" s="134"/>
      <c r="GW14" s="134"/>
      <c r="GX14" s="130"/>
      <c r="GY14" s="127"/>
      <c r="GZ14" s="127"/>
      <c r="HA14" s="130"/>
      <c r="HB14" s="78"/>
      <c r="HC14" s="77"/>
      <c r="HD14" s="130"/>
      <c r="HE14" s="130"/>
      <c r="HF14" s="130"/>
      <c r="HG14" s="79"/>
      <c r="HH14" s="130"/>
      <c r="HI14" s="130"/>
      <c r="HJ14" s="130"/>
      <c r="HK14" s="78"/>
      <c r="HL14" s="129"/>
      <c r="HM14" s="127"/>
      <c r="HN14" s="127"/>
      <c r="HO14" s="127"/>
      <c r="HP14" s="129"/>
      <c r="HQ14" s="127"/>
      <c r="HR14" s="127"/>
      <c r="HS14" s="127"/>
      <c r="HT14" s="127"/>
      <c r="HU14" s="127"/>
      <c r="HV14" s="127"/>
      <c r="HW14" s="127"/>
      <c r="HX14" s="126"/>
      <c r="HY14" s="129"/>
      <c r="HZ14" s="127"/>
      <c r="IA14" s="127"/>
      <c r="IB14" s="127"/>
      <c r="IC14" s="126"/>
      <c r="ID14" s="133"/>
      <c r="IE14" s="130"/>
      <c r="IF14" s="130"/>
      <c r="IG14" s="130"/>
      <c r="IH14" s="131"/>
      <c r="II14" s="133"/>
      <c r="IJ14" s="130"/>
      <c r="IK14" s="130"/>
      <c r="IL14" s="131"/>
      <c r="IM14" s="127"/>
      <c r="IN14" s="127"/>
      <c r="IO14" s="127"/>
      <c r="IP14" s="129"/>
      <c r="IQ14" s="127"/>
      <c r="IR14" s="126"/>
      <c r="IS14" s="129"/>
      <c r="IT14" s="127"/>
      <c r="IU14" s="127"/>
      <c r="IV14" s="127"/>
      <c r="IW14" s="126"/>
      <c r="IX14" s="129"/>
      <c r="IY14" s="127"/>
      <c r="IZ14" s="127"/>
      <c r="JA14" s="127"/>
      <c r="JB14" s="127"/>
      <c r="JC14" s="126"/>
    </row>
    <row r="15" spans="1:263" s="81" customFormat="1" ht="12.5" hidden="1" x14ac:dyDescent="0.25">
      <c r="A15" s="76" t="s">
        <v>188</v>
      </c>
      <c r="B15" s="129"/>
      <c r="C15" s="127"/>
      <c r="D15" s="127"/>
      <c r="E15" s="127"/>
      <c r="F15" s="126"/>
      <c r="G15" s="127"/>
      <c r="H15" s="127"/>
      <c r="I15" s="127"/>
      <c r="J15" s="127"/>
      <c r="K15" s="127"/>
      <c r="L15" s="129"/>
      <c r="M15" s="127"/>
      <c r="N15" s="127"/>
      <c r="O15" s="127"/>
      <c r="P15" s="126"/>
      <c r="Q15" s="129"/>
      <c r="R15" s="127"/>
      <c r="S15" s="127"/>
      <c r="T15" s="127"/>
      <c r="U15" s="126"/>
      <c r="V15" s="127"/>
      <c r="W15" s="127"/>
      <c r="X15" s="127"/>
      <c r="Y15" s="127"/>
      <c r="Z15" s="127"/>
      <c r="AA15" s="128"/>
      <c r="AB15" s="127"/>
      <c r="AC15" s="127"/>
      <c r="AD15" s="127"/>
      <c r="AE15" s="127"/>
      <c r="AF15" s="127"/>
      <c r="AG15" s="128"/>
      <c r="AH15" s="129"/>
      <c r="AI15" s="127"/>
      <c r="AJ15" s="127"/>
      <c r="AK15" s="127"/>
      <c r="AL15" s="126"/>
      <c r="AM15" s="127"/>
      <c r="AN15" s="127"/>
      <c r="AO15" s="127"/>
      <c r="AP15" s="127"/>
      <c r="AQ15" s="127"/>
      <c r="AR15" s="129"/>
      <c r="AS15" s="127"/>
      <c r="AT15" s="127"/>
      <c r="AU15" s="127"/>
      <c r="AV15" s="126"/>
      <c r="AW15" s="129"/>
      <c r="AX15" s="127"/>
      <c r="AY15" s="127"/>
      <c r="AZ15" s="127"/>
      <c r="BA15" s="127"/>
      <c r="BB15" s="126"/>
      <c r="BC15" s="127"/>
      <c r="BD15" s="127"/>
      <c r="BE15" s="127"/>
      <c r="BF15" s="127"/>
      <c r="BG15" s="127"/>
      <c r="BH15" s="127"/>
      <c r="BI15" s="129"/>
      <c r="BJ15" s="127"/>
      <c r="BK15" s="127"/>
      <c r="BL15" s="127"/>
      <c r="BM15" s="126"/>
      <c r="BN15" s="129"/>
      <c r="BO15" s="127"/>
      <c r="BP15" s="127"/>
      <c r="BQ15" s="127"/>
      <c r="BR15" s="126"/>
      <c r="BS15" s="126"/>
      <c r="BT15" s="129"/>
      <c r="BU15" s="127"/>
      <c r="BV15" s="127"/>
      <c r="BW15" s="126"/>
      <c r="BX15" s="127"/>
      <c r="BY15" s="127"/>
      <c r="BZ15" s="127"/>
      <c r="CA15" s="129"/>
      <c r="CB15" s="127"/>
      <c r="CC15" s="127"/>
      <c r="CD15" s="126"/>
      <c r="CE15" s="129"/>
      <c r="CF15" s="126"/>
      <c r="CG15" s="128"/>
      <c r="CH15" s="127"/>
      <c r="CI15" s="127"/>
      <c r="CJ15" s="127"/>
      <c r="CK15" s="127"/>
      <c r="CL15" s="129"/>
      <c r="CM15" s="127"/>
      <c r="CN15" s="127"/>
      <c r="CO15" s="126"/>
      <c r="CP15" s="127"/>
      <c r="CQ15" s="127"/>
      <c r="CR15" s="127"/>
      <c r="CS15" s="127"/>
      <c r="CT15" s="129"/>
      <c r="CU15" s="127"/>
      <c r="CV15" s="127"/>
      <c r="CW15" s="127"/>
      <c r="CX15" s="127"/>
      <c r="CY15" s="126"/>
      <c r="CZ15" s="127"/>
      <c r="DA15" s="127"/>
      <c r="DB15" s="127"/>
      <c r="DC15" s="127"/>
      <c r="DD15" s="127"/>
      <c r="DE15" s="129"/>
      <c r="DF15" s="127"/>
      <c r="DG15" s="127"/>
      <c r="DH15" s="127"/>
      <c r="DI15" s="126"/>
      <c r="DJ15" s="127"/>
      <c r="DK15" s="127"/>
      <c r="DL15" s="127"/>
      <c r="DM15" s="127"/>
      <c r="DN15" s="127"/>
      <c r="DO15" s="77"/>
      <c r="DP15" s="79"/>
      <c r="DQ15" s="130"/>
      <c r="DR15" s="127"/>
      <c r="DS15" s="130"/>
      <c r="DT15" s="78"/>
      <c r="DU15" s="77"/>
      <c r="DV15" s="130"/>
      <c r="DW15" s="130"/>
      <c r="DX15" s="130"/>
      <c r="DY15" s="131"/>
      <c r="DZ15" s="130"/>
      <c r="EA15" s="130"/>
      <c r="EB15" s="130"/>
      <c r="EC15" s="130"/>
      <c r="ED15" s="130"/>
      <c r="EE15" s="133"/>
      <c r="EF15" s="130"/>
      <c r="EG15" s="130"/>
      <c r="EH15" s="127"/>
      <c r="EI15" s="126"/>
      <c r="EJ15" s="127"/>
      <c r="EK15" s="127"/>
      <c r="EL15" s="127"/>
      <c r="EM15" s="127"/>
      <c r="EN15" s="127"/>
      <c r="EO15" s="129"/>
      <c r="EP15" s="127"/>
      <c r="EQ15" s="127"/>
      <c r="ER15" s="127"/>
      <c r="ES15" s="126"/>
      <c r="ET15" s="129"/>
      <c r="EU15" s="127"/>
      <c r="EV15" s="127"/>
      <c r="EW15" s="127"/>
      <c r="EX15" s="126"/>
      <c r="EY15" s="127"/>
      <c r="EZ15" s="127"/>
      <c r="FA15" s="127"/>
      <c r="FB15" s="127"/>
      <c r="FC15" s="127"/>
      <c r="FD15" s="129"/>
      <c r="FE15" s="127"/>
      <c r="FF15" s="127"/>
      <c r="FG15" s="127"/>
      <c r="FH15" s="126"/>
      <c r="FI15" s="127"/>
      <c r="FJ15" s="127"/>
      <c r="FK15" s="127"/>
      <c r="FL15" s="127"/>
      <c r="FM15" s="127"/>
      <c r="FN15" s="133"/>
      <c r="FO15" s="130"/>
      <c r="FP15" s="130"/>
      <c r="FQ15" s="130"/>
      <c r="FR15" s="131"/>
      <c r="FS15" s="127"/>
      <c r="FT15" s="127"/>
      <c r="FU15" s="127"/>
      <c r="FV15" s="127"/>
      <c r="FW15" s="127"/>
      <c r="FX15" s="129"/>
      <c r="FY15" s="127"/>
      <c r="FZ15" s="127"/>
      <c r="GA15" s="127"/>
      <c r="GB15" s="126"/>
      <c r="GC15" s="78">
        <v>0</v>
      </c>
      <c r="GD15" s="78"/>
      <c r="GE15" s="127"/>
      <c r="GF15" s="78">
        <v>0</v>
      </c>
      <c r="GG15" s="77"/>
      <c r="GH15" s="130"/>
      <c r="GI15" s="79">
        <v>0</v>
      </c>
      <c r="GJ15" s="129"/>
      <c r="GK15" s="127"/>
      <c r="GL15" s="127"/>
      <c r="GM15" s="126"/>
      <c r="GN15" s="127"/>
      <c r="GO15" s="127"/>
      <c r="GP15" s="127"/>
      <c r="GQ15" s="127"/>
      <c r="GR15" s="80">
        <v>0</v>
      </c>
      <c r="GS15" s="80">
        <v>0</v>
      </c>
      <c r="GT15" s="80">
        <v>0</v>
      </c>
      <c r="GU15" s="80">
        <v>0</v>
      </c>
      <c r="GV15" s="80">
        <v>0</v>
      </c>
      <c r="GW15" s="80">
        <v>0</v>
      </c>
      <c r="GX15" s="78"/>
      <c r="GY15" s="127"/>
      <c r="GZ15" s="127"/>
      <c r="HA15" s="127"/>
      <c r="HB15" s="127"/>
      <c r="HC15" s="133"/>
      <c r="HD15" s="130"/>
      <c r="HE15" s="130"/>
      <c r="HF15" s="130"/>
      <c r="HG15" s="131"/>
      <c r="HH15" s="130"/>
      <c r="HI15" s="130"/>
      <c r="HJ15" s="130"/>
      <c r="HK15" s="130"/>
      <c r="HL15" s="129"/>
      <c r="HM15" s="127"/>
      <c r="HN15" s="78">
        <v>0</v>
      </c>
      <c r="HO15" s="78">
        <v>0</v>
      </c>
      <c r="HP15" s="129"/>
      <c r="HQ15" s="127"/>
      <c r="HR15" s="78">
        <v>0</v>
      </c>
      <c r="HS15" s="127"/>
      <c r="HT15" s="127"/>
      <c r="HU15" s="127"/>
      <c r="HV15" s="127"/>
      <c r="HW15" s="78">
        <v>0</v>
      </c>
      <c r="HX15" s="79">
        <v>0</v>
      </c>
      <c r="HY15" s="129"/>
      <c r="HZ15" s="127"/>
      <c r="IA15" s="127"/>
      <c r="IB15" s="78">
        <v>0</v>
      </c>
      <c r="IC15" s="79">
        <v>0</v>
      </c>
      <c r="ID15" s="133"/>
      <c r="IE15" s="130"/>
      <c r="IF15" s="130"/>
      <c r="IG15" s="78"/>
      <c r="IH15" s="79"/>
      <c r="II15" s="133"/>
      <c r="IJ15" s="130"/>
      <c r="IK15" s="78"/>
      <c r="IL15" s="79"/>
      <c r="IM15" s="127"/>
      <c r="IN15" s="127"/>
      <c r="IO15" s="127"/>
      <c r="IP15" s="129"/>
      <c r="IQ15" s="127"/>
      <c r="IR15" s="126"/>
      <c r="IS15" s="129"/>
      <c r="IT15" s="127"/>
      <c r="IU15" s="127"/>
      <c r="IV15" s="127"/>
      <c r="IW15" s="126"/>
      <c r="IX15" s="129"/>
      <c r="IY15" s="127"/>
      <c r="IZ15" s="127"/>
      <c r="JA15" s="127"/>
      <c r="JB15" s="127"/>
      <c r="JC15" s="126"/>
    </row>
    <row r="16" spans="1:263" s="81" customFormat="1" ht="12.5" hidden="1" x14ac:dyDescent="0.25">
      <c r="A16" s="76" t="s">
        <v>189</v>
      </c>
      <c r="B16" s="129"/>
      <c r="C16" s="127"/>
      <c r="D16" s="127"/>
      <c r="E16" s="127"/>
      <c r="F16" s="126"/>
      <c r="G16" s="127"/>
      <c r="H16" s="127"/>
      <c r="I16" s="127"/>
      <c r="J16" s="127"/>
      <c r="K16" s="127"/>
      <c r="L16" s="129"/>
      <c r="M16" s="127"/>
      <c r="N16" s="127"/>
      <c r="O16" s="127"/>
      <c r="P16" s="126"/>
      <c r="Q16" s="129"/>
      <c r="R16" s="127"/>
      <c r="S16" s="127"/>
      <c r="T16" s="127"/>
      <c r="U16" s="126"/>
      <c r="V16" s="127"/>
      <c r="W16" s="127"/>
      <c r="X16" s="127"/>
      <c r="Y16" s="127"/>
      <c r="Z16" s="127"/>
      <c r="AA16" s="128"/>
      <c r="AB16" s="127"/>
      <c r="AC16" s="127"/>
      <c r="AD16" s="127"/>
      <c r="AE16" s="127"/>
      <c r="AF16" s="127"/>
      <c r="AG16" s="128"/>
      <c r="AH16" s="129"/>
      <c r="AI16" s="127"/>
      <c r="AJ16" s="127"/>
      <c r="AK16" s="127"/>
      <c r="AL16" s="126"/>
      <c r="AM16" s="127"/>
      <c r="AN16" s="127"/>
      <c r="AO16" s="127"/>
      <c r="AP16" s="127"/>
      <c r="AQ16" s="127"/>
      <c r="AR16" s="129"/>
      <c r="AS16" s="127"/>
      <c r="AT16" s="127"/>
      <c r="AU16" s="127"/>
      <c r="AV16" s="126"/>
      <c r="AW16" s="129"/>
      <c r="AX16" s="127"/>
      <c r="AY16" s="127"/>
      <c r="AZ16" s="127"/>
      <c r="BA16" s="127"/>
      <c r="BB16" s="126"/>
      <c r="BC16" s="127"/>
      <c r="BD16" s="127"/>
      <c r="BE16" s="127"/>
      <c r="BF16" s="127"/>
      <c r="BG16" s="127"/>
      <c r="BH16" s="127"/>
      <c r="BI16" s="129"/>
      <c r="BJ16" s="127"/>
      <c r="BK16" s="127"/>
      <c r="BL16" s="127"/>
      <c r="BM16" s="126"/>
      <c r="BN16" s="129"/>
      <c r="BO16" s="127"/>
      <c r="BP16" s="127"/>
      <c r="BQ16" s="127"/>
      <c r="BR16" s="126"/>
      <c r="BS16" s="126"/>
      <c r="BT16" s="129"/>
      <c r="BU16" s="127"/>
      <c r="BV16" s="127"/>
      <c r="BW16" s="126"/>
      <c r="BX16" s="127"/>
      <c r="BY16" s="127"/>
      <c r="BZ16" s="127"/>
      <c r="CA16" s="129"/>
      <c r="CB16" s="127"/>
      <c r="CC16" s="127"/>
      <c r="CD16" s="126"/>
      <c r="CE16" s="129"/>
      <c r="CF16" s="126"/>
      <c r="CG16" s="128"/>
      <c r="CH16" s="127"/>
      <c r="CI16" s="127"/>
      <c r="CJ16" s="127"/>
      <c r="CK16" s="127"/>
      <c r="CL16" s="129"/>
      <c r="CM16" s="127"/>
      <c r="CN16" s="127"/>
      <c r="CO16" s="126"/>
      <c r="CP16" s="127"/>
      <c r="CQ16" s="127"/>
      <c r="CR16" s="127"/>
      <c r="CS16" s="127"/>
      <c r="CT16" s="129"/>
      <c r="CU16" s="127"/>
      <c r="CV16" s="127"/>
      <c r="CW16" s="127"/>
      <c r="CX16" s="127"/>
      <c r="CY16" s="126"/>
      <c r="CZ16" s="127"/>
      <c r="DA16" s="127"/>
      <c r="DB16" s="127"/>
      <c r="DC16" s="127"/>
      <c r="DD16" s="127"/>
      <c r="DE16" s="129"/>
      <c r="DF16" s="127"/>
      <c r="DG16" s="127"/>
      <c r="DH16" s="127"/>
      <c r="DI16" s="126"/>
      <c r="DJ16" s="127"/>
      <c r="DK16" s="127"/>
      <c r="DL16" s="127"/>
      <c r="DM16" s="127"/>
      <c r="DN16" s="127"/>
      <c r="DO16" s="77"/>
      <c r="DP16" s="79"/>
      <c r="DQ16" s="130"/>
      <c r="DR16" s="127"/>
      <c r="DS16" s="127"/>
      <c r="DT16" s="127"/>
      <c r="DU16" s="129"/>
      <c r="DV16" s="127"/>
      <c r="DW16" s="127"/>
      <c r="DX16" s="127"/>
      <c r="DY16" s="126"/>
      <c r="DZ16" s="127"/>
      <c r="EA16" s="127"/>
      <c r="EB16" s="127"/>
      <c r="EC16" s="127"/>
      <c r="ED16" s="127"/>
      <c r="EE16" s="129"/>
      <c r="EF16" s="127"/>
      <c r="EG16" s="127"/>
      <c r="EH16" s="127"/>
      <c r="EI16" s="126"/>
      <c r="EJ16" s="127"/>
      <c r="EK16" s="127"/>
      <c r="EL16" s="127"/>
      <c r="EM16" s="127"/>
      <c r="EN16" s="127"/>
      <c r="EO16" s="129"/>
      <c r="EP16" s="127"/>
      <c r="EQ16" s="127"/>
      <c r="ER16" s="127"/>
      <c r="ES16" s="126"/>
      <c r="ET16" s="129"/>
      <c r="EU16" s="127"/>
      <c r="EV16" s="127"/>
      <c r="EW16" s="127"/>
      <c r="EX16" s="126"/>
      <c r="EY16" s="127"/>
      <c r="EZ16" s="127"/>
      <c r="FA16" s="127"/>
      <c r="FB16" s="127"/>
      <c r="FC16" s="127"/>
      <c r="FD16" s="129"/>
      <c r="FE16" s="127"/>
      <c r="FF16" s="127"/>
      <c r="FG16" s="127"/>
      <c r="FH16" s="126"/>
      <c r="FI16" s="127"/>
      <c r="FJ16" s="127"/>
      <c r="FK16" s="127"/>
      <c r="FL16" s="127"/>
      <c r="FM16" s="127"/>
      <c r="FN16" s="133"/>
      <c r="FO16" s="130"/>
      <c r="FP16" s="130"/>
      <c r="FQ16" s="130"/>
      <c r="FR16" s="131"/>
      <c r="FS16" s="127"/>
      <c r="FT16" s="127"/>
      <c r="FU16" s="127"/>
      <c r="FV16" s="127"/>
      <c r="FW16" s="127"/>
      <c r="FX16" s="129"/>
      <c r="FY16" s="127"/>
      <c r="FZ16" s="127"/>
      <c r="GA16" s="127"/>
      <c r="GB16" s="126"/>
      <c r="GC16" s="127"/>
      <c r="GD16" s="127"/>
      <c r="GE16" s="127"/>
      <c r="GF16" s="127"/>
      <c r="GG16" s="133"/>
      <c r="GH16" s="130"/>
      <c r="GI16" s="131"/>
      <c r="GJ16" s="77">
        <v>0</v>
      </c>
      <c r="GK16" s="78"/>
      <c r="GL16" s="127"/>
      <c r="GM16" s="79">
        <v>0</v>
      </c>
      <c r="GN16" s="78">
        <v>0</v>
      </c>
      <c r="GO16" s="127"/>
      <c r="GP16" s="121">
        <v>0</v>
      </c>
      <c r="GQ16" s="78">
        <v>0</v>
      </c>
      <c r="GR16" s="128"/>
      <c r="GS16" s="128"/>
      <c r="GT16" s="128"/>
      <c r="GU16" s="128"/>
      <c r="GV16" s="128"/>
      <c r="GW16" s="128"/>
      <c r="GX16" s="135">
        <v>0</v>
      </c>
      <c r="GY16" s="78">
        <v>0</v>
      </c>
      <c r="GZ16" s="127"/>
      <c r="HA16" s="121">
        <v>0</v>
      </c>
      <c r="HB16" s="78">
        <v>0</v>
      </c>
      <c r="HC16" s="77"/>
      <c r="HD16" s="78"/>
      <c r="HE16" s="130"/>
      <c r="HF16" s="78"/>
      <c r="HG16" s="79"/>
      <c r="HH16" s="78"/>
      <c r="HI16" s="130"/>
      <c r="HJ16" s="78"/>
      <c r="HK16" s="78"/>
      <c r="HL16" s="129"/>
      <c r="HM16" s="127"/>
      <c r="HN16" s="127"/>
      <c r="HO16" s="127"/>
      <c r="HP16" s="129"/>
      <c r="HQ16" s="127"/>
      <c r="HR16" s="127"/>
      <c r="HS16" s="127"/>
      <c r="HT16" s="127"/>
      <c r="HU16" s="127"/>
      <c r="HV16" s="127"/>
      <c r="HW16" s="127"/>
      <c r="HX16" s="126"/>
      <c r="HY16" s="129"/>
      <c r="HZ16" s="127"/>
      <c r="IA16" s="127"/>
      <c r="IB16" s="127"/>
      <c r="IC16" s="126"/>
      <c r="ID16" s="133"/>
      <c r="IE16" s="130"/>
      <c r="IF16" s="130"/>
      <c r="IG16" s="130"/>
      <c r="IH16" s="131"/>
      <c r="II16" s="133"/>
      <c r="IJ16" s="130"/>
      <c r="IK16" s="130"/>
      <c r="IL16" s="131"/>
      <c r="IM16" s="127"/>
      <c r="IN16" s="127"/>
      <c r="IO16" s="127"/>
      <c r="IP16" s="129"/>
      <c r="IQ16" s="127"/>
      <c r="IR16" s="126"/>
      <c r="IS16" s="129"/>
      <c r="IT16" s="127"/>
      <c r="IU16" s="127"/>
      <c r="IV16" s="127"/>
      <c r="IW16" s="126"/>
      <c r="IX16" s="129"/>
      <c r="IY16" s="127"/>
      <c r="IZ16" s="127"/>
      <c r="JA16" s="127"/>
      <c r="JB16" s="127"/>
      <c r="JC16" s="126"/>
    </row>
    <row r="17" spans="1:263" s="137" customFormat="1" ht="12.5" hidden="1" x14ac:dyDescent="0.25">
      <c r="A17" s="136" t="s">
        <v>190</v>
      </c>
      <c r="B17" s="133"/>
      <c r="C17" s="130"/>
      <c r="D17" s="130"/>
      <c r="E17" s="130"/>
      <c r="F17" s="131"/>
      <c r="G17" s="130"/>
      <c r="H17" s="130"/>
      <c r="I17" s="130"/>
      <c r="J17" s="130"/>
      <c r="K17" s="130"/>
      <c r="L17" s="133"/>
      <c r="M17" s="130"/>
      <c r="N17" s="130"/>
      <c r="O17" s="130"/>
      <c r="P17" s="131"/>
      <c r="Q17" s="133"/>
      <c r="R17" s="130"/>
      <c r="S17" s="130"/>
      <c r="T17" s="130"/>
      <c r="U17" s="131"/>
      <c r="V17" s="130"/>
      <c r="W17" s="130"/>
      <c r="X17" s="130"/>
      <c r="Y17" s="130"/>
      <c r="Z17" s="130"/>
      <c r="AA17" s="134"/>
      <c r="AB17" s="130"/>
      <c r="AC17" s="130"/>
      <c r="AD17" s="130"/>
      <c r="AE17" s="130"/>
      <c r="AF17" s="130"/>
      <c r="AG17" s="134"/>
      <c r="AH17" s="133"/>
      <c r="AI17" s="130"/>
      <c r="AJ17" s="130"/>
      <c r="AK17" s="130"/>
      <c r="AL17" s="131"/>
      <c r="AM17" s="130"/>
      <c r="AN17" s="130"/>
      <c r="AO17" s="130"/>
      <c r="AP17" s="130"/>
      <c r="AQ17" s="130"/>
      <c r="AR17" s="133"/>
      <c r="AS17" s="130"/>
      <c r="AT17" s="130"/>
      <c r="AU17" s="130"/>
      <c r="AV17" s="131"/>
      <c r="AW17" s="133"/>
      <c r="AX17" s="130"/>
      <c r="AY17" s="130"/>
      <c r="AZ17" s="130"/>
      <c r="BA17" s="130"/>
      <c r="BB17" s="131"/>
      <c r="BC17" s="130"/>
      <c r="BD17" s="130"/>
      <c r="BE17" s="130"/>
      <c r="BF17" s="130"/>
      <c r="BG17" s="130"/>
      <c r="BH17" s="130"/>
      <c r="BI17" s="133"/>
      <c r="BJ17" s="130"/>
      <c r="BK17" s="130"/>
      <c r="BL17" s="130"/>
      <c r="BM17" s="131"/>
      <c r="BN17" s="133"/>
      <c r="BO17" s="130"/>
      <c r="BP17" s="130"/>
      <c r="BQ17" s="130"/>
      <c r="BR17" s="131"/>
      <c r="BS17" s="131"/>
      <c r="BT17" s="133"/>
      <c r="BU17" s="130"/>
      <c r="BV17" s="130"/>
      <c r="BW17" s="131"/>
      <c r="BX17" s="130"/>
      <c r="BY17" s="130"/>
      <c r="BZ17" s="130"/>
      <c r="CA17" s="133"/>
      <c r="CB17" s="130"/>
      <c r="CC17" s="130"/>
      <c r="CD17" s="131"/>
      <c r="CE17" s="133"/>
      <c r="CF17" s="131"/>
      <c r="CG17" s="134"/>
      <c r="CH17" s="130"/>
      <c r="CI17" s="130"/>
      <c r="CJ17" s="130"/>
      <c r="CK17" s="130"/>
      <c r="CL17" s="133"/>
      <c r="CM17" s="130"/>
      <c r="CN17" s="130"/>
      <c r="CO17" s="131"/>
      <c r="CP17" s="130"/>
      <c r="CQ17" s="130"/>
      <c r="CR17" s="130"/>
      <c r="CS17" s="130"/>
      <c r="CT17" s="133"/>
      <c r="CU17" s="130"/>
      <c r="CV17" s="130"/>
      <c r="CW17" s="130"/>
      <c r="CX17" s="130"/>
      <c r="CY17" s="131"/>
      <c r="CZ17" s="130"/>
      <c r="DA17" s="130"/>
      <c r="DB17" s="130"/>
      <c r="DC17" s="130"/>
      <c r="DD17" s="130"/>
      <c r="DE17" s="133"/>
      <c r="DF17" s="130"/>
      <c r="DG17" s="130"/>
      <c r="DH17" s="130"/>
      <c r="DI17" s="131"/>
      <c r="DJ17" s="130"/>
      <c r="DK17" s="130"/>
      <c r="DL17" s="130"/>
      <c r="DM17" s="130"/>
      <c r="DN17" s="130"/>
      <c r="DO17" s="77"/>
      <c r="DP17" s="79"/>
      <c r="DQ17" s="130"/>
      <c r="DR17" s="130"/>
      <c r="DS17" s="130"/>
      <c r="DT17" s="130"/>
      <c r="DU17" s="133"/>
      <c r="DV17" s="130"/>
      <c r="DW17" s="130"/>
      <c r="DX17" s="130"/>
      <c r="DY17" s="131"/>
      <c r="DZ17" s="130"/>
      <c r="EA17" s="130"/>
      <c r="EB17" s="130"/>
      <c r="EC17" s="130"/>
      <c r="ED17" s="130"/>
      <c r="EE17" s="133"/>
      <c r="EF17" s="130"/>
      <c r="EG17" s="130"/>
      <c r="EH17" s="130"/>
      <c r="EI17" s="131"/>
      <c r="EJ17" s="130"/>
      <c r="EK17" s="130"/>
      <c r="EL17" s="130"/>
      <c r="EM17" s="130"/>
      <c r="EN17" s="130"/>
      <c r="EO17" s="133"/>
      <c r="EP17" s="130"/>
      <c r="EQ17" s="130"/>
      <c r="ER17" s="130"/>
      <c r="ES17" s="131"/>
      <c r="ET17" s="133"/>
      <c r="EU17" s="130"/>
      <c r="EV17" s="130"/>
      <c r="EW17" s="130"/>
      <c r="EX17" s="131"/>
      <c r="EY17" s="130"/>
      <c r="EZ17" s="130"/>
      <c r="FA17" s="130"/>
      <c r="FB17" s="130"/>
      <c r="FC17" s="130"/>
      <c r="FD17" s="133"/>
      <c r="FE17" s="130"/>
      <c r="FF17" s="130"/>
      <c r="FG17" s="130"/>
      <c r="FH17" s="131"/>
      <c r="FI17" s="130"/>
      <c r="FJ17" s="130"/>
      <c r="FK17" s="130"/>
      <c r="FL17" s="130"/>
      <c r="FM17" s="130"/>
      <c r="FN17" s="133"/>
      <c r="FO17" s="130"/>
      <c r="FP17" s="130"/>
      <c r="FQ17" s="130"/>
      <c r="FR17" s="131"/>
      <c r="FS17" s="130"/>
      <c r="FT17" s="130"/>
      <c r="FU17" s="130"/>
      <c r="FV17" s="130"/>
      <c r="FW17" s="130"/>
      <c r="FX17" s="133"/>
      <c r="FY17" s="130"/>
      <c r="FZ17" s="130"/>
      <c r="GA17" s="130"/>
      <c r="GB17" s="131"/>
      <c r="GC17" s="130"/>
      <c r="GD17" s="130"/>
      <c r="GE17" s="130"/>
      <c r="GF17" s="130"/>
      <c r="GG17" s="133"/>
      <c r="GH17" s="130"/>
      <c r="GI17" s="131"/>
      <c r="GJ17" s="77">
        <v>0</v>
      </c>
      <c r="GK17" s="78"/>
      <c r="GL17" s="130"/>
      <c r="GM17" s="79">
        <v>0</v>
      </c>
      <c r="GN17" s="78"/>
      <c r="GO17" s="130"/>
      <c r="GP17" s="78"/>
      <c r="GQ17" s="78"/>
      <c r="GR17" s="134"/>
      <c r="GS17" s="134"/>
      <c r="GT17" s="134"/>
      <c r="GU17" s="134"/>
      <c r="GV17" s="134"/>
      <c r="GW17" s="134"/>
      <c r="GX17" s="130"/>
      <c r="GY17" s="78"/>
      <c r="GZ17" s="130"/>
      <c r="HA17" s="78"/>
      <c r="HB17" s="78"/>
      <c r="HC17" s="77">
        <v>0</v>
      </c>
      <c r="HD17" s="78">
        <v>0</v>
      </c>
      <c r="HE17" s="130"/>
      <c r="HF17" s="78">
        <v>0</v>
      </c>
      <c r="HG17" s="79">
        <v>0</v>
      </c>
      <c r="HH17" s="78"/>
      <c r="HI17" s="130"/>
      <c r="HJ17" s="78"/>
      <c r="HK17" s="78"/>
      <c r="HL17" s="133"/>
      <c r="HM17" s="130"/>
      <c r="HN17" s="130"/>
      <c r="HO17" s="130"/>
      <c r="HP17" s="133"/>
      <c r="HQ17" s="130"/>
      <c r="HR17" s="130"/>
      <c r="HS17" s="130"/>
      <c r="HT17" s="130"/>
      <c r="HU17" s="130"/>
      <c r="HV17" s="130"/>
      <c r="HW17" s="130"/>
      <c r="HX17" s="131"/>
      <c r="HY17" s="133"/>
      <c r="HZ17" s="130"/>
      <c r="IA17" s="130"/>
      <c r="IB17" s="130"/>
      <c r="IC17" s="131"/>
      <c r="ID17" s="133"/>
      <c r="IE17" s="130"/>
      <c r="IF17" s="130"/>
      <c r="IG17" s="130"/>
      <c r="IH17" s="131"/>
      <c r="II17" s="133"/>
      <c r="IJ17" s="130"/>
      <c r="IK17" s="130"/>
      <c r="IL17" s="131"/>
      <c r="IM17" s="130"/>
      <c r="IN17" s="130"/>
      <c r="IO17" s="130"/>
      <c r="IP17" s="133"/>
      <c r="IQ17" s="130"/>
      <c r="IR17" s="131"/>
      <c r="IS17" s="133"/>
      <c r="IT17" s="130"/>
      <c r="IU17" s="130"/>
      <c r="IV17" s="130"/>
      <c r="IW17" s="131"/>
      <c r="IX17" s="133"/>
      <c r="IY17" s="130"/>
      <c r="IZ17" s="130"/>
      <c r="JA17" s="130"/>
      <c r="JB17" s="130"/>
      <c r="JC17" s="131"/>
    </row>
    <row r="18" spans="1:263" s="81" customFormat="1" ht="12.5" hidden="1" x14ac:dyDescent="0.25">
      <c r="A18" s="76" t="s">
        <v>191</v>
      </c>
      <c r="B18" s="129"/>
      <c r="C18" s="127"/>
      <c r="D18" s="127"/>
      <c r="E18" s="127"/>
      <c r="F18" s="126"/>
      <c r="G18" s="127"/>
      <c r="H18" s="127"/>
      <c r="I18" s="127"/>
      <c r="J18" s="127"/>
      <c r="K18" s="127"/>
      <c r="L18" s="129"/>
      <c r="M18" s="127"/>
      <c r="N18" s="127"/>
      <c r="O18" s="127"/>
      <c r="P18" s="126"/>
      <c r="Q18" s="129"/>
      <c r="R18" s="127"/>
      <c r="S18" s="127"/>
      <c r="T18" s="127"/>
      <c r="U18" s="126"/>
      <c r="V18" s="127"/>
      <c r="W18" s="127"/>
      <c r="X18" s="127"/>
      <c r="Y18" s="127"/>
      <c r="Z18" s="127"/>
      <c r="AA18" s="128"/>
      <c r="AB18" s="127"/>
      <c r="AC18" s="127"/>
      <c r="AD18" s="127"/>
      <c r="AE18" s="127"/>
      <c r="AF18" s="127"/>
      <c r="AG18" s="128"/>
      <c r="AH18" s="129"/>
      <c r="AI18" s="127"/>
      <c r="AJ18" s="127"/>
      <c r="AK18" s="127"/>
      <c r="AL18" s="126"/>
      <c r="AM18" s="127"/>
      <c r="AN18" s="127"/>
      <c r="AO18" s="127"/>
      <c r="AP18" s="127"/>
      <c r="AQ18" s="127"/>
      <c r="AR18" s="129"/>
      <c r="AS18" s="127"/>
      <c r="AT18" s="127"/>
      <c r="AU18" s="127"/>
      <c r="AV18" s="126"/>
      <c r="AW18" s="129"/>
      <c r="AX18" s="127"/>
      <c r="AY18" s="127"/>
      <c r="AZ18" s="127"/>
      <c r="BA18" s="127"/>
      <c r="BB18" s="126"/>
      <c r="BC18" s="127"/>
      <c r="BD18" s="127"/>
      <c r="BE18" s="127"/>
      <c r="BF18" s="127"/>
      <c r="BG18" s="127"/>
      <c r="BH18" s="127"/>
      <c r="BI18" s="129"/>
      <c r="BJ18" s="127"/>
      <c r="BK18" s="127"/>
      <c r="BL18" s="127"/>
      <c r="BM18" s="126"/>
      <c r="BN18" s="129"/>
      <c r="BO18" s="127"/>
      <c r="BP18" s="127"/>
      <c r="BQ18" s="127"/>
      <c r="BR18" s="126"/>
      <c r="BS18" s="126"/>
      <c r="BT18" s="129"/>
      <c r="BU18" s="127"/>
      <c r="BV18" s="127"/>
      <c r="BW18" s="126"/>
      <c r="BX18" s="127"/>
      <c r="BY18" s="127"/>
      <c r="BZ18" s="127"/>
      <c r="CA18" s="129"/>
      <c r="CB18" s="127"/>
      <c r="CC18" s="127"/>
      <c r="CD18" s="126"/>
      <c r="CE18" s="129"/>
      <c r="CF18" s="126"/>
      <c r="CG18" s="128"/>
      <c r="CH18" s="127"/>
      <c r="CI18" s="127"/>
      <c r="CJ18" s="127"/>
      <c r="CK18" s="127"/>
      <c r="CL18" s="129"/>
      <c r="CM18" s="127"/>
      <c r="CN18" s="127"/>
      <c r="CO18" s="126"/>
      <c r="CP18" s="127"/>
      <c r="CQ18" s="127"/>
      <c r="CR18" s="127"/>
      <c r="CS18" s="127"/>
      <c r="CT18" s="129"/>
      <c r="CU18" s="127"/>
      <c r="CV18" s="127"/>
      <c r="CW18" s="127"/>
      <c r="CX18" s="127"/>
      <c r="CY18" s="126"/>
      <c r="CZ18" s="127"/>
      <c r="DA18" s="127"/>
      <c r="DB18" s="127"/>
      <c r="DC18" s="127"/>
      <c r="DD18" s="127"/>
      <c r="DE18" s="129"/>
      <c r="DF18" s="127"/>
      <c r="DG18" s="127"/>
      <c r="DH18" s="127"/>
      <c r="DI18" s="126"/>
      <c r="DJ18" s="127"/>
      <c r="DK18" s="127"/>
      <c r="DL18" s="127"/>
      <c r="DM18" s="127"/>
      <c r="DN18" s="127"/>
      <c r="DO18" s="77"/>
      <c r="DP18" s="79">
        <v>0</v>
      </c>
      <c r="DQ18" s="78">
        <v>0</v>
      </c>
      <c r="DR18" s="78">
        <v>0</v>
      </c>
      <c r="DS18" s="121">
        <v>0</v>
      </c>
      <c r="DT18" s="78">
        <v>0</v>
      </c>
      <c r="DU18" s="77"/>
      <c r="DV18" s="127"/>
      <c r="DW18" s="127"/>
      <c r="DX18" s="127"/>
      <c r="DY18" s="126"/>
      <c r="DZ18" s="127"/>
      <c r="EA18" s="127"/>
      <c r="EB18" s="127"/>
      <c r="EC18" s="127"/>
      <c r="ED18" s="127"/>
      <c r="EE18" s="129"/>
      <c r="EF18" s="127"/>
      <c r="EG18" s="127"/>
      <c r="EH18" s="127"/>
      <c r="EI18" s="126"/>
      <c r="EJ18" s="127"/>
      <c r="EK18" s="127"/>
      <c r="EL18" s="127"/>
      <c r="EM18" s="127"/>
      <c r="EN18" s="127"/>
      <c r="EO18" s="129"/>
      <c r="EP18" s="127"/>
      <c r="EQ18" s="127"/>
      <c r="ER18" s="127"/>
      <c r="ES18" s="126"/>
      <c r="ET18" s="129"/>
      <c r="EU18" s="127"/>
      <c r="EV18" s="127"/>
      <c r="EW18" s="127"/>
      <c r="EX18" s="126"/>
      <c r="EY18" s="127"/>
      <c r="EZ18" s="127"/>
      <c r="FA18" s="127"/>
      <c r="FB18" s="127"/>
      <c r="FC18" s="127"/>
      <c r="FD18" s="129"/>
      <c r="FE18" s="127"/>
      <c r="FF18" s="127"/>
      <c r="FG18" s="127"/>
      <c r="FH18" s="126"/>
      <c r="FI18" s="127"/>
      <c r="FJ18" s="127"/>
      <c r="FK18" s="127"/>
      <c r="FL18" s="127"/>
      <c r="FM18" s="127"/>
      <c r="FN18" s="133"/>
      <c r="FO18" s="130"/>
      <c r="FP18" s="130"/>
      <c r="FQ18" s="130"/>
      <c r="FR18" s="131"/>
      <c r="FS18" s="127"/>
      <c r="FT18" s="127"/>
      <c r="FU18" s="127"/>
      <c r="FV18" s="127"/>
      <c r="FW18" s="127"/>
      <c r="FX18" s="129"/>
      <c r="FY18" s="127"/>
      <c r="FZ18" s="127"/>
      <c r="GA18" s="127"/>
      <c r="GB18" s="126"/>
      <c r="GC18" s="127"/>
      <c r="GD18" s="127"/>
      <c r="GE18" s="127"/>
      <c r="GF18" s="127"/>
      <c r="GG18" s="133"/>
      <c r="GH18" s="130"/>
      <c r="GI18" s="131"/>
      <c r="GJ18" s="129"/>
      <c r="GK18" s="127"/>
      <c r="GL18" s="127"/>
      <c r="GM18" s="126"/>
      <c r="GN18" s="127"/>
      <c r="GO18" s="127"/>
      <c r="GP18" s="127"/>
      <c r="GQ18" s="127"/>
      <c r="GR18" s="128"/>
      <c r="GS18" s="128"/>
      <c r="GT18" s="128"/>
      <c r="GU18" s="128"/>
      <c r="GV18" s="128"/>
      <c r="GW18" s="128"/>
      <c r="GX18" s="127"/>
      <c r="GY18" s="127"/>
      <c r="GZ18" s="127"/>
      <c r="HA18" s="127"/>
      <c r="HB18" s="127"/>
      <c r="HC18" s="133"/>
      <c r="HD18" s="130"/>
      <c r="HE18" s="130"/>
      <c r="HF18" s="130"/>
      <c r="HG18" s="131"/>
      <c r="HH18" s="130"/>
      <c r="HI18" s="130"/>
      <c r="HJ18" s="130"/>
      <c r="HK18" s="130"/>
      <c r="HL18" s="129"/>
      <c r="HM18" s="127"/>
      <c r="HN18" s="127"/>
      <c r="HO18" s="127"/>
      <c r="HP18" s="129"/>
      <c r="HQ18" s="127"/>
      <c r="HR18" s="127"/>
      <c r="HS18" s="127"/>
      <c r="HT18" s="127"/>
      <c r="HU18" s="127"/>
      <c r="HV18" s="127"/>
      <c r="HW18" s="127"/>
      <c r="HX18" s="126"/>
      <c r="HY18" s="129"/>
      <c r="HZ18" s="127"/>
      <c r="IA18" s="127"/>
      <c r="IB18" s="127"/>
      <c r="IC18" s="126"/>
      <c r="ID18" s="133"/>
      <c r="IE18" s="130"/>
      <c r="IF18" s="130"/>
      <c r="IG18" s="130"/>
      <c r="IH18" s="131"/>
      <c r="II18" s="133"/>
      <c r="IJ18" s="130"/>
      <c r="IK18" s="130"/>
      <c r="IL18" s="131"/>
      <c r="IM18" s="127"/>
      <c r="IN18" s="127"/>
      <c r="IO18" s="127"/>
      <c r="IP18" s="129"/>
      <c r="IQ18" s="127"/>
      <c r="IR18" s="126"/>
      <c r="IS18" s="129"/>
      <c r="IT18" s="127"/>
      <c r="IU18" s="127"/>
      <c r="IV18" s="127"/>
      <c r="IW18" s="126"/>
      <c r="IX18" s="129"/>
      <c r="IY18" s="127"/>
      <c r="IZ18" s="127"/>
      <c r="JA18" s="127"/>
      <c r="JB18" s="127"/>
      <c r="JC18" s="126"/>
    </row>
    <row r="19" spans="1:263" s="81" customFormat="1" ht="12.5" hidden="1" x14ac:dyDescent="0.25">
      <c r="A19" s="138" t="s">
        <v>192</v>
      </c>
      <c r="B19" s="139"/>
      <c r="C19" s="140"/>
      <c r="D19" s="141">
        <v>1</v>
      </c>
      <c r="E19" s="141">
        <v>0</v>
      </c>
      <c r="F19" s="142"/>
      <c r="G19" s="140"/>
      <c r="H19" s="140"/>
      <c r="I19" s="141">
        <v>1</v>
      </c>
      <c r="J19" s="141">
        <v>0</v>
      </c>
      <c r="K19" s="140"/>
      <c r="L19" s="139"/>
      <c r="M19" s="140"/>
      <c r="N19" s="141">
        <v>1</v>
      </c>
      <c r="O19" s="141">
        <v>0</v>
      </c>
      <c r="P19" s="142"/>
      <c r="Q19" s="139"/>
      <c r="R19" s="140"/>
      <c r="S19" s="141">
        <v>1</v>
      </c>
      <c r="T19" s="141">
        <v>0</v>
      </c>
      <c r="U19" s="142"/>
      <c r="V19" s="140"/>
      <c r="W19" s="140"/>
      <c r="X19" s="141">
        <v>1</v>
      </c>
      <c r="Y19" s="141">
        <v>0</v>
      </c>
      <c r="Z19" s="140"/>
      <c r="AA19" s="143"/>
      <c r="AB19" s="140"/>
      <c r="AC19" s="140"/>
      <c r="AD19" s="141">
        <v>1</v>
      </c>
      <c r="AE19" s="141">
        <v>0</v>
      </c>
      <c r="AF19" s="140"/>
      <c r="AG19" s="143"/>
      <c r="AH19" s="139"/>
      <c r="AI19" s="140"/>
      <c r="AJ19" s="141">
        <v>1</v>
      </c>
      <c r="AK19" s="141">
        <v>0</v>
      </c>
      <c r="AL19" s="142"/>
      <c r="AM19" s="140"/>
      <c r="AN19" s="140"/>
      <c r="AO19" s="141">
        <v>1</v>
      </c>
      <c r="AP19" s="141">
        <v>0</v>
      </c>
      <c r="AQ19" s="140"/>
      <c r="AR19" s="139"/>
      <c r="AS19" s="140"/>
      <c r="AT19" s="141">
        <v>1</v>
      </c>
      <c r="AU19" s="141">
        <v>0</v>
      </c>
      <c r="AV19" s="142"/>
      <c r="AW19" s="139"/>
      <c r="AX19" s="140"/>
      <c r="AY19" s="141">
        <v>1</v>
      </c>
      <c r="AZ19" s="141">
        <v>0</v>
      </c>
      <c r="BA19" s="141"/>
      <c r="BB19" s="142"/>
      <c r="BC19" s="140"/>
      <c r="BD19" s="140"/>
      <c r="BE19" s="141">
        <v>1</v>
      </c>
      <c r="BF19" s="141">
        <v>0</v>
      </c>
      <c r="BG19" s="140"/>
      <c r="BH19" s="140"/>
      <c r="BI19" s="139"/>
      <c r="BJ19" s="140"/>
      <c r="BK19" s="141">
        <v>1</v>
      </c>
      <c r="BL19" s="141">
        <v>0</v>
      </c>
      <c r="BM19" s="142"/>
      <c r="BN19" s="139"/>
      <c r="BO19" s="140"/>
      <c r="BP19" s="141">
        <v>1</v>
      </c>
      <c r="BQ19" s="141">
        <v>0</v>
      </c>
      <c r="BR19" s="142"/>
      <c r="BS19" s="142"/>
      <c r="BT19" s="139"/>
      <c r="BU19" s="140"/>
      <c r="BV19" s="141">
        <v>0</v>
      </c>
      <c r="BW19" s="142"/>
      <c r="BX19" s="140"/>
      <c r="BY19" s="141">
        <v>0</v>
      </c>
      <c r="BZ19" s="140"/>
      <c r="CA19" s="139"/>
      <c r="CB19" s="140"/>
      <c r="CC19" s="141">
        <v>0</v>
      </c>
      <c r="CD19" s="142"/>
      <c r="CE19" s="139"/>
      <c r="CF19" s="142"/>
      <c r="CG19" s="144">
        <v>2.0000000000000018E-2</v>
      </c>
      <c r="CH19" s="141"/>
      <c r="CI19" s="141"/>
      <c r="CJ19" s="141">
        <v>0</v>
      </c>
      <c r="CK19" s="141"/>
      <c r="CL19" s="145"/>
      <c r="CM19" s="141"/>
      <c r="CN19" s="141">
        <v>0</v>
      </c>
      <c r="CO19" s="146"/>
      <c r="CP19" s="140"/>
      <c r="CQ19" s="140"/>
      <c r="CR19" s="141">
        <v>0</v>
      </c>
      <c r="CS19" s="140"/>
      <c r="CT19" s="139"/>
      <c r="CU19" s="140"/>
      <c r="CV19" s="141">
        <v>1</v>
      </c>
      <c r="CW19" s="141">
        <v>0</v>
      </c>
      <c r="CX19" s="141"/>
      <c r="CY19" s="142"/>
      <c r="CZ19" s="140"/>
      <c r="DA19" s="140"/>
      <c r="DB19" s="141">
        <v>1</v>
      </c>
      <c r="DC19" s="141">
        <v>0</v>
      </c>
      <c r="DD19" s="140"/>
      <c r="DE19" s="139"/>
      <c r="DF19" s="140"/>
      <c r="DG19" s="141">
        <v>1</v>
      </c>
      <c r="DH19" s="141"/>
      <c r="DI19" s="142"/>
      <c r="DJ19" s="140"/>
      <c r="DK19" s="140"/>
      <c r="DL19" s="141">
        <v>1</v>
      </c>
      <c r="DM19" s="141">
        <v>0</v>
      </c>
      <c r="DN19" s="140"/>
      <c r="DO19" s="145">
        <v>1</v>
      </c>
      <c r="DP19" s="146"/>
      <c r="DQ19" s="140"/>
      <c r="DR19" s="140"/>
      <c r="DS19" s="141">
        <v>0</v>
      </c>
      <c r="DT19" s="140"/>
      <c r="DU19" s="139"/>
      <c r="DV19" s="140"/>
      <c r="DW19" s="141">
        <v>0</v>
      </c>
      <c r="DX19" s="140"/>
      <c r="DY19" s="142"/>
      <c r="DZ19" s="140"/>
      <c r="EA19" s="140"/>
      <c r="EB19" s="141">
        <v>0</v>
      </c>
      <c r="EC19" s="140"/>
      <c r="ED19" s="140"/>
      <c r="EE19" s="139"/>
      <c r="EF19" s="140"/>
      <c r="EG19" s="141">
        <v>0</v>
      </c>
      <c r="EH19" s="140"/>
      <c r="EI19" s="142"/>
      <c r="EJ19" s="140"/>
      <c r="EK19" s="140"/>
      <c r="EL19" s="141">
        <v>0</v>
      </c>
      <c r="EM19" s="140"/>
      <c r="EN19" s="140"/>
      <c r="EO19" s="139"/>
      <c r="EP19" s="140"/>
      <c r="EQ19" s="141">
        <v>0</v>
      </c>
      <c r="ER19" s="140"/>
      <c r="ES19" s="142"/>
      <c r="ET19" s="139"/>
      <c r="EU19" s="140"/>
      <c r="EV19" s="141">
        <v>0</v>
      </c>
      <c r="EW19" s="140"/>
      <c r="EX19" s="142"/>
      <c r="EY19" s="140"/>
      <c r="EZ19" s="140"/>
      <c r="FA19" s="141">
        <v>0</v>
      </c>
      <c r="FB19" s="140"/>
      <c r="FC19" s="140"/>
      <c r="FD19" s="139"/>
      <c r="FE19" s="140"/>
      <c r="FF19" s="141">
        <v>0</v>
      </c>
      <c r="FG19" s="140"/>
      <c r="FH19" s="142"/>
      <c r="FI19" s="140"/>
      <c r="FJ19" s="140"/>
      <c r="FK19" s="141">
        <v>0</v>
      </c>
      <c r="FL19" s="140"/>
      <c r="FM19" s="140"/>
      <c r="FN19" s="147"/>
      <c r="FO19" s="148"/>
      <c r="FP19" s="141">
        <v>0</v>
      </c>
      <c r="FQ19" s="148"/>
      <c r="FR19" s="149"/>
      <c r="FS19" s="140"/>
      <c r="FT19" s="140"/>
      <c r="FU19" s="141">
        <v>0</v>
      </c>
      <c r="FV19" s="140"/>
      <c r="FW19" s="140"/>
      <c r="FX19" s="139"/>
      <c r="FY19" s="140"/>
      <c r="FZ19" s="141">
        <v>0</v>
      </c>
      <c r="GA19" s="140"/>
      <c r="GB19" s="142"/>
      <c r="GC19" s="140"/>
      <c r="GD19" s="140"/>
      <c r="GE19" s="141">
        <v>0</v>
      </c>
      <c r="GF19" s="140"/>
      <c r="GG19" s="147"/>
      <c r="GH19" s="141">
        <v>0</v>
      </c>
      <c r="GI19" s="149"/>
      <c r="GJ19" s="139"/>
      <c r="GK19" s="140"/>
      <c r="GL19" s="141">
        <v>0</v>
      </c>
      <c r="GM19" s="142"/>
      <c r="GN19" s="140"/>
      <c r="GO19" s="141">
        <v>1</v>
      </c>
      <c r="GP19" s="141">
        <v>0</v>
      </c>
      <c r="GQ19" s="140"/>
      <c r="GR19" s="143"/>
      <c r="GS19" s="143"/>
      <c r="GT19" s="143"/>
      <c r="GU19" s="143"/>
      <c r="GV19" s="143"/>
      <c r="GW19" s="143"/>
      <c r="GX19" s="140"/>
      <c r="GY19" s="140"/>
      <c r="GZ19" s="141">
        <v>1</v>
      </c>
      <c r="HA19" s="141">
        <v>0</v>
      </c>
      <c r="HB19" s="140"/>
      <c r="HC19" s="147"/>
      <c r="HD19" s="148"/>
      <c r="HE19" s="141">
        <v>1</v>
      </c>
      <c r="HF19" s="141">
        <v>0</v>
      </c>
      <c r="HG19" s="149"/>
      <c r="HH19" s="148"/>
      <c r="HI19" s="141">
        <v>1</v>
      </c>
      <c r="HJ19" s="141">
        <v>0</v>
      </c>
      <c r="HK19" s="148"/>
      <c r="HL19" s="145">
        <v>1</v>
      </c>
      <c r="HM19" s="141">
        <v>0</v>
      </c>
      <c r="HN19" s="141"/>
      <c r="HO19" s="141"/>
      <c r="HP19" s="145">
        <v>1</v>
      </c>
      <c r="HQ19" s="141">
        <v>0</v>
      </c>
      <c r="HR19" s="141"/>
      <c r="HS19" s="140"/>
      <c r="HT19" s="140"/>
      <c r="HU19" s="141">
        <v>1</v>
      </c>
      <c r="HV19" s="141">
        <v>0</v>
      </c>
      <c r="HW19" s="141"/>
      <c r="HX19" s="142"/>
      <c r="HY19" s="139"/>
      <c r="HZ19" s="141">
        <v>1</v>
      </c>
      <c r="IA19" s="141">
        <v>0</v>
      </c>
      <c r="IB19" s="141"/>
      <c r="IC19" s="142"/>
      <c r="ID19" s="147"/>
      <c r="IE19" s="141">
        <v>1</v>
      </c>
      <c r="IF19" s="141">
        <v>0</v>
      </c>
      <c r="IG19" s="141"/>
      <c r="IH19" s="149"/>
      <c r="II19" s="147"/>
      <c r="IJ19" s="141">
        <v>0</v>
      </c>
      <c r="IK19" s="141"/>
      <c r="IL19" s="149"/>
      <c r="IM19" s="140"/>
      <c r="IN19" s="141">
        <v>0</v>
      </c>
      <c r="IO19" s="140"/>
      <c r="IP19" s="145">
        <v>1</v>
      </c>
      <c r="IQ19" s="141">
        <v>0</v>
      </c>
      <c r="IR19" s="146">
        <v>0</v>
      </c>
      <c r="IS19" s="139"/>
      <c r="IT19" s="141">
        <v>0</v>
      </c>
      <c r="IU19" s="140"/>
      <c r="IV19" s="141">
        <v>0</v>
      </c>
      <c r="IW19" s="142"/>
      <c r="IX19" s="139"/>
      <c r="IY19" s="140"/>
      <c r="IZ19" s="141">
        <v>1</v>
      </c>
      <c r="JA19" s="141">
        <v>0</v>
      </c>
      <c r="JB19" s="141"/>
      <c r="JC19" s="142"/>
    </row>
    <row r="20" spans="1:263" s="81" customFormat="1" ht="12.5" hidden="1" x14ac:dyDescent="0.25">
      <c r="A20" s="136" t="s">
        <v>193</v>
      </c>
      <c r="B20" s="76"/>
      <c r="C20" s="150"/>
      <c r="F20" s="151"/>
      <c r="L20" s="76"/>
      <c r="P20" s="151"/>
      <c r="Q20" s="76"/>
      <c r="U20" s="151"/>
      <c r="AA20" s="152"/>
      <c r="AG20" s="152"/>
      <c r="AH20" s="76"/>
      <c r="AL20" s="151"/>
      <c r="AR20" s="76"/>
      <c r="AV20" s="151"/>
      <c r="AW20" s="76"/>
      <c r="BB20" s="151"/>
      <c r="BI20" s="76"/>
      <c r="BM20" s="151"/>
      <c r="BN20" s="76"/>
      <c r="BR20" s="151"/>
      <c r="BS20" s="151"/>
      <c r="BT20" s="76"/>
      <c r="BW20" s="151"/>
      <c r="CA20" s="76"/>
      <c r="CD20" s="151"/>
      <c r="CE20" s="76"/>
      <c r="CF20" s="151"/>
      <c r="CG20" s="152"/>
      <c r="CH20" s="137"/>
      <c r="CI20" s="137"/>
      <c r="CJ20" s="137"/>
      <c r="CK20" s="137"/>
      <c r="CL20" s="136"/>
      <c r="CM20" s="137"/>
      <c r="CN20" s="137"/>
      <c r="CO20" s="153"/>
      <c r="CT20" s="76"/>
      <c r="CY20" s="151"/>
      <c r="DE20" s="76"/>
      <c r="DI20" s="151"/>
      <c r="DO20" s="76"/>
      <c r="DP20" s="151"/>
      <c r="DU20" s="76"/>
      <c r="DV20" s="81" t="s">
        <v>194</v>
      </c>
      <c r="DY20" s="151"/>
      <c r="EA20" s="81" t="s">
        <v>194</v>
      </c>
      <c r="EE20" s="76"/>
      <c r="EF20" s="81" t="s">
        <v>194</v>
      </c>
      <c r="EI20" s="151"/>
      <c r="EK20" s="81" t="s">
        <v>194</v>
      </c>
      <c r="EO20" s="76"/>
      <c r="EP20" s="81" t="s">
        <v>194</v>
      </c>
      <c r="ES20" s="151"/>
      <c r="ET20" s="76"/>
      <c r="EU20" s="81" t="s">
        <v>194</v>
      </c>
      <c r="EX20" s="151"/>
      <c r="EZ20" s="81" t="s">
        <v>194</v>
      </c>
      <c r="FD20" s="76"/>
      <c r="FE20" s="81" t="s">
        <v>194</v>
      </c>
      <c r="FH20" s="151"/>
      <c r="FJ20" s="81" t="s">
        <v>194</v>
      </c>
      <c r="FN20" s="136"/>
      <c r="FO20" s="137" t="s">
        <v>194</v>
      </c>
      <c r="FP20" s="137"/>
      <c r="FQ20" s="137"/>
      <c r="FR20" s="153"/>
      <c r="FT20" s="81" t="s">
        <v>194</v>
      </c>
      <c r="FX20" s="76"/>
      <c r="FY20" s="81" t="s">
        <v>194</v>
      </c>
      <c r="GB20" s="151"/>
      <c r="GC20" s="81" t="s">
        <v>194</v>
      </c>
      <c r="GG20" s="136"/>
      <c r="GH20" s="137"/>
      <c r="GI20" s="153" t="s">
        <v>194</v>
      </c>
      <c r="GJ20" s="76" t="s">
        <v>194</v>
      </c>
      <c r="GM20" s="151"/>
      <c r="GN20" s="76" t="s">
        <v>194</v>
      </c>
      <c r="GR20" s="152" t="s">
        <v>194</v>
      </c>
      <c r="GS20" s="152" t="s">
        <v>194</v>
      </c>
      <c r="GT20" s="152" t="s">
        <v>194</v>
      </c>
      <c r="GU20" s="152" t="s">
        <v>194</v>
      </c>
      <c r="GV20" s="152" t="s">
        <v>194</v>
      </c>
      <c r="GW20" s="152" t="s">
        <v>194</v>
      </c>
      <c r="HC20" s="136"/>
      <c r="HD20" s="137"/>
      <c r="HE20" s="137"/>
      <c r="HF20" s="137"/>
      <c r="HG20" s="153"/>
      <c r="HH20" s="137"/>
      <c r="HI20" s="137"/>
      <c r="HJ20" s="137"/>
      <c r="HK20" s="137"/>
      <c r="HL20" s="76"/>
      <c r="HP20" s="76"/>
      <c r="HX20" s="151"/>
      <c r="HY20" s="76"/>
      <c r="IC20" s="151"/>
      <c r="ID20" s="136"/>
      <c r="IE20" s="137"/>
      <c r="IF20" s="137"/>
      <c r="IG20" s="137"/>
      <c r="IH20" s="153"/>
      <c r="II20" s="136"/>
      <c r="IJ20" s="137"/>
      <c r="IK20" s="137"/>
      <c r="IL20" s="153"/>
      <c r="IP20" s="76"/>
      <c r="IR20" s="151"/>
      <c r="IS20" s="76"/>
      <c r="IW20" s="151"/>
      <c r="IX20" s="76"/>
      <c r="JC20" s="151"/>
    </row>
    <row r="21" spans="1:263" s="81" customFormat="1" ht="12.5" hidden="1" x14ac:dyDescent="0.25">
      <c r="A21" s="76" t="s">
        <v>195</v>
      </c>
      <c r="B21" s="154">
        <v>38.133132300358611</v>
      </c>
      <c r="C21" s="155">
        <v>222.99999999999949</v>
      </c>
      <c r="D21" s="86">
        <v>404</v>
      </c>
      <c r="E21" s="86">
        <v>272</v>
      </c>
      <c r="F21" s="97">
        <v>826.62767725132812</v>
      </c>
      <c r="G21" s="155">
        <v>38.133132300358611</v>
      </c>
      <c r="H21" s="155">
        <v>222.99999999999949</v>
      </c>
      <c r="I21" s="86">
        <v>404</v>
      </c>
      <c r="J21" s="86">
        <v>272</v>
      </c>
      <c r="K21" s="86">
        <v>826.62767725132812</v>
      </c>
      <c r="L21" s="95">
        <v>38.133132300358611</v>
      </c>
      <c r="M21" s="86">
        <v>222.99999999999949</v>
      </c>
      <c r="N21" s="86">
        <v>404</v>
      </c>
      <c r="O21" s="86">
        <v>272</v>
      </c>
      <c r="P21" s="97">
        <v>826.62767725132812</v>
      </c>
      <c r="Q21" s="95">
        <v>38.133132300358611</v>
      </c>
      <c r="R21" s="86">
        <v>222.99999999999949</v>
      </c>
      <c r="S21" s="86">
        <v>404</v>
      </c>
      <c r="T21" s="86">
        <v>272</v>
      </c>
      <c r="U21" s="97">
        <v>826.62767725132812</v>
      </c>
      <c r="V21" s="155">
        <v>45.548859087131163</v>
      </c>
      <c r="W21" s="155">
        <v>222.99999999999949</v>
      </c>
      <c r="X21" s="86">
        <v>404</v>
      </c>
      <c r="Y21" s="86">
        <v>272</v>
      </c>
      <c r="Z21" s="86">
        <v>826.62767725132812</v>
      </c>
      <c r="AA21" s="107">
        <v>826.62767725132812</v>
      </c>
      <c r="AB21" s="155">
        <v>45.548859087131163</v>
      </c>
      <c r="AC21" s="155">
        <v>222.99999999999949</v>
      </c>
      <c r="AD21" s="86">
        <v>404</v>
      </c>
      <c r="AE21" s="86">
        <v>272</v>
      </c>
      <c r="AF21" s="86">
        <v>826.62767725132812</v>
      </c>
      <c r="AG21" s="107">
        <v>826.62767725132812</v>
      </c>
      <c r="AH21" s="154">
        <v>43.273924329860904</v>
      </c>
      <c r="AI21" s="155">
        <v>222.99999999999949</v>
      </c>
      <c r="AJ21" s="86">
        <v>404</v>
      </c>
      <c r="AK21" s="86">
        <v>272</v>
      </c>
      <c r="AL21" s="97">
        <v>826.62767725132812</v>
      </c>
      <c r="AM21" s="155">
        <v>43.273924329860904</v>
      </c>
      <c r="AN21" s="155">
        <v>222.99999999999949</v>
      </c>
      <c r="AO21" s="86">
        <v>404</v>
      </c>
      <c r="AP21" s="86">
        <v>272</v>
      </c>
      <c r="AQ21" s="86">
        <v>826.62767725132812</v>
      </c>
      <c r="AR21" s="154">
        <v>43.273924329860904</v>
      </c>
      <c r="AS21" s="155">
        <v>222.99999999999949</v>
      </c>
      <c r="AT21" s="86">
        <v>404</v>
      </c>
      <c r="AU21" s="86">
        <v>272</v>
      </c>
      <c r="AV21" s="97">
        <v>826.62767725132812</v>
      </c>
      <c r="AW21" s="154">
        <v>48.39252753371899</v>
      </c>
      <c r="AX21" s="155">
        <v>222.99999999999946</v>
      </c>
      <c r="AY21" s="86">
        <v>404</v>
      </c>
      <c r="AZ21" s="86">
        <v>272</v>
      </c>
      <c r="BA21" s="86">
        <v>1033.2845965641602</v>
      </c>
      <c r="BB21" s="97">
        <v>1033.2845965641602</v>
      </c>
      <c r="BC21" s="155">
        <v>45.548859087131163</v>
      </c>
      <c r="BD21" s="155">
        <v>222.99999999999949</v>
      </c>
      <c r="BE21" s="86">
        <v>404</v>
      </c>
      <c r="BF21" s="86">
        <v>272</v>
      </c>
      <c r="BG21" s="86">
        <v>939.34963324014564</v>
      </c>
      <c r="BH21" s="86">
        <v>939.34963324014564</v>
      </c>
      <c r="BI21" s="154">
        <v>43.273924329860904</v>
      </c>
      <c r="BJ21" s="155">
        <v>222.99999999999949</v>
      </c>
      <c r="BK21" s="86">
        <v>404</v>
      </c>
      <c r="BL21" s="86">
        <v>272</v>
      </c>
      <c r="BM21" s="97">
        <v>826.62767725132812</v>
      </c>
      <c r="BN21" s="154">
        <v>43.273924329860904</v>
      </c>
      <c r="BO21" s="155">
        <v>222.99999999999949</v>
      </c>
      <c r="BP21" s="86">
        <v>404</v>
      </c>
      <c r="BQ21" s="86">
        <v>272</v>
      </c>
      <c r="BR21" s="97">
        <v>826.62767725132812</v>
      </c>
      <c r="BS21" s="97">
        <v>826.62767725132812</v>
      </c>
      <c r="BT21" s="154">
        <v>43.273924329860904</v>
      </c>
      <c r="BU21" s="155">
        <v>222.99999999999949</v>
      </c>
      <c r="BV21" s="86">
        <v>272</v>
      </c>
      <c r="BW21" s="97">
        <v>826.62767725132812</v>
      </c>
      <c r="BX21" s="155">
        <v>222.99999999999949</v>
      </c>
      <c r="BY21" s="86">
        <v>272</v>
      </c>
      <c r="BZ21" s="86">
        <v>826.62767725132812</v>
      </c>
      <c r="CA21" s="154">
        <v>43.273924329860904</v>
      </c>
      <c r="CB21" s="155">
        <v>222.99999999999949</v>
      </c>
      <c r="CC21" s="86">
        <v>272</v>
      </c>
      <c r="CD21" s="97">
        <v>826.62767725132812</v>
      </c>
      <c r="CE21" s="95">
        <v>826.62767725132812</v>
      </c>
      <c r="CF21" s="97">
        <v>2297.536237462537</v>
      </c>
      <c r="CG21" s="107">
        <v>1640.8092317947101</v>
      </c>
      <c r="CH21" s="86">
        <v>54.298608153555243</v>
      </c>
      <c r="CI21" s="86">
        <v>222.99999999999946</v>
      </c>
      <c r="CJ21" s="86">
        <v>272</v>
      </c>
      <c r="CK21" s="86">
        <v>1377.7127954188802</v>
      </c>
      <c r="CL21" s="95">
        <v>54.298608153555243</v>
      </c>
      <c r="CM21" s="86">
        <v>222.99999999999946</v>
      </c>
      <c r="CN21" s="86">
        <v>272</v>
      </c>
      <c r="CO21" s="97">
        <v>1377.7127954188802</v>
      </c>
      <c r="CP21" s="155">
        <v>54.298608153555243</v>
      </c>
      <c r="CQ21" s="155">
        <v>222.99999999999946</v>
      </c>
      <c r="CR21" s="86">
        <v>272</v>
      </c>
      <c r="CS21" s="86">
        <v>1377.7127954188802</v>
      </c>
      <c r="CT21" s="154">
        <v>45.548859087131163</v>
      </c>
      <c r="CU21" s="155">
        <v>222.99999999999949</v>
      </c>
      <c r="CV21" s="86">
        <v>404</v>
      </c>
      <c r="CW21" s="86">
        <v>272</v>
      </c>
      <c r="CX21" s="86">
        <v>826.62767725132812</v>
      </c>
      <c r="CY21" s="97">
        <v>826.62767725132812</v>
      </c>
      <c r="CZ21" s="155">
        <v>48.39252753371899</v>
      </c>
      <c r="DA21" s="155">
        <v>222.99999999999946</v>
      </c>
      <c r="DB21" s="86">
        <v>404</v>
      </c>
      <c r="DC21" s="86">
        <v>272</v>
      </c>
      <c r="DD21" s="86">
        <v>1033.2845965641602</v>
      </c>
      <c r="DE21" s="154">
        <v>43.273924329860904</v>
      </c>
      <c r="DF21" s="155">
        <v>222.99999999999949</v>
      </c>
      <c r="DG21" s="86">
        <v>404</v>
      </c>
      <c r="DH21" s="86">
        <v>272</v>
      </c>
      <c r="DI21" s="97">
        <v>826.62767725132812</v>
      </c>
      <c r="DJ21" s="155">
        <v>45.548859087131163</v>
      </c>
      <c r="DK21" s="155">
        <v>222.99999999999949</v>
      </c>
      <c r="DL21" s="86">
        <v>404</v>
      </c>
      <c r="DM21" s="86">
        <v>272</v>
      </c>
      <c r="DN21" s="86">
        <v>939.34963324014564</v>
      </c>
      <c r="DO21" s="95">
        <v>5074.62</v>
      </c>
      <c r="DP21" s="97">
        <v>51664.229828208008</v>
      </c>
      <c r="DQ21" s="155">
        <v>159.2955969506443</v>
      </c>
      <c r="DR21" s="155">
        <v>222.99999999999946</v>
      </c>
      <c r="DS21" s="86">
        <v>272</v>
      </c>
      <c r="DT21" s="86">
        <v>5166.4229828208008</v>
      </c>
      <c r="DU21" s="95">
        <v>54.298608153555243</v>
      </c>
      <c r="DV21" s="155">
        <v>222.99999999999949</v>
      </c>
      <c r="DW21" s="86">
        <v>272</v>
      </c>
      <c r="DX21" s="86">
        <v>918.47519694592017</v>
      </c>
      <c r="DY21" s="97">
        <v>2297.536237462537</v>
      </c>
      <c r="DZ21" s="86">
        <v>54.298608153555243</v>
      </c>
      <c r="EA21" s="155">
        <v>222.99999999999949</v>
      </c>
      <c r="EB21" s="86">
        <v>272</v>
      </c>
      <c r="EC21" s="86">
        <v>918.47519694592017</v>
      </c>
      <c r="ED21" s="86">
        <v>2297.536237462537</v>
      </c>
      <c r="EE21" s="95">
        <v>54.298608153555243</v>
      </c>
      <c r="EF21" s="155">
        <v>222.99999999999949</v>
      </c>
      <c r="EG21" s="86">
        <v>272</v>
      </c>
      <c r="EH21" s="86">
        <v>918.47519694592017</v>
      </c>
      <c r="EI21" s="97">
        <v>2297.536237462537</v>
      </c>
      <c r="EJ21" s="86">
        <v>54.298608153555243</v>
      </c>
      <c r="EK21" s="155">
        <v>222.99999999999949</v>
      </c>
      <c r="EL21" s="86">
        <v>272</v>
      </c>
      <c r="EM21" s="86">
        <v>918.47519694592017</v>
      </c>
      <c r="EN21" s="86">
        <v>2297.536237462537</v>
      </c>
      <c r="EO21" s="95">
        <v>54.298608153555243</v>
      </c>
      <c r="EP21" s="155">
        <v>222.99999999999949</v>
      </c>
      <c r="EQ21" s="86">
        <v>272</v>
      </c>
      <c r="ER21" s="86">
        <v>918.47519694592017</v>
      </c>
      <c r="ES21" s="97">
        <v>2297.536237462537</v>
      </c>
      <c r="ET21" s="95">
        <v>54.298608153555243</v>
      </c>
      <c r="EU21" s="155">
        <v>222.99999999999949</v>
      </c>
      <c r="EV21" s="86">
        <v>272</v>
      </c>
      <c r="EW21" s="86">
        <v>918.47519694592017</v>
      </c>
      <c r="EX21" s="97">
        <v>2297.536237462537</v>
      </c>
      <c r="EY21" s="86">
        <v>54.298608153555243</v>
      </c>
      <c r="EZ21" s="155">
        <v>222.99999999999949</v>
      </c>
      <c r="FA21" s="86">
        <v>272</v>
      </c>
      <c r="FB21" s="86">
        <v>918.47519694592017</v>
      </c>
      <c r="FC21" s="86">
        <v>2297.536237462537</v>
      </c>
      <c r="FD21" s="95">
        <v>54.298608153555243</v>
      </c>
      <c r="FE21" s="155">
        <v>222.99999999999949</v>
      </c>
      <c r="FF21" s="86">
        <v>272</v>
      </c>
      <c r="FG21" s="86">
        <v>918.47519694592017</v>
      </c>
      <c r="FH21" s="97">
        <v>2297.536237462537</v>
      </c>
      <c r="FI21" s="86">
        <v>54.298608153555243</v>
      </c>
      <c r="FJ21" s="155">
        <v>222.99999999999949</v>
      </c>
      <c r="FK21" s="86">
        <v>272</v>
      </c>
      <c r="FL21" s="86">
        <v>918.47519694592017</v>
      </c>
      <c r="FM21" s="86">
        <v>2297.536237462537</v>
      </c>
      <c r="FN21" s="95">
        <v>54.298608153555243</v>
      </c>
      <c r="FO21" s="86">
        <v>222.99999999999949</v>
      </c>
      <c r="FP21" s="86">
        <v>272</v>
      </c>
      <c r="FQ21" s="86">
        <v>918.47519694592017</v>
      </c>
      <c r="FR21" s="97">
        <v>2297.536237462537</v>
      </c>
      <c r="FS21" s="86">
        <v>54.298608153555243</v>
      </c>
      <c r="FT21" s="155">
        <v>222.99999999999949</v>
      </c>
      <c r="FU21" s="86">
        <v>272</v>
      </c>
      <c r="FV21" s="86">
        <v>918.47519694592017</v>
      </c>
      <c r="FW21" s="86">
        <v>2297.536237462537</v>
      </c>
      <c r="FX21" s="95">
        <v>54.298608153555243</v>
      </c>
      <c r="FY21" s="155">
        <v>222.99999999999949</v>
      </c>
      <c r="FZ21" s="86">
        <v>272</v>
      </c>
      <c r="GA21" s="86">
        <v>918.47519694592017</v>
      </c>
      <c r="GB21" s="97">
        <v>2297.536237462537</v>
      </c>
      <c r="GC21" s="86">
        <v>2297.536237462537</v>
      </c>
      <c r="GD21" s="155">
        <v>222.99999999999949</v>
      </c>
      <c r="GE21" s="86">
        <v>272</v>
      </c>
      <c r="GF21" s="86">
        <v>1377.7127954188802</v>
      </c>
      <c r="GG21" s="95">
        <v>222.99999999999949</v>
      </c>
      <c r="GH21" s="86">
        <v>272</v>
      </c>
      <c r="GI21" s="97">
        <v>826.62767725132812</v>
      </c>
      <c r="GJ21" s="95">
        <v>2297.536237462537</v>
      </c>
      <c r="GK21" s="155">
        <v>222.99999999999949</v>
      </c>
      <c r="GL21" s="86">
        <v>272</v>
      </c>
      <c r="GM21" s="97">
        <v>1377.7127954188802</v>
      </c>
      <c r="GN21" s="155">
        <v>222.99999999999949</v>
      </c>
      <c r="GO21" s="86">
        <v>404</v>
      </c>
      <c r="GP21" s="86">
        <v>272</v>
      </c>
      <c r="GQ21" s="97">
        <v>826.62767725132812</v>
      </c>
      <c r="GR21" s="107">
        <v>1180.8966817876117</v>
      </c>
      <c r="GS21" s="107">
        <v>1180.8966817876117</v>
      </c>
      <c r="GT21" s="107">
        <v>826.62767725132812</v>
      </c>
      <c r="GU21" s="107">
        <v>826.62767725132812</v>
      </c>
      <c r="GV21" s="107">
        <v>1180.8966817876117</v>
      </c>
      <c r="GW21" s="107">
        <v>1215.6289371343062</v>
      </c>
      <c r="GX21" s="86">
        <v>826.62767725132812</v>
      </c>
      <c r="GY21" s="155">
        <v>222.99999999999949</v>
      </c>
      <c r="GZ21" s="86">
        <v>404</v>
      </c>
      <c r="HA21" s="86">
        <v>272</v>
      </c>
      <c r="HB21" s="86">
        <v>826.62767725132812</v>
      </c>
      <c r="HC21" s="95">
        <v>826.62767725132812</v>
      </c>
      <c r="HD21" s="86">
        <v>222.99999999999949</v>
      </c>
      <c r="HE21" s="86">
        <v>404</v>
      </c>
      <c r="HF21" s="86">
        <v>272</v>
      </c>
      <c r="HG21" s="97">
        <v>826.62767725132812</v>
      </c>
      <c r="HH21" s="86">
        <v>222.99999999999949</v>
      </c>
      <c r="HI21" s="86">
        <v>404</v>
      </c>
      <c r="HJ21" s="86">
        <v>272</v>
      </c>
      <c r="HK21" s="86">
        <v>826.62767725132812</v>
      </c>
      <c r="HL21" s="154">
        <v>404</v>
      </c>
      <c r="HM21" s="155">
        <v>272</v>
      </c>
      <c r="HN21" s="86">
        <v>826.62767725132812</v>
      </c>
      <c r="HO21" s="86">
        <v>826.62767725132812</v>
      </c>
      <c r="HP21" s="95">
        <v>404</v>
      </c>
      <c r="HQ21" s="86">
        <v>272</v>
      </c>
      <c r="HR21" s="86">
        <v>826.62767725132812</v>
      </c>
      <c r="HS21" s="155">
        <v>144.83128038981047</v>
      </c>
      <c r="HT21" s="155">
        <v>222.99999999999949</v>
      </c>
      <c r="HU21" s="86">
        <v>404</v>
      </c>
      <c r="HV21" s="86">
        <v>272</v>
      </c>
      <c r="HW21" s="86">
        <v>826.62767725132812</v>
      </c>
      <c r="HX21" s="97">
        <v>826.62767725132812</v>
      </c>
      <c r="HY21" s="154">
        <v>222.99999999999949</v>
      </c>
      <c r="HZ21" s="86">
        <v>404</v>
      </c>
      <c r="IA21" s="86">
        <v>272</v>
      </c>
      <c r="IB21" s="86">
        <v>826.62767725132812</v>
      </c>
      <c r="IC21" s="97">
        <v>826.62767725132812</v>
      </c>
      <c r="ID21" s="95">
        <v>222.99999999999949</v>
      </c>
      <c r="IE21" s="86">
        <v>404</v>
      </c>
      <c r="IF21" s="86">
        <v>272</v>
      </c>
      <c r="IG21" s="86">
        <v>826.62767725132812</v>
      </c>
      <c r="IH21" s="97">
        <v>826.62767725132812</v>
      </c>
      <c r="II21" s="95">
        <v>222.99999999999949</v>
      </c>
      <c r="IJ21" s="86">
        <v>272</v>
      </c>
      <c r="IK21" s="86">
        <v>826.62767725132812</v>
      </c>
      <c r="IL21" s="97">
        <v>826.62767725132812</v>
      </c>
      <c r="IM21" s="155">
        <v>222.99999999999946</v>
      </c>
      <c r="IN21" s="86">
        <v>272</v>
      </c>
      <c r="IO21" s="86">
        <v>826.62767725132812</v>
      </c>
      <c r="IP21" s="95">
        <v>697.2</v>
      </c>
      <c r="IQ21" s="86">
        <v>272</v>
      </c>
      <c r="IR21" s="97">
        <v>826.62767725132812</v>
      </c>
      <c r="IS21" s="154">
        <v>222.99999999999946</v>
      </c>
      <c r="IT21" s="86">
        <v>272</v>
      </c>
      <c r="IU21" s="86">
        <v>826.62767725132812</v>
      </c>
      <c r="IV21" s="86">
        <v>272</v>
      </c>
      <c r="IW21" s="97">
        <v>826.62767725132812</v>
      </c>
      <c r="IX21" s="154">
        <v>48.39252753371899</v>
      </c>
      <c r="IY21" s="155">
        <v>222.99999999999946</v>
      </c>
      <c r="IZ21" s="86">
        <v>404</v>
      </c>
      <c r="JA21" s="86">
        <v>272</v>
      </c>
      <c r="JB21" s="86">
        <v>1033.2845965641602</v>
      </c>
      <c r="JC21" s="97">
        <v>1033.2845965641602</v>
      </c>
    </row>
    <row r="22" spans="1:263" s="81" customFormat="1" ht="12.5" hidden="1" x14ac:dyDescent="0.25">
      <c r="A22" s="76" t="s">
        <v>196</v>
      </c>
      <c r="B22" s="95">
        <v>32.160473024398833</v>
      </c>
      <c r="C22" s="86">
        <v>222.99999999999969</v>
      </c>
      <c r="D22" s="155"/>
      <c r="E22" s="86"/>
      <c r="F22" s="97">
        <v>558.47826086956525</v>
      </c>
      <c r="G22" s="86">
        <v>32.160473024398833</v>
      </c>
      <c r="H22" s="86">
        <v>222.99999999999969</v>
      </c>
      <c r="I22" s="155"/>
      <c r="J22" s="86"/>
      <c r="K22" s="86">
        <v>558.47826086956525</v>
      </c>
      <c r="L22" s="95">
        <v>32.160473024398833</v>
      </c>
      <c r="M22" s="86">
        <v>222.99999999999969</v>
      </c>
      <c r="N22" s="86"/>
      <c r="O22" s="86"/>
      <c r="P22" s="97">
        <v>558.47826086956525</v>
      </c>
      <c r="Q22" s="95">
        <v>32.160473024398833</v>
      </c>
      <c r="R22" s="86">
        <v>222.99999999999969</v>
      </c>
      <c r="S22" s="86"/>
      <c r="T22" s="86"/>
      <c r="U22" s="97">
        <v>558.47826086956525</v>
      </c>
      <c r="V22" s="86">
        <v>38.414700434929891</v>
      </c>
      <c r="W22" s="86">
        <v>222.99999999999963</v>
      </c>
      <c r="X22" s="155"/>
      <c r="Y22" s="86"/>
      <c r="Z22" s="86">
        <v>558.47826086956525</v>
      </c>
      <c r="AA22" s="107">
        <v>558.47826086956525</v>
      </c>
      <c r="AB22" s="86">
        <v>38.414700434929891</v>
      </c>
      <c r="AC22" s="86">
        <v>222.99999999999963</v>
      </c>
      <c r="AD22" s="155"/>
      <c r="AE22" s="86"/>
      <c r="AF22" s="86">
        <v>558.47826086956525</v>
      </c>
      <c r="AG22" s="107">
        <v>558.47826086956525</v>
      </c>
      <c r="AH22" s="95">
        <v>36.496080760123647</v>
      </c>
      <c r="AI22" s="86">
        <v>222.99999999999969</v>
      </c>
      <c r="AJ22" s="155"/>
      <c r="AK22" s="86"/>
      <c r="AL22" s="97">
        <v>558.47826086956525</v>
      </c>
      <c r="AM22" s="86">
        <v>36.496080760123647</v>
      </c>
      <c r="AN22" s="86">
        <v>222.99999999999969</v>
      </c>
      <c r="AO22" s="155"/>
      <c r="AP22" s="86"/>
      <c r="AQ22" s="86">
        <v>558.47826086956525</v>
      </c>
      <c r="AR22" s="95">
        <v>36.496080760123647</v>
      </c>
      <c r="AS22" s="86">
        <v>222.99999999999969</v>
      </c>
      <c r="AT22" s="155"/>
      <c r="AU22" s="86"/>
      <c r="AV22" s="97">
        <v>558.47826086956525</v>
      </c>
      <c r="AW22" s="95">
        <v>40.812975028437705</v>
      </c>
      <c r="AX22" s="86">
        <v>222.99999999999969</v>
      </c>
      <c r="AY22" s="155"/>
      <c r="AZ22" s="86"/>
      <c r="BA22" s="86">
        <v>698.09782608695662</v>
      </c>
      <c r="BB22" s="97">
        <v>698.09782608695662</v>
      </c>
      <c r="BC22" s="86">
        <v>38.414700434929891</v>
      </c>
      <c r="BD22" s="86">
        <v>222.99999999999963</v>
      </c>
      <c r="BE22" s="155"/>
      <c r="BF22" s="86"/>
      <c r="BG22" s="86">
        <v>634.63438735177874</v>
      </c>
      <c r="BH22" s="86">
        <v>634.63438735177874</v>
      </c>
      <c r="BI22" s="95">
        <v>36.496080760123647</v>
      </c>
      <c r="BJ22" s="86">
        <v>222.99999999999969</v>
      </c>
      <c r="BK22" s="155"/>
      <c r="BL22" s="86"/>
      <c r="BM22" s="97">
        <v>558.47826086956525</v>
      </c>
      <c r="BN22" s="95">
        <v>36.496080760123647</v>
      </c>
      <c r="BO22" s="86">
        <v>222.99999999999969</v>
      </c>
      <c r="BP22" s="155"/>
      <c r="BQ22" s="86"/>
      <c r="BR22" s="97">
        <v>558.47826086956525</v>
      </c>
      <c r="BS22" s="97">
        <v>558.47826086956525</v>
      </c>
      <c r="BT22" s="95">
        <v>36.496080760123647</v>
      </c>
      <c r="BU22" s="86">
        <v>222.99999999999963</v>
      </c>
      <c r="BV22" s="86"/>
      <c r="BW22" s="97">
        <v>558.47826086956525</v>
      </c>
      <c r="BX22" s="86">
        <v>222.99999999999963</v>
      </c>
      <c r="BY22" s="86"/>
      <c r="BZ22" s="86">
        <v>558.47826086956525</v>
      </c>
      <c r="CA22" s="95">
        <v>36.496080760123647</v>
      </c>
      <c r="CB22" s="86">
        <v>222.99999999999963</v>
      </c>
      <c r="CC22" s="86"/>
      <c r="CD22" s="97">
        <v>558.47826086956525</v>
      </c>
      <c r="CE22" s="95">
        <v>558.47826086956525</v>
      </c>
      <c r="CF22" s="97">
        <v>1804.0730337078651</v>
      </c>
      <c r="CG22" s="156"/>
      <c r="CH22" s="86">
        <v>45.794006876492375</v>
      </c>
      <c r="CI22" s="86">
        <v>222.99999999999963</v>
      </c>
      <c r="CJ22" s="86"/>
      <c r="CK22" s="86">
        <v>930.79710144927549</v>
      </c>
      <c r="CL22" s="95">
        <v>45.794006876492375</v>
      </c>
      <c r="CM22" s="86">
        <v>222.99999999999963</v>
      </c>
      <c r="CN22" s="86"/>
      <c r="CO22" s="97">
        <v>930.79710144927549</v>
      </c>
      <c r="CP22" s="86">
        <v>45.794006876492375</v>
      </c>
      <c r="CQ22" s="86">
        <v>222.99999999999963</v>
      </c>
      <c r="CR22" s="86"/>
      <c r="CS22" s="86">
        <v>930.79710144927549</v>
      </c>
      <c r="CT22" s="95">
        <v>38.414700434929891</v>
      </c>
      <c r="CU22" s="86">
        <v>222.99999999999963</v>
      </c>
      <c r="CV22" s="155"/>
      <c r="CW22" s="86"/>
      <c r="CX22" s="86">
        <v>558.47826086956525</v>
      </c>
      <c r="CY22" s="97">
        <v>558.47826086956525</v>
      </c>
      <c r="CZ22" s="86">
        <v>40.812975028437705</v>
      </c>
      <c r="DA22" s="86">
        <v>222.99999999999969</v>
      </c>
      <c r="DB22" s="155"/>
      <c r="DC22" s="86"/>
      <c r="DD22" s="86">
        <v>698.09782608695662</v>
      </c>
      <c r="DE22" s="95">
        <v>36.496080760123647</v>
      </c>
      <c r="DF22" s="86">
        <v>222.99999999999963</v>
      </c>
      <c r="DG22" s="155"/>
      <c r="DH22" s="86"/>
      <c r="DI22" s="97">
        <v>558.47826086956525</v>
      </c>
      <c r="DJ22" s="86">
        <v>38.414700434929891</v>
      </c>
      <c r="DK22" s="86">
        <v>222.99999999999963</v>
      </c>
      <c r="DL22" s="155"/>
      <c r="DM22" s="86"/>
      <c r="DN22" s="86">
        <v>634.63438735177874</v>
      </c>
      <c r="DO22" s="154"/>
      <c r="DP22" s="157">
        <v>34904.891304347824</v>
      </c>
      <c r="DQ22" s="86">
        <v>134.34568417524216</v>
      </c>
      <c r="DR22" s="86">
        <v>222.99999999999963</v>
      </c>
      <c r="DS22" s="86"/>
      <c r="DT22" s="86">
        <v>3490.489130434783</v>
      </c>
      <c r="DU22" s="95">
        <v>45.794006876492375</v>
      </c>
      <c r="DV22" s="86"/>
      <c r="DW22" s="86"/>
      <c r="DX22" s="86">
        <v>620.53140096618358</v>
      </c>
      <c r="DY22" s="97">
        <v>1804.0730337078651</v>
      </c>
      <c r="DZ22" s="86">
        <v>45.794006876492375</v>
      </c>
      <c r="EA22" s="86"/>
      <c r="EB22" s="86"/>
      <c r="EC22" s="86">
        <v>620.53140096618358</v>
      </c>
      <c r="ED22" s="86">
        <v>1804.0730337078651</v>
      </c>
      <c r="EE22" s="95">
        <v>45.794006876492375</v>
      </c>
      <c r="EF22" s="86"/>
      <c r="EG22" s="86"/>
      <c r="EH22" s="86">
        <v>620.53140096618358</v>
      </c>
      <c r="EI22" s="97">
        <v>1804.0730337078651</v>
      </c>
      <c r="EJ22" s="86">
        <v>45.794006876492375</v>
      </c>
      <c r="EK22" s="86"/>
      <c r="EL22" s="86"/>
      <c r="EM22" s="86">
        <v>620.53140096618358</v>
      </c>
      <c r="EN22" s="86">
        <v>1804.0730337078651</v>
      </c>
      <c r="EO22" s="95">
        <v>45.794006876492375</v>
      </c>
      <c r="EP22" s="86"/>
      <c r="EQ22" s="86"/>
      <c r="ER22" s="86">
        <v>620.53140096618358</v>
      </c>
      <c r="ES22" s="97">
        <v>1804.0730337078651</v>
      </c>
      <c r="ET22" s="95">
        <v>45.794006876492375</v>
      </c>
      <c r="EU22" s="86"/>
      <c r="EV22" s="86"/>
      <c r="EW22" s="86">
        <v>620.53140096618358</v>
      </c>
      <c r="EX22" s="97">
        <v>1804.0730337078651</v>
      </c>
      <c r="EY22" s="86">
        <v>45.794006876492375</v>
      </c>
      <c r="EZ22" s="86"/>
      <c r="FA22" s="86"/>
      <c r="FB22" s="86">
        <v>620.53140096618358</v>
      </c>
      <c r="FC22" s="86">
        <v>1804.0730337078651</v>
      </c>
      <c r="FD22" s="95">
        <v>45.794006876492375</v>
      </c>
      <c r="FE22" s="86"/>
      <c r="FF22" s="86"/>
      <c r="FG22" s="86">
        <v>620.53140096618358</v>
      </c>
      <c r="FH22" s="97">
        <v>1804.0730337078651</v>
      </c>
      <c r="FI22" s="86">
        <v>45.794006876492375</v>
      </c>
      <c r="FJ22" s="86"/>
      <c r="FK22" s="86"/>
      <c r="FL22" s="86">
        <v>620.53140096618358</v>
      </c>
      <c r="FM22" s="86">
        <v>1804.0730337078651</v>
      </c>
      <c r="FN22" s="95">
        <v>45.794006876492375</v>
      </c>
      <c r="FO22" s="86"/>
      <c r="FP22" s="86"/>
      <c r="FQ22" s="86">
        <v>620.53140096618358</v>
      </c>
      <c r="FR22" s="97">
        <v>1804.0730337078651</v>
      </c>
      <c r="FS22" s="86">
        <v>45.794006876492375</v>
      </c>
      <c r="FT22" s="86"/>
      <c r="FU22" s="86"/>
      <c r="FV22" s="86">
        <v>620.53140096618358</v>
      </c>
      <c r="FW22" s="86">
        <v>1804.0730337078651</v>
      </c>
      <c r="FX22" s="95">
        <v>45.794006876492375</v>
      </c>
      <c r="FY22" s="86"/>
      <c r="FZ22" s="86"/>
      <c r="GA22" s="86">
        <v>620.53140096618358</v>
      </c>
      <c r="GB22" s="97">
        <v>1804.0730337078651</v>
      </c>
      <c r="GC22" s="86">
        <v>1804.0730337078651</v>
      </c>
      <c r="GD22" s="86">
        <v>222.99999999999963</v>
      </c>
      <c r="GE22" s="86"/>
      <c r="GF22" s="86">
        <v>930.79710144927549</v>
      </c>
      <c r="GG22" s="95">
        <v>222.99999999999963</v>
      </c>
      <c r="GH22" s="86"/>
      <c r="GI22" s="97">
        <v>558.47826086956525</v>
      </c>
      <c r="GJ22" s="95">
        <v>1804.0730337078651</v>
      </c>
      <c r="GK22" s="86">
        <v>222.99999999999963</v>
      </c>
      <c r="GL22" s="86"/>
      <c r="GM22" s="97">
        <v>930.79710144927549</v>
      </c>
      <c r="GN22" s="86">
        <v>222.99999999999969</v>
      </c>
      <c r="GO22" s="155"/>
      <c r="GP22" s="86"/>
      <c r="GQ22" s="97">
        <v>558.47826086956525</v>
      </c>
      <c r="GR22" s="107">
        <v>797.82608695652186</v>
      </c>
      <c r="GS22" s="107">
        <v>797.82608695652186</v>
      </c>
      <c r="GT22" s="107">
        <v>558.47826086956525</v>
      </c>
      <c r="GU22" s="107">
        <v>558.47826086956525</v>
      </c>
      <c r="GV22" s="107">
        <v>797.82608695652186</v>
      </c>
      <c r="GW22" s="107">
        <v>821.2915601023019</v>
      </c>
      <c r="GX22" s="86">
        <v>558.47826086956525</v>
      </c>
      <c r="GY22" s="86">
        <v>222.99999999999969</v>
      </c>
      <c r="GZ22" s="155"/>
      <c r="HA22" s="86"/>
      <c r="HB22" s="86">
        <v>558.47826086956525</v>
      </c>
      <c r="HC22" s="95">
        <v>558.47826086956525</v>
      </c>
      <c r="HD22" s="86">
        <v>222.99999999999963</v>
      </c>
      <c r="HE22" s="86"/>
      <c r="HF22" s="86"/>
      <c r="HG22" s="97">
        <v>558.47826086956525</v>
      </c>
      <c r="HH22" s="86">
        <v>222.99999999999963</v>
      </c>
      <c r="HI22" s="86"/>
      <c r="HJ22" s="86"/>
      <c r="HK22" s="86">
        <v>558.47826086956525</v>
      </c>
      <c r="HL22" s="95"/>
      <c r="HM22" s="86"/>
      <c r="HN22" s="155">
        <v>558.47826086956525</v>
      </c>
      <c r="HO22" s="155">
        <v>558.47826086956525</v>
      </c>
      <c r="HP22" s="154"/>
      <c r="HQ22" s="86"/>
      <c r="HR22" s="155">
        <v>558.47826086956525</v>
      </c>
      <c r="HS22" s="86"/>
      <c r="HT22" s="86">
        <v>222.99999999999963</v>
      </c>
      <c r="HU22" s="155"/>
      <c r="HV22" s="86"/>
      <c r="HW22" s="86">
        <v>558.47826086956525</v>
      </c>
      <c r="HX22" s="97">
        <v>558.47826086956525</v>
      </c>
      <c r="HY22" s="95">
        <v>222.99999999999963</v>
      </c>
      <c r="HZ22" s="155"/>
      <c r="IA22" s="86"/>
      <c r="IB22" s="86">
        <v>558.47826086956525</v>
      </c>
      <c r="IC22" s="97">
        <v>558.47826086956525</v>
      </c>
      <c r="ID22" s="95">
        <v>222.99999999999963</v>
      </c>
      <c r="IE22" s="86"/>
      <c r="IF22" s="86"/>
      <c r="IG22" s="86">
        <v>558.47826086956525</v>
      </c>
      <c r="IH22" s="97">
        <v>558.47826086956525</v>
      </c>
      <c r="II22" s="95">
        <v>222.99999999999963</v>
      </c>
      <c r="IJ22" s="86"/>
      <c r="IK22" s="86">
        <v>558.47826086956525</v>
      </c>
      <c r="IL22" s="97">
        <v>558.47826086956525</v>
      </c>
      <c r="IM22" s="86"/>
      <c r="IN22" s="155"/>
      <c r="IO22" s="155"/>
      <c r="IP22" s="154"/>
      <c r="IQ22" s="155"/>
      <c r="IR22" s="157"/>
      <c r="IS22" s="95"/>
      <c r="IT22" s="155"/>
      <c r="IU22" s="155"/>
      <c r="IV22" s="155"/>
      <c r="IW22" s="157"/>
      <c r="IX22" s="95">
        <v>40.812975028437705</v>
      </c>
      <c r="IY22" s="86">
        <v>222.99999999999969</v>
      </c>
      <c r="IZ22" s="155"/>
      <c r="JA22" s="86"/>
      <c r="JB22" s="86">
        <v>698.09782608695662</v>
      </c>
      <c r="JC22" s="97">
        <v>698.09782608695662</v>
      </c>
    </row>
    <row r="23" spans="1:263" s="81" customFormat="1" ht="12.5" hidden="1" x14ac:dyDescent="0.25">
      <c r="A23" s="112" t="s">
        <v>197</v>
      </c>
      <c r="B23" s="112"/>
      <c r="C23" s="113"/>
      <c r="D23" s="113"/>
      <c r="E23" s="113"/>
      <c r="F23" s="114"/>
      <c r="G23" s="113"/>
      <c r="H23" s="113"/>
      <c r="I23" s="113"/>
      <c r="J23" s="113"/>
      <c r="K23" s="113"/>
      <c r="L23" s="112"/>
      <c r="M23" s="113"/>
      <c r="N23" s="113"/>
      <c r="O23" s="113"/>
      <c r="P23" s="114"/>
      <c r="Q23" s="112"/>
      <c r="R23" s="113"/>
      <c r="S23" s="113"/>
      <c r="T23" s="113"/>
      <c r="U23" s="114"/>
      <c r="V23" s="113"/>
      <c r="W23" s="113"/>
      <c r="X23" s="113"/>
      <c r="Y23" s="113"/>
      <c r="Z23" s="113"/>
      <c r="AA23" s="115"/>
      <c r="AB23" s="113"/>
      <c r="AC23" s="113"/>
      <c r="AD23" s="113"/>
      <c r="AE23" s="113"/>
      <c r="AF23" s="113"/>
      <c r="AG23" s="115"/>
      <c r="AH23" s="112"/>
      <c r="AI23" s="113"/>
      <c r="AJ23" s="113"/>
      <c r="AK23" s="113"/>
      <c r="AL23" s="114"/>
      <c r="AM23" s="113"/>
      <c r="AN23" s="113"/>
      <c r="AO23" s="113"/>
      <c r="AP23" s="113"/>
      <c r="AQ23" s="113"/>
      <c r="AR23" s="112"/>
      <c r="AS23" s="113"/>
      <c r="AT23" s="113"/>
      <c r="AU23" s="113"/>
      <c r="AV23" s="114"/>
      <c r="AW23" s="112"/>
      <c r="AX23" s="113"/>
      <c r="AY23" s="113"/>
      <c r="AZ23" s="113"/>
      <c r="BA23" s="113"/>
      <c r="BB23" s="114"/>
      <c r="BC23" s="113"/>
      <c r="BD23" s="113"/>
      <c r="BE23" s="113"/>
      <c r="BF23" s="113"/>
      <c r="BG23" s="113"/>
      <c r="BH23" s="113"/>
      <c r="BI23" s="112"/>
      <c r="BJ23" s="113"/>
      <c r="BK23" s="113"/>
      <c r="BL23" s="113"/>
      <c r="BM23" s="114"/>
      <c r="BN23" s="112"/>
      <c r="BO23" s="113"/>
      <c r="BP23" s="113"/>
      <c r="BQ23" s="113"/>
      <c r="BR23" s="114"/>
      <c r="BS23" s="114"/>
      <c r="BT23" s="112"/>
      <c r="BU23" s="113"/>
      <c r="BV23" s="113"/>
      <c r="BW23" s="114"/>
      <c r="BX23" s="113"/>
      <c r="BY23" s="113"/>
      <c r="BZ23" s="113"/>
      <c r="CA23" s="112"/>
      <c r="CB23" s="113"/>
      <c r="CC23" s="113"/>
      <c r="CD23" s="114"/>
      <c r="CE23" s="112"/>
      <c r="CF23" s="114"/>
      <c r="CG23" s="115"/>
      <c r="CH23" s="117"/>
      <c r="CI23" s="117"/>
      <c r="CJ23" s="117"/>
      <c r="CK23" s="117"/>
      <c r="CL23" s="116"/>
      <c r="CM23" s="117"/>
      <c r="CN23" s="117"/>
      <c r="CO23" s="118"/>
      <c r="CP23" s="113"/>
      <c r="CQ23" s="113"/>
      <c r="CR23" s="113"/>
      <c r="CS23" s="113"/>
      <c r="CT23" s="112"/>
      <c r="CU23" s="113"/>
      <c r="CV23" s="113"/>
      <c r="CW23" s="113"/>
      <c r="CX23" s="113"/>
      <c r="CY23" s="114"/>
      <c r="CZ23" s="113"/>
      <c r="DA23" s="113"/>
      <c r="DB23" s="113"/>
      <c r="DC23" s="113"/>
      <c r="DD23" s="113"/>
      <c r="DE23" s="112"/>
      <c r="DF23" s="113"/>
      <c r="DG23" s="113"/>
      <c r="DH23" s="113"/>
      <c r="DI23" s="114"/>
      <c r="DJ23" s="113"/>
      <c r="DK23" s="113"/>
      <c r="DL23" s="113"/>
      <c r="DM23" s="113"/>
      <c r="DN23" s="113"/>
      <c r="DO23" s="112"/>
      <c r="DP23" s="114"/>
      <c r="DQ23" s="113"/>
      <c r="DR23" s="113"/>
      <c r="DS23" s="113"/>
      <c r="DT23" s="113"/>
      <c r="DU23" s="112"/>
      <c r="DV23" s="113" t="s">
        <v>198</v>
      </c>
      <c r="DW23" s="113"/>
      <c r="DX23" s="113"/>
      <c r="DY23" s="114"/>
      <c r="DZ23" s="113"/>
      <c r="EA23" s="113" t="s">
        <v>198</v>
      </c>
      <c r="EB23" s="113"/>
      <c r="EC23" s="113"/>
      <c r="ED23" s="113"/>
      <c r="EE23" s="112"/>
      <c r="EF23" s="113" t="s">
        <v>198</v>
      </c>
      <c r="EG23" s="113"/>
      <c r="EH23" s="113"/>
      <c r="EI23" s="114"/>
      <c r="EJ23" s="113"/>
      <c r="EK23" s="113" t="s">
        <v>198</v>
      </c>
      <c r="EL23" s="113"/>
      <c r="EM23" s="113"/>
      <c r="EN23" s="113"/>
      <c r="EO23" s="112"/>
      <c r="EP23" s="113" t="s">
        <v>198</v>
      </c>
      <c r="EQ23" s="113"/>
      <c r="ER23" s="113"/>
      <c r="ES23" s="114"/>
      <c r="ET23" s="112"/>
      <c r="EU23" s="113" t="s">
        <v>198</v>
      </c>
      <c r="EV23" s="113"/>
      <c r="EW23" s="113"/>
      <c r="EX23" s="114"/>
      <c r="EY23" s="113"/>
      <c r="EZ23" s="113" t="s">
        <v>198</v>
      </c>
      <c r="FA23" s="113"/>
      <c r="FB23" s="113"/>
      <c r="FC23" s="113"/>
      <c r="FD23" s="112"/>
      <c r="FE23" s="113" t="s">
        <v>198</v>
      </c>
      <c r="FF23" s="113"/>
      <c r="FG23" s="113"/>
      <c r="FH23" s="114"/>
      <c r="FI23" s="113"/>
      <c r="FJ23" s="113" t="s">
        <v>198</v>
      </c>
      <c r="FK23" s="113"/>
      <c r="FL23" s="113"/>
      <c r="FM23" s="113"/>
      <c r="FN23" s="116"/>
      <c r="FO23" s="117" t="s">
        <v>198</v>
      </c>
      <c r="FP23" s="117"/>
      <c r="FQ23" s="117"/>
      <c r="FR23" s="118"/>
      <c r="FS23" s="113"/>
      <c r="FT23" s="113" t="s">
        <v>198</v>
      </c>
      <c r="FU23" s="113"/>
      <c r="FV23" s="113"/>
      <c r="FW23" s="113"/>
      <c r="FX23" s="112"/>
      <c r="FY23" s="113" t="s">
        <v>198</v>
      </c>
      <c r="FZ23" s="113"/>
      <c r="GA23" s="113"/>
      <c r="GB23" s="114"/>
      <c r="GC23" s="113" t="s">
        <v>198</v>
      </c>
      <c r="GD23" s="113"/>
      <c r="GE23" s="113"/>
      <c r="GF23" s="113"/>
      <c r="GG23" s="116"/>
      <c r="GH23" s="117"/>
      <c r="GI23" s="118" t="s">
        <v>198</v>
      </c>
      <c r="GJ23" s="112" t="s">
        <v>198</v>
      </c>
      <c r="GK23" s="113"/>
      <c r="GL23" s="113"/>
      <c r="GM23" s="114"/>
      <c r="GN23" s="113" t="s">
        <v>198</v>
      </c>
      <c r="GO23" s="113"/>
      <c r="GP23" s="113"/>
      <c r="GQ23" s="114"/>
      <c r="GR23" s="115" t="s">
        <v>198</v>
      </c>
      <c r="GS23" s="115" t="s">
        <v>198</v>
      </c>
      <c r="GT23" s="115" t="s">
        <v>198</v>
      </c>
      <c r="GU23" s="115" t="s">
        <v>198</v>
      </c>
      <c r="GV23" s="115" t="s">
        <v>198</v>
      </c>
      <c r="GW23" s="115" t="s">
        <v>198</v>
      </c>
      <c r="GX23" s="113"/>
      <c r="GY23" s="113"/>
      <c r="GZ23" s="113"/>
      <c r="HA23" s="113"/>
      <c r="HB23" s="113"/>
      <c r="HC23" s="116"/>
      <c r="HD23" s="117"/>
      <c r="HE23" s="117"/>
      <c r="HF23" s="117"/>
      <c r="HG23" s="118"/>
      <c r="HH23" s="117"/>
      <c r="HI23" s="117"/>
      <c r="HJ23" s="117"/>
      <c r="HK23" s="117"/>
      <c r="HL23" s="112"/>
      <c r="HM23" s="113"/>
      <c r="HN23" s="113"/>
      <c r="HO23" s="113"/>
      <c r="HP23" s="112"/>
      <c r="HQ23" s="113"/>
      <c r="HR23" s="113"/>
      <c r="HS23" s="113"/>
      <c r="HT23" s="113"/>
      <c r="HU23" s="113"/>
      <c r="HV23" s="113"/>
      <c r="HW23" s="113"/>
      <c r="HX23" s="114"/>
      <c r="HY23" s="112"/>
      <c r="HZ23" s="113"/>
      <c r="IA23" s="113"/>
      <c r="IB23" s="113"/>
      <c r="IC23" s="114"/>
      <c r="ID23" s="116"/>
      <c r="IE23" s="117"/>
      <c r="IF23" s="117"/>
      <c r="IG23" s="117"/>
      <c r="IH23" s="118"/>
      <c r="II23" s="116" t="s">
        <v>199</v>
      </c>
      <c r="IJ23" s="117"/>
      <c r="IK23" s="117"/>
      <c r="IL23" s="118"/>
      <c r="IM23" s="113" t="s">
        <v>199</v>
      </c>
      <c r="IN23" s="113"/>
      <c r="IO23" s="113"/>
      <c r="IP23" s="112" t="s">
        <v>199</v>
      </c>
      <c r="IQ23" s="113"/>
      <c r="IR23" s="114"/>
      <c r="IS23" s="112" t="s">
        <v>199</v>
      </c>
      <c r="IT23" s="113"/>
      <c r="IU23" s="113"/>
      <c r="IV23" s="113" t="s">
        <v>199</v>
      </c>
      <c r="IW23" s="114"/>
      <c r="IX23" s="112"/>
      <c r="IY23" s="113"/>
      <c r="IZ23" s="113"/>
      <c r="JA23" s="113"/>
      <c r="JB23" s="113"/>
      <c r="JC23" s="114"/>
    </row>
    <row r="24" spans="1:263" s="81" customFormat="1" ht="12.5" hidden="1" x14ac:dyDescent="0.25">
      <c r="A24" s="76" t="s">
        <v>200</v>
      </c>
      <c r="B24" s="154">
        <v>17037.320536265968</v>
      </c>
      <c r="C24" s="155">
        <v>10859.460627995401</v>
      </c>
      <c r="D24" s="155">
        <v>13266.053251948424</v>
      </c>
      <c r="E24" s="155">
        <v>7037.8395000877708</v>
      </c>
      <c r="F24" s="157">
        <v>1349.0137579037223</v>
      </c>
      <c r="G24" s="155">
        <v>17224.516734039807</v>
      </c>
      <c r="H24" s="155">
        <v>2895.8561674654402</v>
      </c>
      <c r="I24" s="155">
        <v>4177.9936032441619</v>
      </c>
      <c r="J24" s="155">
        <v>1766.0826850910337</v>
      </c>
      <c r="K24" s="155">
        <v>1349.0137579037223</v>
      </c>
      <c r="L24" s="154">
        <v>0</v>
      </c>
      <c r="M24" s="155">
        <v>0</v>
      </c>
      <c r="N24" s="155">
        <v>37731.556310870023</v>
      </c>
      <c r="O24" s="155">
        <v>0</v>
      </c>
      <c r="P24" s="157">
        <v>0</v>
      </c>
      <c r="Q24" s="154">
        <v>0</v>
      </c>
      <c r="R24" s="155">
        <v>0</v>
      </c>
      <c r="S24" s="155">
        <v>37624.734094293955</v>
      </c>
      <c r="T24" s="155">
        <v>0</v>
      </c>
      <c r="U24" s="157">
        <v>0</v>
      </c>
      <c r="V24" s="155">
        <v>6654.228033262164</v>
      </c>
      <c r="W24" s="155">
        <v>4836.5719229245524</v>
      </c>
      <c r="X24" s="155">
        <v>2869.2731227013237</v>
      </c>
      <c r="Y24" s="155">
        <v>1301.3197998900166</v>
      </c>
      <c r="Z24" s="155">
        <v>1325.3424869279081</v>
      </c>
      <c r="AA24" s="156">
        <v>1379.4286109783766</v>
      </c>
      <c r="AB24" s="155">
        <v>9981.3420498932464</v>
      </c>
      <c r="AC24" s="155">
        <v>2845.0423076026777</v>
      </c>
      <c r="AD24" s="155">
        <v>3328.1205060845828</v>
      </c>
      <c r="AE24" s="155">
        <v>2168.8663331500279</v>
      </c>
      <c r="AF24" s="155">
        <v>1325.3424869279081</v>
      </c>
      <c r="AG24" s="156">
        <v>1379.4286109783766</v>
      </c>
      <c r="AH24" s="154">
        <v>3209.4465854649111</v>
      </c>
      <c r="AI24" s="155">
        <v>2888.6998515676023</v>
      </c>
      <c r="AJ24" s="155">
        <v>2478.0733617113997</v>
      </c>
      <c r="AK24" s="155">
        <v>4316.2098230597612</v>
      </c>
      <c r="AL24" s="157">
        <v>1345.6800396374113</v>
      </c>
      <c r="AM24" s="155">
        <v>3222.9287425959433</v>
      </c>
      <c r="AN24" s="155">
        <v>2900.8346244220888</v>
      </c>
      <c r="AO24" s="155">
        <v>2488.4831858213029</v>
      </c>
      <c r="AP24" s="155">
        <v>4334.3412415131916</v>
      </c>
      <c r="AQ24" s="155">
        <v>1351.332936253498</v>
      </c>
      <c r="AR24" s="154">
        <v>9668.7862277878303</v>
      </c>
      <c r="AS24" s="155">
        <v>2900.8346244220888</v>
      </c>
      <c r="AT24" s="155">
        <v>3393.3861624835945</v>
      </c>
      <c r="AU24" s="155">
        <v>2211.3985926087712</v>
      </c>
      <c r="AV24" s="157">
        <v>1351.332936253498</v>
      </c>
      <c r="AW24" s="154">
        <v>3954.2613419361896</v>
      </c>
      <c r="AX24" s="155">
        <v>6895.6897469921132</v>
      </c>
      <c r="AY24" s="155">
        <v>8273.3883733096354</v>
      </c>
      <c r="AZ24" s="155">
        <v>6469.9124221519769</v>
      </c>
      <c r="BA24" s="155">
        <v>463.31357442212521</v>
      </c>
      <c r="BB24" s="157">
        <v>1544.3785814070839</v>
      </c>
      <c r="BC24" s="155">
        <v>4206.5546010357202</v>
      </c>
      <c r="BD24" s="155">
        <v>20630.191998637354</v>
      </c>
      <c r="BE24" s="155">
        <v>4290.3335455051874</v>
      </c>
      <c r="BF24" s="155">
        <v>922.6537288478786</v>
      </c>
      <c r="BG24" s="155">
        <v>23783.378697045344</v>
      </c>
      <c r="BH24" s="155">
        <v>1456.1252263497147</v>
      </c>
      <c r="BI24" s="154">
        <v>8030.3913029210944</v>
      </c>
      <c r="BJ24" s="155">
        <v>3132.0672075559628</v>
      </c>
      <c r="BK24" s="155">
        <v>2686.8462328899745</v>
      </c>
      <c r="BL24" s="155">
        <v>4679.8421235769001</v>
      </c>
      <c r="BM24" s="157">
        <v>4863.5032374209604</v>
      </c>
      <c r="BN24" s="154">
        <v>8030.3913029210944</v>
      </c>
      <c r="BO24" s="155">
        <v>3132.0672075559628</v>
      </c>
      <c r="BP24" s="155">
        <v>2686.8462328899745</v>
      </c>
      <c r="BQ24" s="155">
        <v>4679.8421235769001</v>
      </c>
      <c r="BR24" s="157">
        <v>1459.0509712262881</v>
      </c>
      <c r="BS24" s="157">
        <v>4863.5032374209604</v>
      </c>
      <c r="BT24" s="154">
        <v>9027.2938562676627</v>
      </c>
      <c r="BU24" s="155">
        <v>9154.3031943843798</v>
      </c>
      <c r="BV24" s="155">
        <v>8589.0668122544193</v>
      </c>
      <c r="BW24" s="157">
        <v>4373.8115605039302</v>
      </c>
      <c r="BX24" s="155">
        <v>8850.1747148359791</v>
      </c>
      <c r="BY24" s="155">
        <v>8303.7168762862748</v>
      </c>
      <c r="BZ24" s="155">
        <v>4228.5027771392633</v>
      </c>
      <c r="CA24" s="154">
        <v>8708.7326442800731</v>
      </c>
      <c r="CB24" s="155">
        <v>8831.2599915224018</v>
      </c>
      <c r="CC24" s="155">
        <v>8285.970050686783</v>
      </c>
      <c r="CD24" s="157">
        <v>4219.4655589331405</v>
      </c>
      <c r="CE24" s="154">
        <v>0</v>
      </c>
      <c r="CF24" s="157">
        <v>13082.120970555159</v>
      </c>
      <c r="CG24" s="156">
        <v>34030.636881880127</v>
      </c>
      <c r="CH24" s="86">
        <v>14031.028722612324</v>
      </c>
      <c r="CI24" s="86">
        <v>6487.5259839329929</v>
      </c>
      <c r="CJ24" s="86">
        <v>6210.0663301449458</v>
      </c>
      <c r="CK24" s="86">
        <v>1973.4346850083684</v>
      </c>
      <c r="CL24" s="95">
        <v>16581.877332616412</v>
      </c>
      <c r="CM24" s="86">
        <v>6496.6704843181706</v>
      </c>
      <c r="CN24" s="86">
        <v>6213.4982778576295</v>
      </c>
      <c r="CO24" s="97">
        <v>1973.4346850083684</v>
      </c>
      <c r="CP24" s="155">
        <v>0</v>
      </c>
      <c r="CQ24" s="155">
        <v>6473.9001758560034</v>
      </c>
      <c r="CR24" s="155">
        <v>6204.9525394627226</v>
      </c>
      <c r="CS24" s="155">
        <v>1973.4346850083684</v>
      </c>
      <c r="CT24" s="154">
        <v>0</v>
      </c>
      <c r="CU24" s="155">
        <v>15994.67049152168</v>
      </c>
      <c r="CV24" s="155">
        <v>27102.04241141017</v>
      </c>
      <c r="CW24" s="155">
        <v>12472.983663680083</v>
      </c>
      <c r="CX24" s="155">
        <v>7642.0534929609348</v>
      </c>
      <c r="CY24" s="157">
        <v>2865.7700598603506</v>
      </c>
      <c r="CZ24" s="155">
        <v>0</v>
      </c>
      <c r="DA24" s="155">
        <v>11127.79867046966</v>
      </c>
      <c r="DB24" s="155">
        <v>18357.674117924125</v>
      </c>
      <c r="DC24" s="155">
        <v>10440.707962634542</v>
      </c>
      <c r="DD24" s="155">
        <v>2492.2139126662219</v>
      </c>
      <c r="DE24" s="154">
        <v>0</v>
      </c>
      <c r="DF24" s="155">
        <v>2858.2447452002684</v>
      </c>
      <c r="DG24" s="155">
        <v>2451.9474255827217</v>
      </c>
      <c r="DH24" s="155">
        <v>5142.6342262894987</v>
      </c>
      <c r="DI24" s="157">
        <v>1331.4927474819754</v>
      </c>
      <c r="DJ24" s="155">
        <v>0</v>
      </c>
      <c r="DK24" s="155">
        <v>2785.1297435371298</v>
      </c>
      <c r="DL24" s="155">
        <v>2389.2256658732163</v>
      </c>
      <c r="DM24" s="155">
        <v>4161.458432944276</v>
      </c>
      <c r="DN24" s="155">
        <v>1474.3552841713238</v>
      </c>
      <c r="DO24" s="154">
        <v>75689.062652014254</v>
      </c>
      <c r="DP24" s="157">
        <v>29995.082149914462</v>
      </c>
      <c r="DQ24" s="155">
        <v>0</v>
      </c>
      <c r="DR24" s="155">
        <v>2676.6819295989121</v>
      </c>
      <c r="DS24" s="155">
        <v>2511.4090543322027</v>
      </c>
      <c r="DT24" s="155">
        <v>2997.387058426682</v>
      </c>
      <c r="DU24" s="154">
        <v>341941.84611469193</v>
      </c>
      <c r="DV24" s="155">
        <v>209918.7833087545</v>
      </c>
      <c r="DW24" s="155">
        <v>252803.36644596388</v>
      </c>
      <c r="DX24" s="155">
        <v>430950.79892374383</v>
      </c>
      <c r="DY24" s="157">
        <v>146620.56442277349</v>
      </c>
      <c r="DZ24" s="155">
        <v>592699.19993213273</v>
      </c>
      <c r="EA24" s="155">
        <v>209918.7833087545</v>
      </c>
      <c r="EB24" s="155">
        <v>252803.36644596388</v>
      </c>
      <c r="EC24" s="155">
        <v>430950.79892374383</v>
      </c>
      <c r="ED24" s="155">
        <v>146620.56442277349</v>
      </c>
      <c r="EE24" s="154">
        <v>592699.19993213273</v>
      </c>
      <c r="EF24" s="155">
        <v>209918.7833087545</v>
      </c>
      <c r="EG24" s="155">
        <v>252803.36644596388</v>
      </c>
      <c r="EH24" s="155">
        <v>91691.659345477412</v>
      </c>
      <c r="EI24" s="157">
        <v>146620.56442277349</v>
      </c>
      <c r="EJ24" s="155">
        <v>421728.27687478677</v>
      </c>
      <c r="EK24" s="155">
        <v>209918.7833087545</v>
      </c>
      <c r="EL24" s="155">
        <v>252803.36644596388</v>
      </c>
      <c r="EM24" s="155">
        <v>430950.79892374383</v>
      </c>
      <c r="EN24" s="155">
        <v>146620.56442277349</v>
      </c>
      <c r="EO24" s="154">
        <v>421728.27687478677</v>
      </c>
      <c r="EP24" s="155">
        <v>209918.7833087545</v>
      </c>
      <c r="EQ24" s="155">
        <v>252803.36644596388</v>
      </c>
      <c r="ER24" s="155">
        <v>430950.79892374383</v>
      </c>
      <c r="ES24" s="157">
        <v>146620.56442277349</v>
      </c>
      <c r="ET24" s="154">
        <v>170970.92305734596</v>
      </c>
      <c r="EU24" s="155">
        <v>209918.7833087545</v>
      </c>
      <c r="EV24" s="155">
        <v>252803.36644596388</v>
      </c>
      <c r="EW24" s="155">
        <v>91691.659345477412</v>
      </c>
      <c r="EX24" s="157">
        <v>146620.56442277349</v>
      </c>
      <c r="EY24" s="155">
        <v>501514.70763488155</v>
      </c>
      <c r="EZ24" s="155">
        <v>209918.7833087545</v>
      </c>
      <c r="FA24" s="155">
        <v>252803.36644596388</v>
      </c>
      <c r="FB24" s="155">
        <v>91691.659345477412</v>
      </c>
      <c r="FC24" s="155">
        <v>146620.56442277349</v>
      </c>
      <c r="FD24" s="154">
        <v>478718.58456056874</v>
      </c>
      <c r="FE24" s="155">
        <v>209918.7833087545</v>
      </c>
      <c r="FF24" s="155">
        <v>252803.36644596388</v>
      </c>
      <c r="FG24" s="155">
        <v>430950.79892374383</v>
      </c>
      <c r="FH24" s="157">
        <v>146620.56442277349</v>
      </c>
      <c r="FI24" s="155">
        <v>444524.39994909958</v>
      </c>
      <c r="FJ24" s="155">
        <v>209918.7833087545</v>
      </c>
      <c r="FK24" s="155">
        <v>252803.36644596388</v>
      </c>
      <c r="FL24" s="155">
        <v>430950.79892374383</v>
      </c>
      <c r="FM24" s="155">
        <v>146620.56442277349</v>
      </c>
      <c r="FN24" s="154">
        <v>0</v>
      </c>
      <c r="FO24" s="155">
        <v>0</v>
      </c>
      <c r="FP24" s="155">
        <v>0</v>
      </c>
      <c r="FQ24" s="155">
        <v>91691.659345477412</v>
      </c>
      <c r="FR24" s="157">
        <v>0</v>
      </c>
      <c r="FS24" s="155">
        <v>455922.46148625598</v>
      </c>
      <c r="FT24" s="155">
        <v>209918.7833087545</v>
      </c>
      <c r="FU24" s="155">
        <v>252803.36644596388</v>
      </c>
      <c r="FV24" s="155">
        <v>430950.79892374383</v>
      </c>
      <c r="FW24" s="155">
        <v>146620.56442277349</v>
      </c>
      <c r="FX24" s="154">
        <v>455922.46148625598</v>
      </c>
      <c r="FY24" s="155">
        <v>209918.7833087545</v>
      </c>
      <c r="FZ24" s="155">
        <v>252803.36644596388</v>
      </c>
      <c r="GA24" s="155">
        <v>430950.79892374383</v>
      </c>
      <c r="GB24" s="157">
        <v>146620.56442277349</v>
      </c>
      <c r="GC24" s="155">
        <v>48873.521474257832</v>
      </c>
      <c r="GD24" s="155">
        <v>186003.98521028884</v>
      </c>
      <c r="GE24" s="155">
        <v>129642.75202357121</v>
      </c>
      <c r="GF24" s="155">
        <v>110029.9912145729</v>
      </c>
      <c r="GG24" s="95">
        <v>0</v>
      </c>
      <c r="GH24" s="86">
        <v>0</v>
      </c>
      <c r="GI24" s="97">
        <v>87982.951966380802</v>
      </c>
      <c r="GJ24" s="154">
        <v>48873.521474257832</v>
      </c>
      <c r="GK24" s="155">
        <v>186003.98521028884</v>
      </c>
      <c r="GL24" s="155">
        <v>129642.75202357121</v>
      </c>
      <c r="GM24" s="157">
        <v>110029.9912145729</v>
      </c>
      <c r="GN24" s="155">
        <v>276348.77802671492</v>
      </c>
      <c r="GO24" s="155">
        <v>497341.27788344427</v>
      </c>
      <c r="GP24" s="155">
        <v>226874.81604124964</v>
      </c>
      <c r="GQ24" s="157">
        <v>132035.98945748748</v>
      </c>
      <c r="GR24" s="156">
        <v>117889.27630132812</v>
      </c>
      <c r="GS24" s="156">
        <v>117889.27630132812</v>
      </c>
      <c r="GT24" s="156">
        <v>87982.951966380802</v>
      </c>
      <c r="GU24" s="156">
        <v>61588.066376466566</v>
      </c>
      <c r="GV24" s="156">
        <v>212200.6973423906</v>
      </c>
      <c r="GW24" s="156">
        <v>29125.585909739886</v>
      </c>
      <c r="GX24" s="155">
        <v>2557.3816076692938</v>
      </c>
      <c r="GY24" s="155">
        <v>3293.8771414636763</v>
      </c>
      <c r="GZ24" s="155">
        <v>2825.6550075916416</v>
      </c>
      <c r="HA24" s="155">
        <v>4921.6137378282456</v>
      </c>
      <c r="HB24" s="155">
        <v>1534.4289646015761</v>
      </c>
      <c r="HC24" s="95">
        <v>2182.218044441157</v>
      </c>
      <c r="HD24" s="86">
        <v>7307.7444105595805</v>
      </c>
      <c r="HE24" s="86">
        <v>8767.7679622715877</v>
      </c>
      <c r="HF24" s="86">
        <v>6856.524593557122</v>
      </c>
      <c r="HG24" s="97">
        <v>1309.3308266646945</v>
      </c>
      <c r="HH24" s="86">
        <v>7432.8250355182709</v>
      </c>
      <c r="HI24" s="86">
        <v>8917.8386044014642</v>
      </c>
      <c r="HJ24" s="86">
        <v>6973.8820616108087</v>
      </c>
      <c r="HK24" s="86">
        <v>1331.7415609317891</v>
      </c>
      <c r="HL24" s="154">
        <v>10612.041218298997</v>
      </c>
      <c r="HM24" s="155">
        <v>4894.9232775307464</v>
      </c>
      <c r="HN24" s="155">
        <v>24926.423891007442</v>
      </c>
      <c r="HO24" s="155">
        <v>2136.5506192292087</v>
      </c>
      <c r="HP24" s="154">
        <v>13037.650639624482</v>
      </c>
      <c r="HQ24" s="155">
        <v>6013.7628838234887</v>
      </c>
      <c r="HR24" s="155">
        <v>30623.892208951995</v>
      </c>
      <c r="HS24" s="155">
        <v>52777.722743033039</v>
      </c>
      <c r="HT24" s="155">
        <v>11924.691245009753</v>
      </c>
      <c r="HU24" s="155">
        <v>21460.710716749945</v>
      </c>
      <c r="HV24" s="155">
        <v>11188.396062927422</v>
      </c>
      <c r="HW24" s="155">
        <v>7121.8353974306974</v>
      </c>
      <c r="HX24" s="157">
        <v>2136.5506192292087</v>
      </c>
      <c r="HY24" s="154">
        <v>11924.691245009753</v>
      </c>
      <c r="HZ24" s="155">
        <v>21460.710716749945</v>
      </c>
      <c r="IA24" s="155">
        <v>11188.396062927422</v>
      </c>
      <c r="IB24" s="155">
        <v>5697.4683179445574</v>
      </c>
      <c r="IC24" s="157">
        <v>2136.5506192292087</v>
      </c>
      <c r="ID24" s="95">
        <v>9351.9196919235947</v>
      </c>
      <c r="IE24" s="86">
        <v>16830.527435134893</v>
      </c>
      <c r="IF24" s="86">
        <v>8774.4813942850051</v>
      </c>
      <c r="IG24" s="86">
        <v>6143.8165953451289</v>
      </c>
      <c r="IH24" s="97">
        <v>1675.5863441850352</v>
      </c>
      <c r="II24" s="95">
        <v>276348.77802671486</v>
      </c>
      <c r="IJ24" s="86">
        <v>259285.50404714243</v>
      </c>
      <c r="IK24" s="86">
        <v>181549.48550404527</v>
      </c>
      <c r="IL24" s="97">
        <v>49513.496046557797</v>
      </c>
      <c r="IM24" s="155">
        <v>85030.393238989156</v>
      </c>
      <c r="IN24" s="155">
        <v>239839.09124360676</v>
      </c>
      <c r="IO24" s="155">
        <v>147747.63829648151</v>
      </c>
      <c r="IP24" s="154">
        <v>457750.94249549485</v>
      </c>
      <c r="IQ24" s="155">
        <v>239839.09124360676</v>
      </c>
      <c r="IR24" s="157">
        <v>147747.63829648151</v>
      </c>
      <c r="IS24" s="154">
        <v>85030.393238989156</v>
      </c>
      <c r="IT24" s="155">
        <v>239839.09124360676</v>
      </c>
      <c r="IU24" s="155">
        <v>147747.63829648151</v>
      </c>
      <c r="IV24" s="155">
        <v>32410.688005892804</v>
      </c>
      <c r="IW24" s="157">
        <v>1339578.5872214325</v>
      </c>
      <c r="IX24" s="154">
        <v>3980.8955894839155</v>
      </c>
      <c r="IY24" s="155">
        <v>6942.1362238058518</v>
      </c>
      <c r="IZ24" s="155">
        <v>8329.114450808931</v>
      </c>
      <c r="JA24" s="155">
        <v>6513.4910413080215</v>
      </c>
      <c r="JB24" s="155">
        <v>466.43426052916396</v>
      </c>
      <c r="JC24" s="157">
        <v>1554.7808684305462</v>
      </c>
    </row>
    <row r="25" spans="1:263" s="81" customFormat="1" ht="12.5" hidden="1" x14ac:dyDescent="0.25">
      <c r="A25" s="76" t="s">
        <v>201</v>
      </c>
      <c r="B25" s="154">
        <v>16962.138378920728</v>
      </c>
      <c r="C25" s="155">
        <v>10805.858547752085</v>
      </c>
      <c r="D25" s="155">
        <v>10642.298663897271</v>
      </c>
      <c r="E25" s="155">
        <v>7003.1008652194087</v>
      </c>
      <c r="F25" s="157">
        <v>1342.3550530032155</v>
      </c>
      <c r="G25" s="155">
        <v>17148.508518749273</v>
      </c>
      <c r="H25" s="155">
        <v>2881.5622794005558</v>
      </c>
      <c r="I25" s="155">
        <v>3351.6717366595985</v>
      </c>
      <c r="J25" s="155">
        <v>1757.365336316037</v>
      </c>
      <c r="K25" s="155">
        <v>1342.3550530032155</v>
      </c>
      <c r="L25" s="154">
        <v>0</v>
      </c>
      <c r="M25" s="155">
        <v>0</v>
      </c>
      <c r="N25" s="155">
        <v>30269.024531087256</v>
      </c>
      <c r="O25" s="155">
        <v>0</v>
      </c>
      <c r="P25" s="157">
        <v>0</v>
      </c>
      <c r="Q25" s="154">
        <v>0</v>
      </c>
      <c r="R25" s="155">
        <v>0</v>
      </c>
      <c r="S25" s="155">
        <v>30183.329568828976</v>
      </c>
      <c r="T25" s="155">
        <v>0</v>
      </c>
      <c r="U25" s="157">
        <v>0</v>
      </c>
      <c r="V25" s="155">
        <v>6624.8643068509045</v>
      </c>
      <c r="W25" s="155">
        <v>4812.698700745651</v>
      </c>
      <c r="X25" s="155">
        <v>2301.7894576592166</v>
      </c>
      <c r="Y25" s="155">
        <v>1294.8965114113882</v>
      </c>
      <c r="Z25" s="155">
        <v>1318.8006229470172</v>
      </c>
      <c r="AA25" s="156">
        <v>1372.619778972027</v>
      </c>
      <c r="AB25" s="155">
        <v>9937.2964602763568</v>
      </c>
      <c r="AC25" s="155">
        <v>2830.9992357327355</v>
      </c>
      <c r="AD25" s="155">
        <v>2669.886193166833</v>
      </c>
      <c r="AE25" s="155">
        <v>2158.1608523523141</v>
      </c>
      <c r="AF25" s="155">
        <v>1318.8006229470172</v>
      </c>
      <c r="AG25" s="156">
        <v>1372.619778972027</v>
      </c>
      <c r="AH25" s="154">
        <v>3195.2839641967394</v>
      </c>
      <c r="AI25" s="155">
        <v>2874.4412869347138</v>
      </c>
      <c r="AJ25" s="155">
        <v>1987.961025447207</v>
      </c>
      <c r="AK25" s="155">
        <v>4294.9050977876605</v>
      </c>
      <c r="AL25" s="157">
        <v>1339.0377899035229</v>
      </c>
      <c r="AM25" s="155">
        <v>3208.7066273682244</v>
      </c>
      <c r="AN25" s="155">
        <v>2886.5161627933398</v>
      </c>
      <c r="AO25" s="155">
        <v>1996.3119988009405</v>
      </c>
      <c r="AP25" s="155">
        <v>4312.9470199226125</v>
      </c>
      <c r="AQ25" s="155">
        <v>1344.6627839350888</v>
      </c>
      <c r="AR25" s="154">
        <v>9626.1198821046746</v>
      </c>
      <c r="AS25" s="155">
        <v>2886.5161627933398</v>
      </c>
      <c r="AT25" s="155">
        <v>2722.2436347285548</v>
      </c>
      <c r="AU25" s="155">
        <v>2200.4831734299041</v>
      </c>
      <c r="AV25" s="157">
        <v>1344.6627839350888</v>
      </c>
      <c r="AW25" s="154">
        <v>3936.8120078251809</v>
      </c>
      <c r="AX25" s="155">
        <v>6861.6527604590619</v>
      </c>
      <c r="AY25" s="155">
        <v>6637.0810035942304</v>
      </c>
      <c r="AZ25" s="155">
        <v>6437.97706396988</v>
      </c>
      <c r="BA25" s="155">
        <v>461.02666789474489</v>
      </c>
      <c r="BB25" s="157">
        <v>1536.7555596491495</v>
      </c>
      <c r="BC25" s="155">
        <v>4187.9919491666533</v>
      </c>
      <c r="BD25" s="155">
        <v>20528.361783967648</v>
      </c>
      <c r="BE25" s="155">
        <v>3441.7931310729082</v>
      </c>
      <c r="BF25" s="155">
        <v>918.09952851466858</v>
      </c>
      <c r="BG25" s="155">
        <v>23665.984415962019</v>
      </c>
      <c r="BH25" s="155">
        <v>1448.9378213854295</v>
      </c>
      <c r="BI25" s="154">
        <v>7994.9548537919636</v>
      </c>
      <c r="BJ25" s="155">
        <v>3116.6073865263556</v>
      </c>
      <c r="BK25" s="155">
        <v>2155.4428835254885</v>
      </c>
      <c r="BL25" s="155">
        <v>4656.7425165497025</v>
      </c>
      <c r="BM25" s="157">
        <v>4839.4970828128944</v>
      </c>
      <c r="BN25" s="154">
        <v>7994.9548537919636</v>
      </c>
      <c r="BO25" s="155">
        <v>3116.6073865263556</v>
      </c>
      <c r="BP25" s="155">
        <v>2155.4428835254885</v>
      </c>
      <c r="BQ25" s="155">
        <v>4656.7425165497025</v>
      </c>
      <c r="BR25" s="157">
        <v>1451.8491248438681</v>
      </c>
      <c r="BS25" s="157">
        <v>4839.4970828128944</v>
      </c>
      <c r="BT25" s="154">
        <v>8987.4582831997632</v>
      </c>
      <c r="BU25" s="155">
        <v>9109.1177370945352</v>
      </c>
      <c r="BV25" s="155">
        <v>8546.6713504302134</v>
      </c>
      <c r="BW25" s="157">
        <v>4352.2225142090447</v>
      </c>
      <c r="BX25" s="155">
        <v>8806.4904296322511</v>
      </c>
      <c r="BY25" s="155">
        <v>8262.7298960330372</v>
      </c>
      <c r="BZ25" s="155">
        <v>4207.6309720898498</v>
      </c>
      <c r="CA25" s="154">
        <v>8670.3028156843011</v>
      </c>
      <c r="CB25" s="155">
        <v>8787.6690690142605</v>
      </c>
      <c r="CC25" s="155">
        <v>8245.0706684093966</v>
      </c>
      <c r="CD25" s="157">
        <v>4198.6383614118586</v>
      </c>
      <c r="CE25" s="154">
        <v>0</v>
      </c>
      <c r="CF25" s="157">
        <v>13017.54788336069</v>
      </c>
      <c r="CG25" s="156">
        <v>33762.833838691724</v>
      </c>
      <c r="CH25" s="86">
        <v>13994.381766169092</v>
      </c>
      <c r="CI25" s="86">
        <v>6469.6907897069614</v>
      </c>
      <c r="CJ25" s="86">
        <v>6184.1179645682805</v>
      </c>
      <c r="CK25" s="86">
        <v>1963.6938509131589</v>
      </c>
      <c r="CL25" s="95">
        <v>15769.248913248442</v>
      </c>
      <c r="CM25" s="86">
        <v>6200.3442553911145</v>
      </c>
      <c r="CN25" s="86">
        <v>6083.0317178157302</v>
      </c>
      <c r="CO25" s="97">
        <v>1963.6938509131589</v>
      </c>
      <c r="CP25" s="155">
        <v>0</v>
      </c>
      <c r="CQ25" s="155">
        <v>6456.0978013699114</v>
      </c>
      <c r="CR25" s="155">
        <v>6179.0164911944585</v>
      </c>
      <c r="CS25" s="155">
        <v>1963.6938509131589</v>
      </c>
      <c r="CT25" s="154">
        <v>0</v>
      </c>
      <c r="CU25" s="155">
        <v>15915.721118203661</v>
      </c>
      <c r="CV25" s="155">
        <v>21741.811544550776</v>
      </c>
      <c r="CW25" s="155">
        <v>12411.417266036855</v>
      </c>
      <c r="CX25" s="155">
        <v>7604.3324699206751</v>
      </c>
      <c r="CY25" s="157">
        <v>2851.6246762202531</v>
      </c>
      <c r="CZ25" s="155">
        <v>0</v>
      </c>
      <c r="DA25" s="155">
        <v>11072.872079021068</v>
      </c>
      <c r="DB25" s="155">
        <v>14726.900836822073</v>
      </c>
      <c r="DC25" s="155">
        <v>10389.172837163631</v>
      </c>
      <c r="DD25" s="155">
        <v>2479.9123946897344</v>
      </c>
      <c r="DE25" s="154">
        <v>0</v>
      </c>
      <c r="DF25" s="155">
        <v>2844.1365063626699</v>
      </c>
      <c r="DG25" s="155">
        <v>1967.0022662838926</v>
      </c>
      <c r="DH25" s="155">
        <v>5130.2830318592387</v>
      </c>
      <c r="DI25" s="157">
        <v>1324.9205259381235</v>
      </c>
      <c r="DJ25" s="155">
        <v>0</v>
      </c>
      <c r="DK25" s="155">
        <v>2771.3823988839104</v>
      </c>
      <c r="DL25" s="155">
        <v>1916.6855905645546</v>
      </c>
      <c r="DM25" s="155">
        <v>4140.9175574355186</v>
      </c>
      <c r="DN25" s="155">
        <v>1467.0778960066139</v>
      </c>
      <c r="DO25" s="154">
        <v>60719.310787845752</v>
      </c>
      <c r="DP25" s="157">
        <v>29847.027024951836</v>
      </c>
      <c r="DQ25" s="155">
        <v>0</v>
      </c>
      <c r="DR25" s="155">
        <v>2663.4698811840653</v>
      </c>
      <c r="DS25" s="155">
        <v>2499.0127895207565</v>
      </c>
      <c r="DT25" s="155">
        <v>2982.5920159167554</v>
      </c>
      <c r="DU25" s="154">
        <v>340432.92775967275</v>
      </c>
      <c r="DV25" s="155">
        <v>208882.62839711114</v>
      </c>
      <c r="DW25" s="155">
        <v>251555.53409054436</v>
      </c>
      <c r="DX25" s="155">
        <v>428823.63440829073</v>
      </c>
      <c r="DY25" s="157">
        <v>145896.84825226228</v>
      </c>
      <c r="DZ25" s="155">
        <v>590083.74145009939</v>
      </c>
      <c r="EA25" s="155">
        <v>208882.62839711114</v>
      </c>
      <c r="EB25" s="155">
        <v>251555.53409054436</v>
      </c>
      <c r="EC25" s="155">
        <v>428823.63440829073</v>
      </c>
      <c r="ED25" s="155">
        <v>145896.84825226228</v>
      </c>
      <c r="EE25" s="154">
        <v>590083.74145009939</v>
      </c>
      <c r="EF25" s="155">
        <v>208882.62839711114</v>
      </c>
      <c r="EG25" s="155">
        <v>251555.53409054436</v>
      </c>
      <c r="EH25" s="155">
        <v>91239.071150700154</v>
      </c>
      <c r="EI25" s="157">
        <v>145896.84825226228</v>
      </c>
      <c r="EJ25" s="155">
        <v>419867.27757026308</v>
      </c>
      <c r="EK25" s="155">
        <v>208882.62839711114</v>
      </c>
      <c r="EL25" s="155">
        <v>251555.53409054436</v>
      </c>
      <c r="EM25" s="155">
        <v>428823.63440829073</v>
      </c>
      <c r="EN25" s="155">
        <v>145896.84825226228</v>
      </c>
      <c r="EO25" s="154">
        <v>419867.27757026308</v>
      </c>
      <c r="EP25" s="155">
        <v>208882.62839711114</v>
      </c>
      <c r="EQ25" s="155">
        <v>251555.53409054436</v>
      </c>
      <c r="ER25" s="155">
        <v>428823.63440829073</v>
      </c>
      <c r="ES25" s="157">
        <v>145896.84825226228</v>
      </c>
      <c r="ET25" s="154">
        <v>170216.46387983637</v>
      </c>
      <c r="EU25" s="155">
        <v>208882.62839711114</v>
      </c>
      <c r="EV25" s="155">
        <v>251555.53409054436</v>
      </c>
      <c r="EW25" s="155">
        <v>91239.071150700154</v>
      </c>
      <c r="EX25" s="157">
        <v>145896.84825226228</v>
      </c>
      <c r="EY25" s="155">
        <v>499301.62738085334</v>
      </c>
      <c r="EZ25" s="155">
        <v>208882.62839711114</v>
      </c>
      <c r="FA25" s="155">
        <v>251555.53409054436</v>
      </c>
      <c r="FB25" s="155">
        <v>91239.071150700154</v>
      </c>
      <c r="FC25" s="155">
        <v>145896.84825226228</v>
      </c>
      <c r="FD25" s="154">
        <v>476606.09886354185</v>
      </c>
      <c r="FE25" s="155">
        <v>208882.62839711114</v>
      </c>
      <c r="FF25" s="155">
        <v>251555.53409054436</v>
      </c>
      <c r="FG25" s="155">
        <v>428823.63440829073</v>
      </c>
      <c r="FH25" s="157">
        <v>145896.84825226228</v>
      </c>
      <c r="FI25" s="155">
        <v>442562.80608757457</v>
      </c>
      <c r="FJ25" s="155">
        <v>208882.62839711114</v>
      </c>
      <c r="FK25" s="155">
        <v>251555.53409054436</v>
      </c>
      <c r="FL25" s="155">
        <v>428823.63440829073</v>
      </c>
      <c r="FM25" s="155">
        <v>145896.84825226228</v>
      </c>
      <c r="FN25" s="154">
        <v>0</v>
      </c>
      <c r="FO25" s="155">
        <v>0</v>
      </c>
      <c r="FP25" s="155">
        <v>0</v>
      </c>
      <c r="FQ25" s="155">
        <v>91239.071150700154</v>
      </c>
      <c r="FR25" s="157">
        <v>0</v>
      </c>
      <c r="FS25" s="155">
        <v>453910.57034623035</v>
      </c>
      <c r="FT25" s="155">
        <v>208882.62839711114</v>
      </c>
      <c r="FU25" s="155">
        <v>251555.53409054436</v>
      </c>
      <c r="FV25" s="155">
        <v>428823.63440829073</v>
      </c>
      <c r="FW25" s="155">
        <v>145896.84825226228</v>
      </c>
      <c r="FX25" s="154">
        <v>453910.57034623035</v>
      </c>
      <c r="FY25" s="155">
        <v>208882.62839711114</v>
      </c>
      <c r="FZ25" s="155">
        <v>251555.53409054436</v>
      </c>
      <c r="GA25" s="155">
        <v>428823.63440829073</v>
      </c>
      <c r="GB25" s="157">
        <v>145896.84825226228</v>
      </c>
      <c r="GC25" s="155">
        <v>48632.282750754101</v>
      </c>
      <c r="GD25" s="155">
        <v>185085.87326326309</v>
      </c>
      <c r="GE25" s="155">
        <v>129002.83799515096</v>
      </c>
      <c r="GF25" s="155">
        <v>109486.88538084021</v>
      </c>
      <c r="GG25" s="95">
        <v>0</v>
      </c>
      <c r="GH25" s="86">
        <v>0</v>
      </c>
      <c r="GI25" s="97">
        <v>87548.669876975007</v>
      </c>
      <c r="GJ25" s="154">
        <v>48632.282750754101</v>
      </c>
      <c r="GK25" s="155">
        <v>185085.87326326309</v>
      </c>
      <c r="GL25" s="155">
        <v>129002.83799515096</v>
      </c>
      <c r="GM25" s="157">
        <v>109486.88538084021</v>
      </c>
      <c r="GN25" s="155">
        <v>274984.72599113378</v>
      </c>
      <c r="GO25" s="155">
        <v>398977.32329263515</v>
      </c>
      <c r="GP25" s="155">
        <v>225754.96649151418</v>
      </c>
      <c r="GQ25" s="157">
        <v>131384.26245700824</v>
      </c>
      <c r="GR25" s="156">
        <v>117307.37719375736</v>
      </c>
      <c r="GS25" s="156">
        <v>117307.37719375736</v>
      </c>
      <c r="GT25" s="156">
        <v>87548.669876975007</v>
      </c>
      <c r="GU25" s="156">
        <v>61284.068913882511</v>
      </c>
      <c r="GV25" s="156">
        <v>211153.27894876327</v>
      </c>
      <c r="GW25" s="156">
        <v>28981.822600810643</v>
      </c>
      <c r="GX25" s="155">
        <v>2544.7584232549889</v>
      </c>
      <c r="GY25" s="155">
        <v>3277.6186298398857</v>
      </c>
      <c r="GZ25" s="155">
        <v>2266.7981155216962</v>
      </c>
      <c r="HA25" s="155">
        <v>4897.3207509535951</v>
      </c>
      <c r="HB25" s="155">
        <v>1526.8550539529933</v>
      </c>
      <c r="HC25" s="95">
        <v>2171.4466598638237</v>
      </c>
      <c r="HD25" s="86">
        <v>7271.6735304568765</v>
      </c>
      <c r="HE25" s="86">
        <v>7033.6823995893137</v>
      </c>
      <c r="HF25" s="86">
        <v>6822.6809254373029</v>
      </c>
      <c r="HG25" s="97">
        <v>1302.8679959182946</v>
      </c>
      <c r="HH25" s="86">
        <v>7396.1367599550003</v>
      </c>
      <c r="HI25" s="86">
        <v>7154.0721314784441</v>
      </c>
      <c r="HJ25" s="86">
        <v>6939.4591193782826</v>
      </c>
      <c r="HK25" s="86">
        <v>1325.1681112497304</v>
      </c>
      <c r="HL25" s="154">
        <v>2767.6923785244512</v>
      </c>
      <c r="HM25" s="155">
        <v>4870.7620342337568</v>
      </c>
      <c r="HN25" s="155">
        <v>24803.387561731543</v>
      </c>
      <c r="HO25" s="155">
        <v>2126.0046481484178</v>
      </c>
      <c r="HP25" s="154">
        <v>3400.3077793300404</v>
      </c>
      <c r="HQ25" s="155">
        <v>5984.079070630044</v>
      </c>
      <c r="HR25" s="155">
        <v>30472.733290127322</v>
      </c>
      <c r="HS25" s="155">
        <v>52544.825613044552</v>
      </c>
      <c r="HT25" s="155">
        <v>11865.831207767758</v>
      </c>
      <c r="HU25" s="155">
        <v>17216.220125877247</v>
      </c>
      <c r="HV25" s="155">
        <v>11133.170363962874</v>
      </c>
      <c r="HW25" s="155">
        <v>7086.6821604947263</v>
      </c>
      <c r="HX25" s="157">
        <v>2126.0046481484178</v>
      </c>
      <c r="HY25" s="154">
        <v>11865.831207767758</v>
      </c>
      <c r="HZ25" s="155">
        <v>17216.220125877247</v>
      </c>
      <c r="IA25" s="155">
        <v>11133.170363962874</v>
      </c>
      <c r="IB25" s="155">
        <v>5669.3457283957814</v>
      </c>
      <c r="IC25" s="157">
        <v>2126.0046481484178</v>
      </c>
      <c r="ID25" s="95">
        <v>9305.7588035583613</v>
      </c>
      <c r="IE25" s="86">
        <v>13501.792600547205</v>
      </c>
      <c r="IF25" s="86">
        <v>8731.1707297960675</v>
      </c>
      <c r="IG25" s="86">
        <v>6113.4908396354094</v>
      </c>
      <c r="IH25" s="97">
        <v>1667.31568353693</v>
      </c>
      <c r="II25" s="95">
        <v>274984.72599113372</v>
      </c>
      <c r="IJ25" s="86">
        <v>258005.67599030191</v>
      </c>
      <c r="IK25" s="86">
        <v>180653.3608783863</v>
      </c>
      <c r="IL25" s="97">
        <v>49269.098421378083</v>
      </c>
      <c r="IM25" s="155">
        <v>84610.684920348809</v>
      </c>
      <c r="IN25" s="155">
        <v>238655.25029102928</v>
      </c>
      <c r="IO25" s="155">
        <v>147018.35891189479</v>
      </c>
      <c r="IP25" s="154">
        <v>367217.14825033036</v>
      </c>
      <c r="IQ25" s="155">
        <v>238655.25029102928</v>
      </c>
      <c r="IR25" s="157">
        <v>147018.35891189479</v>
      </c>
      <c r="IS25" s="154">
        <v>84610.684920348809</v>
      </c>
      <c r="IT25" s="155">
        <v>238655.25029102928</v>
      </c>
      <c r="IU25" s="155">
        <v>147018.35891189479</v>
      </c>
      <c r="IV25" s="155">
        <v>32250.709498787739</v>
      </c>
      <c r="IW25" s="157">
        <v>1332966.4541345127</v>
      </c>
      <c r="IX25" s="154">
        <v>3963.3287239696765</v>
      </c>
      <c r="IY25" s="155">
        <v>6907.8699783931488</v>
      </c>
      <c r="IZ25" s="155">
        <v>6681.7856002705548</v>
      </c>
      <c r="JA25" s="155">
        <v>6481.3405799342545</v>
      </c>
      <c r="JB25" s="155">
        <v>464.13195035763835</v>
      </c>
      <c r="JC25" s="157">
        <v>1547.1065011921273</v>
      </c>
    </row>
    <row r="26" spans="1:263" s="137" customFormat="1" ht="12.5" hidden="1" x14ac:dyDescent="0.25">
      <c r="A26" s="136" t="s">
        <v>202</v>
      </c>
      <c r="B26" s="95">
        <v>153.20305022505983</v>
      </c>
      <c r="C26" s="86">
        <v>109.6663362989743</v>
      </c>
      <c r="D26" s="86">
        <v>5498.5907649156379</v>
      </c>
      <c r="E26" s="86">
        <v>71.0729657645348</v>
      </c>
      <c r="F26" s="97">
        <v>13.623272970374213</v>
      </c>
      <c r="G26" s="86">
        <v>154.8863564954583</v>
      </c>
      <c r="H26" s="86">
        <v>29.24435634639315</v>
      </c>
      <c r="I26" s="86">
        <v>1731.7190430620981</v>
      </c>
      <c r="J26" s="86">
        <v>17.835123152957287</v>
      </c>
      <c r="K26" s="86">
        <v>13.623272970374213</v>
      </c>
      <c r="L26" s="95">
        <v>0</v>
      </c>
      <c r="M26" s="86">
        <v>0</v>
      </c>
      <c r="N26" s="86">
        <v>15639.194501678372</v>
      </c>
      <c r="O26" s="86">
        <v>0</v>
      </c>
      <c r="P26" s="97">
        <v>0</v>
      </c>
      <c r="Q26" s="95">
        <v>0</v>
      </c>
      <c r="R26" s="86">
        <v>0</v>
      </c>
      <c r="S26" s="86">
        <v>15594.918209219895</v>
      </c>
      <c r="T26" s="86">
        <v>0</v>
      </c>
      <c r="U26" s="97">
        <v>0</v>
      </c>
      <c r="V26" s="86">
        <v>59.836171387328626</v>
      </c>
      <c r="W26" s="86">
        <v>48.843044899139855</v>
      </c>
      <c r="X26" s="86">
        <v>1189.2729808082856</v>
      </c>
      <c r="Y26" s="86">
        <v>13.141626430261869</v>
      </c>
      <c r="Z26" s="86">
        <v>13.384224121413379</v>
      </c>
      <c r="AA26" s="107">
        <v>13.930423170557281</v>
      </c>
      <c r="AB26" s="86">
        <v>89.754257080992943</v>
      </c>
      <c r="AC26" s="86">
        <v>28.731202881846972</v>
      </c>
      <c r="AD26" s="86">
        <v>1379.4587080068652</v>
      </c>
      <c r="AE26" s="86">
        <v>21.902710717103119</v>
      </c>
      <c r="AF26" s="86">
        <v>13.384224121413379</v>
      </c>
      <c r="AG26" s="107">
        <v>13.930423170557281</v>
      </c>
      <c r="AH26" s="95">
        <v>28.859996228925304</v>
      </c>
      <c r="AI26" s="86">
        <v>29.172086924107962</v>
      </c>
      <c r="AJ26" s="86">
        <v>1027.1262328521464</v>
      </c>
      <c r="AK26" s="86">
        <v>43.588068892882468</v>
      </c>
      <c r="AL26" s="97">
        <v>13.589606780031685</v>
      </c>
      <c r="AM26" s="86">
        <v>28.981230526988256</v>
      </c>
      <c r="AN26" s="86">
        <v>29.294632244392197</v>
      </c>
      <c r="AO26" s="86">
        <v>1031.44095718108</v>
      </c>
      <c r="AP26" s="86">
        <v>43.771172483549321</v>
      </c>
      <c r="AQ26" s="86">
        <v>13.646693635686828</v>
      </c>
      <c r="AR26" s="95">
        <v>86.943691580964767</v>
      </c>
      <c r="AS26" s="86">
        <v>29.294632244392197</v>
      </c>
      <c r="AT26" s="86">
        <v>1406.510396156018</v>
      </c>
      <c r="AU26" s="86">
        <v>22.332230858953736</v>
      </c>
      <c r="AV26" s="97">
        <v>13.646693635686828</v>
      </c>
      <c r="AW26" s="95">
        <v>35.557521952007328</v>
      </c>
      <c r="AX26" s="86">
        <v>69.637439345513926</v>
      </c>
      <c r="AY26" s="86">
        <v>3429.2020422395963</v>
      </c>
      <c r="AZ26" s="86">
        <v>65.337645746739639</v>
      </c>
      <c r="BA26" s="86">
        <v>4.6788605811111896</v>
      </c>
      <c r="BB26" s="97">
        <v>15.596201937037298</v>
      </c>
      <c r="BC26" s="86">
        <v>37.826194233132391</v>
      </c>
      <c r="BD26" s="86">
        <v>208.33793234651722</v>
      </c>
      <c r="BE26" s="86">
        <v>1778.282354494374</v>
      </c>
      <c r="BF26" s="86">
        <v>9.3175948218352875</v>
      </c>
      <c r="BG26" s="86">
        <v>240.18099018583604</v>
      </c>
      <c r="BH26" s="86">
        <v>14.704958582806286</v>
      </c>
      <c r="BI26" s="95">
        <v>72.210911304362995</v>
      </c>
      <c r="BJ26" s="86">
        <v>31.629778629090772</v>
      </c>
      <c r="BK26" s="86">
        <v>1113.6596244815544</v>
      </c>
      <c r="BL26" s="86">
        <v>47.260279099610159</v>
      </c>
      <c r="BM26" s="97">
        <v>49.115015919958566</v>
      </c>
      <c r="BN26" s="95">
        <v>72.210911304362995</v>
      </c>
      <c r="BO26" s="86">
        <v>31.629778629090772</v>
      </c>
      <c r="BP26" s="86">
        <v>1113.6596244815544</v>
      </c>
      <c r="BQ26" s="86">
        <v>47.260279099610159</v>
      </c>
      <c r="BR26" s="97">
        <v>14.73450477598757</v>
      </c>
      <c r="BS26" s="97">
        <v>49.115015919958566</v>
      </c>
      <c r="BT26" s="95">
        <v>81.175261750475912</v>
      </c>
      <c r="BU26" s="86">
        <v>92.446478429145543</v>
      </c>
      <c r="BV26" s="86">
        <v>86.738330916618281</v>
      </c>
      <c r="BW26" s="97">
        <v>44.16977103503789</v>
      </c>
      <c r="BX26" s="86">
        <v>89.375178918167222</v>
      </c>
      <c r="BY26" s="86">
        <v>83.85667011294079</v>
      </c>
      <c r="BZ26" s="86">
        <v>42.702342545764388</v>
      </c>
      <c r="CA26" s="95">
        <v>78.310694563634272</v>
      </c>
      <c r="CB26" s="86">
        <v>89.184164973831798</v>
      </c>
      <c r="CC26" s="86">
        <v>83.677450406630896</v>
      </c>
      <c r="CD26" s="97">
        <v>42.611078472441548</v>
      </c>
      <c r="CE26" s="95">
        <v>0</v>
      </c>
      <c r="CF26" s="97">
        <v>132.11229608975512</v>
      </c>
      <c r="CG26" s="107">
        <v>561.20047313311215</v>
      </c>
      <c r="CH26" s="86">
        <v>75.18814130346837</v>
      </c>
      <c r="CI26" s="86">
        <v>36.561859892015001</v>
      </c>
      <c r="CJ26" s="86">
        <v>53.158517432645574</v>
      </c>
      <c r="CK26" s="86">
        <v>19.929106909072889</v>
      </c>
      <c r="CL26" s="95">
        <v>88.869072562928963</v>
      </c>
      <c r="CM26" s="86">
        <v>36.615092685941015</v>
      </c>
      <c r="CN26" s="86">
        <v>53.178495797527084</v>
      </c>
      <c r="CO26" s="97">
        <v>19.929106909072889</v>
      </c>
      <c r="CP26" s="86">
        <v>0</v>
      </c>
      <c r="CQ26" s="86">
        <v>36.493450939236816</v>
      </c>
      <c r="CR26" s="86">
        <v>53.132843427601536</v>
      </c>
      <c r="CS26" s="86">
        <v>19.929106909072889</v>
      </c>
      <c r="CT26" s="95">
        <v>0</v>
      </c>
      <c r="CU26" s="86">
        <v>161.52523345335712</v>
      </c>
      <c r="CV26" s="86">
        <v>11233.411873410387</v>
      </c>
      <c r="CW26" s="86">
        <v>125.96080670769499</v>
      </c>
      <c r="CX26" s="86">
        <v>77.174736120251453</v>
      </c>
      <c r="CY26" s="97">
        <v>28.940526045094295</v>
      </c>
      <c r="CZ26" s="86">
        <v>0</v>
      </c>
      <c r="DA26" s="86">
        <v>112.37619924851408</v>
      </c>
      <c r="DB26" s="86">
        <v>7608.9953396895098</v>
      </c>
      <c r="DC26" s="86">
        <v>105.43748256500825</v>
      </c>
      <c r="DD26" s="86">
        <v>25.168097978167118</v>
      </c>
      <c r="DE26" s="95">
        <v>0</v>
      </c>
      <c r="DF26" s="86">
        <v>28.864530218364134</v>
      </c>
      <c r="DG26" s="86">
        <v>1016.2974031773654</v>
      </c>
      <c r="DH26" s="86">
        <v>25.355574665605452</v>
      </c>
      <c r="DI26" s="97">
        <v>13.446333701746484</v>
      </c>
      <c r="DJ26" s="86">
        <v>0</v>
      </c>
      <c r="DK26" s="86">
        <v>28.126164415902547</v>
      </c>
      <c r="DL26" s="86">
        <v>990.30012409609151</v>
      </c>
      <c r="DM26" s="86">
        <v>42.025282436675994</v>
      </c>
      <c r="DN26" s="86">
        <v>14.889058301963644</v>
      </c>
      <c r="DO26" s="95">
        <v>31372.042083606189</v>
      </c>
      <c r="DP26" s="97">
        <v>302.91106336237033</v>
      </c>
      <c r="DQ26" s="86">
        <v>0</v>
      </c>
      <c r="DR26" s="86">
        <v>27.030983463399512</v>
      </c>
      <c r="DS26" s="86">
        <v>25.361943780768136</v>
      </c>
      <c r="DT26" s="86">
        <v>30.269685431724103</v>
      </c>
      <c r="DU26" s="95">
        <v>3074.8106025737929</v>
      </c>
      <c r="DV26" s="86">
        <v>2119.9049082107999</v>
      </c>
      <c r="DW26" s="86">
        <v>2552.9830579894669</v>
      </c>
      <c r="DX26" s="86">
        <v>4352.0389144600676</v>
      </c>
      <c r="DY26" s="97">
        <v>1480.6757607169911</v>
      </c>
      <c r="DZ26" s="86">
        <v>5329.6717111279077</v>
      </c>
      <c r="EA26" s="86">
        <v>2119.9049082107999</v>
      </c>
      <c r="EB26" s="86">
        <v>2552.9830579894669</v>
      </c>
      <c r="EC26" s="86">
        <v>4352.0389144600676</v>
      </c>
      <c r="ED26" s="86">
        <v>1480.6757607169911</v>
      </c>
      <c r="EE26" s="95">
        <v>5329.6717111279077</v>
      </c>
      <c r="EF26" s="86">
        <v>2119.9049082107999</v>
      </c>
      <c r="EG26" s="86">
        <v>2552.9830579894669</v>
      </c>
      <c r="EH26" s="86">
        <v>925.96572648086544</v>
      </c>
      <c r="EI26" s="97">
        <v>1480.6757607169911</v>
      </c>
      <c r="EJ26" s="86">
        <v>3792.2664098410119</v>
      </c>
      <c r="EK26" s="86">
        <v>2119.9049082107999</v>
      </c>
      <c r="EL26" s="86">
        <v>2552.9830579894669</v>
      </c>
      <c r="EM26" s="86">
        <v>4352.0389144600676</v>
      </c>
      <c r="EN26" s="86">
        <v>1480.6757607169911</v>
      </c>
      <c r="EO26" s="95">
        <v>3792.2664098410119</v>
      </c>
      <c r="EP26" s="86">
        <v>2119.9049082107999</v>
      </c>
      <c r="EQ26" s="86">
        <v>2552.9830579894669</v>
      </c>
      <c r="ER26" s="86">
        <v>4352.0389144600676</v>
      </c>
      <c r="ES26" s="97">
        <v>1480.6757607169911</v>
      </c>
      <c r="ET26" s="95">
        <v>1537.4053012868965</v>
      </c>
      <c r="EU26" s="86">
        <v>2119.9049082107999</v>
      </c>
      <c r="EV26" s="86">
        <v>2552.9830579894669</v>
      </c>
      <c r="EW26" s="86">
        <v>925.96572648086544</v>
      </c>
      <c r="EX26" s="97">
        <v>1480.6757607169911</v>
      </c>
      <c r="EY26" s="86">
        <v>4509.7222171082303</v>
      </c>
      <c r="EZ26" s="86">
        <v>2119.9049082107999</v>
      </c>
      <c r="FA26" s="86">
        <v>2552.9830579894669</v>
      </c>
      <c r="FB26" s="86">
        <v>925.96572648086544</v>
      </c>
      <c r="FC26" s="86">
        <v>1480.6757607169911</v>
      </c>
      <c r="FD26" s="95">
        <v>4304.7348436033108</v>
      </c>
      <c r="FE26" s="86">
        <v>2119.9049082107999</v>
      </c>
      <c r="FF26" s="86">
        <v>2552.9830579894669</v>
      </c>
      <c r="FG26" s="86">
        <v>4352.0389144600676</v>
      </c>
      <c r="FH26" s="97">
        <v>1480.6757607169911</v>
      </c>
      <c r="FI26" s="86">
        <v>3997.2537833459314</v>
      </c>
      <c r="FJ26" s="86">
        <v>2119.9049082107999</v>
      </c>
      <c r="FK26" s="86">
        <v>2552.9830579894669</v>
      </c>
      <c r="FL26" s="86">
        <v>4352.0389144600676</v>
      </c>
      <c r="FM26" s="86">
        <v>1480.6757607169911</v>
      </c>
      <c r="FN26" s="95">
        <v>0</v>
      </c>
      <c r="FO26" s="86">
        <v>0</v>
      </c>
      <c r="FP26" s="86">
        <v>0</v>
      </c>
      <c r="FQ26" s="86">
        <v>925.96572648086544</v>
      </c>
      <c r="FR26" s="97">
        <v>0</v>
      </c>
      <c r="FS26" s="86">
        <v>4099.7474700983912</v>
      </c>
      <c r="FT26" s="86">
        <v>2119.9049082107999</v>
      </c>
      <c r="FU26" s="86">
        <v>2552.9830579894669</v>
      </c>
      <c r="FV26" s="86">
        <v>4352.0389144600676</v>
      </c>
      <c r="FW26" s="86">
        <v>1480.6757607169911</v>
      </c>
      <c r="FX26" s="95">
        <v>4099.7474700983912</v>
      </c>
      <c r="FY26" s="86">
        <v>2119.9049082107999</v>
      </c>
      <c r="FZ26" s="86">
        <v>2552.9830579894669</v>
      </c>
      <c r="GA26" s="86">
        <v>4352.0389144600676</v>
      </c>
      <c r="GB26" s="97">
        <v>1480.6757607169911</v>
      </c>
      <c r="GC26" s="86">
        <v>493.55858690566379</v>
      </c>
      <c r="GD26" s="86">
        <v>1878.3967541108359</v>
      </c>
      <c r="GE26" s="86">
        <v>1309.2220810202393</v>
      </c>
      <c r="GF26" s="86">
        <v>1111.1588717770387</v>
      </c>
      <c r="GG26" s="95">
        <v>0</v>
      </c>
      <c r="GH26" s="86">
        <v>0</v>
      </c>
      <c r="GI26" s="97">
        <v>888.51263699482024</v>
      </c>
      <c r="GJ26" s="95">
        <v>493.55858690566379</v>
      </c>
      <c r="GK26" s="86">
        <v>1878.3967541108359</v>
      </c>
      <c r="GL26" s="86">
        <v>1309.2220810202393</v>
      </c>
      <c r="GM26" s="97">
        <v>1111.1588717770387</v>
      </c>
      <c r="GN26" s="86">
        <v>2790.7608918218143</v>
      </c>
      <c r="GO26" s="86">
        <v>206140.90005854596</v>
      </c>
      <c r="GP26" s="86">
        <v>2291.1386417854187</v>
      </c>
      <c r="GQ26" s="97">
        <v>1333.3906461324464</v>
      </c>
      <c r="GR26" s="107">
        <v>1190.5273626182557</v>
      </c>
      <c r="GS26" s="107">
        <v>1190.5273626182557</v>
      </c>
      <c r="GT26" s="107">
        <v>888.51263699482024</v>
      </c>
      <c r="GU26" s="107">
        <v>621.95884589637421</v>
      </c>
      <c r="GV26" s="107">
        <v>2142.9492527128605</v>
      </c>
      <c r="GW26" s="107">
        <v>294.13028958803966</v>
      </c>
      <c r="GX26" s="86">
        <v>25.826206387125467</v>
      </c>
      <c r="GY26" s="86">
        <v>33.263847137308552</v>
      </c>
      <c r="GZ26" s="86">
        <v>1171.1938912426003</v>
      </c>
      <c r="HA26" s="86">
        <v>49.701855902023439</v>
      </c>
      <c r="HB26" s="86">
        <v>15.49572383227528</v>
      </c>
      <c r="HC26" s="95">
        <v>22.03754552251187</v>
      </c>
      <c r="HD26" s="86">
        <v>73.798652029673917</v>
      </c>
      <c r="HE26" s="86">
        <v>3634.1153642805521</v>
      </c>
      <c r="HF26" s="86">
        <v>69.241922566648313</v>
      </c>
      <c r="HG26" s="97">
        <v>13.222527313507126</v>
      </c>
      <c r="HH26" s="86">
        <v>75.061802599587423</v>
      </c>
      <c r="HI26" s="86">
        <v>3696.317515231447</v>
      </c>
      <c r="HJ26" s="86">
        <v>70.427079362151829</v>
      </c>
      <c r="HK26" s="86">
        <v>13.44884639186966</v>
      </c>
      <c r="HL26" s="95">
        <v>530.035368350059</v>
      </c>
      <c r="HM26" s="86">
        <v>49.432317193313168</v>
      </c>
      <c r="HN26" s="86">
        <v>251.72425029240298</v>
      </c>
      <c r="HO26" s="86">
        <v>21.576364310777393</v>
      </c>
      <c r="HP26" s="95">
        <v>651.18630968721527</v>
      </c>
      <c r="HQ26" s="86">
        <v>60.731132551784746</v>
      </c>
      <c r="HR26" s="86">
        <v>309.26122178780935</v>
      </c>
      <c r="HS26" s="86">
        <v>474.58801347041498</v>
      </c>
      <c r="HT26" s="86">
        <v>120.42377104488621</v>
      </c>
      <c r="HU26" s="86">
        <v>8895.1599631424488</v>
      </c>
      <c r="HV26" s="86">
        <v>112.98815358471583</v>
      </c>
      <c r="HW26" s="86">
        <v>71.921214369257982</v>
      </c>
      <c r="HX26" s="97">
        <v>21.576364310777393</v>
      </c>
      <c r="HY26" s="95">
        <v>120.42377104488621</v>
      </c>
      <c r="HZ26" s="86">
        <v>8895.1599631424488</v>
      </c>
      <c r="IA26" s="86">
        <v>112.98815358471583</v>
      </c>
      <c r="IB26" s="86">
        <v>57.536971495406391</v>
      </c>
      <c r="IC26" s="97">
        <v>21.576364310777393</v>
      </c>
      <c r="ID26" s="95">
        <v>94.442146355920059</v>
      </c>
      <c r="IE26" s="86">
        <v>6976.0147171050867</v>
      </c>
      <c r="IF26" s="86">
        <v>88.61077547019768</v>
      </c>
      <c r="IG26" s="86">
        <v>62.044504785751286</v>
      </c>
      <c r="IH26" s="97">
        <v>16.921228577932169</v>
      </c>
      <c r="II26" s="95">
        <v>2790.7608918218134</v>
      </c>
      <c r="IJ26" s="86">
        <v>2618.4441620404787</v>
      </c>
      <c r="IK26" s="86">
        <v>1833.4121384321136</v>
      </c>
      <c r="IL26" s="97">
        <v>500.02149229966733</v>
      </c>
      <c r="IM26" s="86">
        <v>858.69565902209604</v>
      </c>
      <c r="IN26" s="86">
        <v>2422.0608498874431</v>
      </c>
      <c r="IO26" s="86">
        <v>1492.0577313969357</v>
      </c>
      <c r="IP26" s="95">
        <v>189731.26801428152</v>
      </c>
      <c r="IQ26" s="86">
        <v>2422.0608498874431</v>
      </c>
      <c r="IR26" s="97">
        <v>1492.0577313969357</v>
      </c>
      <c r="IS26" s="95">
        <v>858.69565902209604</v>
      </c>
      <c r="IT26" s="86">
        <v>2422.0608498874431</v>
      </c>
      <c r="IU26" s="86">
        <v>1492.0577313969357</v>
      </c>
      <c r="IV26" s="86">
        <v>327.30552025505983</v>
      </c>
      <c r="IW26" s="97">
        <v>13527.990097998883</v>
      </c>
      <c r="IX26" s="95">
        <v>35.797022521129989</v>
      </c>
      <c r="IY26" s="86">
        <v>70.106487958575485</v>
      </c>
      <c r="IZ26" s="86">
        <v>3452.2997103465445</v>
      </c>
      <c r="JA26" s="86">
        <v>65.777732751750847</v>
      </c>
      <c r="JB26" s="86">
        <v>4.710375425523976</v>
      </c>
      <c r="JC26" s="97">
        <v>15.701251418413248</v>
      </c>
    </row>
    <row r="27" spans="1:263" s="137" customFormat="1" ht="12.5" hidden="1" x14ac:dyDescent="0.25">
      <c r="A27" s="136" t="s">
        <v>203</v>
      </c>
      <c r="B27" s="95">
        <v>1193.4415062756161</v>
      </c>
      <c r="C27" s="86">
        <v>1133.513364297316</v>
      </c>
      <c r="D27" s="86">
        <v>4949.9067121252383</v>
      </c>
      <c r="E27" s="86">
        <v>734.61154309665017</v>
      </c>
      <c r="F27" s="97">
        <v>140.81041182310355</v>
      </c>
      <c r="G27" s="86">
        <v>1206.5543494462709</v>
      </c>
      <c r="H27" s="86">
        <v>302.27023047928424</v>
      </c>
      <c r="I27" s="86">
        <v>1558.917199196163</v>
      </c>
      <c r="J27" s="86">
        <v>184.34417643579695</v>
      </c>
      <c r="K27" s="86">
        <v>140.81041182310355</v>
      </c>
      <c r="L27" s="95">
        <v>0</v>
      </c>
      <c r="M27" s="86">
        <v>0</v>
      </c>
      <c r="N27" s="86">
        <v>14078.617075856817</v>
      </c>
      <c r="O27" s="86">
        <v>0</v>
      </c>
      <c r="P27" s="97">
        <v>0</v>
      </c>
      <c r="Q27" s="95">
        <v>0</v>
      </c>
      <c r="R27" s="86">
        <v>0</v>
      </c>
      <c r="S27" s="86">
        <v>14038.758951002967</v>
      </c>
      <c r="T27" s="86">
        <v>0</v>
      </c>
      <c r="U27" s="97">
        <v>0</v>
      </c>
      <c r="V27" s="86">
        <v>466.11976984371086</v>
      </c>
      <c r="W27" s="86">
        <v>504.84265285578476</v>
      </c>
      <c r="X27" s="86">
        <v>1070.599824924858</v>
      </c>
      <c r="Y27" s="86">
        <v>135.83210390738645</v>
      </c>
      <c r="Z27" s="86">
        <v>138.33959831586412</v>
      </c>
      <c r="AA27" s="107">
        <v>143.98512220829366</v>
      </c>
      <c r="AB27" s="86">
        <v>699.17965476556492</v>
      </c>
      <c r="AC27" s="86">
        <v>296.96626638575572</v>
      </c>
      <c r="AD27" s="86">
        <v>1241.8076212237543</v>
      </c>
      <c r="AE27" s="86">
        <v>226.38683984564386</v>
      </c>
      <c r="AF27" s="86">
        <v>138.33959831586412</v>
      </c>
      <c r="AG27" s="107">
        <v>143.98512220829366</v>
      </c>
      <c r="AH27" s="95">
        <v>224.81743881704551</v>
      </c>
      <c r="AI27" s="86">
        <v>301.52325233854481</v>
      </c>
      <c r="AJ27" s="86">
        <v>924.63310174579863</v>
      </c>
      <c r="AK27" s="86">
        <v>450.52711963768252</v>
      </c>
      <c r="AL27" s="97">
        <v>140.46243743127002</v>
      </c>
      <c r="AM27" s="86">
        <v>225.76184588387559</v>
      </c>
      <c r="AN27" s="86">
        <v>302.78988312937918</v>
      </c>
      <c r="AO27" s="86">
        <v>928.51727567869659</v>
      </c>
      <c r="AP27" s="86">
        <v>452.41968187762041</v>
      </c>
      <c r="AQ27" s="86">
        <v>141.05248827088622</v>
      </c>
      <c r="AR27" s="95">
        <v>677.28553765162724</v>
      </c>
      <c r="AS27" s="86">
        <v>302.78988312937918</v>
      </c>
      <c r="AT27" s="86">
        <v>1266.1599213800405</v>
      </c>
      <c r="AU27" s="86">
        <v>230.82636830490833</v>
      </c>
      <c r="AV27" s="97">
        <v>141.05248827088622</v>
      </c>
      <c r="AW27" s="95">
        <v>276.99071588648121</v>
      </c>
      <c r="AX27" s="86">
        <v>719.77391437961251</v>
      </c>
      <c r="AY27" s="86">
        <v>3087.0146428101712</v>
      </c>
      <c r="AZ27" s="86">
        <v>675.33116492326644</v>
      </c>
      <c r="BA27" s="86">
        <v>48.360793087085597</v>
      </c>
      <c r="BB27" s="97">
        <v>161.20264362361854</v>
      </c>
      <c r="BC27" s="86">
        <v>294.66352109795889</v>
      </c>
      <c r="BD27" s="86">
        <v>2153.3848815833553</v>
      </c>
      <c r="BE27" s="86">
        <v>1600.8341298519285</v>
      </c>
      <c r="BF27" s="86">
        <v>96.306839547046479</v>
      </c>
      <c r="BG27" s="86">
        <v>2482.5153407477701</v>
      </c>
      <c r="BH27" s="86">
        <v>151.99073514782253</v>
      </c>
      <c r="BI27" s="95">
        <v>562.51816546741975</v>
      </c>
      <c r="BJ27" s="86">
        <v>326.92600113947037</v>
      </c>
      <c r="BK27" s="86">
        <v>1002.5316460023363</v>
      </c>
      <c r="BL27" s="86">
        <v>488.48315506579274</v>
      </c>
      <c r="BM27" s="97">
        <v>507.65375056547055</v>
      </c>
      <c r="BN27" s="95">
        <v>562.51816546741975</v>
      </c>
      <c r="BO27" s="86">
        <v>326.92600113947037</v>
      </c>
      <c r="BP27" s="86">
        <v>1002.5316460023363</v>
      </c>
      <c r="BQ27" s="86">
        <v>488.48315506579274</v>
      </c>
      <c r="BR27" s="97">
        <v>152.29612516964085</v>
      </c>
      <c r="BS27" s="97">
        <v>507.65375056547055</v>
      </c>
      <c r="BT27" s="95">
        <v>632.34985539445006</v>
      </c>
      <c r="BU27" s="86">
        <v>955.52858167871727</v>
      </c>
      <c r="BV27" s="86">
        <v>896.52905904315776</v>
      </c>
      <c r="BW27" s="97">
        <v>456.53960418331326</v>
      </c>
      <c r="BX27" s="86">
        <v>923.7835707761642</v>
      </c>
      <c r="BY27" s="86">
        <v>866.74415747194689</v>
      </c>
      <c r="BZ27" s="86">
        <v>441.37223505367092</v>
      </c>
      <c r="CA27" s="95">
        <v>610.03506875495532</v>
      </c>
      <c r="CB27" s="86">
        <v>921.80924696834518</v>
      </c>
      <c r="CC27" s="86">
        <v>864.89173913553259</v>
      </c>
      <c r="CD27" s="97">
        <v>440.42892783394518</v>
      </c>
      <c r="CE27" s="95">
        <v>0</v>
      </c>
      <c r="CF27" s="97">
        <v>1365.5152370321503</v>
      </c>
      <c r="CG27" s="107">
        <v>33062.977679010539</v>
      </c>
      <c r="CH27" s="86">
        <v>8137.0320144678772</v>
      </c>
      <c r="CI27" s="86">
        <v>3510.1318569052269</v>
      </c>
      <c r="CJ27" s="86">
        <v>1752.1118722293413</v>
      </c>
      <c r="CK27" s="86">
        <v>205.98763287175984</v>
      </c>
      <c r="CL27" s="95">
        <v>8849.2867485448623</v>
      </c>
      <c r="CM27" s="86">
        <v>3237.7848226854176</v>
      </c>
      <c r="CN27" s="86">
        <v>1649.8995323772706</v>
      </c>
      <c r="CO27" s="97">
        <v>205.98763287175984</v>
      </c>
      <c r="CP27" s="86">
        <v>0</v>
      </c>
      <c r="CQ27" s="86">
        <v>3497.9401061563108</v>
      </c>
      <c r="CR27" s="86">
        <v>1747.5362858841117</v>
      </c>
      <c r="CS27" s="86">
        <v>205.98763287175984</v>
      </c>
      <c r="CT27" s="95">
        <v>0</v>
      </c>
      <c r="CU27" s="86">
        <v>1669.5279241523858</v>
      </c>
      <c r="CV27" s="86">
        <v>10112.471214815807</v>
      </c>
      <c r="CW27" s="86">
        <v>1301.9333242937792</v>
      </c>
      <c r="CX27" s="86">
        <v>797.67955902108406</v>
      </c>
      <c r="CY27" s="97">
        <v>299.1298346329063</v>
      </c>
      <c r="CZ27" s="86">
        <v>0</v>
      </c>
      <c r="DA27" s="86">
        <v>1161.522559939116</v>
      </c>
      <c r="DB27" s="86">
        <v>6849.7218132283788</v>
      </c>
      <c r="DC27" s="86">
        <v>1089.8038506500179</v>
      </c>
      <c r="DD27" s="86">
        <v>260.13794547145335</v>
      </c>
      <c r="DE27" s="95">
        <v>0</v>
      </c>
      <c r="DF27" s="86">
        <v>298.34434030404918</v>
      </c>
      <c r="DG27" s="86">
        <v>914.88484096711511</v>
      </c>
      <c r="DH27" s="86">
        <v>3209.0861838276833</v>
      </c>
      <c r="DI27" s="97">
        <v>138.98156413449533</v>
      </c>
      <c r="DJ27" s="86">
        <v>0</v>
      </c>
      <c r="DK27" s="86">
        <v>290.71257714795502</v>
      </c>
      <c r="DL27" s="86">
        <v>891.4817342943154</v>
      </c>
      <c r="DM27" s="86">
        <v>434.3741287251064</v>
      </c>
      <c r="DN27" s="86">
        <v>153.8935933910243</v>
      </c>
      <c r="DO27" s="95">
        <v>28241.541937173108</v>
      </c>
      <c r="DP27" s="97">
        <v>3130.8945853602745</v>
      </c>
      <c r="DQ27" s="86">
        <v>0</v>
      </c>
      <c r="DR27" s="86">
        <v>279.39276572832523</v>
      </c>
      <c r="DS27" s="86">
        <v>262.14153942085068</v>
      </c>
      <c r="DT27" s="86">
        <v>312.86805165438818</v>
      </c>
      <c r="DU27" s="95">
        <v>23952.568774950225</v>
      </c>
      <c r="DV27" s="86">
        <v>21911.377963292936</v>
      </c>
      <c r="DW27" s="86">
        <v>26387.682061033265</v>
      </c>
      <c r="DX27" s="86">
        <v>44982.758045584545</v>
      </c>
      <c r="DY27" s="97">
        <v>15304.293182442168</v>
      </c>
      <c r="DZ27" s="86">
        <v>41517.785876580398</v>
      </c>
      <c r="EA27" s="86">
        <v>21911.377963292936</v>
      </c>
      <c r="EB27" s="86">
        <v>26387.682061033265</v>
      </c>
      <c r="EC27" s="86">
        <v>44982.758045584545</v>
      </c>
      <c r="ED27" s="86">
        <v>15304.293182442168</v>
      </c>
      <c r="EE27" s="95">
        <v>41517.785876580398</v>
      </c>
      <c r="EF27" s="86">
        <v>21911.377963292936</v>
      </c>
      <c r="EG27" s="86">
        <v>26387.682061033265</v>
      </c>
      <c r="EH27" s="86">
        <v>9570.7995841669181</v>
      </c>
      <c r="EI27" s="97">
        <v>15304.293182442168</v>
      </c>
      <c r="EJ27" s="86">
        <v>29541.501489105285</v>
      </c>
      <c r="EK27" s="86">
        <v>21911.377963292936</v>
      </c>
      <c r="EL27" s="86">
        <v>26387.682061033265</v>
      </c>
      <c r="EM27" s="86">
        <v>44982.758045584545</v>
      </c>
      <c r="EN27" s="86">
        <v>15304.293182442168</v>
      </c>
      <c r="EO27" s="95">
        <v>29541.501489105285</v>
      </c>
      <c r="EP27" s="86">
        <v>21911.377963292936</v>
      </c>
      <c r="EQ27" s="86">
        <v>26387.682061033265</v>
      </c>
      <c r="ER27" s="86">
        <v>44982.758045584545</v>
      </c>
      <c r="ES27" s="97">
        <v>15304.293182442168</v>
      </c>
      <c r="ET27" s="95">
        <v>11976.284387475112</v>
      </c>
      <c r="EU27" s="86">
        <v>21911.377963292936</v>
      </c>
      <c r="EV27" s="86">
        <v>26387.682061033265</v>
      </c>
      <c r="EW27" s="86">
        <v>9570.7995841669181</v>
      </c>
      <c r="EX27" s="97">
        <v>15304.293182442168</v>
      </c>
      <c r="EY27" s="86">
        <v>35130.434203260287</v>
      </c>
      <c r="EZ27" s="86">
        <v>21911.377963292936</v>
      </c>
      <c r="FA27" s="86">
        <v>26387.682061033265</v>
      </c>
      <c r="FB27" s="86">
        <v>9570.7995841669181</v>
      </c>
      <c r="FC27" s="86">
        <v>15304.293182442168</v>
      </c>
      <c r="FD27" s="95">
        <v>33533.596284930303</v>
      </c>
      <c r="FE27" s="86">
        <v>21911.377963292936</v>
      </c>
      <c r="FF27" s="86">
        <v>26387.682061033265</v>
      </c>
      <c r="FG27" s="86">
        <v>44982.758045584545</v>
      </c>
      <c r="FH27" s="97">
        <v>15304.293182442168</v>
      </c>
      <c r="FI27" s="86">
        <v>31138.339407435269</v>
      </c>
      <c r="FJ27" s="86">
        <v>21911.377963292936</v>
      </c>
      <c r="FK27" s="86">
        <v>26387.682061033265</v>
      </c>
      <c r="FL27" s="86">
        <v>44982.758045584545</v>
      </c>
      <c r="FM27" s="86">
        <v>15304.293182442168</v>
      </c>
      <c r="FN27" s="95">
        <v>0</v>
      </c>
      <c r="FO27" s="86">
        <v>0</v>
      </c>
      <c r="FP27" s="86">
        <v>0</v>
      </c>
      <c r="FQ27" s="86">
        <v>9570.7995841669181</v>
      </c>
      <c r="FR27" s="97">
        <v>0</v>
      </c>
      <c r="FS27" s="86">
        <v>31936.758366600319</v>
      </c>
      <c r="FT27" s="86">
        <v>21911.377963292936</v>
      </c>
      <c r="FU27" s="86">
        <v>26387.682061033265</v>
      </c>
      <c r="FV27" s="86">
        <v>44982.758045584545</v>
      </c>
      <c r="FW27" s="86">
        <v>15304.293182442168</v>
      </c>
      <c r="FX27" s="95">
        <v>31936.758366600319</v>
      </c>
      <c r="FY27" s="86">
        <v>21911.377963292936</v>
      </c>
      <c r="FZ27" s="86">
        <v>26387.682061033265</v>
      </c>
      <c r="GA27" s="86">
        <v>44982.758045584545</v>
      </c>
      <c r="GB27" s="97">
        <v>15304.293182442168</v>
      </c>
      <c r="GC27" s="86">
        <v>5101.4310608140513</v>
      </c>
      <c r="GD27" s="86">
        <v>19415.145030765882</v>
      </c>
      <c r="GE27" s="86">
        <v>13532.144646683737</v>
      </c>
      <c r="GF27" s="86">
        <v>11484.95950100031</v>
      </c>
      <c r="GG27" s="95">
        <v>0</v>
      </c>
      <c r="GH27" s="86">
        <v>0</v>
      </c>
      <c r="GI27" s="97">
        <v>9183.6837298456958</v>
      </c>
      <c r="GJ27" s="95">
        <v>5101.4310608140513</v>
      </c>
      <c r="GK27" s="86">
        <v>19415.145030765882</v>
      </c>
      <c r="GL27" s="86">
        <v>13532.144646683737</v>
      </c>
      <c r="GM27" s="97">
        <v>11484.95950100031</v>
      </c>
      <c r="GN27" s="86">
        <v>28845.358331423573</v>
      </c>
      <c r="GO27" s="86">
        <v>185570.86142034244</v>
      </c>
      <c r="GP27" s="86">
        <v>23681.253131696547</v>
      </c>
      <c r="GQ27" s="97">
        <v>13781.951401200378</v>
      </c>
      <c r="GR27" s="107">
        <v>12305.31375107175</v>
      </c>
      <c r="GS27" s="107">
        <v>12305.31375107175</v>
      </c>
      <c r="GT27" s="107">
        <v>9183.6837298456958</v>
      </c>
      <c r="GU27" s="107">
        <v>6428.5786108919929</v>
      </c>
      <c r="GV27" s="107">
        <v>22149.564751929196</v>
      </c>
      <c r="GW27" s="107">
        <v>3040.1363385000841</v>
      </c>
      <c r="GX27" s="86">
        <v>266.94016666244033</v>
      </c>
      <c r="GY27" s="86">
        <v>343.81576471461767</v>
      </c>
      <c r="GZ27" s="86">
        <v>1054.3247808969772</v>
      </c>
      <c r="HA27" s="86">
        <v>513.71933992336562</v>
      </c>
      <c r="HB27" s="86">
        <v>160.16409999746429</v>
      </c>
      <c r="HC27" s="95">
        <v>227.7804949914364</v>
      </c>
      <c r="HD27" s="86">
        <v>762.78428883326342</v>
      </c>
      <c r="HE27" s="86">
        <v>3271.4804216868738</v>
      </c>
      <c r="HF27" s="86">
        <v>715.68584533510875</v>
      </c>
      <c r="HG27" s="97">
        <v>136.66829699486175</v>
      </c>
      <c r="HH27" s="86">
        <v>775.84023745375271</v>
      </c>
      <c r="HI27" s="86">
        <v>3327.4756498578836</v>
      </c>
      <c r="HJ27" s="86">
        <v>727.93564880103895</v>
      </c>
      <c r="HK27" s="86">
        <v>139.00753534800606</v>
      </c>
      <c r="HL27" s="95">
        <v>1396.5068156609332</v>
      </c>
      <c r="HM27" s="86">
        <v>510.93338263848364</v>
      </c>
      <c r="HN27" s="86">
        <v>2601.8266995469057</v>
      </c>
      <c r="HO27" s="86">
        <v>223.01371710402032</v>
      </c>
      <c r="HP27" s="95">
        <v>1715.7083735262893</v>
      </c>
      <c r="HQ27" s="86">
        <v>627.71815581299325</v>
      </c>
      <c r="HR27" s="86">
        <v>3196.5299451576284</v>
      </c>
      <c r="HS27" s="86">
        <v>3697.0088573591493</v>
      </c>
      <c r="HT27" s="86">
        <v>1244.7024170327386</v>
      </c>
      <c r="HU27" s="86">
        <v>8007.5448218343672</v>
      </c>
      <c r="HV27" s="86">
        <v>1167.8477317451034</v>
      </c>
      <c r="HW27" s="86">
        <v>743.37905701340151</v>
      </c>
      <c r="HX27" s="97">
        <v>223.01371710402032</v>
      </c>
      <c r="HY27" s="95">
        <v>1244.7024170327386</v>
      </c>
      <c r="HZ27" s="86">
        <v>8007.5448218343672</v>
      </c>
      <c r="IA27" s="86">
        <v>1167.8477317451034</v>
      </c>
      <c r="IB27" s="86">
        <v>594.70324561072084</v>
      </c>
      <c r="IC27" s="97">
        <v>223.01371710402032</v>
      </c>
      <c r="ID27" s="95">
        <v>976.15584380892324</v>
      </c>
      <c r="IE27" s="86">
        <v>6279.9039878379999</v>
      </c>
      <c r="IF27" s="86">
        <v>915.88268201458413</v>
      </c>
      <c r="IG27" s="86">
        <v>641.29319652046797</v>
      </c>
      <c r="IH27" s="97">
        <v>174.8981445055822</v>
      </c>
      <c r="II27" s="95">
        <v>28845.358331423573</v>
      </c>
      <c r="IJ27" s="86">
        <v>27064.289293367474</v>
      </c>
      <c r="IK27" s="86">
        <v>18950.183176650491</v>
      </c>
      <c r="IL27" s="97">
        <v>5168.2317754501419</v>
      </c>
      <c r="IM27" s="86">
        <v>8875.4948712072655</v>
      </c>
      <c r="IN27" s="86">
        <v>25034.467596364935</v>
      </c>
      <c r="IO27" s="86">
        <v>15421.937450621117</v>
      </c>
      <c r="IP27" s="95">
        <v>170798.68591717855</v>
      </c>
      <c r="IQ27" s="86">
        <v>25034.467596364935</v>
      </c>
      <c r="IR27" s="97">
        <v>15421.937450621117</v>
      </c>
      <c r="IS27" s="95">
        <v>8875.4948712072655</v>
      </c>
      <c r="IT27" s="86">
        <v>25034.467596364935</v>
      </c>
      <c r="IU27" s="86">
        <v>15421.937450621117</v>
      </c>
      <c r="IV27" s="86">
        <v>3383.0361616709342</v>
      </c>
      <c r="IW27" s="97">
        <v>139825.56621896452</v>
      </c>
      <c r="IX27" s="95">
        <v>278.8564092884576</v>
      </c>
      <c r="IY27" s="86">
        <v>724.62200987868073</v>
      </c>
      <c r="IZ27" s="86">
        <v>3107.8074799724723</v>
      </c>
      <c r="JA27" s="86">
        <v>679.87991268369024</v>
      </c>
      <c r="JB27" s="86">
        <v>48.686531125951547</v>
      </c>
      <c r="JC27" s="97">
        <v>162.28843708650516</v>
      </c>
    </row>
    <row r="28" spans="1:263" s="81" customFormat="1" ht="12.5" hidden="1" x14ac:dyDescent="0.25">
      <c r="A28" s="138" t="s">
        <v>204</v>
      </c>
      <c r="B28" s="158">
        <v>15615.493822420052</v>
      </c>
      <c r="C28" s="159">
        <v>9562.6788471557938</v>
      </c>
      <c r="D28" s="159">
        <v>193.80118685639445</v>
      </c>
      <c r="E28" s="159">
        <v>6197.4163563582233</v>
      </c>
      <c r="F28" s="160">
        <v>1187.9213682097377</v>
      </c>
      <c r="G28" s="159">
        <v>15787.067812807543</v>
      </c>
      <c r="H28" s="159">
        <v>2550.0476925748785</v>
      </c>
      <c r="I28" s="159">
        <v>61.035494401337459</v>
      </c>
      <c r="J28" s="159">
        <v>1555.1860367272827</v>
      </c>
      <c r="K28" s="159">
        <v>1187.9213682097377</v>
      </c>
      <c r="L28" s="158">
        <v>0</v>
      </c>
      <c r="M28" s="159">
        <v>0</v>
      </c>
      <c r="N28" s="159">
        <v>551.21295355206678</v>
      </c>
      <c r="O28" s="159">
        <v>0</v>
      </c>
      <c r="P28" s="160">
        <v>0</v>
      </c>
      <c r="Q28" s="158">
        <v>0</v>
      </c>
      <c r="R28" s="159">
        <v>0</v>
      </c>
      <c r="S28" s="159">
        <v>549.65240860611368</v>
      </c>
      <c r="T28" s="159">
        <v>0</v>
      </c>
      <c r="U28" s="160">
        <v>0</v>
      </c>
      <c r="V28" s="159">
        <v>6098.9083656198654</v>
      </c>
      <c r="W28" s="159">
        <v>4259.0130029907259</v>
      </c>
      <c r="X28" s="159">
        <v>41.916651926072909</v>
      </c>
      <c r="Y28" s="159">
        <v>1145.92278107374</v>
      </c>
      <c r="Z28" s="159">
        <v>1167.0768005097398</v>
      </c>
      <c r="AA28" s="161">
        <v>1214.704233593176</v>
      </c>
      <c r="AB28" s="159">
        <v>9148.3625484297991</v>
      </c>
      <c r="AC28" s="159">
        <v>2505.3017664651329</v>
      </c>
      <c r="AD28" s="159">
        <v>48.619863936213605</v>
      </c>
      <c r="AE28" s="159">
        <v>1909.871301789567</v>
      </c>
      <c r="AF28" s="159">
        <v>1167.0768005097398</v>
      </c>
      <c r="AG28" s="161">
        <v>1214.704233593176</v>
      </c>
      <c r="AH28" s="158">
        <v>2941.6065291507684</v>
      </c>
      <c r="AI28" s="159">
        <v>2543.745947672061</v>
      </c>
      <c r="AJ28" s="159">
        <v>36.201690849262064</v>
      </c>
      <c r="AK28" s="159">
        <v>3800.7899092570951</v>
      </c>
      <c r="AL28" s="160">
        <v>1184.9857456922211</v>
      </c>
      <c r="AM28" s="159">
        <v>2953.9635509573604</v>
      </c>
      <c r="AN28" s="159">
        <v>2554.4316474195684</v>
      </c>
      <c r="AO28" s="159">
        <v>36.353765941163964</v>
      </c>
      <c r="AP28" s="159">
        <v>3816.7561655614431</v>
      </c>
      <c r="AQ28" s="159">
        <v>1189.9636020285157</v>
      </c>
      <c r="AR28" s="158">
        <v>8861.8906528720818</v>
      </c>
      <c r="AS28" s="159">
        <v>2554.4316474195684</v>
      </c>
      <c r="AT28" s="159">
        <v>49.573317192496312</v>
      </c>
      <c r="AU28" s="159">
        <v>1947.3245742660422</v>
      </c>
      <c r="AV28" s="160">
        <v>1189.9636020285157</v>
      </c>
      <c r="AW28" s="158">
        <v>3624.2637699866923</v>
      </c>
      <c r="AX28" s="159">
        <v>6072.2414067339359</v>
      </c>
      <c r="AY28" s="159">
        <v>120.86431854446289</v>
      </c>
      <c r="AZ28" s="159">
        <v>5697.3082532998742</v>
      </c>
      <c r="BA28" s="159">
        <v>407.98701422654813</v>
      </c>
      <c r="BB28" s="160">
        <v>1359.9567140884938</v>
      </c>
      <c r="BC28" s="159">
        <v>3855.5022338355616</v>
      </c>
      <c r="BD28" s="159">
        <v>18166.638970037777</v>
      </c>
      <c r="BE28" s="159">
        <v>62.676646726605561</v>
      </c>
      <c r="BF28" s="159">
        <v>812.47509414578678</v>
      </c>
      <c r="BG28" s="159">
        <v>20943.288085028413</v>
      </c>
      <c r="BH28" s="159">
        <v>1282.2421276548007</v>
      </c>
      <c r="BI28" s="158">
        <v>7360.2257770201804</v>
      </c>
      <c r="BJ28" s="159">
        <v>2758.0516067577946</v>
      </c>
      <c r="BK28" s="159">
        <v>39.251613041597793</v>
      </c>
      <c r="BL28" s="159">
        <v>4120.9990823843</v>
      </c>
      <c r="BM28" s="160">
        <v>4282.7283163274651</v>
      </c>
      <c r="BN28" s="158">
        <v>7360.2257770201804</v>
      </c>
      <c r="BO28" s="159">
        <v>2758.0516067577946</v>
      </c>
      <c r="BP28" s="159">
        <v>39.251613041597793</v>
      </c>
      <c r="BQ28" s="159">
        <v>4120.9990823843</v>
      </c>
      <c r="BR28" s="160">
        <v>1284.8184948982398</v>
      </c>
      <c r="BS28" s="160">
        <v>4282.7283163274651</v>
      </c>
      <c r="BT28" s="158">
        <v>8273.9331660548378</v>
      </c>
      <c r="BU28" s="159">
        <v>8061.142676986673</v>
      </c>
      <c r="BV28" s="159">
        <v>7563.4039604704376</v>
      </c>
      <c r="BW28" s="160">
        <v>3851.5131389906933</v>
      </c>
      <c r="BX28" s="159">
        <v>7793.331679937919</v>
      </c>
      <c r="BY28" s="159">
        <v>7312.1290684481492</v>
      </c>
      <c r="BZ28" s="159">
        <v>3723.5563944904143</v>
      </c>
      <c r="CA28" s="158">
        <v>7981.9570523657121</v>
      </c>
      <c r="CB28" s="159">
        <v>7776.6756570720827</v>
      </c>
      <c r="CC28" s="159">
        <v>7296.5014788672333</v>
      </c>
      <c r="CD28" s="160">
        <v>3715.5983551054719</v>
      </c>
      <c r="CE28" s="158">
        <v>0</v>
      </c>
      <c r="CF28" s="160">
        <v>11519.920350238785</v>
      </c>
      <c r="CG28" s="161">
        <v>138.6556865480714</v>
      </c>
      <c r="CH28" s="162">
        <v>5782.1616103977467</v>
      </c>
      <c r="CI28" s="162">
        <v>2922.9970729097199</v>
      </c>
      <c r="CJ28" s="162">
        <v>4378.8475749062936</v>
      </c>
      <c r="CK28" s="162">
        <v>1737.7771111323261</v>
      </c>
      <c r="CL28" s="163">
        <v>6831.0930921406516</v>
      </c>
      <c r="CM28" s="162">
        <v>2925.9443400197561</v>
      </c>
      <c r="CN28" s="162">
        <v>4379.9536896409327</v>
      </c>
      <c r="CO28" s="164">
        <v>1737.7771111323261</v>
      </c>
      <c r="CP28" s="159">
        <v>0</v>
      </c>
      <c r="CQ28" s="159">
        <v>2921.6642442743637</v>
      </c>
      <c r="CR28" s="159">
        <v>4378.3473618827447</v>
      </c>
      <c r="CS28" s="159">
        <v>1737.7771111323261</v>
      </c>
      <c r="CT28" s="158">
        <v>0</v>
      </c>
      <c r="CU28" s="159">
        <v>14084.667960597917</v>
      </c>
      <c r="CV28" s="159">
        <v>395.92845632458119</v>
      </c>
      <c r="CW28" s="159">
        <v>10983.523135035381</v>
      </c>
      <c r="CX28" s="159">
        <v>6729.4781747793395</v>
      </c>
      <c r="CY28" s="160">
        <v>2523.5543155422524</v>
      </c>
      <c r="CZ28" s="159">
        <v>0</v>
      </c>
      <c r="DA28" s="159">
        <v>9798.9733198334379</v>
      </c>
      <c r="DB28" s="159">
        <v>268.18368390418414</v>
      </c>
      <c r="DC28" s="159">
        <v>9193.9315039486046</v>
      </c>
      <c r="DD28" s="159">
        <v>2194.6063512401138</v>
      </c>
      <c r="DE28" s="158">
        <v>0</v>
      </c>
      <c r="DF28" s="159">
        <v>2516.9276358402567</v>
      </c>
      <c r="DG28" s="159">
        <v>35.820022139412096</v>
      </c>
      <c r="DH28" s="159">
        <v>1895.8412733659495</v>
      </c>
      <c r="DI28" s="160">
        <v>1172.4926281018818</v>
      </c>
      <c r="DJ28" s="159">
        <v>0</v>
      </c>
      <c r="DK28" s="159">
        <v>2452.5436573200527</v>
      </c>
      <c r="DL28" s="159">
        <v>34.903732174147677</v>
      </c>
      <c r="DM28" s="159">
        <v>3664.518146273736</v>
      </c>
      <c r="DN28" s="159">
        <v>1298.295244313626</v>
      </c>
      <c r="DO28" s="158">
        <v>1105.7267670664551</v>
      </c>
      <c r="DP28" s="160">
        <v>26413.22137622919</v>
      </c>
      <c r="DQ28" s="159">
        <v>0</v>
      </c>
      <c r="DR28" s="159">
        <v>2357.0461319923406</v>
      </c>
      <c r="DS28" s="159">
        <v>2211.5093063191375</v>
      </c>
      <c r="DT28" s="159">
        <v>2639.454278830643</v>
      </c>
      <c r="DU28" s="158">
        <v>313405.54838214873</v>
      </c>
      <c r="DV28" s="159">
        <v>184851.34552560741</v>
      </c>
      <c r="DW28" s="159">
        <v>222614.86897152162</v>
      </c>
      <c r="DX28" s="159">
        <v>379488.83744824614</v>
      </c>
      <c r="DY28" s="160">
        <v>129111.87930910313</v>
      </c>
      <c r="DZ28" s="159">
        <v>543236.28386239114</v>
      </c>
      <c r="EA28" s="159">
        <v>184851.34552560741</v>
      </c>
      <c r="EB28" s="159">
        <v>222614.86897152162</v>
      </c>
      <c r="EC28" s="159">
        <v>379488.83744824614</v>
      </c>
      <c r="ED28" s="159">
        <v>129111.87930910313</v>
      </c>
      <c r="EE28" s="158">
        <v>543236.28386239114</v>
      </c>
      <c r="EF28" s="159">
        <v>184851.34552560741</v>
      </c>
      <c r="EG28" s="159">
        <v>222614.86897152162</v>
      </c>
      <c r="EH28" s="159">
        <v>80742.305840052373</v>
      </c>
      <c r="EI28" s="160">
        <v>129111.87930910313</v>
      </c>
      <c r="EJ28" s="159">
        <v>386533.50967131677</v>
      </c>
      <c r="EK28" s="159">
        <v>184851.34552560741</v>
      </c>
      <c r="EL28" s="159">
        <v>222614.86897152162</v>
      </c>
      <c r="EM28" s="159">
        <v>379488.83744824614</v>
      </c>
      <c r="EN28" s="159">
        <v>129111.87930910313</v>
      </c>
      <c r="EO28" s="158">
        <v>386533.50967131677</v>
      </c>
      <c r="EP28" s="159">
        <v>184851.34552560741</v>
      </c>
      <c r="EQ28" s="159">
        <v>222614.86897152162</v>
      </c>
      <c r="ER28" s="159">
        <v>379488.83744824614</v>
      </c>
      <c r="ES28" s="160">
        <v>129111.87930910313</v>
      </c>
      <c r="ET28" s="158">
        <v>156702.77419107436</v>
      </c>
      <c r="EU28" s="159">
        <v>184851.34552560741</v>
      </c>
      <c r="EV28" s="159">
        <v>222614.86897152162</v>
      </c>
      <c r="EW28" s="159">
        <v>80742.305840052373</v>
      </c>
      <c r="EX28" s="160">
        <v>129111.87930910313</v>
      </c>
      <c r="EY28" s="159">
        <v>459661.47096048482</v>
      </c>
      <c r="EZ28" s="159">
        <v>184851.34552560741</v>
      </c>
      <c r="FA28" s="159">
        <v>222614.86897152162</v>
      </c>
      <c r="FB28" s="159">
        <v>80742.305840052373</v>
      </c>
      <c r="FC28" s="159">
        <v>129111.87930910313</v>
      </c>
      <c r="FD28" s="158">
        <v>438767.76773500821</v>
      </c>
      <c r="FE28" s="159">
        <v>184851.34552560741</v>
      </c>
      <c r="FF28" s="159">
        <v>222614.86897152162</v>
      </c>
      <c r="FG28" s="159">
        <v>379488.83744824614</v>
      </c>
      <c r="FH28" s="160">
        <v>129111.87930910313</v>
      </c>
      <c r="FI28" s="159">
        <v>407427.21289679338</v>
      </c>
      <c r="FJ28" s="159">
        <v>184851.34552560741</v>
      </c>
      <c r="FK28" s="159">
        <v>222614.86897152162</v>
      </c>
      <c r="FL28" s="159">
        <v>379488.83744824614</v>
      </c>
      <c r="FM28" s="159">
        <v>129111.87930910313</v>
      </c>
      <c r="FN28" s="158">
        <v>0</v>
      </c>
      <c r="FO28" s="159">
        <v>0</v>
      </c>
      <c r="FP28" s="159">
        <v>0</v>
      </c>
      <c r="FQ28" s="159">
        <v>80742.305840052373</v>
      </c>
      <c r="FR28" s="160">
        <v>0</v>
      </c>
      <c r="FS28" s="159">
        <v>417874.06450953166</v>
      </c>
      <c r="FT28" s="159">
        <v>184851.34552560741</v>
      </c>
      <c r="FU28" s="159">
        <v>222614.86897152162</v>
      </c>
      <c r="FV28" s="159">
        <v>379488.83744824614</v>
      </c>
      <c r="FW28" s="159">
        <v>129111.87930910313</v>
      </c>
      <c r="FX28" s="158">
        <v>417874.06450953166</v>
      </c>
      <c r="FY28" s="159">
        <v>184851.34552560741</v>
      </c>
      <c r="FZ28" s="159">
        <v>222614.86897152162</v>
      </c>
      <c r="GA28" s="159">
        <v>379488.83744824614</v>
      </c>
      <c r="GB28" s="160">
        <v>129111.87930910313</v>
      </c>
      <c r="GC28" s="159">
        <v>43037.293103034383</v>
      </c>
      <c r="GD28" s="159">
        <v>163792.33147838636</v>
      </c>
      <c r="GE28" s="159">
        <v>114161.47126744698</v>
      </c>
      <c r="GF28" s="159">
        <v>96890.76700806286</v>
      </c>
      <c r="GG28" s="163">
        <v>0</v>
      </c>
      <c r="GH28" s="162">
        <v>0</v>
      </c>
      <c r="GI28" s="164">
        <v>77476.473510134485</v>
      </c>
      <c r="GJ28" s="158">
        <v>43037.293103034383</v>
      </c>
      <c r="GK28" s="159">
        <v>163792.33147838636</v>
      </c>
      <c r="GL28" s="159">
        <v>114161.47126744698</v>
      </c>
      <c r="GM28" s="160">
        <v>96890.76700806286</v>
      </c>
      <c r="GN28" s="159">
        <v>243348.60676788838</v>
      </c>
      <c r="GO28" s="159">
        <v>7265.5618137467527</v>
      </c>
      <c r="GP28" s="159">
        <v>199782.57471803221</v>
      </c>
      <c r="GQ28" s="160">
        <v>116268.92040967541</v>
      </c>
      <c r="GR28" s="161">
        <v>103811.53608006735</v>
      </c>
      <c r="GS28" s="161">
        <v>103811.53608006735</v>
      </c>
      <c r="GT28" s="161">
        <v>77476.473510134485</v>
      </c>
      <c r="GU28" s="161">
        <v>54233.531457094141</v>
      </c>
      <c r="GV28" s="161">
        <v>186860.76494412121</v>
      </c>
      <c r="GW28" s="161">
        <v>25647.555972722519</v>
      </c>
      <c r="GX28" s="159">
        <v>2251.9920502054233</v>
      </c>
      <c r="GY28" s="159">
        <v>2900.5390179879596</v>
      </c>
      <c r="GZ28" s="159">
        <v>41.279443382118536</v>
      </c>
      <c r="HA28" s="159">
        <v>4333.899555128206</v>
      </c>
      <c r="HB28" s="159">
        <v>1351.1952301232539</v>
      </c>
      <c r="HC28" s="163">
        <v>1921.6286193498756</v>
      </c>
      <c r="HD28" s="162">
        <v>6435.0905895939395</v>
      </c>
      <c r="HE28" s="162">
        <v>128.08661362188772</v>
      </c>
      <c r="HF28" s="162">
        <v>6037.7531575355461</v>
      </c>
      <c r="HG28" s="164">
        <v>1152.9771716099258</v>
      </c>
      <c r="HH28" s="162">
        <v>6545.2347199016604</v>
      </c>
      <c r="HI28" s="162">
        <v>130.27896638911332</v>
      </c>
      <c r="HJ28" s="162">
        <v>6141.0963912150919</v>
      </c>
      <c r="HK28" s="162">
        <v>1172.7117295098546</v>
      </c>
      <c r="HL28" s="158">
        <v>841.15019451345927</v>
      </c>
      <c r="HM28" s="159">
        <v>4310.3963344019603</v>
      </c>
      <c r="HN28" s="159">
        <v>21949.836611892235</v>
      </c>
      <c r="HO28" s="159">
        <v>1881.4145667336199</v>
      </c>
      <c r="HP28" s="158">
        <v>1033.4130961165358</v>
      </c>
      <c r="HQ28" s="159">
        <v>5295.6297822652659</v>
      </c>
      <c r="HR28" s="159">
        <v>26966.942123181885</v>
      </c>
      <c r="HS28" s="159">
        <v>48373.228742214989</v>
      </c>
      <c r="HT28" s="159">
        <v>10500.705019690133</v>
      </c>
      <c r="HU28" s="159">
        <v>313.51534090043117</v>
      </c>
      <c r="HV28" s="159">
        <v>9852.3344786330545</v>
      </c>
      <c r="HW28" s="159">
        <v>6271.3818891120673</v>
      </c>
      <c r="HX28" s="160">
        <v>1881.4145667336199</v>
      </c>
      <c r="HY28" s="158">
        <v>10500.705019690133</v>
      </c>
      <c r="HZ28" s="159">
        <v>313.51534090043117</v>
      </c>
      <c r="IA28" s="159">
        <v>9852.3344786330545</v>
      </c>
      <c r="IB28" s="159">
        <v>5017.1055112896538</v>
      </c>
      <c r="IC28" s="160">
        <v>1881.4145667336199</v>
      </c>
      <c r="ID28" s="163">
        <v>8235.1608133935188</v>
      </c>
      <c r="IE28" s="162">
        <v>245.87389560411904</v>
      </c>
      <c r="IF28" s="162">
        <v>7726.6772723112863</v>
      </c>
      <c r="IG28" s="162">
        <v>5410.1531383291904</v>
      </c>
      <c r="IH28" s="164">
        <v>1475.4963104534156</v>
      </c>
      <c r="II28" s="163">
        <v>243348.60676788833</v>
      </c>
      <c r="IJ28" s="162">
        <v>228322.94253489395</v>
      </c>
      <c r="IK28" s="162">
        <v>159869.76556330369</v>
      </c>
      <c r="IL28" s="164">
        <v>43600.845153628274</v>
      </c>
      <c r="IM28" s="159">
        <v>74876.494390119449</v>
      </c>
      <c r="IN28" s="159">
        <v>211198.72184477691</v>
      </c>
      <c r="IO28" s="159">
        <v>130104.36372987674</v>
      </c>
      <c r="IP28" s="158">
        <v>6687.194318870278</v>
      </c>
      <c r="IQ28" s="159">
        <v>211198.72184477691</v>
      </c>
      <c r="IR28" s="160">
        <v>130104.36372987674</v>
      </c>
      <c r="IS28" s="158">
        <v>74876.494390119449</v>
      </c>
      <c r="IT28" s="159">
        <v>211198.72184477691</v>
      </c>
      <c r="IU28" s="159">
        <v>130104.36372987674</v>
      </c>
      <c r="IV28" s="159">
        <v>28540.367816861744</v>
      </c>
      <c r="IW28" s="160">
        <v>1179612.8978175493</v>
      </c>
      <c r="IX28" s="158">
        <v>3648.6752921600887</v>
      </c>
      <c r="IY28" s="159">
        <v>6113.1414805558925</v>
      </c>
      <c r="IZ28" s="159">
        <v>121.67840995153823</v>
      </c>
      <c r="JA28" s="159">
        <v>5735.6829344988137</v>
      </c>
      <c r="JB28" s="159">
        <v>410.73504380616282</v>
      </c>
      <c r="JC28" s="160">
        <v>1369.1168126872089</v>
      </c>
    </row>
    <row r="29" spans="1:263" s="81" customFormat="1" hidden="1" x14ac:dyDescent="0.35">
      <c r="A29" s="165" t="s">
        <v>205</v>
      </c>
      <c r="B29" s="166">
        <v>0.32166507588972049</v>
      </c>
      <c r="C29" s="167">
        <v>0.21214147697555061</v>
      </c>
      <c r="D29" s="167">
        <v>1.2137522112491093</v>
      </c>
      <c r="E29" s="167">
        <v>0.13748543481216099</v>
      </c>
      <c r="F29" s="168">
        <v>2.635322147807825E-2</v>
      </c>
      <c r="G29" s="167">
        <v>0.32519934520366661</v>
      </c>
      <c r="H29" s="167">
        <v>5.6571060526813502E-2</v>
      </c>
      <c r="I29" s="167">
        <v>0.38225754700460257</v>
      </c>
      <c r="J29" s="167">
        <v>3.4500736464783174E-2</v>
      </c>
      <c r="K29" s="167">
        <v>2.635322147807825E-2</v>
      </c>
      <c r="L29" s="166">
        <v>0</v>
      </c>
      <c r="M29" s="167">
        <v>0</v>
      </c>
      <c r="N29" s="167">
        <v>3.4521766976521429</v>
      </c>
      <c r="O29" s="167">
        <v>0</v>
      </c>
      <c r="P29" s="168">
        <v>0</v>
      </c>
      <c r="Q29" s="166">
        <v>0</v>
      </c>
      <c r="R29" s="167">
        <v>0</v>
      </c>
      <c r="S29" s="167">
        <v>3.4424032029195861</v>
      </c>
      <c r="T29" s="167">
        <v>0</v>
      </c>
      <c r="U29" s="168">
        <v>0</v>
      </c>
      <c r="V29" s="167">
        <v>0.12563200655587906</v>
      </c>
      <c r="W29" s="167">
        <v>9.4483284794329117E-2</v>
      </c>
      <c r="X29" s="167">
        <v>0.26251866559067755</v>
      </c>
      <c r="Y29" s="167">
        <v>2.5421511603855414E-2</v>
      </c>
      <c r="Z29" s="167">
        <v>2.5890799028315689E-2</v>
      </c>
      <c r="AA29" s="169">
        <v>2.694738099246682E-2</v>
      </c>
      <c r="AB29" s="167">
        <v>0.1884480098338186</v>
      </c>
      <c r="AC29" s="167">
        <v>5.5578402820193593E-2</v>
      </c>
      <c r="AD29" s="167">
        <v>0.30450003078122517</v>
      </c>
      <c r="AE29" s="167">
        <v>4.2369186006425696E-2</v>
      </c>
      <c r="AF29" s="167">
        <v>2.5890799028315689E-2</v>
      </c>
      <c r="AG29" s="169">
        <v>2.694738099246682E-2</v>
      </c>
      <c r="AH29" s="166">
        <v>6.0594438971788955E-2</v>
      </c>
      <c r="AI29" s="167">
        <v>5.6431260634693885E-2</v>
      </c>
      <c r="AJ29" s="167">
        <v>0.22672659044037574</v>
      </c>
      <c r="AK29" s="167">
        <v>8.4317919477488956E-2</v>
      </c>
      <c r="AL29" s="168">
        <v>2.6288096704292305E-2</v>
      </c>
      <c r="AM29" s="167">
        <v>6.0848982465730943E-2</v>
      </c>
      <c r="AN29" s="167">
        <v>5.6668315560743997E-2</v>
      </c>
      <c r="AO29" s="167">
        <v>0.22767901742013733</v>
      </c>
      <c r="AP29" s="167">
        <v>8.4672119932017648E-2</v>
      </c>
      <c r="AQ29" s="167">
        <v>2.6398527035816799E-2</v>
      </c>
      <c r="AR29" s="166">
        <v>0.18254694739719282</v>
      </c>
      <c r="AS29" s="167">
        <v>5.6668315560743997E-2</v>
      </c>
      <c r="AT29" s="167">
        <v>0.31047138739109631</v>
      </c>
      <c r="AU29" s="167">
        <v>4.320006118980492E-2</v>
      </c>
      <c r="AV29" s="168">
        <v>2.6398527035816799E-2</v>
      </c>
      <c r="AW29" s="166">
        <v>7.4656561865711207E-2</v>
      </c>
      <c r="AX29" s="167">
        <v>0.1347085143364164</v>
      </c>
      <c r="AY29" s="167">
        <v>0.75695787148693727</v>
      </c>
      <c r="AZ29" s="167">
        <v>0.12639087926700698</v>
      </c>
      <c r="BA29" s="167">
        <v>9.0509123194707688E-3</v>
      </c>
      <c r="BB29" s="168">
        <v>3.0169707731569226E-2</v>
      </c>
      <c r="BC29" s="167">
        <v>7.9419865470991724E-2</v>
      </c>
      <c r="BD29" s="167">
        <v>0.40301443605749299</v>
      </c>
      <c r="BE29" s="167">
        <v>0.39253587551281138</v>
      </c>
      <c r="BF29" s="167">
        <v>1.8024203179133353E-2</v>
      </c>
      <c r="BG29" s="167">
        <v>0.46461249385195363</v>
      </c>
      <c r="BH29" s="167">
        <v>2.8445662888895117E-2</v>
      </c>
      <c r="BI29" s="166">
        <v>0.15161400657925267</v>
      </c>
      <c r="BJ29" s="167">
        <v>6.118548481908008E-2</v>
      </c>
      <c r="BK29" s="167">
        <v>0.24582786564478545</v>
      </c>
      <c r="BL29" s="167">
        <v>9.1421540545818469E-2</v>
      </c>
      <c r="BM29" s="168">
        <v>9.5009392768737377E-2</v>
      </c>
      <c r="BN29" s="166">
        <v>0.15161400657925267</v>
      </c>
      <c r="BO29" s="167">
        <v>6.118548481908008E-2</v>
      </c>
      <c r="BP29" s="167">
        <v>0.24582786564478545</v>
      </c>
      <c r="BQ29" s="167">
        <v>9.1421540545818469E-2</v>
      </c>
      <c r="BR29" s="168">
        <v>2.8502817830621214E-2</v>
      </c>
      <c r="BS29" s="168">
        <v>9.5009392768737377E-2</v>
      </c>
      <c r="BT29" s="166">
        <v>0.17043555394606419</v>
      </c>
      <c r="BU29" s="167">
        <v>0.17883092603441647</v>
      </c>
      <c r="BV29" s="167">
        <v>0.16778893370597234</v>
      </c>
      <c r="BW29" s="168">
        <v>8.5443179568792355E-2</v>
      </c>
      <c r="BX29" s="167">
        <v>0.17288972259421984</v>
      </c>
      <c r="BY29" s="167">
        <v>0.16221457242369056</v>
      </c>
      <c r="BZ29" s="167">
        <v>8.2604546880071877E-2</v>
      </c>
      <c r="CA29" s="166">
        <v>0.16442110958485198</v>
      </c>
      <c r="CB29" s="167">
        <v>0.17252022014121757</v>
      </c>
      <c r="CC29" s="167">
        <v>0.16186788505833485</v>
      </c>
      <c r="CD29" s="168">
        <v>8.2428003229915364E-2</v>
      </c>
      <c r="CE29" s="166">
        <v>0</v>
      </c>
      <c r="CF29" s="168">
        <v>0.25556153843514545</v>
      </c>
      <c r="CG29" s="169">
        <v>0.20885874356047232</v>
      </c>
      <c r="CH29" s="170">
        <v>0.13710830259282461</v>
      </c>
      <c r="CI29" s="170">
        <v>6.7899678078233411E-2</v>
      </c>
      <c r="CJ29" s="170">
        <v>0.1000101907255987</v>
      </c>
      <c r="CK29" s="170">
        <v>3.8551394321850022E-2</v>
      </c>
      <c r="CL29" s="171">
        <v>0.14561737673325509</v>
      </c>
      <c r="CM29" s="170">
        <v>6.2046539499749469E-2</v>
      </c>
      <c r="CN29" s="170">
        <v>9.7813497116288423E-2</v>
      </c>
      <c r="CO29" s="172">
        <v>3.8551394321850022E-2</v>
      </c>
      <c r="CP29" s="167">
        <v>0</v>
      </c>
      <c r="CQ29" s="167">
        <v>7.0336918822066524E-2</v>
      </c>
      <c r="CR29" s="167">
        <v>0.10092489163256332</v>
      </c>
      <c r="CS29" s="167">
        <v>3.8551394321850022E-2</v>
      </c>
      <c r="CT29" s="166">
        <v>0</v>
      </c>
      <c r="CU29" s="167">
        <v>0.31245870656423386</v>
      </c>
      <c r="CV29" s="167">
        <v>2.479649620084619</v>
      </c>
      <c r="CW29" s="167">
        <v>0.24366193380577245</v>
      </c>
      <c r="CX29" s="167">
        <v>0.14928886163494132</v>
      </c>
      <c r="CY29" s="168">
        <v>5.5983323113102994E-2</v>
      </c>
      <c r="CZ29" s="167">
        <v>0</v>
      </c>
      <c r="DA29" s="167">
        <v>0.21738350792066632</v>
      </c>
      <c r="DB29" s="167">
        <v>1.6796003401198754</v>
      </c>
      <c r="DC29" s="167">
        <v>0.2039610698669243</v>
      </c>
      <c r="DD29" s="167">
        <v>4.8685837951200697E-2</v>
      </c>
      <c r="DE29" s="166">
        <v>0</v>
      </c>
      <c r="DF29" s="167">
        <v>5.5836314765139561E-2</v>
      </c>
      <c r="DG29" s="167">
        <v>0.22433624780079089</v>
      </c>
      <c r="DH29" s="167">
        <v>9.7420898833806044E-2</v>
      </c>
      <c r="DI29" s="168">
        <v>2.6010945452011977E-2</v>
      </c>
      <c r="DJ29" s="167">
        <v>0</v>
      </c>
      <c r="DK29" s="167">
        <v>5.4408000323637573E-2</v>
      </c>
      <c r="DL29" s="167">
        <v>0.21859764016104949</v>
      </c>
      <c r="DM29" s="167">
        <v>8.129482380195549E-2</v>
      </c>
      <c r="DN29" s="167">
        <v>2.8801790280862997E-2</v>
      </c>
      <c r="DO29" s="166">
        <v>6.9250262618810003</v>
      </c>
      <c r="DP29" s="168">
        <v>0.5859592154035409</v>
      </c>
      <c r="DQ29" s="167">
        <v>0</v>
      </c>
      <c r="DR29" s="167">
        <v>5.2289453168144998E-2</v>
      </c>
      <c r="DS29" s="167">
        <v>4.9060818426131317E-2</v>
      </c>
      <c r="DT29" s="167">
        <v>5.8554484373080286E-2</v>
      </c>
      <c r="DU29" s="166">
        <v>6.4558713705142239</v>
      </c>
      <c r="DV29" s="167">
        <v>4.1008004229258121</v>
      </c>
      <c r="DW29" s="167">
        <v>4.9385583114488405</v>
      </c>
      <c r="DX29" s="167">
        <v>8.4186997972801407</v>
      </c>
      <c r="DY29" s="168">
        <v>2.8642585628470321</v>
      </c>
      <c r="DZ29" s="167">
        <v>11.190177042224654</v>
      </c>
      <c r="EA29" s="167">
        <v>4.1008004229258121</v>
      </c>
      <c r="EB29" s="167">
        <v>4.9385583114488405</v>
      </c>
      <c r="EC29" s="167">
        <v>8.4186997972801407</v>
      </c>
      <c r="ED29" s="167">
        <v>2.8642585628470321</v>
      </c>
      <c r="EE29" s="166">
        <v>11.190177042224654</v>
      </c>
      <c r="EF29" s="167">
        <v>4.1008004229258121</v>
      </c>
      <c r="EG29" s="167">
        <v>4.9385583114488405</v>
      </c>
      <c r="EH29" s="167">
        <v>1.7912127228255619</v>
      </c>
      <c r="EI29" s="168">
        <v>2.8642585628470321</v>
      </c>
      <c r="EJ29" s="167">
        <v>7.9622413569675432</v>
      </c>
      <c r="EK29" s="167">
        <v>4.1008004229258121</v>
      </c>
      <c r="EL29" s="167">
        <v>4.9385583114488405</v>
      </c>
      <c r="EM29" s="167">
        <v>8.4186997972801407</v>
      </c>
      <c r="EN29" s="167">
        <v>2.8642585628470321</v>
      </c>
      <c r="EO29" s="166">
        <v>7.9622413569675432</v>
      </c>
      <c r="EP29" s="167">
        <v>4.1008004229258121</v>
      </c>
      <c r="EQ29" s="167">
        <v>4.9385583114488405</v>
      </c>
      <c r="ER29" s="167">
        <v>8.4186997972801407</v>
      </c>
      <c r="ES29" s="168">
        <v>2.8642585628470321</v>
      </c>
      <c r="ET29" s="166">
        <v>3.2279356852571119</v>
      </c>
      <c r="EU29" s="167">
        <v>4.1008004229258121</v>
      </c>
      <c r="EV29" s="167">
        <v>4.9385583114488405</v>
      </c>
      <c r="EW29" s="167">
        <v>1.7912127228255619</v>
      </c>
      <c r="EX29" s="168">
        <v>2.8642585628470321</v>
      </c>
      <c r="EY29" s="167">
        <v>9.4686113434208625</v>
      </c>
      <c r="EZ29" s="167">
        <v>4.1008004229258121</v>
      </c>
      <c r="FA29" s="167">
        <v>4.9385583114488405</v>
      </c>
      <c r="FB29" s="167">
        <v>1.7912127228255619</v>
      </c>
      <c r="FC29" s="167">
        <v>2.8642585628470321</v>
      </c>
      <c r="FD29" s="166">
        <v>9.0382199187199141</v>
      </c>
      <c r="FE29" s="167">
        <v>4.1008004229258121</v>
      </c>
      <c r="FF29" s="167">
        <v>4.9385583114488405</v>
      </c>
      <c r="FG29" s="167">
        <v>8.4186997972801407</v>
      </c>
      <c r="FH29" s="168">
        <v>2.8642585628470321</v>
      </c>
      <c r="FI29" s="167">
        <v>8.3926327816684907</v>
      </c>
      <c r="FJ29" s="167">
        <v>4.1008004229258121</v>
      </c>
      <c r="FK29" s="167">
        <v>4.9385583114488405</v>
      </c>
      <c r="FL29" s="167">
        <v>8.4186997972801407</v>
      </c>
      <c r="FM29" s="167">
        <v>2.8642585628470321</v>
      </c>
      <c r="FN29" s="166">
        <v>0</v>
      </c>
      <c r="FO29" s="167">
        <v>0</v>
      </c>
      <c r="FP29" s="167">
        <v>0</v>
      </c>
      <c r="FQ29" s="167">
        <v>1.7912127228255619</v>
      </c>
      <c r="FR29" s="168">
        <v>0</v>
      </c>
      <c r="FS29" s="167">
        <v>8.6078284940189658</v>
      </c>
      <c r="FT29" s="167">
        <v>4.1008004229258121</v>
      </c>
      <c r="FU29" s="167">
        <v>4.9385583114488405</v>
      </c>
      <c r="FV29" s="167">
        <v>8.4186997972801407</v>
      </c>
      <c r="FW29" s="167">
        <v>2.8642585628470321</v>
      </c>
      <c r="FX29" s="166">
        <v>8.6078284940189658</v>
      </c>
      <c r="FY29" s="167">
        <v>4.1008004229258121</v>
      </c>
      <c r="FZ29" s="167">
        <v>4.9385583114488405</v>
      </c>
      <c r="GA29" s="167">
        <v>8.4186997972801407</v>
      </c>
      <c r="GB29" s="168">
        <v>2.8642585628470321</v>
      </c>
      <c r="GC29" s="167">
        <v>0.95475285428234413</v>
      </c>
      <c r="GD29" s="167">
        <v>3.633620627908948</v>
      </c>
      <c r="GE29" s="167">
        <v>2.5325940058712004</v>
      </c>
      <c r="GF29" s="167">
        <v>2.1494552673906746</v>
      </c>
      <c r="GG29" s="171">
        <v>0</v>
      </c>
      <c r="GH29" s="170">
        <v>0</v>
      </c>
      <c r="GI29" s="172">
        <v>1.7187624706423728</v>
      </c>
      <c r="GJ29" s="166">
        <v>0.95475285428234413</v>
      </c>
      <c r="GK29" s="167">
        <v>3.633620627908948</v>
      </c>
      <c r="GL29" s="167">
        <v>2.5325940058712004</v>
      </c>
      <c r="GM29" s="168">
        <v>2.1494552673906746</v>
      </c>
      <c r="GN29" s="167">
        <v>5.3985220757504386</v>
      </c>
      <c r="GO29" s="167">
        <v>45.503290565174581</v>
      </c>
      <c r="GP29" s="167">
        <v>4.4320395102746009</v>
      </c>
      <c r="GQ29" s="168">
        <v>2.579346320868809</v>
      </c>
      <c r="GR29" s="169">
        <v>2.3029877864900086</v>
      </c>
      <c r="GS29" s="169">
        <v>2.3029877864900086</v>
      </c>
      <c r="GT29" s="169">
        <v>1.7187624706423728</v>
      </c>
      <c r="GU29" s="169">
        <v>1.2031337294496611</v>
      </c>
      <c r="GV29" s="169">
        <v>4.1453780156820148</v>
      </c>
      <c r="GW29" s="169">
        <v>0.56897345313282555</v>
      </c>
      <c r="GX29" s="167">
        <v>4.9958900356657926E-2</v>
      </c>
      <c r="GY29" s="167">
        <v>6.4346470391421079E-2</v>
      </c>
      <c r="GZ29" s="167">
        <v>0.25852790943589432</v>
      </c>
      <c r="HA29" s="167">
        <v>9.6144591634177309E-2</v>
      </c>
      <c r="HB29" s="167">
        <v>2.9975340213994756E-2</v>
      </c>
      <c r="HC29" s="171">
        <v>4.263001403927931E-2</v>
      </c>
      <c r="HD29" s="170">
        <v>0.14275807479971561</v>
      </c>
      <c r="HE29" s="170">
        <v>0.80219018797947539</v>
      </c>
      <c r="HF29" s="170">
        <v>0.13394341616254818</v>
      </c>
      <c r="HG29" s="172">
        <v>2.557800842356759E-2</v>
      </c>
      <c r="HH29" s="170">
        <v>0.14520154684945585</v>
      </c>
      <c r="HI29" s="170">
        <v>0.81592061482680911</v>
      </c>
      <c r="HJ29" s="170">
        <v>0.13623601498120755</v>
      </c>
      <c r="HK29" s="170">
        <v>2.601580606659893E-2</v>
      </c>
      <c r="HL29" s="166">
        <v>7.2374619061351009</v>
      </c>
      <c r="HM29" s="167">
        <v>9.5623188788987012E-2</v>
      </c>
      <c r="HN29" s="167">
        <v>0.48694208313853371</v>
      </c>
      <c r="HO29" s="167">
        <v>4.1737892840445739E-2</v>
      </c>
      <c r="HP29" s="166">
        <v>8.8917389132516949</v>
      </c>
      <c r="HQ29" s="167">
        <v>0.11747991765504119</v>
      </c>
      <c r="HR29" s="167">
        <v>0.59824313071305557</v>
      </c>
      <c r="HS29" s="167">
        <v>0.99644484326554217</v>
      </c>
      <c r="HT29" s="167">
        <v>0.23295094478930489</v>
      </c>
      <c r="HU29" s="167">
        <v>1.9635067485958539</v>
      </c>
      <c r="HV29" s="167">
        <v>0.21856728866054179</v>
      </c>
      <c r="HW29" s="167">
        <v>0.13912630946815249</v>
      </c>
      <c r="HX29" s="168">
        <v>4.1737892840445739E-2</v>
      </c>
      <c r="HY29" s="166">
        <v>0.23295094478930489</v>
      </c>
      <c r="HZ29" s="167">
        <v>1.9635067485958539</v>
      </c>
      <c r="IA29" s="167">
        <v>0.21856728866054179</v>
      </c>
      <c r="IB29" s="167">
        <v>0.11130104757452199</v>
      </c>
      <c r="IC29" s="168">
        <v>4.1737892840445739E-2</v>
      </c>
      <c r="ID29" s="171">
        <v>0.18269139913697821</v>
      </c>
      <c r="IE29" s="170">
        <v>1.539876970408169</v>
      </c>
      <c r="IF29" s="170">
        <v>0.17141104023890366</v>
      </c>
      <c r="IG29" s="170">
        <v>0.1200205398271247</v>
      </c>
      <c r="IH29" s="172">
        <v>3.2732874498306738E-2</v>
      </c>
      <c r="II29" s="171">
        <v>5.3985220757504377</v>
      </c>
      <c r="IJ29" s="170">
        <v>5.0651880117424009</v>
      </c>
      <c r="IK29" s="170">
        <v>3.546601191194612</v>
      </c>
      <c r="IL29" s="172">
        <v>0.96725487032580337</v>
      </c>
      <c r="IM29" s="167">
        <v>1.6610837156155185</v>
      </c>
      <c r="IN29" s="167">
        <v>4.6852989108617207</v>
      </c>
      <c r="IO29" s="167">
        <v>2.8862761495780518</v>
      </c>
      <c r="IP29" s="166">
        <v>41.881048425134942</v>
      </c>
      <c r="IQ29" s="167">
        <v>4.6852989108617207</v>
      </c>
      <c r="IR29" s="168">
        <v>2.8862761495780518</v>
      </c>
      <c r="IS29" s="166">
        <v>1.6610837156155185</v>
      </c>
      <c r="IT29" s="167">
        <v>4.6852989108617207</v>
      </c>
      <c r="IU29" s="167">
        <v>2.8862761495780518</v>
      </c>
      <c r="IV29" s="167">
        <v>0.63314850146780011</v>
      </c>
      <c r="IW29" s="168">
        <v>26.168903756174338</v>
      </c>
      <c r="IX29" s="166">
        <v>7.5159417185036118E-2</v>
      </c>
      <c r="IY29" s="167">
        <v>0.13561585444557209</v>
      </c>
      <c r="IZ29" s="167">
        <v>0.76205642254085204</v>
      </c>
      <c r="JA29" s="167">
        <v>0.12724219527145803</v>
      </c>
      <c r="JB29" s="167">
        <v>9.1118754724857157E-3</v>
      </c>
      <c r="JC29" s="168">
        <v>3.0372918241619043E-2</v>
      </c>
    </row>
    <row r="30" spans="1:263" s="62" customFormat="1" ht="12.5" x14ac:dyDescent="0.25">
      <c r="A30" s="82" t="s">
        <v>206</v>
      </c>
      <c r="B30" s="173"/>
      <c r="C30" s="174"/>
      <c r="D30" s="174"/>
      <c r="E30" s="174"/>
      <c r="F30" s="175"/>
      <c r="G30" s="176"/>
      <c r="H30" s="176"/>
      <c r="I30" s="176"/>
      <c r="J30" s="176"/>
      <c r="K30" s="176"/>
      <c r="L30" s="173"/>
      <c r="M30" s="174"/>
      <c r="N30" s="174"/>
      <c r="O30" s="174"/>
      <c r="P30" s="175"/>
      <c r="Q30" s="173"/>
      <c r="R30" s="174"/>
      <c r="S30" s="174"/>
      <c r="T30" s="174"/>
      <c r="U30" s="175"/>
      <c r="V30" s="176"/>
      <c r="W30" s="176"/>
      <c r="X30" s="176"/>
      <c r="Y30" s="176"/>
      <c r="Z30" s="176"/>
      <c r="AA30" s="177"/>
      <c r="AB30" s="176"/>
      <c r="AC30" s="176"/>
      <c r="AD30" s="176"/>
      <c r="AE30" s="176"/>
      <c r="AF30" s="176"/>
      <c r="AG30" s="178"/>
      <c r="AH30" s="173"/>
      <c r="AI30" s="174"/>
      <c r="AJ30" s="174"/>
      <c r="AK30" s="174"/>
      <c r="AL30" s="175"/>
      <c r="AM30" s="174"/>
      <c r="AN30" s="174"/>
      <c r="AO30" s="174"/>
      <c r="AP30" s="174"/>
      <c r="AQ30" s="174"/>
      <c r="AR30" s="179"/>
      <c r="AS30" s="176"/>
      <c r="AT30" s="176"/>
      <c r="AU30" s="176"/>
      <c r="AV30" s="180"/>
      <c r="AW30" s="173"/>
      <c r="AX30" s="174"/>
      <c r="AY30" s="174"/>
      <c r="AZ30" s="174"/>
      <c r="BA30" s="174"/>
      <c r="BB30" s="175"/>
      <c r="BC30" s="176"/>
      <c r="BD30" s="176"/>
      <c r="BE30" s="176"/>
      <c r="BF30" s="176"/>
      <c r="BG30" s="176"/>
      <c r="BH30" s="176"/>
      <c r="BI30" s="179"/>
      <c r="BJ30" s="176"/>
      <c r="BK30" s="176"/>
      <c r="BL30" s="176"/>
      <c r="BM30" s="180"/>
      <c r="BN30" s="179"/>
      <c r="BO30" s="176"/>
      <c r="BP30" s="176"/>
      <c r="BQ30" s="176"/>
      <c r="BR30" s="180"/>
      <c r="BS30" s="180"/>
      <c r="BT30" s="179"/>
      <c r="BU30" s="176"/>
      <c r="BV30" s="176"/>
      <c r="BW30" s="180"/>
      <c r="BX30" s="176"/>
      <c r="BY30" s="176"/>
      <c r="BZ30" s="176"/>
      <c r="CA30" s="179"/>
      <c r="CB30" s="176"/>
      <c r="CC30" s="176"/>
      <c r="CD30" s="180"/>
      <c r="CE30" s="179"/>
      <c r="CF30" s="180"/>
      <c r="CG30" s="177"/>
      <c r="CH30" s="181"/>
      <c r="CI30" s="181"/>
      <c r="CJ30" s="181"/>
      <c r="CK30" s="181"/>
      <c r="CL30" s="182"/>
      <c r="CM30" s="181"/>
      <c r="CN30" s="181"/>
      <c r="CO30" s="183"/>
      <c r="CP30" s="174"/>
      <c r="CQ30" s="174"/>
      <c r="CR30" s="174"/>
      <c r="CS30" s="174"/>
      <c r="CT30" s="173"/>
      <c r="CU30" s="174"/>
      <c r="CV30" s="174"/>
      <c r="CW30" s="174"/>
      <c r="CX30" s="174"/>
      <c r="CY30" s="175"/>
      <c r="CZ30" s="174"/>
      <c r="DA30" s="174"/>
      <c r="DB30" s="174"/>
      <c r="DC30" s="174"/>
      <c r="DD30" s="174"/>
      <c r="DE30" s="179"/>
      <c r="DF30" s="176"/>
      <c r="DG30" s="176"/>
      <c r="DH30" s="176"/>
      <c r="DI30" s="180"/>
      <c r="DJ30" s="176"/>
      <c r="DK30" s="176"/>
      <c r="DL30" s="176"/>
      <c r="DM30" s="176"/>
      <c r="DN30" s="176"/>
      <c r="DO30" s="173"/>
      <c r="DP30" s="175"/>
      <c r="DQ30" s="174"/>
      <c r="DR30" s="174"/>
      <c r="DS30" s="174"/>
      <c r="DT30" s="174"/>
      <c r="DU30" s="173"/>
      <c r="DV30" s="174" t="s">
        <v>198</v>
      </c>
      <c r="DW30" s="174"/>
      <c r="DX30" s="174"/>
      <c r="DY30" s="175"/>
      <c r="DZ30" s="174"/>
      <c r="EA30" s="174"/>
      <c r="EB30" s="174"/>
      <c r="EC30" s="174"/>
      <c r="ED30" s="174"/>
      <c r="EE30" s="179"/>
      <c r="EF30" s="176"/>
      <c r="EG30" s="176"/>
      <c r="EH30" s="176"/>
      <c r="EI30" s="180"/>
      <c r="EJ30" s="176"/>
      <c r="EK30" s="176"/>
      <c r="EL30" s="176"/>
      <c r="EM30" s="176"/>
      <c r="EN30" s="176"/>
      <c r="EO30" s="179"/>
      <c r="EP30" s="176"/>
      <c r="EQ30" s="176"/>
      <c r="ER30" s="176"/>
      <c r="ES30" s="180"/>
      <c r="ET30" s="179"/>
      <c r="EU30" s="176"/>
      <c r="EV30" s="176"/>
      <c r="EW30" s="176"/>
      <c r="EX30" s="180"/>
      <c r="EY30" s="176"/>
      <c r="EZ30" s="176"/>
      <c r="FA30" s="176"/>
      <c r="FB30" s="176"/>
      <c r="FC30" s="176"/>
      <c r="FD30" s="179"/>
      <c r="FE30" s="176"/>
      <c r="FF30" s="176"/>
      <c r="FG30" s="176"/>
      <c r="FH30" s="180"/>
      <c r="FI30" s="176"/>
      <c r="FJ30" s="176"/>
      <c r="FK30" s="176"/>
      <c r="FL30" s="176"/>
      <c r="FM30" s="176"/>
      <c r="FN30" s="182"/>
      <c r="FO30" s="181"/>
      <c r="FP30" s="181"/>
      <c r="FQ30" s="181"/>
      <c r="FR30" s="183"/>
      <c r="FS30" s="176"/>
      <c r="FT30" s="176"/>
      <c r="FU30" s="176"/>
      <c r="FV30" s="176"/>
      <c r="FW30" s="176"/>
      <c r="FX30" s="179"/>
      <c r="FY30" s="176"/>
      <c r="FZ30" s="176"/>
      <c r="GA30" s="176"/>
      <c r="GB30" s="180"/>
      <c r="GC30" s="174"/>
      <c r="GD30" s="174"/>
      <c r="GE30" s="174"/>
      <c r="GF30" s="174"/>
      <c r="GG30" s="184"/>
      <c r="GH30" s="185"/>
      <c r="GI30" s="186"/>
      <c r="GJ30" s="179"/>
      <c r="GK30" s="176"/>
      <c r="GL30" s="176"/>
      <c r="GM30" s="180"/>
      <c r="GN30" s="176"/>
      <c r="GO30" s="176"/>
      <c r="GP30" s="176"/>
      <c r="GQ30" s="180"/>
      <c r="GR30" s="178"/>
      <c r="GS30" s="178"/>
      <c r="GT30" s="178"/>
      <c r="GU30" s="178"/>
      <c r="GV30" s="178"/>
      <c r="GW30" s="178"/>
      <c r="GX30" s="176"/>
      <c r="GY30" s="176"/>
      <c r="GZ30" s="176"/>
      <c r="HA30" s="176"/>
      <c r="HB30" s="176"/>
      <c r="HC30" s="182"/>
      <c r="HD30" s="181"/>
      <c r="HE30" s="181"/>
      <c r="HF30" s="181"/>
      <c r="HG30" s="183"/>
      <c r="HH30" s="181"/>
      <c r="HI30" s="181"/>
      <c r="HJ30" s="181"/>
      <c r="HK30" s="181"/>
      <c r="HL30" s="179"/>
      <c r="HM30" s="176"/>
      <c r="HN30" s="176"/>
      <c r="HO30" s="176"/>
      <c r="HP30" s="179"/>
      <c r="HQ30" s="176"/>
      <c r="HR30" s="176"/>
      <c r="HS30" s="176"/>
      <c r="HT30" s="176"/>
      <c r="HU30" s="176"/>
      <c r="HV30" s="176"/>
      <c r="HW30" s="176"/>
      <c r="HX30" s="180"/>
      <c r="HY30" s="179"/>
      <c r="HZ30" s="176"/>
      <c r="IA30" s="176"/>
      <c r="IB30" s="176"/>
      <c r="IC30" s="180"/>
      <c r="ID30" s="182"/>
      <c r="IE30" s="181"/>
      <c r="IF30" s="181"/>
      <c r="IG30" s="181"/>
      <c r="IH30" s="183"/>
      <c r="II30" s="182"/>
      <c r="IJ30" s="181"/>
      <c r="IK30" s="181"/>
      <c r="IL30" s="183"/>
      <c r="IM30" s="174"/>
      <c r="IN30" s="174"/>
      <c r="IO30" s="174"/>
      <c r="IP30" s="173"/>
      <c r="IQ30" s="174"/>
      <c r="IR30" s="175"/>
      <c r="IS30" s="179"/>
      <c r="IT30" s="176"/>
      <c r="IU30" s="176"/>
      <c r="IV30" s="176"/>
      <c r="IW30" s="180"/>
      <c r="IX30" s="179"/>
      <c r="IY30" s="176"/>
      <c r="IZ30" s="176"/>
      <c r="JA30" s="176"/>
      <c r="JB30" s="176"/>
      <c r="JC30" s="180"/>
    </row>
    <row r="31" spans="1:263" s="62" customFormat="1" ht="12.5" x14ac:dyDescent="0.25">
      <c r="A31" s="82" t="s">
        <v>207</v>
      </c>
      <c r="B31" s="173">
        <v>1.2886307818477001</v>
      </c>
      <c r="C31" s="174">
        <v>0.26105874163546172</v>
      </c>
      <c r="D31" s="174">
        <v>9.7271847773072503E-2</v>
      </c>
      <c r="E31" s="174">
        <v>0.28768842860487281</v>
      </c>
      <c r="F31" s="175">
        <v>3.5825189060876873E-2</v>
      </c>
      <c r="G31" s="176">
        <v>1.302789509576203</v>
      </c>
      <c r="H31" s="176">
        <v>6.9615664436123117E-2</v>
      </c>
      <c r="I31" s="176">
        <v>3.0634669562475E-2</v>
      </c>
      <c r="J31" s="176">
        <v>7.219283026471085E-2</v>
      </c>
      <c r="K31" s="176">
        <v>3.5825189060876873E-2</v>
      </c>
      <c r="L31" s="173">
        <v>0</v>
      </c>
      <c r="M31" s="174">
        <v>0</v>
      </c>
      <c r="N31" s="174">
        <v>0.27666240531433167</v>
      </c>
      <c r="O31" s="174">
        <v>0</v>
      </c>
      <c r="P31" s="175">
        <v>0</v>
      </c>
      <c r="Q31" s="173">
        <v>0</v>
      </c>
      <c r="R31" s="174">
        <v>0</v>
      </c>
      <c r="S31" s="174">
        <v>0.27587914339066616</v>
      </c>
      <c r="T31" s="174">
        <v>0</v>
      </c>
      <c r="U31" s="175">
        <v>0</v>
      </c>
      <c r="V31" s="176">
        <v>0.50329763150507922</v>
      </c>
      <c r="W31" s="176">
        <v>0.11626999012944197</v>
      </c>
      <c r="X31" s="176">
        <v>2.1038623402915967E-2</v>
      </c>
      <c r="Y31" s="176">
        <v>5.3194541924137029E-2</v>
      </c>
      <c r="Z31" s="176">
        <v>3.519656110726907E-2</v>
      </c>
      <c r="AA31" s="177">
        <v>3.6632903478372121E-2</v>
      </c>
      <c r="AB31" s="176">
        <v>0.75494644725761884</v>
      </c>
      <c r="AC31" s="176">
        <v>6.8394111840848218E-2</v>
      </c>
      <c r="AD31" s="176">
        <v>2.4403070384988325E-2</v>
      </c>
      <c r="AE31" s="176">
        <v>8.8657569873561715E-2</v>
      </c>
      <c r="AF31" s="176">
        <v>3.519656110726907E-2</v>
      </c>
      <c r="AG31" s="178">
        <v>3.6632903478372121E-2</v>
      </c>
      <c r="AH31" s="173">
        <v>0.24274894951483447</v>
      </c>
      <c r="AI31" s="174">
        <v>6.9443628375858851E-2</v>
      </c>
      <c r="AJ31" s="174">
        <v>1.8170195025826095E-2</v>
      </c>
      <c r="AK31" s="174">
        <v>0.17643534233900807</v>
      </c>
      <c r="AL31" s="175">
        <v>3.5736656911766793E-2</v>
      </c>
      <c r="AM31" s="174">
        <v>0.24376868279083724</v>
      </c>
      <c r="AN31" s="174">
        <v>6.9735345307292584E-2</v>
      </c>
      <c r="AO31" s="174">
        <v>1.8246523893721615E-2</v>
      </c>
      <c r="AP31" s="174">
        <v>0.17717650719267936</v>
      </c>
      <c r="AQ31" s="174">
        <v>3.5886778501577399E-2</v>
      </c>
      <c r="AR31" s="179">
        <v>0.73130604837251167</v>
      </c>
      <c r="AS31" s="176">
        <v>6.9735345307292584E-2</v>
      </c>
      <c r="AT31" s="176">
        <v>2.4881623491438565E-2</v>
      </c>
      <c r="AU31" s="176">
        <v>9.0396177139122111E-2</v>
      </c>
      <c r="AV31" s="180">
        <v>3.5886778501577399E-2</v>
      </c>
      <c r="AW31" s="173">
        <v>0.29908358382075467</v>
      </c>
      <c r="AX31" s="174">
        <v>0.16577067220240205</v>
      </c>
      <c r="AY31" s="174">
        <v>6.0663692443559604E-2</v>
      </c>
      <c r="AZ31" s="174">
        <v>0.26447305851701169</v>
      </c>
      <c r="BA31" s="174">
        <v>1.2304023069368791E-2</v>
      </c>
      <c r="BB31" s="175">
        <v>4.1013410231229293E-2</v>
      </c>
      <c r="BC31" s="176">
        <v>0.31816597761831761</v>
      </c>
      <c r="BD31" s="176">
        <v>0.49594470180020434</v>
      </c>
      <c r="BE31" s="176">
        <v>3.1458389590950327E-2</v>
      </c>
      <c r="BF31" s="176">
        <v>3.7715665637922308E-2</v>
      </c>
      <c r="BG31" s="176">
        <v>0.63160515104908965</v>
      </c>
      <c r="BH31" s="176">
        <v>3.8669703125454466E-2</v>
      </c>
      <c r="BI31" s="179">
        <v>0.60738479394097122</v>
      </c>
      <c r="BJ31" s="176">
        <v>7.5294119287505401E-2</v>
      </c>
      <c r="BK31" s="176">
        <v>1.970099869129811E-2</v>
      </c>
      <c r="BL31" s="176">
        <v>0.19129967749817811</v>
      </c>
      <c r="BM31" s="180">
        <v>0.12915800299141772</v>
      </c>
      <c r="BN31" s="179">
        <v>0.60738479394097122</v>
      </c>
      <c r="BO31" s="176">
        <v>7.5294119287505401E-2</v>
      </c>
      <c r="BP31" s="176">
        <v>1.970099869129811E-2</v>
      </c>
      <c r="BQ31" s="176">
        <v>0.19129967749817811</v>
      </c>
      <c r="BR31" s="180">
        <v>3.8747400897425323E-2</v>
      </c>
      <c r="BS31" s="180">
        <v>0.12915800299141772</v>
      </c>
      <c r="BT31" s="179">
        <v>0.6827862817518302</v>
      </c>
      <c r="BU31" s="176">
        <v>0.22006717960877398</v>
      </c>
      <c r="BV31" s="176">
        <v>0.35109853448191336</v>
      </c>
      <c r="BW31" s="180">
        <v>0.11615346778611962</v>
      </c>
      <c r="BX31" s="176">
        <v>0.21275600634831457</v>
      </c>
      <c r="BY31" s="176">
        <v>0.3394341771631435</v>
      </c>
      <c r="BZ31" s="176">
        <v>0.11229456374919228</v>
      </c>
      <c r="CA31" s="179">
        <v>0.6586916606055</v>
      </c>
      <c r="CB31" s="176">
        <v>0.21230130108846995</v>
      </c>
      <c r="CC31" s="176">
        <v>0.33870873345710573</v>
      </c>
      <c r="CD31" s="180">
        <v>0.11205456615915893</v>
      </c>
      <c r="CE31" s="179">
        <v>0</v>
      </c>
      <c r="CF31" s="183">
        <v>0.14525881468811619</v>
      </c>
      <c r="CG31" s="177">
        <v>4.2826202366406028</v>
      </c>
      <c r="CH31" s="181">
        <v>1.0470370536032279</v>
      </c>
      <c r="CI31" s="181">
        <v>0.15784246811517641</v>
      </c>
      <c r="CJ31" s="181">
        <v>0.2545693593952717</v>
      </c>
      <c r="CK31" s="181">
        <v>5.2407672105270309E-2</v>
      </c>
      <c r="CL31" s="182">
        <v>1.2155154607498351</v>
      </c>
      <c r="CM31" s="181">
        <v>0.15060740136944412</v>
      </c>
      <c r="CN31" s="181">
        <v>0.25185402561832904</v>
      </c>
      <c r="CO31" s="183">
        <v>5.2407672105270309E-2</v>
      </c>
      <c r="CP31" s="174">
        <v>0</v>
      </c>
      <c r="CQ31" s="174">
        <v>0.15545114443763378</v>
      </c>
      <c r="CR31" s="174">
        <v>0.25367189124723227</v>
      </c>
      <c r="CS31" s="174">
        <v>5.2407672105270309E-2</v>
      </c>
      <c r="CT31" s="173">
        <v>0</v>
      </c>
      <c r="CU31" s="174">
        <v>0.38450791383008914</v>
      </c>
      <c r="CV31" s="174">
        <v>0.19872268667358534</v>
      </c>
      <c r="CW31" s="174">
        <v>0.50986287342495118</v>
      </c>
      <c r="CX31" s="174">
        <v>0.20294678953022155</v>
      </c>
      <c r="CY31" s="175">
        <v>7.6105046073833074E-2</v>
      </c>
      <c r="CZ31" s="174">
        <v>0</v>
      </c>
      <c r="DA31" s="174">
        <v>0.26750952166045305</v>
      </c>
      <c r="DB31" s="174">
        <v>0.1346055867824984</v>
      </c>
      <c r="DC31" s="174">
        <v>0.42678877051050312</v>
      </c>
      <c r="DD31" s="174">
        <v>6.6184673120129281E-2</v>
      </c>
      <c r="DE31" s="179">
        <v>0</v>
      </c>
      <c r="DF31" s="176">
        <v>6.8711495168051653E-2</v>
      </c>
      <c r="DG31" s="176">
        <v>1.7978629529007025E-2</v>
      </c>
      <c r="DH31" s="176">
        <v>0.18368854654759464</v>
      </c>
      <c r="DI31" s="180">
        <v>3.5359890981284219E-2</v>
      </c>
      <c r="DJ31" s="176">
        <v>0</v>
      </c>
      <c r="DK31" s="176">
        <v>6.6953828651940606E-2</v>
      </c>
      <c r="DL31" s="176">
        <v>1.7518729259752022E-2</v>
      </c>
      <c r="DM31" s="176">
        <v>0.17010951120202511</v>
      </c>
      <c r="DN31" s="176">
        <v>3.9153831077614672E-2</v>
      </c>
      <c r="DO31" s="173">
        <v>0.55498156388690345</v>
      </c>
      <c r="DP31" s="175">
        <v>0.79656673819772128</v>
      </c>
      <c r="DQ31" s="174">
        <v>0</v>
      </c>
      <c r="DR31" s="174">
        <v>6.4346770087094191E-2</v>
      </c>
      <c r="DS31" s="174">
        <v>0.10265981831723651</v>
      </c>
      <c r="DT31" s="174">
        <v>7.9600343160047451E-2</v>
      </c>
      <c r="DU31" s="173">
        <v>25.863033307806436</v>
      </c>
      <c r="DV31" s="174">
        <v>5.0463955157178564</v>
      </c>
      <c r="DW31" s="174">
        <v>10.333938879673822</v>
      </c>
      <c r="DX31" s="174">
        <v>11.444578498124489</v>
      </c>
      <c r="DY31" s="175">
        <v>1.6280180748130506</v>
      </c>
      <c r="DZ31" s="174">
        <v>44.829257733531165</v>
      </c>
      <c r="EA31" s="174">
        <v>5.0463955157178564</v>
      </c>
      <c r="EB31" s="174">
        <v>10.333938879673822</v>
      </c>
      <c r="EC31" s="174">
        <v>11.444578498124489</v>
      </c>
      <c r="ED31" s="174">
        <v>1.6280180748130506</v>
      </c>
      <c r="EE31" s="179">
        <v>44.829257733531165</v>
      </c>
      <c r="EF31" s="176">
        <v>5.0463955157178564</v>
      </c>
      <c r="EG31" s="176">
        <v>10.333938879673822</v>
      </c>
      <c r="EH31" s="176">
        <v>2.4350167017286148</v>
      </c>
      <c r="EI31" s="180">
        <v>1.6280180748130506</v>
      </c>
      <c r="EJ31" s="176">
        <v>31.897741079627938</v>
      </c>
      <c r="EK31" s="176">
        <v>5.0463955157178564</v>
      </c>
      <c r="EL31" s="176">
        <v>10.333938879673822</v>
      </c>
      <c r="EM31" s="176">
        <v>11.444578498124489</v>
      </c>
      <c r="EN31" s="176">
        <v>1.6280180748130506</v>
      </c>
      <c r="EO31" s="179">
        <v>31.897741079627938</v>
      </c>
      <c r="EP31" s="176">
        <v>5.0463955157178564</v>
      </c>
      <c r="EQ31" s="176">
        <v>10.333938879673822</v>
      </c>
      <c r="ER31" s="176">
        <v>11.444578498124489</v>
      </c>
      <c r="ES31" s="180">
        <v>1.6280180748130506</v>
      </c>
      <c r="ET31" s="179">
        <v>12.931516653903218</v>
      </c>
      <c r="EU31" s="176">
        <v>5.0463955157178564</v>
      </c>
      <c r="EV31" s="176">
        <v>10.333938879673822</v>
      </c>
      <c r="EW31" s="176">
        <v>2.4350167017286148</v>
      </c>
      <c r="EX31" s="180">
        <v>1.6280180748130506</v>
      </c>
      <c r="EY31" s="176">
        <v>37.932448851449443</v>
      </c>
      <c r="EZ31" s="176">
        <v>5.0463955157178564</v>
      </c>
      <c r="FA31" s="176">
        <v>10.333938879673822</v>
      </c>
      <c r="FB31" s="176">
        <v>2.4350167017286148</v>
      </c>
      <c r="FC31" s="176">
        <v>1.6280180748130506</v>
      </c>
      <c r="FD31" s="179">
        <v>36.208246630929018</v>
      </c>
      <c r="FE31" s="176">
        <v>5.0463955157178564</v>
      </c>
      <c r="FF31" s="176">
        <v>10.333938879673822</v>
      </c>
      <c r="FG31" s="176">
        <v>11.444578498124489</v>
      </c>
      <c r="FH31" s="180">
        <v>1.6280180748130506</v>
      </c>
      <c r="FI31" s="176">
        <v>33.621943300148367</v>
      </c>
      <c r="FJ31" s="176">
        <v>5.0463955157178564</v>
      </c>
      <c r="FK31" s="176">
        <v>10.333938879673822</v>
      </c>
      <c r="FL31" s="176">
        <v>11.444578498124489</v>
      </c>
      <c r="FM31" s="176">
        <v>1.6280180748130506</v>
      </c>
      <c r="FN31" s="179">
        <v>0</v>
      </c>
      <c r="FO31" s="176">
        <v>0</v>
      </c>
      <c r="FP31" s="176">
        <v>0</v>
      </c>
      <c r="FQ31" s="176">
        <v>2.4350167017286148</v>
      </c>
      <c r="FR31" s="180">
        <v>0</v>
      </c>
      <c r="FS31" s="176">
        <v>34.484044410408586</v>
      </c>
      <c r="FT31" s="176">
        <v>5.0463955157178564</v>
      </c>
      <c r="FU31" s="176">
        <v>10.333938879673822</v>
      </c>
      <c r="FV31" s="176">
        <v>11.444578498124489</v>
      </c>
      <c r="FW31" s="176">
        <v>1.6280180748130506</v>
      </c>
      <c r="FX31" s="179">
        <v>34.484044410408586</v>
      </c>
      <c r="FY31" s="176">
        <v>5.0463955157178564</v>
      </c>
      <c r="FZ31" s="176">
        <v>10.333938879673822</v>
      </c>
      <c r="GA31" s="176">
        <v>11.444578498124489</v>
      </c>
      <c r="GB31" s="180">
        <v>1.6280180748130506</v>
      </c>
      <c r="GC31" s="174">
        <v>0.54267269160435028</v>
      </c>
      <c r="GD31" s="174">
        <v>4.4714896974715197</v>
      </c>
      <c r="GE31" s="174">
        <v>5.2994558357301651</v>
      </c>
      <c r="GF31" s="174">
        <v>2.9220200420743376</v>
      </c>
      <c r="GG31" s="184">
        <v>0</v>
      </c>
      <c r="GH31" s="185">
        <v>0</v>
      </c>
      <c r="GI31" s="186">
        <v>2.3365261250023486</v>
      </c>
      <c r="GJ31" s="179">
        <v>0.54267269160435028</v>
      </c>
      <c r="GK31" s="176">
        <v>4.4714896974715197</v>
      </c>
      <c r="GL31" s="176">
        <v>5.2994558357301651</v>
      </c>
      <c r="GM31" s="180">
        <v>2.9220200420743376</v>
      </c>
      <c r="GN31" s="176">
        <v>6.6433561219576882</v>
      </c>
      <c r="GO31" s="176">
        <v>3.6466991466688428</v>
      </c>
      <c r="GP31" s="176">
        <v>9.2740477125277874</v>
      </c>
      <c r="GQ31" s="180">
        <v>3.5064240504892052</v>
      </c>
      <c r="GR31" s="178">
        <v>3.1307357593653622</v>
      </c>
      <c r="GS31" s="178">
        <v>3.1307357593653622</v>
      </c>
      <c r="GT31" s="178">
        <v>2.3365261250023486</v>
      </c>
      <c r="GU31" s="178">
        <v>1.6355682875016442</v>
      </c>
      <c r="GV31" s="178">
        <v>5.6353243668576516</v>
      </c>
      <c r="GW31" s="178">
        <v>0.77347589349026591</v>
      </c>
      <c r="GX31" s="176">
        <v>6.7915304094400816E-2</v>
      </c>
      <c r="GY31" s="176">
        <v>7.9183989988925549E-2</v>
      </c>
      <c r="GZ31" s="176">
        <v>2.0718798465346522E-2</v>
      </c>
      <c r="HA31" s="176">
        <v>0.20118266726859924</v>
      </c>
      <c r="HB31" s="176">
        <v>4.0749182456640484E-2</v>
      </c>
      <c r="HC31" s="182">
        <v>5.7952243671439987E-2</v>
      </c>
      <c r="HD31" s="181">
        <v>0.17567636417375396</v>
      </c>
      <c r="HE31" s="181">
        <v>6.4288675338344675E-2</v>
      </c>
      <c r="HF31" s="181">
        <v>0.28027675055484186</v>
      </c>
      <c r="HG31" s="183">
        <v>3.4771346202863991E-2</v>
      </c>
      <c r="HH31" s="181">
        <v>0.17868327139256304</v>
      </c>
      <c r="HI31" s="181">
        <v>6.5389051492369302E-2</v>
      </c>
      <c r="HJ31" s="181">
        <v>0.28507401618856232</v>
      </c>
      <c r="HK31" s="181">
        <v>3.5366498615067216E-2</v>
      </c>
      <c r="HL31" s="179">
        <v>4.3674747649622696E-2</v>
      </c>
      <c r="HM31" s="176">
        <v>0.20009163122243298</v>
      </c>
      <c r="HN31" s="176">
        <v>0.66196051987976212</v>
      </c>
      <c r="HO31" s="176">
        <v>5.6739473132551038E-2</v>
      </c>
      <c r="HP31" s="179">
        <v>5.3657547112393601E-2</v>
      </c>
      <c r="HQ31" s="176">
        <v>0.24582686121613195</v>
      </c>
      <c r="HR31" s="176">
        <v>0.81326578156656482</v>
      </c>
      <c r="HS31" s="176">
        <v>3.9918834641706886</v>
      </c>
      <c r="HT31" s="176">
        <v>0.28666662161731182</v>
      </c>
      <c r="HU31" s="176">
        <v>0.15735825465912748</v>
      </c>
      <c r="HV31" s="176">
        <v>0.45735229993698967</v>
      </c>
      <c r="HW31" s="176">
        <v>0.18913157710850345</v>
      </c>
      <c r="HX31" s="180">
        <v>5.6739473132551038E-2</v>
      </c>
      <c r="HY31" s="179">
        <v>0.28666662161731182</v>
      </c>
      <c r="HZ31" s="176">
        <v>0.15735825465912748</v>
      </c>
      <c r="IA31" s="176">
        <v>0.45735229993698967</v>
      </c>
      <c r="IB31" s="176">
        <v>0.15130526168680275</v>
      </c>
      <c r="IC31" s="180">
        <v>5.6739473132551038E-2</v>
      </c>
      <c r="ID31" s="182">
        <v>0.22481783122410365</v>
      </c>
      <c r="IE31" s="181">
        <v>0.12340795498996743</v>
      </c>
      <c r="IF31" s="181">
        <v>0.35867779651881315</v>
      </c>
      <c r="IG31" s="181">
        <v>0.16315874452282697</v>
      </c>
      <c r="IH31" s="183">
        <v>4.4497839415316445E-2</v>
      </c>
      <c r="II31" s="182">
        <v>6.6433561219576864</v>
      </c>
      <c r="IJ31" s="181">
        <v>10.598911671460328</v>
      </c>
      <c r="IK31" s="181">
        <v>4.821333069422657</v>
      </c>
      <c r="IL31" s="183">
        <v>1.314909018933452</v>
      </c>
      <c r="IM31" s="174">
        <v>2.0441095759869796</v>
      </c>
      <c r="IN31" s="174">
        <v>9.8039932961008045</v>
      </c>
      <c r="IO31" s="174">
        <v>3.441264727469012</v>
      </c>
      <c r="IP31" s="173">
        <v>3.3564074522211453</v>
      </c>
      <c r="IQ31" s="174">
        <v>9.8039932961008045</v>
      </c>
      <c r="IR31" s="175">
        <v>3.441264727469012</v>
      </c>
      <c r="IS31" s="179">
        <v>2.0441095759869796</v>
      </c>
      <c r="IT31" s="176">
        <v>9.8039932961008045</v>
      </c>
      <c r="IU31" s="176">
        <v>3.441264727469012</v>
      </c>
      <c r="IV31" s="176">
        <v>1.3248639589325413</v>
      </c>
      <c r="IW31" s="180">
        <v>31.20080019571904</v>
      </c>
      <c r="IX31" s="179">
        <v>0.30109808552413542</v>
      </c>
      <c r="IY31" s="176">
        <v>0.1668872339917728</v>
      </c>
      <c r="IZ31" s="176">
        <v>6.1072297657526003E-2</v>
      </c>
      <c r="JA31" s="176">
        <v>0.26625443822389705</v>
      </c>
      <c r="JB31" s="176">
        <v>1.238689781332844E-2</v>
      </c>
      <c r="JC31" s="180">
        <v>4.128965937776146E-2</v>
      </c>
    </row>
    <row r="32" spans="1:263" s="62" customFormat="1" ht="12.5" x14ac:dyDescent="0.25">
      <c r="A32" s="82" t="s">
        <v>208</v>
      </c>
      <c r="B32" s="173">
        <v>2.8878382674973788</v>
      </c>
      <c r="C32" s="174">
        <v>1.9580887358103858</v>
      </c>
      <c r="D32" s="174">
        <v>0.30822282217056718</v>
      </c>
      <c r="E32" s="174">
        <v>0.88909886763173185</v>
      </c>
      <c r="F32" s="175">
        <v>0.10770335322578566</v>
      </c>
      <c r="G32" s="176">
        <v>2.9195681596661962</v>
      </c>
      <c r="H32" s="176">
        <v>0.5221569962161029</v>
      </c>
      <c r="I32" s="176">
        <v>9.7071295806336111E-2</v>
      </c>
      <c r="J32" s="176">
        <v>0.22311138460018359</v>
      </c>
      <c r="K32" s="176">
        <v>0.10770335322578566</v>
      </c>
      <c r="L32" s="173">
        <v>0</v>
      </c>
      <c r="M32" s="174">
        <v>0</v>
      </c>
      <c r="N32" s="174">
        <v>0.87665310474431757</v>
      </c>
      <c r="O32" s="174">
        <v>0</v>
      </c>
      <c r="P32" s="175">
        <v>0</v>
      </c>
      <c r="Q32" s="173">
        <v>0</v>
      </c>
      <c r="R32" s="174">
        <v>0</v>
      </c>
      <c r="S32" s="174">
        <v>0.87417120267153958</v>
      </c>
      <c r="T32" s="174">
        <v>0</v>
      </c>
      <c r="U32" s="175">
        <v>0</v>
      </c>
      <c r="V32" s="176">
        <v>1.1278965089729949</v>
      </c>
      <c r="W32" s="176">
        <v>0.87209091930411442</v>
      </c>
      <c r="X32" s="176">
        <v>6.6664549181367674E-2</v>
      </c>
      <c r="Y32" s="176">
        <v>0.16439732115154609</v>
      </c>
      <c r="Z32" s="176">
        <v>0.10581347238189188</v>
      </c>
      <c r="AA32" s="177">
        <v>0.11013163214052425</v>
      </c>
      <c r="AB32" s="176">
        <v>1.6918447634594922</v>
      </c>
      <c r="AC32" s="176">
        <v>0.5129946584141849</v>
      </c>
      <c r="AD32" s="176">
        <v>7.7325386490399023E-2</v>
      </c>
      <c r="AE32" s="176">
        <v>0.27399553525257681</v>
      </c>
      <c r="AF32" s="176">
        <v>0.10581347238189188</v>
      </c>
      <c r="AG32" s="178">
        <v>0.11013163214052425</v>
      </c>
      <c r="AH32" s="173">
        <v>0.54400353901105225</v>
      </c>
      <c r="AI32" s="174">
        <v>0.52086662811869178</v>
      </c>
      <c r="AJ32" s="174">
        <v>5.757543337014806E-2</v>
      </c>
      <c r="AK32" s="174">
        <v>0.54527206340746093</v>
      </c>
      <c r="AL32" s="175">
        <v>0.10743719386759672</v>
      </c>
      <c r="AM32" s="174">
        <v>0.54628877448622759</v>
      </c>
      <c r="AN32" s="174">
        <v>0.52305467067917888</v>
      </c>
      <c r="AO32" s="174">
        <v>5.7817294706335773E-2</v>
      </c>
      <c r="AP32" s="174">
        <v>0.5475626276658957</v>
      </c>
      <c r="AQ32" s="174">
        <v>0.107888513149868</v>
      </c>
      <c r="AR32" s="179">
        <v>1.6388663234586829</v>
      </c>
      <c r="AS32" s="176">
        <v>0.52305467067917888</v>
      </c>
      <c r="AT32" s="176">
        <v>7.8841765508639694E-2</v>
      </c>
      <c r="AU32" s="176">
        <v>0.27936868758464062</v>
      </c>
      <c r="AV32" s="180">
        <v>0.107888513149868</v>
      </c>
      <c r="AW32" s="173">
        <v>0.67025018391956603</v>
      </c>
      <c r="AX32" s="174">
        <v>1.2433741307942741</v>
      </c>
      <c r="AY32" s="185">
        <v>0.19222349442628092</v>
      </c>
      <c r="AZ32" s="174">
        <v>0.81735194559922253</v>
      </c>
      <c r="BA32" s="174">
        <v>3.6990301446465174E-2</v>
      </c>
      <c r="BB32" s="175">
        <v>0.12330100482155054</v>
      </c>
      <c r="BC32" s="176">
        <v>0.71301407550148366</v>
      </c>
      <c r="BD32" s="176">
        <v>3.7198667552602194</v>
      </c>
      <c r="BE32" s="176">
        <v>9.968139644354608E-2</v>
      </c>
      <c r="BF32" s="176">
        <v>0.1165599734868369</v>
      </c>
      <c r="BG32" s="176">
        <v>1.8988313660277105</v>
      </c>
      <c r="BH32" s="176">
        <v>0.1162549815935333</v>
      </c>
      <c r="BI32" s="179">
        <v>1.3611571877273769</v>
      </c>
      <c r="BJ32" s="176">
        <v>0.56474863061854619</v>
      </c>
      <c r="BK32" s="176">
        <v>6.2426051886839265E-2</v>
      </c>
      <c r="BL32" s="176">
        <v>0.59121017646333218</v>
      </c>
      <c r="BM32" s="180">
        <v>0.38829522977488118</v>
      </c>
      <c r="BN32" s="179">
        <v>1.3611571877273769</v>
      </c>
      <c r="BO32" s="176">
        <v>0.56474863061854619</v>
      </c>
      <c r="BP32" s="176">
        <v>6.2426051886839265E-2</v>
      </c>
      <c r="BQ32" s="176">
        <v>0.59121017646333218</v>
      </c>
      <c r="BR32" s="180">
        <v>0.11648856893246436</v>
      </c>
      <c r="BS32" s="180">
        <v>0.38829522977488118</v>
      </c>
      <c r="BT32" s="179">
        <v>1.5301328982208198</v>
      </c>
      <c r="BU32" s="176">
        <v>1.6506287543330715</v>
      </c>
      <c r="BV32" s="176">
        <v>1.0850673103149702</v>
      </c>
      <c r="BW32" s="180">
        <v>0.34919893787888234</v>
      </c>
      <c r="BX32" s="176">
        <v>1.5957908051528287</v>
      </c>
      <c r="BY32" s="176">
        <v>1.0490187040708381</v>
      </c>
      <c r="BZ32" s="176">
        <v>0.3375976898339007</v>
      </c>
      <c r="CA32" s="179">
        <v>1.4761365402512743</v>
      </c>
      <c r="CB32" s="176">
        <v>1.5923802576192059</v>
      </c>
      <c r="CC32" s="176">
        <v>1.0467767258977965</v>
      </c>
      <c r="CD32" s="180">
        <v>0.33687617109554102</v>
      </c>
      <c r="CE32" s="179">
        <v>0</v>
      </c>
      <c r="CF32" s="183">
        <v>0.73959927468395181</v>
      </c>
      <c r="CG32" s="177">
        <v>21.985673576060837</v>
      </c>
      <c r="CH32" s="181">
        <v>1.7846018556739052</v>
      </c>
      <c r="CI32" s="181">
        <v>0.93128228754925757</v>
      </c>
      <c r="CJ32" s="181">
        <v>0.72049648874091243</v>
      </c>
      <c r="CK32" s="181">
        <v>0.15755623817933107</v>
      </c>
      <c r="CL32" s="182">
        <v>1.8843527636842285</v>
      </c>
      <c r="CM32" s="181">
        <v>0.85111504141147132</v>
      </c>
      <c r="CN32" s="181">
        <v>0.6904095747023089</v>
      </c>
      <c r="CO32" s="183">
        <v>0.15755623817933107</v>
      </c>
      <c r="CP32" s="174">
        <v>0</v>
      </c>
      <c r="CQ32" s="174">
        <v>0.92817010088718699</v>
      </c>
      <c r="CR32" s="174">
        <v>0.71932847939688593</v>
      </c>
      <c r="CS32" s="174">
        <v>0.15755623817933107</v>
      </c>
      <c r="CT32" s="173">
        <v>0</v>
      </c>
      <c r="CU32" s="174">
        <v>2.8840275954137038</v>
      </c>
      <c r="CV32" s="174">
        <v>0.62968750690069386</v>
      </c>
      <c r="CW32" s="174">
        <v>1.575727274148373</v>
      </c>
      <c r="CX32" s="174">
        <v>0.61013075804484318</v>
      </c>
      <c r="CY32" s="175">
        <v>0.22879903426681619</v>
      </c>
      <c r="CZ32" s="174">
        <v>0</v>
      </c>
      <c r="DA32" s="174">
        <v>2.0064732473766149</v>
      </c>
      <c r="DB32" s="174">
        <v>0.42652128840829934</v>
      </c>
      <c r="DC32" s="174">
        <v>1.3189874004282431</v>
      </c>
      <c r="DD32" s="174">
        <v>0.19897483904627772</v>
      </c>
      <c r="DE32" s="179">
        <v>0</v>
      </c>
      <c r="DF32" s="176">
        <v>0.51537521351085691</v>
      </c>
      <c r="DG32" s="176">
        <v>5.6968424668125371E-2</v>
      </c>
      <c r="DH32" s="176">
        <v>0.55772018198209272</v>
      </c>
      <c r="DI32" s="180">
        <v>0.10630450049854702</v>
      </c>
      <c r="DJ32" s="176">
        <v>0</v>
      </c>
      <c r="DK32" s="176">
        <v>0.50219171701138321</v>
      </c>
      <c r="DL32" s="176">
        <v>5.5511150419182607E-2</v>
      </c>
      <c r="DM32" s="176">
        <v>0.52572213111440436</v>
      </c>
      <c r="DN32" s="176">
        <v>0.11771044366379294</v>
      </c>
      <c r="DO32" s="173">
        <v>1.7585559212663566</v>
      </c>
      <c r="DP32" s="175">
        <v>2.394764996947687</v>
      </c>
      <c r="DQ32" s="174">
        <v>0</v>
      </c>
      <c r="DR32" s="174">
        <v>0.48263729804252103</v>
      </c>
      <c r="DS32" s="174">
        <v>0.31726937596957044</v>
      </c>
      <c r="DT32" s="174">
        <v>0.23930714955033655</v>
      </c>
      <c r="DU32" s="173">
        <v>57.959392521068885</v>
      </c>
      <c r="DV32" s="174">
        <v>37.850830636306583</v>
      </c>
      <c r="DW32" s="174">
        <v>31.936958329014622</v>
      </c>
      <c r="DX32" s="174">
        <v>34.406503156457134</v>
      </c>
      <c r="DY32" s="175">
        <v>8.2892111565784621</v>
      </c>
      <c r="DZ32" s="174">
        <v>100.46294703651941</v>
      </c>
      <c r="EA32" s="174">
        <v>37.850830636306583</v>
      </c>
      <c r="EB32" s="174">
        <v>31.936958329014622</v>
      </c>
      <c r="EC32" s="174">
        <v>34.406503156457134</v>
      </c>
      <c r="ED32" s="174">
        <v>8.2892111565784621</v>
      </c>
      <c r="EE32" s="179">
        <v>100.46294703651941</v>
      </c>
      <c r="EF32" s="176">
        <v>37.850830636306583</v>
      </c>
      <c r="EG32" s="176">
        <v>31.936958329014622</v>
      </c>
      <c r="EH32" s="176">
        <v>7.3205325864802404</v>
      </c>
      <c r="EI32" s="180">
        <v>8.2892111565784621</v>
      </c>
      <c r="EJ32" s="176">
        <v>71.483250775984956</v>
      </c>
      <c r="EK32" s="176">
        <v>37.850830636306583</v>
      </c>
      <c r="EL32" s="176">
        <v>31.936958329014622</v>
      </c>
      <c r="EM32" s="176">
        <v>34.406503156457134</v>
      </c>
      <c r="EN32" s="176">
        <v>8.2892111565784621</v>
      </c>
      <c r="EO32" s="179">
        <v>71.483250775984956</v>
      </c>
      <c r="EP32" s="176">
        <v>37.850830636306583</v>
      </c>
      <c r="EQ32" s="176">
        <v>31.936958329014622</v>
      </c>
      <c r="ER32" s="176">
        <v>34.406503156457134</v>
      </c>
      <c r="ES32" s="180">
        <v>8.2892111565784621</v>
      </c>
      <c r="ET32" s="179">
        <v>28.979696260534443</v>
      </c>
      <c r="EU32" s="176">
        <v>37.850830636306583</v>
      </c>
      <c r="EV32" s="176">
        <v>31.936958329014622</v>
      </c>
      <c r="EW32" s="176">
        <v>7.3205325864802404</v>
      </c>
      <c r="EX32" s="180">
        <v>8.2892111565784621</v>
      </c>
      <c r="EY32" s="176">
        <v>85.007109030901034</v>
      </c>
      <c r="EZ32" s="176">
        <v>37.850830636306583</v>
      </c>
      <c r="FA32" s="176">
        <v>31.936958329014622</v>
      </c>
      <c r="FB32" s="176">
        <v>7.3205325864802404</v>
      </c>
      <c r="FC32" s="176">
        <v>8.2892111565784621</v>
      </c>
      <c r="FD32" s="179">
        <v>81.143149529496441</v>
      </c>
      <c r="FE32" s="176">
        <v>37.850830636306583</v>
      </c>
      <c r="FF32" s="176">
        <v>31.936958329014622</v>
      </c>
      <c r="FG32" s="176">
        <v>34.406503156457134</v>
      </c>
      <c r="FH32" s="180">
        <v>8.2892111565784621</v>
      </c>
      <c r="FI32" s="176">
        <v>75.34721027738955</v>
      </c>
      <c r="FJ32" s="176">
        <v>37.850830636306583</v>
      </c>
      <c r="FK32" s="176">
        <v>31.936958329014622</v>
      </c>
      <c r="FL32" s="176">
        <v>34.406503156457134</v>
      </c>
      <c r="FM32" s="176">
        <v>8.2892111565784621</v>
      </c>
      <c r="FN32" s="179">
        <v>0</v>
      </c>
      <c r="FO32" s="176">
        <v>0</v>
      </c>
      <c r="FP32" s="176">
        <v>0</v>
      </c>
      <c r="FQ32" s="176">
        <v>7.3205325864802404</v>
      </c>
      <c r="FR32" s="180">
        <v>0</v>
      </c>
      <c r="FS32" s="176">
        <v>77.279190028091847</v>
      </c>
      <c r="FT32" s="176">
        <v>37.850830636306583</v>
      </c>
      <c r="FU32" s="176">
        <v>31.936958329014622</v>
      </c>
      <c r="FV32" s="176">
        <v>34.406503156457134</v>
      </c>
      <c r="FW32" s="176">
        <v>8.2892111565784621</v>
      </c>
      <c r="FX32" s="179">
        <v>77.279190028091847</v>
      </c>
      <c r="FY32" s="176">
        <v>37.850830636306583</v>
      </c>
      <c r="FZ32" s="176">
        <v>31.936958329014622</v>
      </c>
      <c r="GA32" s="176">
        <v>34.406503156457134</v>
      </c>
      <c r="GB32" s="180">
        <v>8.2892111565784621</v>
      </c>
      <c r="GC32" s="174">
        <v>2.7630703855261536</v>
      </c>
      <c r="GD32" s="174">
        <v>33.538710690398247</v>
      </c>
      <c r="GE32" s="174">
        <v>16.377927348212626</v>
      </c>
      <c r="GF32" s="174">
        <v>8.7846391037762892</v>
      </c>
      <c r="GG32" s="184">
        <v>0</v>
      </c>
      <c r="GH32" s="185">
        <v>0</v>
      </c>
      <c r="GI32" s="186">
        <v>7.0244346271216767</v>
      </c>
      <c r="GJ32" s="179">
        <v>2.7630703855261536</v>
      </c>
      <c r="GK32" s="176">
        <v>33.538710690398247</v>
      </c>
      <c r="GL32" s="176">
        <v>16.377927348212626</v>
      </c>
      <c r="GM32" s="180">
        <v>8.7846391037762892</v>
      </c>
      <c r="GN32" s="176">
        <v>49.828941597163116</v>
      </c>
      <c r="GO32" s="176">
        <v>11.555202541391658</v>
      </c>
      <c r="GP32" s="176">
        <v>28.661372859372094</v>
      </c>
      <c r="GQ32" s="180">
        <v>10.541566924531544</v>
      </c>
      <c r="GR32" s="178">
        <v>9.4121133254745963</v>
      </c>
      <c r="GS32" s="178">
        <v>9.4121133254745963</v>
      </c>
      <c r="GT32" s="178">
        <v>7.0244346271216767</v>
      </c>
      <c r="GU32" s="178">
        <v>4.9171042389851731</v>
      </c>
      <c r="GV32" s="178">
        <v>16.941803985854271</v>
      </c>
      <c r="GW32" s="178">
        <v>2.3253456451172529</v>
      </c>
      <c r="GX32" s="176">
        <v>0.20417773577931986</v>
      </c>
      <c r="GY32" s="176">
        <v>0.59392486871918593</v>
      </c>
      <c r="GZ32" s="176">
        <v>6.5651128061948283E-2</v>
      </c>
      <c r="HA32" s="176">
        <v>0.62175348005155517</v>
      </c>
      <c r="HB32" s="176">
        <v>0.12250664146759191</v>
      </c>
      <c r="HC32" s="182">
        <v>0.17422520673277164</v>
      </c>
      <c r="HD32" s="181">
        <v>1.3176724429212676</v>
      </c>
      <c r="HE32" s="181">
        <v>0.20370988523441355</v>
      </c>
      <c r="HF32" s="181">
        <v>0.8661931338367026</v>
      </c>
      <c r="HG32" s="183">
        <v>0.10453512403966299</v>
      </c>
      <c r="HH32" s="181">
        <v>1.3402259537437424</v>
      </c>
      <c r="HI32" s="181">
        <v>0.20719661907783651</v>
      </c>
      <c r="HJ32" s="181">
        <v>0.88101904624254213</v>
      </c>
      <c r="HK32" s="181">
        <v>0.10632436541298217</v>
      </c>
      <c r="HL32" s="179">
        <v>0.72748618099686846</v>
      </c>
      <c r="HM32" s="176">
        <v>0.61838164157374098</v>
      </c>
      <c r="HN32" s="176">
        <v>1.9900904799967487</v>
      </c>
      <c r="HO32" s="176">
        <v>0.17057918399972133</v>
      </c>
      <c r="HP32" s="179">
        <v>0.89376873665329548</v>
      </c>
      <c r="HQ32" s="176">
        <v>0.75972601679059615</v>
      </c>
      <c r="HR32" s="176">
        <v>2.4449683039960055</v>
      </c>
      <c r="HS32" s="176">
        <v>8.945862530687684</v>
      </c>
      <c r="HT32" s="176">
        <v>2.1501623703736876</v>
      </c>
      <c r="HU32" s="176">
        <v>0.49861708658008641</v>
      </c>
      <c r="HV32" s="176">
        <v>1.4134437521685508</v>
      </c>
      <c r="HW32" s="176">
        <v>0.56859727999907106</v>
      </c>
      <c r="HX32" s="180">
        <v>0.17057918399972133</v>
      </c>
      <c r="HY32" s="179">
        <v>2.1501623703736876</v>
      </c>
      <c r="HZ32" s="176">
        <v>0.49861708658008641</v>
      </c>
      <c r="IA32" s="176">
        <v>1.4134437521685508</v>
      </c>
      <c r="IB32" s="176">
        <v>0.45487782399925686</v>
      </c>
      <c r="IC32" s="180">
        <v>0.17057918399972133</v>
      </c>
      <c r="ID32" s="182">
        <v>1.6862613378560778</v>
      </c>
      <c r="IE32" s="181">
        <v>0.39103963825220778</v>
      </c>
      <c r="IF32" s="181">
        <v>1.1084909611276594</v>
      </c>
      <c r="IG32" s="181">
        <v>0.49051364009152382</v>
      </c>
      <c r="IH32" s="183">
        <v>0.13377644729768831</v>
      </c>
      <c r="II32" s="182">
        <v>49.828941597163109</v>
      </c>
      <c r="IJ32" s="181">
        <v>32.755854696425253</v>
      </c>
      <c r="IK32" s="181">
        <v>14.494654521230874</v>
      </c>
      <c r="IL32" s="183">
        <v>3.9530875966993291</v>
      </c>
      <c r="IM32" s="174">
        <v>15.331982029896334</v>
      </c>
      <c r="IN32" s="174">
        <v>30.299165594193362</v>
      </c>
      <c r="IO32" s="174">
        <v>10.139599665063566</v>
      </c>
      <c r="IP32" s="173">
        <v>10.635362655918501</v>
      </c>
      <c r="IQ32" s="174">
        <v>30.299165594193362</v>
      </c>
      <c r="IR32" s="175">
        <v>10.139599665063566</v>
      </c>
      <c r="IS32" s="179">
        <v>15.331982029896334</v>
      </c>
      <c r="IT32" s="176">
        <v>30.299165594193362</v>
      </c>
      <c r="IU32" s="176">
        <v>10.139599665063566</v>
      </c>
      <c r="IV32" s="176">
        <v>4.0944818370531566</v>
      </c>
      <c r="IW32" s="180">
        <v>91.932370296576337</v>
      </c>
      <c r="IX32" s="179">
        <v>0.67476470832090008</v>
      </c>
      <c r="IY32" s="176">
        <v>1.2517489779604958</v>
      </c>
      <c r="IZ32" s="181">
        <v>0.19351823134231183</v>
      </c>
      <c r="JA32" s="176">
        <v>0.82285728583099549</v>
      </c>
      <c r="JB32" s="176">
        <v>3.7239452617922081E-2</v>
      </c>
      <c r="JC32" s="180">
        <v>0.12413150872640692</v>
      </c>
    </row>
    <row r="33" spans="1:263" s="62" customFormat="1" ht="12.5" x14ac:dyDescent="0.25">
      <c r="A33" s="82" t="s">
        <v>209</v>
      </c>
      <c r="B33" s="173">
        <v>31.60773899189115</v>
      </c>
      <c r="C33" s="174">
        <v>8.4248059695241686</v>
      </c>
      <c r="D33" s="174">
        <v>0.60376624856275729</v>
      </c>
      <c r="E33" s="174">
        <v>5.9975651547618645</v>
      </c>
      <c r="F33" s="175">
        <v>0.25837078828742294</v>
      </c>
      <c r="G33" s="176">
        <v>31.955026497981976</v>
      </c>
      <c r="H33" s="176">
        <v>2.2466149252064449</v>
      </c>
      <c r="I33" s="176">
        <v>0.19014935915317793</v>
      </c>
      <c r="J33" s="176">
        <v>1.505035170580141</v>
      </c>
      <c r="K33" s="176">
        <v>0.25837078828742294</v>
      </c>
      <c r="L33" s="173">
        <v>0</v>
      </c>
      <c r="M33" s="174">
        <v>0</v>
      </c>
      <c r="N33" s="174">
        <v>1.717243235315862</v>
      </c>
      <c r="O33" s="174">
        <v>0</v>
      </c>
      <c r="P33" s="175">
        <v>0</v>
      </c>
      <c r="Q33" s="173">
        <v>0</v>
      </c>
      <c r="R33" s="174">
        <v>0</v>
      </c>
      <c r="S33" s="174">
        <v>1.7123815294459703</v>
      </c>
      <c r="T33" s="174">
        <v>0</v>
      </c>
      <c r="U33" s="175">
        <v>0</v>
      </c>
      <c r="V33" s="176">
        <v>12.344963659055047</v>
      </c>
      <c r="W33" s="176">
        <v>3.7522287159679562</v>
      </c>
      <c r="X33" s="176">
        <v>0.13058671154820578</v>
      </c>
      <c r="Y33" s="176">
        <v>1.1089696329285019</v>
      </c>
      <c r="Z33" s="176">
        <v>0.25383713182472678</v>
      </c>
      <c r="AA33" s="177">
        <v>0.26419601395210107</v>
      </c>
      <c r="AB33" s="176">
        <v>18.51744548858257</v>
      </c>
      <c r="AC33" s="176">
        <v>2.2071933623340918</v>
      </c>
      <c r="AD33" s="176">
        <v>0.15146983014170748</v>
      </c>
      <c r="AE33" s="176">
        <v>1.8482827215475033</v>
      </c>
      <c r="AF33" s="176">
        <v>0.25383713182472678</v>
      </c>
      <c r="AG33" s="178">
        <v>0.26419601395210107</v>
      </c>
      <c r="AH33" s="173">
        <v>5.9541845072326307</v>
      </c>
      <c r="AI33" s="174">
        <v>2.2410630313360924</v>
      </c>
      <c r="AJ33" s="174">
        <v>0.11278237987202748</v>
      </c>
      <c r="AK33" s="174">
        <v>3.6782239258370781</v>
      </c>
      <c r="AL33" s="175">
        <v>0.25773229560241634</v>
      </c>
      <c r="AM33" s="174">
        <v>5.9791966858048564</v>
      </c>
      <c r="AN33" s="174">
        <v>2.25047722880735</v>
      </c>
      <c r="AO33" s="174">
        <v>0.11325615306829526</v>
      </c>
      <c r="AP33" s="174">
        <v>3.6936753102457933</v>
      </c>
      <c r="AQ33" s="174">
        <v>0.25881497051677388</v>
      </c>
      <c r="AR33" s="179">
        <v>17.937590057414567</v>
      </c>
      <c r="AS33" s="176">
        <v>2.25047722880735</v>
      </c>
      <c r="AT33" s="176">
        <v>0.15444020872949354</v>
      </c>
      <c r="AU33" s="176">
        <v>1.8845282195131599</v>
      </c>
      <c r="AV33" s="180">
        <v>0.25881497051677388</v>
      </c>
      <c r="AW33" s="173">
        <v>7.3359692996089532</v>
      </c>
      <c r="AX33" s="174">
        <v>5.349699228585882</v>
      </c>
      <c r="AY33" s="185">
        <v>0.37653947004337807</v>
      </c>
      <c r="AZ33" s="174">
        <v>5.5135842891807503</v>
      </c>
      <c r="BA33" s="174">
        <v>8.8736451163940924E-2</v>
      </c>
      <c r="BB33" s="175">
        <v>0.29578817054646972</v>
      </c>
      <c r="BC33" s="176">
        <v>7.8040252633420426</v>
      </c>
      <c r="BD33" s="176">
        <v>16.004972130428293</v>
      </c>
      <c r="BE33" s="176">
        <v>0.19526218843363735</v>
      </c>
      <c r="BF33" s="176">
        <v>0.78627480123411841</v>
      </c>
      <c r="BG33" s="176">
        <v>4.5551279711503616</v>
      </c>
      <c r="BH33" s="176">
        <v>0.27888538598879764</v>
      </c>
      <c r="BI33" s="179">
        <v>14.898029990407888</v>
      </c>
      <c r="BJ33" s="176">
        <v>2.4298682421798405</v>
      </c>
      <c r="BK33" s="176">
        <v>0.12228407648361395</v>
      </c>
      <c r="BL33" s="176">
        <v>3.9881071527421934</v>
      </c>
      <c r="BM33" s="180">
        <v>0.93148580429864547</v>
      </c>
      <c r="BN33" s="179">
        <v>14.898029990407888</v>
      </c>
      <c r="BO33" s="176">
        <v>2.4298682421798405</v>
      </c>
      <c r="BP33" s="176">
        <v>0.12228407648361395</v>
      </c>
      <c r="BQ33" s="176">
        <v>3.9881071527421934</v>
      </c>
      <c r="BR33" s="180">
        <v>0.27944574128959365</v>
      </c>
      <c r="BS33" s="180">
        <v>0.93148580429864547</v>
      </c>
      <c r="BT33" s="179">
        <v>16.747489571769623</v>
      </c>
      <c r="BU33" s="176">
        <v>7.1019391147348552</v>
      </c>
      <c r="BV33" s="176">
        <v>7.3195030697213586</v>
      </c>
      <c r="BW33" s="180">
        <v>0.83769726890264629</v>
      </c>
      <c r="BX33" s="176">
        <v>6.8659952204868926</v>
      </c>
      <c r="BY33" s="176">
        <v>7.076331165494965</v>
      </c>
      <c r="BZ33" s="176">
        <v>0.80986690417652551</v>
      </c>
      <c r="CA33" s="179">
        <v>16.156492905362416</v>
      </c>
      <c r="CB33" s="176">
        <v>6.851321114714704</v>
      </c>
      <c r="CC33" s="176">
        <v>7.0612075266535523</v>
      </c>
      <c r="CD33" s="180">
        <v>0.80813604474076284</v>
      </c>
      <c r="CE33" s="179">
        <v>0</v>
      </c>
      <c r="CF33" s="183">
        <v>0.84131800855864125</v>
      </c>
      <c r="CG33" s="177">
        <v>26.029005508435418</v>
      </c>
      <c r="CH33" s="181">
        <v>25.427226078137867</v>
      </c>
      <c r="CI33" s="181">
        <v>5.1929278096626685</v>
      </c>
      <c r="CJ33" s="181">
        <v>5.3078872550432958</v>
      </c>
      <c r="CK33" s="181">
        <v>0.37796343603765065</v>
      </c>
      <c r="CL33" s="182">
        <v>29.618217679880502</v>
      </c>
      <c r="CM33" s="181">
        <v>5.0532419294887285</v>
      </c>
      <c r="CN33" s="181">
        <v>5.2554628888379673</v>
      </c>
      <c r="CO33" s="183">
        <v>0.37796343603765065</v>
      </c>
      <c r="CP33" s="174">
        <v>0</v>
      </c>
      <c r="CQ33" s="174">
        <v>5.13653357285731</v>
      </c>
      <c r="CR33" s="174">
        <v>5.2867223948693631</v>
      </c>
      <c r="CS33" s="174">
        <v>0.37796343603765065</v>
      </c>
      <c r="CT33" s="173">
        <v>0</v>
      </c>
      <c r="CU33" s="174">
        <v>12.408719001214189</v>
      </c>
      <c r="CV33" s="174">
        <v>1.2334714903034583</v>
      </c>
      <c r="CW33" s="174">
        <v>10.629331941467077</v>
      </c>
      <c r="CX33" s="174">
        <v>1.4636495540113592</v>
      </c>
      <c r="CY33" s="175">
        <v>0.54886858275425965</v>
      </c>
      <c r="CZ33" s="174">
        <v>0</v>
      </c>
      <c r="DA33" s="174">
        <v>8.6329835226762608</v>
      </c>
      <c r="DB33" s="174">
        <v>0.83549672415861664</v>
      </c>
      <c r="DC33" s="174">
        <v>8.897450171598928</v>
      </c>
      <c r="DD33" s="174">
        <v>0.4773229846054764</v>
      </c>
      <c r="DE33" s="179">
        <v>0</v>
      </c>
      <c r="DF33" s="176">
        <v>2.217435857693181</v>
      </c>
      <c r="DG33" s="176">
        <v>0.11159333305101572</v>
      </c>
      <c r="DH33" s="176">
        <v>3.648739528025152</v>
      </c>
      <c r="DI33" s="180">
        <v>0.25501506470956015</v>
      </c>
      <c r="DJ33" s="176">
        <v>0</v>
      </c>
      <c r="DK33" s="176">
        <v>2.160712994231123</v>
      </c>
      <c r="DL33" s="176">
        <v>0.10873873260249867</v>
      </c>
      <c r="DM33" s="176">
        <v>3.5463465869185051</v>
      </c>
      <c r="DN33" s="176">
        <v>0.28237691035784013</v>
      </c>
      <c r="DO33" s="173">
        <v>3.4447699362224613</v>
      </c>
      <c r="DP33" s="175">
        <v>5.744828749457799</v>
      </c>
      <c r="DQ33" s="174">
        <v>0</v>
      </c>
      <c r="DR33" s="174">
        <v>2.0765788165268293</v>
      </c>
      <c r="DS33" s="174">
        <v>2.1401936536672115</v>
      </c>
      <c r="DT33" s="174">
        <v>0.57407661897506934</v>
      </c>
      <c r="DU33" s="173">
        <v>634.3725587243872</v>
      </c>
      <c r="DV33" s="174">
        <v>162.85569599797938</v>
      </c>
      <c r="DW33" s="174">
        <v>215.43609535055447</v>
      </c>
      <c r="DX33" s="174">
        <v>82.538148316623023</v>
      </c>
      <c r="DY33" s="175">
        <v>9.4292448106506832</v>
      </c>
      <c r="DZ33" s="174">
        <v>1099.5791017889376</v>
      </c>
      <c r="EA33" s="174">
        <v>162.85569599797938</v>
      </c>
      <c r="EB33" s="174">
        <v>215.43609535055447</v>
      </c>
      <c r="EC33" s="174">
        <v>82.538148316623023</v>
      </c>
      <c r="ED33" s="174">
        <v>9.4292448106506832</v>
      </c>
      <c r="EE33" s="179">
        <v>1099.5791017889376</v>
      </c>
      <c r="EF33" s="176">
        <v>162.85569599797938</v>
      </c>
      <c r="EG33" s="176">
        <v>215.43609535055447</v>
      </c>
      <c r="EH33" s="176">
        <v>17.561308152472979</v>
      </c>
      <c r="EI33" s="180">
        <v>9.4292448106506832</v>
      </c>
      <c r="EJ33" s="176">
        <v>782.39282242674415</v>
      </c>
      <c r="EK33" s="176">
        <v>162.85569599797938</v>
      </c>
      <c r="EL33" s="176">
        <v>215.43609535055447</v>
      </c>
      <c r="EM33" s="176">
        <v>82.538148316623023</v>
      </c>
      <c r="EN33" s="176">
        <v>9.4292448106506832</v>
      </c>
      <c r="EO33" s="179">
        <v>782.39282242674415</v>
      </c>
      <c r="EP33" s="176">
        <v>162.85569599797938</v>
      </c>
      <c r="EQ33" s="176">
        <v>215.43609535055447</v>
      </c>
      <c r="ER33" s="176">
        <v>82.538148316623023</v>
      </c>
      <c r="ES33" s="180">
        <v>9.4292448106506832</v>
      </c>
      <c r="ET33" s="179">
        <v>317.1862793621936</v>
      </c>
      <c r="EU33" s="176">
        <v>162.85569599797938</v>
      </c>
      <c r="EV33" s="176">
        <v>215.43609535055447</v>
      </c>
      <c r="EW33" s="176">
        <v>17.561308152472979</v>
      </c>
      <c r="EX33" s="180">
        <v>9.4292448106506832</v>
      </c>
      <c r="EY33" s="176">
        <v>930.4130861291012</v>
      </c>
      <c r="EZ33" s="176">
        <v>162.85569599797938</v>
      </c>
      <c r="FA33" s="176">
        <v>215.43609535055447</v>
      </c>
      <c r="FB33" s="176">
        <v>17.561308152472979</v>
      </c>
      <c r="FC33" s="176">
        <v>9.4292448106506832</v>
      </c>
      <c r="FD33" s="179">
        <v>888.12158221414199</v>
      </c>
      <c r="FE33" s="176">
        <v>162.85569599797938</v>
      </c>
      <c r="FF33" s="176">
        <v>215.43609535055447</v>
      </c>
      <c r="FG33" s="176">
        <v>82.538148316623023</v>
      </c>
      <c r="FH33" s="180">
        <v>9.4292448106506832</v>
      </c>
      <c r="FI33" s="176">
        <v>824.68432634170324</v>
      </c>
      <c r="FJ33" s="176">
        <v>162.85569599797938</v>
      </c>
      <c r="FK33" s="176">
        <v>215.43609535055447</v>
      </c>
      <c r="FL33" s="176">
        <v>82.538148316623023</v>
      </c>
      <c r="FM33" s="176">
        <v>9.4292448106506832</v>
      </c>
      <c r="FN33" s="179">
        <v>0</v>
      </c>
      <c r="FO33" s="176">
        <v>0</v>
      </c>
      <c r="FP33" s="176">
        <v>0</v>
      </c>
      <c r="FQ33" s="176">
        <v>17.561308152472979</v>
      </c>
      <c r="FR33" s="180">
        <v>0</v>
      </c>
      <c r="FS33" s="176">
        <v>845.83007829918279</v>
      </c>
      <c r="FT33" s="176">
        <v>162.85569599797938</v>
      </c>
      <c r="FU33" s="176">
        <v>215.43609535055447</v>
      </c>
      <c r="FV33" s="176">
        <v>82.538148316623023</v>
      </c>
      <c r="FW33" s="176">
        <v>9.4292448106506832</v>
      </c>
      <c r="FX33" s="179">
        <v>845.83007829918279</v>
      </c>
      <c r="FY33" s="176">
        <v>162.85569599797938</v>
      </c>
      <c r="FZ33" s="176">
        <v>215.43609535055447</v>
      </c>
      <c r="GA33" s="176">
        <v>82.538148316623023</v>
      </c>
      <c r="GB33" s="180">
        <v>9.4292448106506832</v>
      </c>
      <c r="GC33" s="174">
        <v>3.1430816035502285</v>
      </c>
      <c r="GD33" s="174">
        <v>144.30251544124758</v>
      </c>
      <c r="GE33" s="174">
        <v>110.48004889772025</v>
      </c>
      <c r="GF33" s="174">
        <v>21.073569782967574</v>
      </c>
      <c r="GG33" s="184">
        <v>0</v>
      </c>
      <c r="GH33" s="185">
        <v>0</v>
      </c>
      <c r="GI33" s="186">
        <v>16.850995419596497</v>
      </c>
      <c r="GJ33" s="179">
        <v>3.1430816035502285</v>
      </c>
      <c r="GK33" s="176">
        <v>144.30251544124758</v>
      </c>
      <c r="GL33" s="176">
        <v>110.48004889772025</v>
      </c>
      <c r="GM33" s="180">
        <v>21.073569782967574</v>
      </c>
      <c r="GN33" s="176">
        <v>214.39230865556789</v>
      </c>
      <c r="GO33" s="176">
        <v>22.635057458328255</v>
      </c>
      <c r="GP33" s="176">
        <v>193.34008557101041</v>
      </c>
      <c r="GQ33" s="180">
        <v>25.288283739561095</v>
      </c>
      <c r="GR33" s="178">
        <v>22.578824767465264</v>
      </c>
      <c r="GS33" s="178">
        <v>22.578824767465264</v>
      </c>
      <c r="GT33" s="178">
        <v>16.850995419596497</v>
      </c>
      <c r="GU33" s="178">
        <v>11.795696793717546</v>
      </c>
      <c r="GV33" s="178">
        <v>40.641884581437473</v>
      </c>
      <c r="GW33" s="178">
        <v>5.5782978837267123</v>
      </c>
      <c r="GX33" s="176">
        <v>0.48980427223517592</v>
      </c>
      <c r="GY33" s="176">
        <v>2.5554009314922062</v>
      </c>
      <c r="GZ33" s="176">
        <v>0.12860155852424343</v>
      </c>
      <c r="HA33" s="176">
        <v>4.1941421168851409</v>
      </c>
      <c r="HB33" s="176">
        <v>0.29388256334110557</v>
      </c>
      <c r="HC33" s="182">
        <v>0.41795081262435851</v>
      </c>
      <c r="HD33" s="181">
        <v>5.6693726182977144</v>
      </c>
      <c r="HE33" s="181">
        <v>0.39903973475094778</v>
      </c>
      <c r="HF33" s="181">
        <v>5.8430506953977996</v>
      </c>
      <c r="HG33" s="183">
        <v>0.25077048757461512</v>
      </c>
      <c r="HH33" s="181">
        <v>5.7664105865654163</v>
      </c>
      <c r="HI33" s="181">
        <v>0.40586976828822846</v>
      </c>
      <c r="HJ33" s="181">
        <v>5.9430613678550337</v>
      </c>
      <c r="HK33" s="181">
        <v>0.25506271887675314</v>
      </c>
      <c r="HL33" s="179">
        <v>0.56323640586429513</v>
      </c>
      <c r="HM33" s="176">
        <v>4.1713968163361805</v>
      </c>
      <c r="HN33" s="176">
        <v>4.7740504884944839</v>
      </c>
      <c r="HO33" s="176">
        <v>0.40920432758524145</v>
      </c>
      <c r="HP33" s="179">
        <v>0.69197615577613392</v>
      </c>
      <c r="HQ33" s="176">
        <v>5.1248589457844504</v>
      </c>
      <c r="HR33" s="176">
        <v>5.8652620287217943</v>
      </c>
      <c r="HS33" s="176">
        <v>97.913546998030341</v>
      </c>
      <c r="HT33" s="176">
        <v>9.2512154541726748</v>
      </c>
      <c r="HU33" s="176">
        <v>0.97672250780687964</v>
      </c>
      <c r="HV33" s="176">
        <v>9.5346212944826974</v>
      </c>
      <c r="HW33" s="176">
        <v>1.3640144252841382</v>
      </c>
      <c r="HX33" s="180">
        <v>0.40920432758524145</v>
      </c>
      <c r="HY33" s="179">
        <v>9.2512154541726748</v>
      </c>
      <c r="HZ33" s="176">
        <v>0.97672250780687964</v>
      </c>
      <c r="IA33" s="176">
        <v>9.5346212944826974</v>
      </c>
      <c r="IB33" s="176">
        <v>1.0912115402273106</v>
      </c>
      <c r="IC33" s="180">
        <v>0.40920432758524145</v>
      </c>
      <c r="ID33" s="182">
        <v>7.2552506561803707</v>
      </c>
      <c r="IE33" s="181">
        <v>0.76599303635024096</v>
      </c>
      <c r="IF33" s="181">
        <v>7.4775112249737639</v>
      </c>
      <c r="IG33" s="181">
        <v>1.1766987012047674</v>
      </c>
      <c r="IH33" s="183">
        <v>0.32091782760130022</v>
      </c>
      <c r="II33" s="182">
        <v>214.39230865556783</v>
      </c>
      <c r="IJ33" s="181">
        <v>220.96009779544045</v>
      </c>
      <c r="IK33" s="181">
        <v>34.771390141896504</v>
      </c>
      <c r="IL33" s="183">
        <v>9.4831064023354106</v>
      </c>
      <c r="IM33" s="174">
        <v>65.966864201713165</v>
      </c>
      <c r="IN33" s="174">
        <v>204.38809046078245</v>
      </c>
      <c r="IO33" s="174">
        <v>24.241167235444479</v>
      </c>
      <c r="IP33" s="173">
        <v>20.833217240853415</v>
      </c>
      <c r="IQ33" s="174">
        <v>204.38809046078245</v>
      </c>
      <c r="IR33" s="175">
        <v>24.241167235444479</v>
      </c>
      <c r="IS33" s="179">
        <v>65.966864201713165</v>
      </c>
      <c r="IT33" s="176">
        <v>204.38809046078245</v>
      </c>
      <c r="IU33" s="176">
        <v>24.241167235444479</v>
      </c>
      <c r="IV33" s="176">
        <v>27.620012224430063</v>
      </c>
      <c r="IW33" s="180">
        <v>219.78658293469658</v>
      </c>
      <c r="IX33" s="179">
        <v>7.3853813150102008</v>
      </c>
      <c r="IY33" s="176">
        <v>5.385732561043941</v>
      </c>
      <c r="IZ33" s="181">
        <v>0.37907568214202364</v>
      </c>
      <c r="JA33" s="176">
        <v>5.5507214827384699</v>
      </c>
      <c r="JB33" s="176">
        <v>8.9334142718047946E-2</v>
      </c>
      <c r="JC33" s="180">
        <v>0.29778047572682642</v>
      </c>
    </row>
    <row r="34" spans="1:263" s="62" customFormat="1" ht="12.5" x14ac:dyDescent="0.25">
      <c r="A34" s="82" t="s">
        <v>210</v>
      </c>
      <c r="B34" s="173">
        <v>2.7392640423431933</v>
      </c>
      <c r="C34" s="174">
        <v>0.28522429555423856</v>
      </c>
      <c r="D34" s="174">
        <v>0.10844647996747606</v>
      </c>
      <c r="E34" s="174">
        <v>0.18185468816128189</v>
      </c>
      <c r="F34" s="175">
        <v>9.7051556975584399E-3</v>
      </c>
      <c r="G34" s="176">
        <v>2.7693614870871435</v>
      </c>
      <c r="H34" s="176">
        <v>7.6059812147796946E-2</v>
      </c>
      <c r="I34" s="176">
        <v>3.4153993730721283E-2</v>
      </c>
      <c r="J34" s="176">
        <v>4.5634802549882524E-2</v>
      </c>
      <c r="K34" s="176">
        <v>9.7051556975584399E-3</v>
      </c>
      <c r="L34" s="173">
        <v>0</v>
      </c>
      <c r="M34" s="174">
        <v>0</v>
      </c>
      <c r="N34" s="174">
        <v>0.30844550281052724</v>
      </c>
      <c r="O34" s="174">
        <v>0</v>
      </c>
      <c r="P34" s="175">
        <v>0</v>
      </c>
      <c r="Q34" s="173">
        <v>0</v>
      </c>
      <c r="R34" s="174">
        <v>0</v>
      </c>
      <c r="S34" s="174">
        <v>0.3075722594162798</v>
      </c>
      <c r="T34" s="174">
        <v>0</v>
      </c>
      <c r="U34" s="175">
        <v>0</v>
      </c>
      <c r="V34" s="176">
        <v>1.0698682074019386</v>
      </c>
      <c r="W34" s="176">
        <v>0.12703281192964871</v>
      </c>
      <c r="X34" s="176">
        <v>2.3455549613186216E-2</v>
      </c>
      <c r="Y34" s="176">
        <v>3.3625533291026237E-2</v>
      </c>
      <c r="Z34" s="176">
        <v>9.5348584199855552E-3</v>
      </c>
      <c r="AA34" s="177">
        <v>9.9239680579798623E-3</v>
      </c>
      <c r="AB34" s="176">
        <v>1.6048023111029082</v>
      </c>
      <c r="AC34" s="176">
        <v>7.472518348802866E-2</v>
      </c>
      <c r="AD34" s="176">
        <v>2.7206505728404058E-2</v>
      </c>
      <c r="AE34" s="176">
        <v>5.6042555485043728E-2</v>
      </c>
      <c r="AF34" s="176">
        <v>9.5348584199855552E-3</v>
      </c>
      <c r="AG34" s="178">
        <v>9.9239680579798623E-3</v>
      </c>
      <c r="AH34" s="173">
        <v>0.51601550893354198</v>
      </c>
      <c r="AI34" s="174">
        <v>7.5871851140280402E-2</v>
      </c>
      <c r="AJ34" s="174">
        <v>2.0257594936105135E-2</v>
      </c>
      <c r="AK34" s="174">
        <v>0.11152897013371871</v>
      </c>
      <c r="AL34" s="175">
        <v>9.6811720616342117E-3</v>
      </c>
      <c r="AM34" s="174">
        <v>0.51818317304267492</v>
      </c>
      <c r="AN34" s="174">
        <v>7.6190571577482311E-2</v>
      </c>
      <c r="AO34" s="174">
        <v>2.0342692497554597E-2</v>
      </c>
      <c r="AP34" s="174">
        <v>0.11199747803997731</v>
      </c>
      <c r="AQ34" s="174">
        <v>9.721840469558065E-3</v>
      </c>
      <c r="AR34" s="179">
        <v>1.5545495191280247</v>
      </c>
      <c r="AS34" s="176">
        <v>7.6190571577482311E-2</v>
      </c>
      <c r="AT34" s="176">
        <v>2.7740035223938087E-2</v>
      </c>
      <c r="AU34" s="176">
        <v>5.714157042855985E-2</v>
      </c>
      <c r="AV34" s="180">
        <v>9.721840469558065E-3</v>
      </c>
      <c r="AW34" s="173">
        <v>0.63576698489277339</v>
      </c>
      <c r="AX34" s="174">
        <v>0.18111564817280204</v>
      </c>
      <c r="AY34" s="185">
        <v>6.763276382578183E-2</v>
      </c>
      <c r="AZ34" s="174">
        <v>0.16717970137661972</v>
      </c>
      <c r="BA34" s="174">
        <v>3.3331983089233759E-3</v>
      </c>
      <c r="BB34" s="175">
        <v>1.1110661029744583E-2</v>
      </c>
      <c r="BC34" s="176">
        <v>0.67633074908948698</v>
      </c>
      <c r="BD34" s="176">
        <v>0.54185306080401774</v>
      </c>
      <c r="BE34" s="176">
        <v>3.5072343074462109E-2</v>
      </c>
      <c r="BF34" s="176">
        <v>2.3840967975808827E-2</v>
      </c>
      <c r="BG34" s="176">
        <v>0.17110380966573738</v>
      </c>
      <c r="BH34" s="176">
        <v>1.0475743448922697E-2</v>
      </c>
      <c r="BI34" s="179">
        <v>1.2911280324399164</v>
      </c>
      <c r="BJ34" s="176">
        <v>8.2263907343673184E-2</v>
      </c>
      <c r="BK34" s="176">
        <v>2.1964257992707476E-2</v>
      </c>
      <c r="BL34" s="176">
        <v>0.12092506940752128</v>
      </c>
      <c r="BM34" s="180">
        <v>3.4989306727380792E-2</v>
      </c>
      <c r="BN34" s="179">
        <v>1.2911280324399164</v>
      </c>
      <c r="BO34" s="176">
        <v>8.2263907343673184E-2</v>
      </c>
      <c r="BP34" s="176">
        <v>2.1964257992707476E-2</v>
      </c>
      <c r="BQ34" s="176">
        <v>0.12092506940752128</v>
      </c>
      <c r="BR34" s="180">
        <v>1.0496792018214239E-2</v>
      </c>
      <c r="BS34" s="180">
        <v>3.4989306727380792E-2</v>
      </c>
      <c r="BT34" s="179">
        <v>1.4514102383354723</v>
      </c>
      <c r="BU34" s="176">
        <v>0.24043824728983637</v>
      </c>
      <c r="BV34" s="176">
        <v>0.22193772204089957</v>
      </c>
      <c r="BW34" s="180">
        <v>3.1466337491200883E-2</v>
      </c>
      <c r="BX34" s="176">
        <v>0.23245029703072792</v>
      </c>
      <c r="BY34" s="176">
        <v>0.21456440475770749</v>
      </c>
      <c r="BZ34" s="176">
        <v>3.0420948325586804E-2</v>
      </c>
      <c r="CA34" s="179">
        <v>1.4001918984899908</v>
      </c>
      <c r="CB34" s="176">
        <v>0.23195350084374142</v>
      </c>
      <c r="CC34" s="176">
        <v>0.21410583456223659</v>
      </c>
      <c r="CD34" s="180">
        <v>3.0355932228271744E-2</v>
      </c>
      <c r="CE34" s="179">
        <v>0</v>
      </c>
      <c r="CF34" s="183">
        <v>0.12375160752522087</v>
      </c>
      <c r="CG34" s="177">
        <v>5.9945432459582303E-2</v>
      </c>
      <c r="CH34" s="181">
        <v>1.1331596600543801</v>
      </c>
      <c r="CI34" s="181">
        <v>0.10075516706502281</v>
      </c>
      <c r="CJ34" s="181">
        <v>0.13327599267429072</v>
      </c>
      <c r="CK34" s="181">
        <v>1.4197402187157905E-2</v>
      </c>
      <c r="CL34" s="182">
        <v>1.30681039546851</v>
      </c>
      <c r="CM34" s="181">
        <v>8.9781087745058608E-2</v>
      </c>
      <c r="CN34" s="181">
        <v>0.12915740064251391</v>
      </c>
      <c r="CO34" s="183">
        <v>1.4197402187157905E-2</v>
      </c>
      <c r="CP34" s="174">
        <v>0</v>
      </c>
      <c r="CQ34" s="174">
        <v>9.7934925770253575E-2</v>
      </c>
      <c r="CR34" s="174">
        <v>0.13221755096035184</v>
      </c>
      <c r="CS34" s="174">
        <v>1.4197402187157905E-2</v>
      </c>
      <c r="CT34" s="173">
        <v>0</v>
      </c>
      <c r="CU34" s="174">
        <v>0.42010084845333345</v>
      </c>
      <c r="CV34" s="174">
        <v>0.2215520353813597</v>
      </c>
      <c r="CW34" s="174">
        <v>0.32229643125152491</v>
      </c>
      <c r="CX34" s="174">
        <v>5.4978919646829459E-2</v>
      </c>
      <c r="CY34" s="175">
        <v>2.0617094867561046E-2</v>
      </c>
      <c r="CZ34" s="174">
        <v>0</v>
      </c>
      <c r="DA34" s="174">
        <v>0.29227220813083687</v>
      </c>
      <c r="DB34" s="174">
        <v>0.15006913515792758</v>
      </c>
      <c r="DC34" s="174">
        <v>0.2697833178355713</v>
      </c>
      <c r="DD34" s="174">
        <v>1.7929634825691099E-2</v>
      </c>
      <c r="DE34" s="179">
        <v>0</v>
      </c>
      <c r="DF34" s="176">
        <v>7.5071946194977812E-2</v>
      </c>
      <c r="DG34" s="176">
        <v>2.0044022311662815E-2</v>
      </c>
      <c r="DH34" s="176">
        <v>0.11086491265980325</v>
      </c>
      <c r="DI34" s="180">
        <v>9.5791049933863538E-3</v>
      </c>
      <c r="DJ34" s="176">
        <v>0</v>
      </c>
      <c r="DK34" s="176">
        <v>7.3151576891363035E-2</v>
      </c>
      <c r="DL34" s="176">
        <v>1.9531288499376725E-2</v>
      </c>
      <c r="DM34" s="176">
        <v>0.10753026203706127</v>
      </c>
      <c r="DN34" s="176">
        <v>1.0606895224431007E-2</v>
      </c>
      <c r="DO34" s="173">
        <v>0.61873808741444192</v>
      </c>
      <c r="DP34" s="175">
        <v>0.21579241925474255</v>
      </c>
      <c r="DQ34" s="174">
        <v>0</v>
      </c>
      <c r="DR34" s="174">
        <v>7.0303189444275327E-2</v>
      </c>
      <c r="DS34" s="174">
        <v>6.4893709271901828E-2</v>
      </c>
      <c r="DT34" s="174">
        <v>2.156398177367868E-2</v>
      </c>
      <c r="DU34" s="173">
        <v>54.977483204627937</v>
      </c>
      <c r="DV34" s="174">
        <v>5.5135277104360911</v>
      </c>
      <c r="DW34" s="174">
        <v>6.5323281911415698</v>
      </c>
      <c r="DX34" s="174">
        <v>3.1003720881552574</v>
      </c>
      <c r="DY34" s="175">
        <v>1.3869716221408273</v>
      </c>
      <c r="DZ34" s="174">
        <v>95.294304221355091</v>
      </c>
      <c r="EA34" s="174">
        <v>5.5135277104360911</v>
      </c>
      <c r="EB34" s="174">
        <v>6.5323281911415698</v>
      </c>
      <c r="EC34" s="174">
        <v>3.1003720881552574</v>
      </c>
      <c r="ED34" s="174">
        <v>1.3869716221408273</v>
      </c>
      <c r="EE34" s="179">
        <v>95.294304221355091</v>
      </c>
      <c r="EF34" s="176">
        <v>5.5135277104360911</v>
      </c>
      <c r="EG34" s="176">
        <v>6.5323281911415698</v>
      </c>
      <c r="EH34" s="176">
        <v>0.65965363577771441</v>
      </c>
      <c r="EI34" s="180">
        <v>1.3869716221408273</v>
      </c>
      <c r="EJ34" s="176">
        <v>67.805562619041126</v>
      </c>
      <c r="EK34" s="176">
        <v>5.5135277104360911</v>
      </c>
      <c r="EL34" s="176">
        <v>6.5323281911415698</v>
      </c>
      <c r="EM34" s="176">
        <v>3.1003720881552574</v>
      </c>
      <c r="EN34" s="176">
        <v>1.3869716221408273</v>
      </c>
      <c r="EO34" s="179">
        <v>67.805562619041126</v>
      </c>
      <c r="EP34" s="176">
        <v>5.5135277104360911</v>
      </c>
      <c r="EQ34" s="176">
        <v>6.5323281911415698</v>
      </c>
      <c r="ER34" s="176">
        <v>3.1003720881552574</v>
      </c>
      <c r="ES34" s="180">
        <v>1.3869716221408273</v>
      </c>
      <c r="ET34" s="179">
        <v>27.488741602313969</v>
      </c>
      <c r="EU34" s="176">
        <v>5.5135277104360911</v>
      </c>
      <c r="EV34" s="176">
        <v>6.5323281911415698</v>
      </c>
      <c r="EW34" s="176">
        <v>0.65965363577771441</v>
      </c>
      <c r="EX34" s="180">
        <v>1.3869716221408273</v>
      </c>
      <c r="EY34" s="176">
        <v>80.633642033454308</v>
      </c>
      <c r="EZ34" s="176">
        <v>5.5135277104360911</v>
      </c>
      <c r="FA34" s="176">
        <v>6.5323281911415698</v>
      </c>
      <c r="FB34" s="176">
        <v>0.65965363577771441</v>
      </c>
      <c r="FC34" s="176">
        <v>1.3869716221408273</v>
      </c>
      <c r="FD34" s="179">
        <v>76.968476486479119</v>
      </c>
      <c r="FE34" s="176">
        <v>5.5135277104360911</v>
      </c>
      <c r="FF34" s="176">
        <v>6.5323281911415698</v>
      </c>
      <c r="FG34" s="176">
        <v>3.1003720881552574</v>
      </c>
      <c r="FH34" s="180">
        <v>1.3869716221408273</v>
      </c>
      <c r="FI34" s="176">
        <v>71.470728166016329</v>
      </c>
      <c r="FJ34" s="176">
        <v>5.5135277104360911</v>
      </c>
      <c r="FK34" s="176">
        <v>6.5323281911415698</v>
      </c>
      <c r="FL34" s="176">
        <v>3.1003720881552574</v>
      </c>
      <c r="FM34" s="176">
        <v>1.3869716221408273</v>
      </c>
      <c r="FN34" s="179">
        <v>0</v>
      </c>
      <c r="FO34" s="176">
        <v>0</v>
      </c>
      <c r="FP34" s="176">
        <v>0</v>
      </c>
      <c r="FQ34" s="176">
        <v>0.65965363577771441</v>
      </c>
      <c r="FR34" s="180">
        <v>0</v>
      </c>
      <c r="FS34" s="176">
        <v>73.303310939503916</v>
      </c>
      <c r="FT34" s="176">
        <v>5.5135277104360911</v>
      </c>
      <c r="FU34" s="176">
        <v>6.5323281911415698</v>
      </c>
      <c r="FV34" s="176">
        <v>3.1003720881552574</v>
      </c>
      <c r="FW34" s="176">
        <v>1.3869716221408273</v>
      </c>
      <c r="FX34" s="179">
        <v>73.303310939503916</v>
      </c>
      <c r="FY34" s="176">
        <v>5.5135277104360911</v>
      </c>
      <c r="FZ34" s="176">
        <v>6.5323281911415698</v>
      </c>
      <c r="GA34" s="176">
        <v>3.1003720881552574</v>
      </c>
      <c r="GB34" s="180">
        <v>1.3869716221408273</v>
      </c>
      <c r="GC34" s="174">
        <v>0.46232387404694247</v>
      </c>
      <c r="GD34" s="174">
        <v>4.8854043003864112</v>
      </c>
      <c r="GE34" s="174">
        <v>3.3499118928931133</v>
      </c>
      <c r="GF34" s="174">
        <v>0.7915843629332574</v>
      </c>
      <c r="GG34" s="184">
        <v>0</v>
      </c>
      <c r="GH34" s="185">
        <v>0</v>
      </c>
      <c r="GI34" s="186">
        <v>0.63297223068459796</v>
      </c>
      <c r="GJ34" s="179">
        <v>0.46232387404694247</v>
      </c>
      <c r="GK34" s="176">
        <v>4.8854043003864112</v>
      </c>
      <c r="GL34" s="176">
        <v>3.3499118928931133</v>
      </c>
      <c r="GM34" s="180">
        <v>0.7915843629332574</v>
      </c>
      <c r="GN34" s="176">
        <v>7.258314960574098</v>
      </c>
      <c r="GO34" s="176">
        <v>4.0656335312889169</v>
      </c>
      <c r="GP34" s="176">
        <v>5.8623458125629471</v>
      </c>
      <c r="GQ34" s="180">
        <v>0.94990123551990868</v>
      </c>
      <c r="GR34" s="178">
        <v>0.8481261031427757</v>
      </c>
      <c r="GS34" s="178">
        <v>0.8481261031427757</v>
      </c>
      <c r="GT34" s="178">
        <v>0.63297223068459796</v>
      </c>
      <c r="GU34" s="178">
        <v>0.44308056147921859</v>
      </c>
      <c r="GV34" s="178">
        <v>1.5266269856569963</v>
      </c>
      <c r="GW34" s="178">
        <v>0.2095370372470387</v>
      </c>
      <c r="GX34" s="176">
        <v>1.8398468166159483E-2</v>
      </c>
      <c r="GY34" s="176">
        <v>8.6513853634147916E-2</v>
      </c>
      <c r="GZ34" s="176">
        <v>2.3098983047635423E-2</v>
      </c>
      <c r="HA34" s="176">
        <v>0.12717234195691374</v>
      </c>
      <c r="HB34" s="176">
        <v>1.1039080899695691E-2</v>
      </c>
      <c r="HC34" s="182">
        <v>1.5699443955436994E-2</v>
      </c>
      <c r="HD34" s="181">
        <v>0.1919382852421686</v>
      </c>
      <c r="HE34" s="181">
        <v>7.1674186332722017E-2</v>
      </c>
      <c r="HF34" s="181">
        <v>0.17716959044262667</v>
      </c>
      <c r="HG34" s="183">
        <v>9.4196663732621956E-3</v>
      </c>
      <c r="HH34" s="181">
        <v>0.19522353433173703</v>
      </c>
      <c r="HI34" s="181">
        <v>7.2900974178086178E-2</v>
      </c>
      <c r="HJ34" s="181">
        <v>0.18020205598209152</v>
      </c>
      <c r="HK34" s="181">
        <v>9.5808950220320505E-3</v>
      </c>
      <c r="HL34" s="179">
        <v>0.30657197370866646</v>
      </c>
      <c r="HM34" s="176">
        <v>0.12648267216063289</v>
      </c>
      <c r="HN34" s="176">
        <v>0.17932717396558448</v>
      </c>
      <c r="HO34" s="176">
        <v>1.5370900625621527E-2</v>
      </c>
      <c r="HP34" s="179">
        <v>0.37664556769921875</v>
      </c>
      <c r="HQ34" s="176">
        <v>0.1553929972259204</v>
      </c>
      <c r="HR34" s="176">
        <v>0.22031624230057523</v>
      </c>
      <c r="HS34" s="176">
        <v>8.4856135587171657</v>
      </c>
      <c r="HT34" s="176">
        <v>0.31320263285374134</v>
      </c>
      <c r="HU34" s="176">
        <v>0.17543563941973464</v>
      </c>
      <c r="HV34" s="176">
        <v>0.28910325065287518</v>
      </c>
      <c r="HW34" s="176">
        <v>5.123633541873842E-2</v>
      </c>
      <c r="HX34" s="180">
        <v>1.5370900625621527E-2</v>
      </c>
      <c r="HY34" s="179">
        <v>0.31320263285374134</v>
      </c>
      <c r="HZ34" s="176">
        <v>0.17543563941973464</v>
      </c>
      <c r="IA34" s="176">
        <v>0.28910325065287518</v>
      </c>
      <c r="IB34" s="176">
        <v>4.098906833499074E-2</v>
      </c>
      <c r="IC34" s="180">
        <v>1.5370900625621527E-2</v>
      </c>
      <c r="ID34" s="182">
        <v>0.24562865482768514</v>
      </c>
      <c r="IE34" s="181">
        <v>0.13758511455306713</v>
      </c>
      <c r="IF34" s="181">
        <v>0.22672875357768102</v>
      </c>
      <c r="IG34" s="181">
        <v>4.420021388642012E-2</v>
      </c>
      <c r="IH34" s="183">
        <v>1.2054603787205487E-2</v>
      </c>
      <c r="II34" s="182">
        <v>7.2583149605740953</v>
      </c>
      <c r="IJ34" s="181">
        <v>6.6998237857862257</v>
      </c>
      <c r="IK34" s="181">
        <v>1.3061141988398743</v>
      </c>
      <c r="IL34" s="183">
        <v>0.35621296331996577</v>
      </c>
      <c r="IM34" s="174">
        <v>2.233327680176644</v>
      </c>
      <c r="IN34" s="174">
        <v>6.1973370018522589</v>
      </c>
      <c r="IO34" s="174">
        <v>0.92652405382510516</v>
      </c>
      <c r="IP34" s="173">
        <v>3.7419930006793836</v>
      </c>
      <c r="IQ34" s="174">
        <v>6.1973370018522589</v>
      </c>
      <c r="IR34" s="175">
        <v>0.92652405382510516</v>
      </c>
      <c r="IS34" s="179">
        <v>2.233327680176644</v>
      </c>
      <c r="IT34" s="176">
        <v>6.1973370018522589</v>
      </c>
      <c r="IU34" s="176">
        <v>0.92652405382510516</v>
      </c>
      <c r="IV34" s="176">
        <v>0.83747797322327833</v>
      </c>
      <c r="IW34" s="180">
        <v>8.4004847546809547</v>
      </c>
      <c r="IX34" s="179">
        <v>0.64004924491406334</v>
      </c>
      <c r="IY34" s="176">
        <v>0.18233556729070219</v>
      </c>
      <c r="IZ34" s="181">
        <v>6.8088309784509693E-2</v>
      </c>
      <c r="JA34" s="176">
        <v>0.16830575379611903</v>
      </c>
      <c r="JB34" s="176">
        <v>3.35564933610866E-3</v>
      </c>
      <c r="JC34" s="180">
        <v>1.1185497787028865E-2</v>
      </c>
    </row>
    <row r="35" spans="1:263" s="62" customFormat="1" ht="12.5" x14ac:dyDescent="0.25">
      <c r="A35" s="187" t="s">
        <v>211</v>
      </c>
      <c r="B35" s="184">
        <v>2.5189873499107538</v>
      </c>
      <c r="C35" s="185">
        <v>0.27454161210504047</v>
      </c>
      <c r="D35" s="185">
        <v>4.6987833913349236E-2</v>
      </c>
      <c r="E35" s="185">
        <v>0.17502002322721238</v>
      </c>
      <c r="F35" s="186">
        <v>5.445260339004711E-3</v>
      </c>
      <c r="G35" s="181">
        <v>2.5466645221010609</v>
      </c>
      <c r="H35" s="181">
        <v>7.3211096561344127E-2</v>
      </c>
      <c r="I35" s="181">
        <v>1.479828746288493E-2</v>
      </c>
      <c r="J35" s="181">
        <v>4.3919704699425931E-2</v>
      </c>
      <c r="K35" s="181">
        <v>5.445260339004711E-3</v>
      </c>
      <c r="L35" s="184">
        <v>0</v>
      </c>
      <c r="M35" s="185">
        <v>0</v>
      </c>
      <c r="N35" s="185">
        <v>0.13364367438875993</v>
      </c>
      <c r="O35" s="185">
        <v>0</v>
      </c>
      <c r="P35" s="186">
        <v>0</v>
      </c>
      <c r="Q35" s="184">
        <v>0</v>
      </c>
      <c r="R35" s="185">
        <v>0</v>
      </c>
      <c r="S35" s="185">
        <v>0.13326531433883365</v>
      </c>
      <c r="T35" s="185">
        <v>0</v>
      </c>
      <c r="U35" s="186">
        <v>0</v>
      </c>
      <c r="V35" s="181">
        <v>0.98383523415722385</v>
      </c>
      <c r="W35" s="181">
        <v>0.12227497278810932</v>
      </c>
      <c r="X35" s="181">
        <v>1.0162851481221456E-2</v>
      </c>
      <c r="Y35" s="181">
        <v>3.236178114035447E-2</v>
      </c>
      <c r="Z35" s="181">
        <v>5.3497118449561919E-3</v>
      </c>
      <c r="AA35" s="188">
        <v>5.5680291337584639E-3</v>
      </c>
      <c r="AB35" s="181">
        <v>1.4757528512358358</v>
      </c>
      <c r="AC35" s="181">
        <v>7.1926454581240779E-2</v>
      </c>
      <c r="AD35" s="181">
        <v>1.1788070695445615E-2</v>
      </c>
      <c r="AE35" s="181">
        <v>5.3936301900590781E-2</v>
      </c>
      <c r="AF35" s="181">
        <v>5.3497118449561919E-3</v>
      </c>
      <c r="AG35" s="189">
        <v>5.5680291337584639E-3</v>
      </c>
      <c r="AH35" s="184">
        <v>0.47452035264532555</v>
      </c>
      <c r="AI35" s="185">
        <v>7.3030175374682205E-2</v>
      </c>
      <c r="AJ35" s="185">
        <v>8.7772374596859458E-3</v>
      </c>
      <c r="AK35" s="185">
        <v>0.10733736446760697</v>
      </c>
      <c r="AL35" s="186">
        <v>5.4318038684901589E-3</v>
      </c>
      <c r="AM35" s="185">
        <v>0.47651370501492429</v>
      </c>
      <c r="AN35" s="185">
        <v>7.3336958576548664E-2</v>
      </c>
      <c r="AO35" s="185">
        <v>8.8141086433796683E-3</v>
      </c>
      <c r="AP35" s="185">
        <v>0.10778826438921248</v>
      </c>
      <c r="AQ35" s="185">
        <v>5.4546216444866773E-3</v>
      </c>
      <c r="AR35" s="182">
        <v>1.429541115044773</v>
      </c>
      <c r="AS35" s="181">
        <v>7.3336958576548664E-2</v>
      </c>
      <c r="AT35" s="181">
        <v>1.2019239059154092E-2</v>
      </c>
      <c r="AU35" s="181">
        <v>5.4994012443475751E-2</v>
      </c>
      <c r="AV35" s="183">
        <v>5.4546216444866773E-3</v>
      </c>
      <c r="AW35" s="184">
        <v>0.58464206724148726</v>
      </c>
      <c r="AX35" s="185">
        <v>0.17433221083143977</v>
      </c>
      <c r="AY35" s="185">
        <v>2.9304013138090723E-2</v>
      </c>
      <c r="AZ35" s="185">
        <v>0.16089656810004649</v>
      </c>
      <c r="BA35" s="185">
        <v>1.8701536708147937E-3</v>
      </c>
      <c r="BB35" s="186">
        <v>6.2338455693826443E-3</v>
      </c>
      <c r="BC35" s="181">
        <v>0.62194391448834097</v>
      </c>
      <c r="BD35" s="181">
        <v>0.52155870013849126</v>
      </c>
      <c r="BE35" s="181">
        <v>1.5196191078115861E-2</v>
      </c>
      <c r="BF35" s="181">
        <v>2.2944950229628849E-2</v>
      </c>
      <c r="BG35" s="181">
        <v>9.6001014065116227E-2</v>
      </c>
      <c r="BH35" s="181">
        <v>5.8776131060275238E-3</v>
      </c>
      <c r="BI35" s="182">
        <v>1.1873025493552756</v>
      </c>
      <c r="BJ35" s="181">
        <v>7.9182825910063287E-2</v>
      </c>
      <c r="BK35" s="181">
        <v>9.5167026804448881E-3</v>
      </c>
      <c r="BL35" s="181">
        <v>0.11638032909927845</v>
      </c>
      <c r="BM35" s="183">
        <v>1.9631409340481638E-2</v>
      </c>
      <c r="BN35" s="182">
        <v>1.1873025493552756</v>
      </c>
      <c r="BO35" s="181">
        <v>7.9182825910063287E-2</v>
      </c>
      <c r="BP35" s="181">
        <v>9.5167026804448881E-3</v>
      </c>
      <c r="BQ35" s="181">
        <v>0.11638032909927845</v>
      </c>
      <c r="BR35" s="183">
        <v>5.8894228021444915E-3</v>
      </c>
      <c r="BS35" s="183">
        <v>1.9631409340481638E-2</v>
      </c>
      <c r="BT35" s="182">
        <v>1.3346957333731719</v>
      </c>
      <c r="BU35" s="181">
        <v>0.23143296364144922</v>
      </c>
      <c r="BV35" s="181">
        <v>0.21359661199464694</v>
      </c>
      <c r="BW35" s="183">
        <v>1.7654781117800961E-2</v>
      </c>
      <c r="BX35" s="181">
        <v>0.22374419106585533</v>
      </c>
      <c r="BY35" s="181">
        <v>0.20650040691347038</v>
      </c>
      <c r="BZ35" s="181">
        <v>1.7068245843176195E-2</v>
      </c>
      <c r="CA35" s="182">
        <v>1.287596093411544</v>
      </c>
      <c r="CB35" s="181">
        <v>0.22326600169633515</v>
      </c>
      <c r="CC35" s="181">
        <v>0.20605907121256473</v>
      </c>
      <c r="CD35" s="183">
        <v>1.7031767337612844E-2</v>
      </c>
      <c r="CE35" s="182">
        <v>0</v>
      </c>
      <c r="CF35" s="183">
        <v>6.4330261505306269E-2</v>
      </c>
      <c r="CG35" s="188">
        <v>5.2645277789843598E-2</v>
      </c>
      <c r="CH35" s="181">
        <v>1.0421044914583004</v>
      </c>
      <c r="CI35" s="181">
        <v>9.6880725214571001E-2</v>
      </c>
      <c r="CJ35" s="181">
        <v>0.12819996677102607</v>
      </c>
      <c r="CK35" s="181">
        <v>7.9657198148895703E-3</v>
      </c>
      <c r="CL35" s="182">
        <v>1.1992370931267116</v>
      </c>
      <c r="CM35" s="181">
        <v>8.5860240653303915E-2</v>
      </c>
      <c r="CN35" s="181">
        <v>0.12406395876734945</v>
      </c>
      <c r="CO35" s="183">
        <v>7.9657198148895703E-3</v>
      </c>
      <c r="CP35" s="185">
        <v>0</v>
      </c>
      <c r="CQ35" s="185">
        <v>9.4287079031856638E-2</v>
      </c>
      <c r="CR35" s="185">
        <v>0.12722656661690632</v>
      </c>
      <c r="CS35" s="185">
        <v>7.9657198148895703E-3</v>
      </c>
      <c r="CT35" s="184">
        <v>0</v>
      </c>
      <c r="CU35" s="185">
        <v>0.40436654933955724</v>
      </c>
      <c r="CV35" s="185">
        <v>9.5994358182818998E-2</v>
      </c>
      <c r="CW35" s="185">
        <v>0.31018352869551852</v>
      </c>
      <c r="CX35" s="185">
        <v>3.0846958046177667E-2</v>
      </c>
      <c r="CY35" s="186">
        <v>1.1567609267316625E-2</v>
      </c>
      <c r="CZ35" s="185">
        <v>0</v>
      </c>
      <c r="DA35" s="185">
        <v>0.28132555481579297</v>
      </c>
      <c r="DB35" s="185">
        <v>6.5022152866883606E-2</v>
      </c>
      <c r="DC35" s="185">
        <v>0.25964402145090826</v>
      </c>
      <c r="DD35" s="185">
        <v>1.0059759209605968E-2</v>
      </c>
      <c r="DE35" s="182">
        <v>0</v>
      </c>
      <c r="DF35" s="181">
        <v>7.2260229768234374E-2</v>
      </c>
      <c r="DG35" s="181">
        <v>8.6847004312020012E-3</v>
      </c>
      <c r="DH35" s="181">
        <v>0.10699750950611331</v>
      </c>
      <c r="DI35" s="183">
        <v>5.3745372180655443E-3</v>
      </c>
      <c r="DJ35" s="181">
        <v>0</v>
      </c>
      <c r="DK35" s="181">
        <v>7.0411785253972514E-2</v>
      </c>
      <c r="DL35" s="181">
        <v>8.4625424485668573E-3</v>
      </c>
      <c r="DM35" s="181">
        <v>0.10348894026126951</v>
      </c>
      <c r="DN35" s="181">
        <v>5.9511982790861192E-3</v>
      </c>
      <c r="DO35" s="184">
        <v>0.26808765481380697</v>
      </c>
      <c r="DP35" s="175">
        <v>0.12107439990080081</v>
      </c>
      <c r="DQ35" s="185">
        <v>0</v>
      </c>
      <c r="DR35" s="185">
        <v>6.7670080238613775E-2</v>
      </c>
      <c r="DS35" s="185">
        <v>6.2454801792051672E-2</v>
      </c>
      <c r="DT35" s="185">
        <v>1.2098877994587257E-2</v>
      </c>
      <c r="DU35" s="184">
        <v>50.556493489369899</v>
      </c>
      <c r="DV35" s="185">
        <v>5.3070261180506328</v>
      </c>
      <c r="DW35" s="185">
        <v>6.2868229755364959</v>
      </c>
      <c r="DX35" s="185">
        <v>1.7395221358515853</v>
      </c>
      <c r="DY35" s="186">
        <v>0.72099465160138732</v>
      </c>
      <c r="DZ35" s="185">
        <v>87.631255381574491</v>
      </c>
      <c r="EA35" s="185">
        <v>5.3070261180506328</v>
      </c>
      <c r="EB35" s="185">
        <v>6.2868229755364959</v>
      </c>
      <c r="EC35" s="185">
        <v>1.7395221358515853</v>
      </c>
      <c r="ED35" s="185">
        <v>0.72099465160138732</v>
      </c>
      <c r="EE35" s="182">
        <v>87.631255381574491</v>
      </c>
      <c r="EF35" s="181">
        <v>5.3070261180506328</v>
      </c>
      <c r="EG35" s="181">
        <v>6.2868229755364959</v>
      </c>
      <c r="EH35" s="181">
        <v>0.37011109273437987</v>
      </c>
      <c r="EI35" s="183">
        <v>0.72099465160138732</v>
      </c>
      <c r="EJ35" s="181">
        <v>62.353008636889541</v>
      </c>
      <c r="EK35" s="181">
        <v>5.3070261180506328</v>
      </c>
      <c r="EL35" s="181">
        <v>6.2868229755364959</v>
      </c>
      <c r="EM35" s="181">
        <v>1.7395221358515853</v>
      </c>
      <c r="EN35" s="181">
        <v>0.72099465160138732</v>
      </c>
      <c r="EO35" s="182">
        <v>62.353008636889541</v>
      </c>
      <c r="EP35" s="181">
        <v>5.3070261180506328</v>
      </c>
      <c r="EQ35" s="181">
        <v>6.2868229755364959</v>
      </c>
      <c r="ER35" s="181">
        <v>1.7395221358515853</v>
      </c>
      <c r="ES35" s="183">
        <v>0.72099465160138732</v>
      </c>
      <c r="ET35" s="182">
        <v>25.278246744684949</v>
      </c>
      <c r="EU35" s="181">
        <v>5.3070261180506328</v>
      </c>
      <c r="EV35" s="181">
        <v>6.2868229755364959</v>
      </c>
      <c r="EW35" s="181">
        <v>0.37011109273437987</v>
      </c>
      <c r="EX35" s="183">
        <v>0.72099465160138732</v>
      </c>
      <c r="EY35" s="181">
        <v>74.149523784409183</v>
      </c>
      <c r="EZ35" s="181">
        <v>5.3070261180506328</v>
      </c>
      <c r="FA35" s="181">
        <v>6.2868229755364959</v>
      </c>
      <c r="FB35" s="181">
        <v>0.37011109273437987</v>
      </c>
      <c r="FC35" s="181">
        <v>0.72099465160138732</v>
      </c>
      <c r="FD35" s="182">
        <v>70.779090885117853</v>
      </c>
      <c r="FE35" s="181">
        <v>5.3070261180506328</v>
      </c>
      <c r="FF35" s="181">
        <v>6.2868229755364959</v>
      </c>
      <c r="FG35" s="181">
        <v>1.7395221358515853</v>
      </c>
      <c r="FH35" s="183">
        <v>0.72099465160138732</v>
      </c>
      <c r="FI35" s="181">
        <v>65.723441536180871</v>
      </c>
      <c r="FJ35" s="181">
        <v>5.3070261180506328</v>
      </c>
      <c r="FK35" s="181">
        <v>6.2868229755364959</v>
      </c>
      <c r="FL35" s="181">
        <v>1.7395221358515853</v>
      </c>
      <c r="FM35" s="181">
        <v>0.72099465160138732</v>
      </c>
      <c r="FN35" s="182">
        <v>0</v>
      </c>
      <c r="FO35" s="181">
        <v>0</v>
      </c>
      <c r="FP35" s="181">
        <v>0</v>
      </c>
      <c r="FQ35" s="181">
        <v>0.37011109273437987</v>
      </c>
      <c r="FR35" s="183">
        <v>0</v>
      </c>
      <c r="FS35" s="181">
        <v>67.408657985826537</v>
      </c>
      <c r="FT35" s="181">
        <v>5.3070261180506328</v>
      </c>
      <c r="FU35" s="181">
        <v>6.2868229755364959</v>
      </c>
      <c r="FV35" s="181">
        <v>1.7395221358515853</v>
      </c>
      <c r="FW35" s="181">
        <v>0.72099465160138732</v>
      </c>
      <c r="FX35" s="182">
        <v>67.408657985826537</v>
      </c>
      <c r="FY35" s="181">
        <v>5.3070261180506328</v>
      </c>
      <c r="FZ35" s="181">
        <v>6.2868229755364959</v>
      </c>
      <c r="GA35" s="181">
        <v>1.7395221358515853</v>
      </c>
      <c r="GB35" s="183">
        <v>0.72099465160138732</v>
      </c>
      <c r="GC35" s="185">
        <v>0.24033155053379579</v>
      </c>
      <c r="GD35" s="185">
        <v>4.7024282058676512</v>
      </c>
      <c r="GE35" s="185">
        <v>3.2240117823264085</v>
      </c>
      <c r="GF35" s="185">
        <v>0.44413331128125594</v>
      </c>
      <c r="GG35" s="184">
        <v>0</v>
      </c>
      <c r="GH35" s="185">
        <v>0</v>
      </c>
      <c r="GI35" s="186">
        <v>0.3551409880322971</v>
      </c>
      <c r="GJ35" s="182">
        <v>0.24033155053379579</v>
      </c>
      <c r="GK35" s="181">
        <v>4.7024282058676512</v>
      </c>
      <c r="GL35" s="181">
        <v>3.2240117823264085</v>
      </c>
      <c r="GM35" s="183">
        <v>0.44413331128125594</v>
      </c>
      <c r="GN35" s="181">
        <v>6.9864647630033687</v>
      </c>
      <c r="GO35" s="181">
        <v>1.7615630602121908</v>
      </c>
      <c r="GP35" s="181">
        <v>5.6420206190712143</v>
      </c>
      <c r="GQ35" s="183">
        <v>0.53295997353750701</v>
      </c>
      <c r="GR35" s="189">
        <v>0.47585711922991708</v>
      </c>
      <c r="GS35" s="189">
        <v>0.47585711922991708</v>
      </c>
      <c r="GT35" s="189">
        <v>0.3551409880322971</v>
      </c>
      <c r="GU35" s="189">
        <v>0.248598691622608</v>
      </c>
      <c r="GV35" s="189">
        <v>0.85654281461385062</v>
      </c>
      <c r="GW35" s="189">
        <v>0.1175647000450383</v>
      </c>
      <c r="GX35" s="181">
        <v>1.0322806982770273E-2</v>
      </c>
      <c r="GY35" s="181">
        <v>8.3273596311229534E-2</v>
      </c>
      <c r="GZ35" s="181">
        <v>1.000835784928265E-2</v>
      </c>
      <c r="HA35" s="181">
        <v>0.12239280971089563</v>
      </c>
      <c r="HB35" s="181">
        <v>6.1936841896621641E-3</v>
      </c>
      <c r="HC35" s="182">
        <v>8.8084686303873203E-3</v>
      </c>
      <c r="HD35" s="181">
        <v>0.18474950092405967</v>
      </c>
      <c r="HE35" s="181">
        <v>3.1055086013731577E-2</v>
      </c>
      <c r="HF35" s="181">
        <v>0.17051100605624139</v>
      </c>
      <c r="HG35" s="183">
        <v>5.2850811782323929E-3</v>
      </c>
      <c r="HH35" s="181">
        <v>0.18791170553031217</v>
      </c>
      <c r="HI35" s="181">
        <v>3.1586630269867647E-2</v>
      </c>
      <c r="HJ35" s="181">
        <v>0.17342950210668226</v>
      </c>
      <c r="HK35" s="181">
        <v>5.3755415473410182E-3</v>
      </c>
      <c r="HL35" s="182">
        <v>9.8364070584879199E-2</v>
      </c>
      <c r="HM35" s="181">
        <v>0.12172905985113325</v>
      </c>
      <c r="HN35" s="181">
        <v>0.10061488744031717</v>
      </c>
      <c r="HO35" s="181">
        <v>8.6241332091700432E-3</v>
      </c>
      <c r="HP35" s="182">
        <v>0.12084728671856589</v>
      </c>
      <c r="HQ35" s="181">
        <v>0.14955284495996371</v>
      </c>
      <c r="HR35" s="181">
        <v>0.12361257599810395</v>
      </c>
      <c r="HS35" s="181">
        <v>7.8032467408126172</v>
      </c>
      <c r="HT35" s="181">
        <v>0.30147205928626036</v>
      </c>
      <c r="HU35" s="181">
        <v>7.6012985299374919E-2</v>
      </c>
      <c r="HV35" s="181">
        <v>0.27823785108830457</v>
      </c>
      <c r="HW35" s="181">
        <v>2.8747110697233479E-2</v>
      </c>
      <c r="HX35" s="183">
        <v>8.6241332091700432E-3</v>
      </c>
      <c r="HY35" s="182">
        <v>0.30147205928626036</v>
      </c>
      <c r="HZ35" s="181">
        <v>7.6012985299374919E-2</v>
      </c>
      <c r="IA35" s="181">
        <v>0.27823785108830457</v>
      </c>
      <c r="IB35" s="181">
        <v>2.2997688557786781E-2</v>
      </c>
      <c r="IC35" s="183">
        <v>8.6241332091700432E-3</v>
      </c>
      <c r="ID35" s="182">
        <v>0.23642897160828169</v>
      </c>
      <c r="IE35" s="181">
        <v>5.9613059949087326E-2</v>
      </c>
      <c r="IF35" s="181">
        <v>0.21820758166129717</v>
      </c>
      <c r="IG35" s="181">
        <v>2.4799362230922051E-2</v>
      </c>
      <c r="IH35" s="183">
        <v>6.7634624266151048E-3</v>
      </c>
      <c r="II35" s="182">
        <v>6.9864647630033669</v>
      </c>
      <c r="IJ35" s="181">
        <v>6.4480235646528161</v>
      </c>
      <c r="IK35" s="181">
        <v>0.73281996361407209</v>
      </c>
      <c r="IL35" s="183">
        <v>0.19985999007656513</v>
      </c>
      <c r="IM35" s="185">
        <v>2.1496814655394965</v>
      </c>
      <c r="IN35" s="185">
        <v>5.9644217973038556</v>
      </c>
      <c r="IO35" s="185">
        <v>0.52986628293133531</v>
      </c>
      <c r="IP35" s="184">
        <v>1.6213356641319334</v>
      </c>
      <c r="IQ35" s="185">
        <v>5.9644217973038556</v>
      </c>
      <c r="IR35" s="186">
        <v>0.52986628293133531</v>
      </c>
      <c r="IS35" s="182">
        <v>2.1496814655394965</v>
      </c>
      <c r="IT35" s="181">
        <v>5.9644217973038556</v>
      </c>
      <c r="IU35" s="181">
        <v>0.52986628293133531</v>
      </c>
      <c r="IV35" s="181">
        <v>0.80600294558160213</v>
      </c>
      <c r="IW35" s="183">
        <v>4.804120965244107</v>
      </c>
      <c r="IX35" s="182">
        <v>0.58857997123902628</v>
      </c>
      <c r="IY35" s="181">
        <v>0.17550643955769624</v>
      </c>
      <c r="IZ35" s="181">
        <v>2.950139269208843E-2</v>
      </c>
      <c r="JA35" s="181">
        <v>0.16198029996645319</v>
      </c>
      <c r="JB35" s="181">
        <v>1.8827502423394218E-3</v>
      </c>
      <c r="JC35" s="183">
        <v>6.2758341411314044E-3</v>
      </c>
    </row>
    <row r="36" spans="1:263" s="62" customFormat="1" ht="12.5" x14ac:dyDescent="0.25">
      <c r="A36" s="82" t="s">
        <v>212</v>
      </c>
      <c r="B36" s="173">
        <v>21.764740046937103</v>
      </c>
      <c r="C36" s="174">
        <v>9.5921198078879416E-2</v>
      </c>
      <c r="D36" s="174">
        <v>1.4849204283544151</v>
      </c>
      <c r="E36" s="174">
        <v>6.2164965633279015E-2</v>
      </c>
      <c r="F36" s="175">
        <v>1.1918366303880414E-2</v>
      </c>
      <c r="G36" s="176">
        <v>22.003878388770254</v>
      </c>
      <c r="H36" s="176">
        <v>2.5578986154367843E-2</v>
      </c>
      <c r="I36" s="176">
        <v>0.46765891355668504</v>
      </c>
      <c r="J36" s="176">
        <v>1.5599740434950816E-2</v>
      </c>
      <c r="K36" s="176">
        <v>1.1918366303880414E-2</v>
      </c>
      <c r="L36" s="173">
        <v>0</v>
      </c>
      <c r="M36" s="174">
        <v>0</v>
      </c>
      <c r="N36" s="174">
        <v>4.223438402931694</v>
      </c>
      <c r="O36" s="174">
        <v>0</v>
      </c>
      <c r="P36" s="175">
        <v>0</v>
      </c>
      <c r="Q36" s="173">
        <v>0</v>
      </c>
      <c r="R36" s="174">
        <v>0</v>
      </c>
      <c r="S36" s="174">
        <v>4.2114813808556208</v>
      </c>
      <c r="T36" s="174">
        <v>0</v>
      </c>
      <c r="U36" s="175">
        <v>0</v>
      </c>
      <c r="V36" s="176">
        <v>8.5006056585429501</v>
      </c>
      <c r="W36" s="176">
        <v>4.2721253783598978E-2</v>
      </c>
      <c r="X36" s="176">
        <v>0.32116879025807371</v>
      </c>
      <c r="Y36" s="176">
        <v>1.1494507744466118E-2</v>
      </c>
      <c r="Z36" s="176">
        <v>1.1709233612152668E-2</v>
      </c>
      <c r="AA36" s="177">
        <v>1.2187077692403039E-2</v>
      </c>
      <c r="AB36" s="176">
        <v>12.750908487814426</v>
      </c>
      <c r="AC36" s="176">
        <v>2.513014928446999E-2</v>
      </c>
      <c r="AD36" s="176">
        <v>0.3725293449115612</v>
      </c>
      <c r="AE36" s="176">
        <v>1.9157512907443532E-2</v>
      </c>
      <c r="AF36" s="176">
        <v>1.1709233612152668E-2</v>
      </c>
      <c r="AG36" s="178">
        <v>1.2187077692403039E-2</v>
      </c>
      <c r="AH36" s="173">
        <v>4.0999857036488647</v>
      </c>
      <c r="AI36" s="174">
        <v>2.5515774691269769E-2</v>
      </c>
      <c r="AJ36" s="174">
        <v>0.27738029449155899</v>
      </c>
      <c r="AK36" s="174">
        <v>3.8124915368300906E-2</v>
      </c>
      <c r="AL36" s="175">
        <v>1.1888913323716914E-2</v>
      </c>
      <c r="AM36" s="174">
        <v>4.117208813621132</v>
      </c>
      <c r="AN36" s="174">
        <v>2.5622960673197519E-2</v>
      </c>
      <c r="AO36" s="174">
        <v>0.27854550619264279</v>
      </c>
      <c r="AP36" s="174">
        <v>3.8285069490176807E-2</v>
      </c>
      <c r="AQ36" s="174">
        <v>1.1938855951917515E-2</v>
      </c>
      <c r="AR36" s="179">
        <v>12.351626440863395</v>
      </c>
      <c r="AS36" s="176">
        <v>2.5622960673197519E-2</v>
      </c>
      <c r="AT36" s="176">
        <v>0.37983478117178565</v>
      </c>
      <c r="AU36" s="176">
        <v>1.9533198719477965E-2</v>
      </c>
      <c r="AV36" s="180">
        <v>1.1938855951917515E-2</v>
      </c>
      <c r="AW36" s="173">
        <v>5.051467453564511</v>
      </c>
      <c r="AX36" s="174">
        <v>6.0909362331177511E-2</v>
      </c>
      <c r="AY36" s="185">
        <v>0.92607222162575009</v>
      </c>
      <c r="AZ36" s="174">
        <v>5.7148487595999706E-2</v>
      </c>
      <c r="BA36" s="174">
        <v>4.0933169592753272E-3</v>
      </c>
      <c r="BB36" s="175">
        <v>1.3644389864251087E-2</v>
      </c>
      <c r="BC36" s="176">
        <v>5.3737656217657497</v>
      </c>
      <c r="BD36" s="176">
        <v>0.18222569249941614</v>
      </c>
      <c r="BE36" s="176">
        <v>0.48023355591755829</v>
      </c>
      <c r="BF36" s="176">
        <v>8.1497649022160574E-3</v>
      </c>
      <c r="BG36" s="176">
        <v>0.21012314929668982</v>
      </c>
      <c r="BH36" s="176">
        <v>1.2864682610001418E-2</v>
      </c>
      <c r="BI36" s="179">
        <v>10.258618942528162</v>
      </c>
      <c r="BJ36" s="176">
        <v>2.7665429186955515E-2</v>
      </c>
      <c r="BK36" s="176">
        <v>0.30074904595151097</v>
      </c>
      <c r="BL36" s="176">
        <v>4.1336865493693246E-2</v>
      </c>
      <c r="BM36" s="180">
        <v>4.2968437322511113E-2</v>
      </c>
      <c r="BN36" s="179">
        <v>10.258618942528162</v>
      </c>
      <c r="BO36" s="176">
        <v>2.7665429186955515E-2</v>
      </c>
      <c r="BP36" s="176">
        <v>0.30074904595151097</v>
      </c>
      <c r="BQ36" s="176">
        <v>4.1336865493693246E-2</v>
      </c>
      <c r="BR36" s="180">
        <v>1.2890531196753334E-2</v>
      </c>
      <c r="BS36" s="180">
        <v>4.2968437322511113E-2</v>
      </c>
      <c r="BT36" s="179">
        <v>11.532136387922849</v>
      </c>
      <c r="BU36" s="176">
        <v>8.0859608047103682E-2</v>
      </c>
      <c r="BV36" s="176">
        <v>7.586689682239478E-2</v>
      </c>
      <c r="BW36" s="180">
        <v>3.8642073156642337E-2</v>
      </c>
      <c r="BX36" s="176">
        <v>7.8173252883847688E-2</v>
      </c>
      <c r="BY36" s="176">
        <v>7.3346411812371906E-2</v>
      </c>
      <c r="BZ36" s="176">
        <v>3.7358288393763074E-2</v>
      </c>
      <c r="CA36" s="179">
        <v>11.125182609411226</v>
      </c>
      <c r="CB36" s="176">
        <v>7.8006179860267547E-2</v>
      </c>
      <c r="CC36" s="176">
        <v>7.3189654784383634E-2</v>
      </c>
      <c r="CD36" s="180">
        <v>3.7278445711420055E-2</v>
      </c>
      <c r="CE36" s="179">
        <v>0</v>
      </c>
      <c r="CF36" s="183">
        <v>0.11557888779506399</v>
      </c>
      <c r="CG36" s="177">
        <v>0.49111731720033064</v>
      </c>
      <c r="CH36" s="181">
        <v>8.1038222908180924</v>
      </c>
      <c r="CI36" s="181">
        <v>0.83136403428230898</v>
      </c>
      <c r="CJ36" s="181">
        <v>6.5996418075445928E-2</v>
      </c>
      <c r="CK36" s="181">
        <v>1.7435046392159328E-2</v>
      </c>
      <c r="CL36" s="182">
        <v>9.5717013887939935</v>
      </c>
      <c r="CM36" s="181">
        <v>0.83469089263142326</v>
      </c>
      <c r="CN36" s="181">
        <v>6.7244994096086266E-2</v>
      </c>
      <c r="CO36" s="183">
        <v>1.7435046392159328E-2</v>
      </c>
      <c r="CP36" s="174">
        <v>0</v>
      </c>
      <c r="CQ36" s="174">
        <v>0.80992204726682959</v>
      </c>
      <c r="CR36" s="174">
        <v>5.7949201147939375E-2</v>
      </c>
      <c r="CS36" s="174">
        <v>1.7435046392159328E-2</v>
      </c>
      <c r="CT36" s="173">
        <v>0</v>
      </c>
      <c r="CU36" s="174">
        <v>0.14128030930638114</v>
      </c>
      <c r="CV36" s="174">
        <v>3.033635977672553</v>
      </c>
      <c r="CW36" s="174">
        <v>0.11017338499797459</v>
      </c>
      <c r="CX36" s="174">
        <v>6.7516578173739836E-2</v>
      </c>
      <c r="CY36" s="175">
        <v>2.531871681515244E-2</v>
      </c>
      <c r="CZ36" s="174">
        <v>0</v>
      </c>
      <c r="DA36" s="174">
        <v>9.8291417687937782E-2</v>
      </c>
      <c r="DB36" s="174">
        <v>2.054845159827392</v>
      </c>
      <c r="DC36" s="174">
        <v>9.2222371890717941E-2</v>
      </c>
      <c r="DD36" s="174">
        <v>2.2018395397938512E-2</v>
      </c>
      <c r="DE36" s="179">
        <v>0</v>
      </c>
      <c r="DF36" s="176">
        <v>2.5246765908011847E-2</v>
      </c>
      <c r="DG36" s="176">
        <v>0.27445591784911955</v>
      </c>
      <c r="DH36" s="176">
        <v>5.0324240772741224E-2</v>
      </c>
      <c r="DI36" s="180">
        <v>1.1763570387977391E-2</v>
      </c>
      <c r="DJ36" s="176">
        <v>0</v>
      </c>
      <c r="DK36" s="176">
        <v>2.4600943910279519E-2</v>
      </c>
      <c r="DL36" s="176">
        <v>0.26743522974195377</v>
      </c>
      <c r="DM36" s="176">
        <v>3.6758002291054498E-2</v>
      </c>
      <c r="DN36" s="176">
        <v>1.3025742870199569E-2</v>
      </c>
      <c r="DO36" s="173">
        <v>8.4721682628905306</v>
      </c>
      <c r="DP36" s="175">
        <v>0.26500276537815654</v>
      </c>
      <c r="DQ36" s="174">
        <v>0</v>
      </c>
      <c r="DR36" s="174">
        <v>2.3643028540599739E-2</v>
      </c>
      <c r="DS36" s="174">
        <v>2.2183179589662445E-2</v>
      </c>
      <c r="DT36" s="174">
        <v>2.6481536387258538E-2</v>
      </c>
      <c r="DU36" s="173">
        <v>436.8219389905982</v>
      </c>
      <c r="DV36" s="174">
        <v>1.8542045396184048</v>
      </c>
      <c r="DW36" s="174">
        <v>2.2330024131545758</v>
      </c>
      <c r="DX36" s="174">
        <v>3.8073959219692846</v>
      </c>
      <c r="DY36" s="175">
        <v>1.2953741829792564</v>
      </c>
      <c r="DZ36" s="174">
        <v>757.15802758370353</v>
      </c>
      <c r="EA36" s="174">
        <v>1.8542045396184048</v>
      </c>
      <c r="EB36" s="174">
        <v>2.2330024131545758</v>
      </c>
      <c r="EC36" s="174">
        <v>3.8073959219692846</v>
      </c>
      <c r="ED36" s="174">
        <v>1.2953741829792564</v>
      </c>
      <c r="EE36" s="179">
        <v>757.15802758370353</v>
      </c>
      <c r="EF36" s="176">
        <v>1.8542045396184048</v>
      </c>
      <c r="EG36" s="176">
        <v>2.2330024131545758</v>
      </c>
      <c r="EH36" s="176">
        <v>0.81008423871686919</v>
      </c>
      <c r="EI36" s="180">
        <v>1.2953741829792564</v>
      </c>
      <c r="EJ36" s="176">
        <v>538.7470580884044</v>
      </c>
      <c r="EK36" s="176">
        <v>1.8542045396184048</v>
      </c>
      <c r="EL36" s="176">
        <v>2.2330024131545758</v>
      </c>
      <c r="EM36" s="176">
        <v>3.8073959219692846</v>
      </c>
      <c r="EN36" s="176">
        <v>1.2953741829792564</v>
      </c>
      <c r="EO36" s="179">
        <v>538.7470580884044</v>
      </c>
      <c r="EP36" s="176">
        <v>1.8542045396184048</v>
      </c>
      <c r="EQ36" s="176">
        <v>2.2330024131545758</v>
      </c>
      <c r="ER36" s="176">
        <v>3.8073959219692846</v>
      </c>
      <c r="ES36" s="180">
        <v>1.2953741829792564</v>
      </c>
      <c r="ET36" s="179">
        <v>218.4109694952991</v>
      </c>
      <c r="EU36" s="176">
        <v>1.8542045396184048</v>
      </c>
      <c r="EV36" s="176">
        <v>2.2330024131545758</v>
      </c>
      <c r="EW36" s="176">
        <v>0.81008423871686919</v>
      </c>
      <c r="EX36" s="180">
        <v>1.2953741829792564</v>
      </c>
      <c r="EY36" s="176">
        <v>640.67217718621066</v>
      </c>
      <c r="EZ36" s="176">
        <v>1.8542045396184048</v>
      </c>
      <c r="FA36" s="176">
        <v>2.2330024131545758</v>
      </c>
      <c r="FB36" s="176">
        <v>0.81008423871686919</v>
      </c>
      <c r="FC36" s="176">
        <v>1.2953741829792564</v>
      </c>
      <c r="FD36" s="179">
        <v>611.55071458683756</v>
      </c>
      <c r="FE36" s="176">
        <v>1.8542045396184048</v>
      </c>
      <c r="FF36" s="176">
        <v>2.2330024131545758</v>
      </c>
      <c r="FG36" s="176">
        <v>3.8073959219692846</v>
      </c>
      <c r="FH36" s="180">
        <v>1.2953741829792564</v>
      </c>
      <c r="FI36" s="176">
        <v>567.86852068777762</v>
      </c>
      <c r="FJ36" s="176">
        <v>1.8542045396184048</v>
      </c>
      <c r="FK36" s="176">
        <v>2.2330024131545758</v>
      </c>
      <c r="FL36" s="176">
        <v>3.8073959219692846</v>
      </c>
      <c r="FM36" s="176">
        <v>1.2953741829792564</v>
      </c>
      <c r="FN36" s="179">
        <v>0</v>
      </c>
      <c r="FO36" s="176">
        <v>0</v>
      </c>
      <c r="FP36" s="176">
        <v>0</v>
      </c>
      <c r="FQ36" s="176">
        <v>0.81008423871686919</v>
      </c>
      <c r="FR36" s="180">
        <v>0</v>
      </c>
      <c r="FS36" s="176">
        <v>582.42925198746434</v>
      </c>
      <c r="FT36" s="176">
        <v>1.8542045396184048</v>
      </c>
      <c r="FU36" s="176">
        <v>2.2330024131545758</v>
      </c>
      <c r="FV36" s="176">
        <v>3.8073959219692846</v>
      </c>
      <c r="FW36" s="176">
        <v>1.2953741829792564</v>
      </c>
      <c r="FX36" s="179">
        <v>582.42925198746434</v>
      </c>
      <c r="FY36" s="176">
        <v>1.8542045396184048</v>
      </c>
      <c r="FZ36" s="176">
        <v>2.2330024131545758</v>
      </c>
      <c r="GA36" s="176">
        <v>3.8073959219692846</v>
      </c>
      <c r="GB36" s="180">
        <v>1.2953741829792564</v>
      </c>
      <c r="GC36" s="174">
        <v>0.43179139432641883</v>
      </c>
      <c r="GD36" s="174">
        <v>1.6429660477631438</v>
      </c>
      <c r="GE36" s="174">
        <v>1.1451294426433722</v>
      </c>
      <c r="GF36" s="174">
        <v>0.97210108646024274</v>
      </c>
      <c r="GG36" s="184">
        <v>0</v>
      </c>
      <c r="GH36" s="185">
        <v>0</v>
      </c>
      <c r="GI36" s="186">
        <v>0.77731827706599299</v>
      </c>
      <c r="GJ36" s="179">
        <v>0.43179139432641883</v>
      </c>
      <c r="GK36" s="176">
        <v>1.6429660477631438</v>
      </c>
      <c r="GL36" s="176">
        <v>1.1451294426433722</v>
      </c>
      <c r="GM36" s="180">
        <v>0.97210108646024274</v>
      </c>
      <c r="GN36" s="176">
        <v>2.4409781281052427</v>
      </c>
      <c r="GO36" s="176">
        <v>55.669324505730359</v>
      </c>
      <c r="GP36" s="176">
        <v>2.0039765246259016</v>
      </c>
      <c r="GQ36" s="180">
        <v>1.1665213037522912</v>
      </c>
      <c r="GR36" s="178">
        <v>1.0415368783502603</v>
      </c>
      <c r="GS36" s="178">
        <v>1.0415368783502603</v>
      </c>
      <c r="GT36" s="178">
        <v>0.77731827706599299</v>
      </c>
      <c r="GU36" s="178">
        <v>0.544122793946195</v>
      </c>
      <c r="GV36" s="178">
        <v>1.8747663810304684</v>
      </c>
      <c r="GW36" s="178">
        <v>0.25732087582771135</v>
      </c>
      <c r="GX36" s="176">
        <v>2.2594143759047225E-2</v>
      </c>
      <c r="GY36" s="176">
        <v>2.9094690110051408E-2</v>
      </c>
      <c r="GZ36" s="176">
        <v>0.31628644665952321</v>
      </c>
      <c r="HA36" s="176">
        <v>4.3472424863987197E-2</v>
      </c>
      <c r="HB36" s="176">
        <v>1.3556486255428334E-2</v>
      </c>
      <c r="HC36" s="182">
        <v>1.9279621024030726E-2</v>
      </c>
      <c r="HD36" s="181">
        <v>6.4549025327098983E-2</v>
      </c>
      <c r="HE36" s="181">
        <v>0.9814100328849682</v>
      </c>
      <c r="HF36" s="181">
        <v>6.0563418037154058E-2</v>
      </c>
      <c r="HG36" s="183">
        <v>1.1567772614418435E-2</v>
      </c>
      <c r="HH36" s="181">
        <v>6.5653857676834862E-2</v>
      </c>
      <c r="HI36" s="181">
        <v>0.99820801778391999</v>
      </c>
      <c r="HJ36" s="181">
        <v>6.1600032038975919E-2</v>
      </c>
      <c r="HK36" s="181">
        <v>1.1765768623405929E-2</v>
      </c>
      <c r="HL36" s="179">
        <v>0.46236833031887953</v>
      </c>
      <c r="HM36" s="176">
        <v>4.3236669054678142E-2</v>
      </c>
      <c r="HN36" s="176">
        <v>0.2202218093316326</v>
      </c>
      <c r="HO36" s="176">
        <v>1.8876155085568509E-2</v>
      </c>
      <c r="HP36" s="179">
        <v>0.56805252010605201</v>
      </c>
      <c r="HQ36" s="176">
        <v>5.3119336267176E-2</v>
      </c>
      <c r="HR36" s="176">
        <v>0.27055822289314863</v>
      </c>
      <c r="HS36" s="176">
        <v>67.422187269782427</v>
      </c>
      <c r="HT36" s="176">
        <v>0.10533033915085013</v>
      </c>
      <c r="HU36" s="176">
        <v>2.4021799961963857</v>
      </c>
      <c r="HV36" s="176">
        <v>9.8826672124978601E-2</v>
      </c>
      <c r="HW36" s="176">
        <v>6.2920516951895031E-2</v>
      </c>
      <c r="HX36" s="180">
        <v>1.8876155085568509E-2</v>
      </c>
      <c r="HY36" s="179">
        <v>0.10533033915085013</v>
      </c>
      <c r="HZ36" s="176">
        <v>2.4021799961963857</v>
      </c>
      <c r="IA36" s="176">
        <v>9.8826672124978601E-2</v>
      </c>
      <c r="IB36" s="176">
        <v>5.0336413561516025E-2</v>
      </c>
      <c r="IC36" s="180">
        <v>1.8876155085568509E-2</v>
      </c>
      <c r="ID36" s="182">
        <v>8.2605146969658136E-2</v>
      </c>
      <c r="IE36" s="181">
        <v>1.8839057505472177</v>
      </c>
      <c r="IF36" s="181">
        <v>7.7504656694539709E-2</v>
      </c>
      <c r="IG36" s="181">
        <v>5.4279844262647335E-2</v>
      </c>
      <c r="IH36" s="183">
        <v>1.4803593889812909E-2</v>
      </c>
      <c r="II36" s="182">
        <v>2.4409781281052423</v>
      </c>
      <c r="IJ36" s="181">
        <v>2.2902588852867449</v>
      </c>
      <c r="IK36" s="181">
        <v>1.6039667926594006</v>
      </c>
      <c r="IL36" s="183">
        <v>0.43744548890710927</v>
      </c>
      <c r="IM36" s="174">
        <v>0.75107019326315116</v>
      </c>
      <c r="IN36" s="174">
        <v>2.1184894688902389</v>
      </c>
      <c r="IO36" s="174">
        <v>1.3053317384153549</v>
      </c>
      <c r="IP36" s="173">
        <v>51.237825802501924</v>
      </c>
      <c r="IQ36" s="174">
        <v>2.1184894688902389</v>
      </c>
      <c r="IR36" s="175">
        <v>1.3053317384153549</v>
      </c>
      <c r="IS36" s="179">
        <v>0.75107019326315116</v>
      </c>
      <c r="IT36" s="176">
        <v>2.1184894688902389</v>
      </c>
      <c r="IU36" s="176">
        <v>1.3053317384153549</v>
      </c>
      <c r="IV36" s="176">
        <v>0.28628236066084306</v>
      </c>
      <c r="IW36" s="180">
        <v>11.83500776163255</v>
      </c>
      <c r="IX36" s="179">
        <v>5.0854920217463508</v>
      </c>
      <c r="IY36" s="176">
        <v>6.1319622274570225E-2</v>
      </c>
      <c r="IZ36" s="181">
        <v>0.93230985608260053</v>
      </c>
      <c r="JA36" s="176">
        <v>5.7533415862998052E-2</v>
      </c>
      <c r="JB36" s="176">
        <v>4.1208878271965814E-3</v>
      </c>
      <c r="JC36" s="180">
        <v>1.3736292757321937E-2</v>
      </c>
    </row>
    <row r="37" spans="1:263" s="62" customFormat="1" x14ac:dyDescent="0.35">
      <c r="A37" s="190" t="s">
        <v>213</v>
      </c>
      <c r="B37" s="173">
        <v>0.37824658269201977</v>
      </c>
      <c r="C37" s="174">
        <v>4.1504422799835523E-2</v>
      </c>
      <c r="D37" s="174">
        <v>3.859022784494967E-3</v>
      </c>
      <c r="E37" s="174">
        <v>1.5496819491324377E-2</v>
      </c>
      <c r="F37" s="175">
        <v>5.9235360513166082E-4</v>
      </c>
      <c r="G37" s="176">
        <v>0.38240253678997627</v>
      </c>
      <c r="H37" s="176">
        <v>1.1067846079956138E-2</v>
      </c>
      <c r="I37" s="176">
        <v>1.2153556300571475E-3</v>
      </c>
      <c r="J37" s="176">
        <v>3.8887878271830294E-3</v>
      </c>
      <c r="K37" s="176">
        <v>5.9235360513166082E-4</v>
      </c>
      <c r="L37" s="173">
        <v>0</v>
      </c>
      <c r="M37" s="174">
        <v>0</v>
      </c>
      <c r="N37" s="174">
        <v>1.097590464418772E-2</v>
      </c>
      <c r="O37" s="174">
        <v>0</v>
      </c>
      <c r="P37" s="175">
        <v>0</v>
      </c>
      <c r="Q37" s="173">
        <v>0</v>
      </c>
      <c r="R37" s="174">
        <v>0</v>
      </c>
      <c r="S37" s="174">
        <v>1.0944830642008753E-2</v>
      </c>
      <c r="T37" s="174">
        <v>0</v>
      </c>
      <c r="U37" s="175">
        <v>0</v>
      </c>
      <c r="V37" s="176">
        <v>0.14773091864282581</v>
      </c>
      <c r="W37" s="176">
        <v>1.8485183828870291E-2</v>
      </c>
      <c r="X37" s="176">
        <v>8.3465595570537683E-4</v>
      </c>
      <c r="Y37" s="176">
        <v>2.8654131767469906E-3</v>
      </c>
      <c r="Z37" s="176">
        <v>5.8195952084718271E-4</v>
      </c>
      <c r="AA37" s="177">
        <v>6.0570880463408662E-4</v>
      </c>
      <c r="AB37" s="176">
        <v>0.22159637796423873</v>
      </c>
      <c r="AC37" s="176">
        <v>1.0873637546394288E-2</v>
      </c>
      <c r="AD37" s="176">
        <v>9.6813216550589362E-4</v>
      </c>
      <c r="AE37" s="176">
        <v>4.7756886279116508E-3</v>
      </c>
      <c r="AF37" s="176">
        <v>5.8195952084718271E-4</v>
      </c>
      <c r="AG37" s="178">
        <v>6.0570880463408662E-4</v>
      </c>
      <c r="AH37" s="173">
        <v>7.1253117572132929E-2</v>
      </c>
      <c r="AI37" s="174">
        <v>1.1040494927731568E-2</v>
      </c>
      <c r="AJ37" s="174">
        <v>7.2085807156622062E-4</v>
      </c>
      <c r="AK37" s="174">
        <v>9.503985493531656E-3</v>
      </c>
      <c r="AL37" s="175">
        <v>5.9088976532871396E-4</v>
      </c>
      <c r="AM37" s="174">
        <v>7.1552435757247471E-2</v>
      </c>
      <c r="AN37" s="174">
        <v>1.1086873542690969E-2</v>
      </c>
      <c r="AO37" s="174">
        <v>7.2388623281808347E-4</v>
      </c>
      <c r="AP37" s="174">
        <v>9.5439095808728027E-3</v>
      </c>
      <c r="AQ37" s="174">
        <v>5.9337195920580147E-4</v>
      </c>
      <c r="AR37" s="179">
        <v>0.21465730727174237</v>
      </c>
      <c r="AS37" s="176">
        <v>1.1086873542690969E-2</v>
      </c>
      <c r="AT37" s="176">
        <v>9.8711759020647747E-4</v>
      </c>
      <c r="AU37" s="176">
        <v>4.8693416228942866E-3</v>
      </c>
      <c r="AV37" s="180">
        <v>5.9337195920580147E-4</v>
      </c>
      <c r="AW37" s="173">
        <v>8.7788794985383875E-2</v>
      </c>
      <c r="AX37" s="174">
        <v>2.6355049533291861E-2</v>
      </c>
      <c r="AY37" s="185">
        <v>2.4066837085015011E-3</v>
      </c>
      <c r="AZ37" s="174">
        <v>1.4246284663001488E-2</v>
      </c>
      <c r="BA37" s="174">
        <v>2.03441562035551E-4</v>
      </c>
      <c r="BB37" s="175">
        <v>6.781385401185032E-4</v>
      </c>
      <c r="BC37" s="176">
        <v>9.3389972875269678E-2</v>
      </c>
      <c r="BD37" s="176">
        <v>7.8847766061774183E-2</v>
      </c>
      <c r="BE37" s="176">
        <v>1.2480347086467401E-3</v>
      </c>
      <c r="BF37" s="176">
        <v>2.0316175566059166E-3</v>
      </c>
      <c r="BG37" s="176">
        <v>1.0443310923157988E-2</v>
      </c>
      <c r="BH37" s="176">
        <v>6.3938638305048915E-4</v>
      </c>
      <c r="BI37" s="179">
        <v>0.17828320254608152</v>
      </c>
      <c r="BJ37" s="176">
        <v>1.197063519755117E-2</v>
      </c>
      <c r="BK37" s="176">
        <v>7.8158896502499844E-4</v>
      </c>
      <c r="BL37" s="176">
        <v>1.0304677825639945E-2</v>
      </c>
      <c r="BM37" s="180">
        <v>2.1355702707825295E-3</v>
      </c>
      <c r="BN37" s="179">
        <v>0.17828320254608152</v>
      </c>
      <c r="BO37" s="176">
        <v>1.197063519755117E-2</v>
      </c>
      <c r="BP37" s="176">
        <v>7.8158896502499844E-4</v>
      </c>
      <c r="BQ37" s="176">
        <v>1.0304677825639945E-2</v>
      </c>
      <c r="BR37" s="180">
        <v>6.4067108123475882E-4</v>
      </c>
      <c r="BS37" s="180">
        <v>2.1355702707825295E-3</v>
      </c>
      <c r="BT37" s="179">
        <v>0.20041549636996298</v>
      </c>
      <c r="BU37" s="176">
        <v>3.4987379505583227E-2</v>
      </c>
      <c r="BV37" s="176">
        <v>1.8912511145895219E-2</v>
      </c>
      <c r="BW37" s="180">
        <v>1.9205460514035348E-3</v>
      </c>
      <c r="BX37" s="176">
        <v>3.3825012659470535E-2</v>
      </c>
      <c r="BY37" s="176">
        <v>1.8284190984643438E-2</v>
      </c>
      <c r="BZ37" s="176">
        <v>1.8567407853867454E-3</v>
      </c>
      <c r="CA37" s="179">
        <v>0.19334309965382168</v>
      </c>
      <c r="CB37" s="176">
        <v>3.3752721345892335E-2</v>
      </c>
      <c r="CC37" s="176">
        <v>1.8245113743274706E-2</v>
      </c>
      <c r="CD37" s="180">
        <v>1.8527725317248429E-3</v>
      </c>
      <c r="CE37" s="179">
        <v>0</v>
      </c>
      <c r="CF37" s="183">
        <v>3.6107616425287209E-3</v>
      </c>
      <c r="CG37" s="177">
        <v>1.1422510142052143E-2</v>
      </c>
      <c r="CH37" s="181">
        <v>0.15666168689415089</v>
      </c>
      <c r="CI37" s="181">
        <v>1.4691465793151448E-2</v>
      </c>
      <c r="CJ37" s="181">
        <v>1.148767069962235E-2</v>
      </c>
      <c r="CK37" s="181">
        <v>8.6653760445933037E-4</v>
      </c>
      <c r="CL37" s="182">
        <v>0.1547641451963466</v>
      </c>
      <c r="CM37" s="181">
        <v>3.7975105117958757E-3</v>
      </c>
      <c r="CN37" s="181">
        <v>7.3991493660194203E-3</v>
      </c>
      <c r="CO37" s="183">
        <v>8.6653760445933037E-4</v>
      </c>
      <c r="CP37" s="174">
        <v>0</v>
      </c>
      <c r="CQ37" s="174">
        <v>1.4286817182822202E-2</v>
      </c>
      <c r="CR37" s="174">
        <v>1.1335805336380466E-2</v>
      </c>
      <c r="CS37" s="174">
        <v>8.6653760445933037E-4</v>
      </c>
      <c r="CT37" s="173">
        <v>0</v>
      </c>
      <c r="CU37" s="174">
        <v>6.113098885526435E-2</v>
      </c>
      <c r="CV37" s="174">
        <v>7.8838368266477225E-3</v>
      </c>
      <c r="CW37" s="174">
        <v>2.7464618417609186E-2</v>
      </c>
      <c r="CX37" s="174">
        <v>3.3556351153888556E-3</v>
      </c>
      <c r="CY37" s="175">
        <v>1.2583631682708209E-3</v>
      </c>
      <c r="CZ37" s="174">
        <v>0</v>
      </c>
      <c r="DA37" s="174">
        <v>4.2530000031491058E-2</v>
      </c>
      <c r="DB37" s="174">
        <v>5.340147619337942E-3</v>
      </c>
      <c r="DC37" s="174">
        <v>2.2989692597644877E-2</v>
      </c>
      <c r="DD37" s="174">
        <v>1.0943342032487104E-3</v>
      </c>
      <c r="DE37" s="179">
        <v>0</v>
      </c>
      <c r="DF37" s="176">
        <v>1.0924096733163309E-2</v>
      </c>
      <c r="DG37" s="176">
        <v>7.1325817875167756E-4</v>
      </c>
      <c r="DH37" s="176">
        <v>9.2897401281038135E-3</v>
      </c>
      <c r="DI37" s="180">
        <v>5.8466010784294614E-4</v>
      </c>
      <c r="DJ37" s="176">
        <v>0</v>
      </c>
      <c r="DK37" s="176">
        <v>1.0644654130441911E-2</v>
      </c>
      <c r="DL37" s="176">
        <v>6.9501275977093796E-4</v>
      </c>
      <c r="DM37" s="176">
        <v>9.1632339946346869E-3</v>
      </c>
      <c r="DN37" s="176">
        <v>6.4739122392710796E-4</v>
      </c>
      <c r="DO37" s="173">
        <v>2.2017536924050153E-2</v>
      </c>
      <c r="DP37" s="175">
        <v>1.3170877571576419E-2</v>
      </c>
      <c r="DQ37" s="174">
        <v>0</v>
      </c>
      <c r="DR37" s="174">
        <v>1.0230170936883838E-2</v>
      </c>
      <c r="DS37" s="174">
        <v>5.529943213876707E-3</v>
      </c>
      <c r="DT37" s="174">
        <v>1.3161563546935642E-3</v>
      </c>
      <c r="DU37" s="173">
        <v>7.5914715871530749</v>
      </c>
      <c r="DV37" s="174">
        <v>0.80230116711440169</v>
      </c>
      <c r="DW37" s="174">
        <v>0.55665494169956187</v>
      </c>
      <c r="DX37" s="174">
        <v>0.18923102739406447</v>
      </c>
      <c r="DY37" s="175">
        <v>4.046835457455606E-2</v>
      </c>
      <c r="DZ37" s="174">
        <v>13.158550751065331</v>
      </c>
      <c r="EA37" s="174">
        <v>0.80230116711440169</v>
      </c>
      <c r="EB37" s="174">
        <v>0.55665494169956187</v>
      </c>
      <c r="EC37" s="174">
        <v>0.18923102739406447</v>
      </c>
      <c r="ED37" s="174">
        <v>4.046835457455606E-2</v>
      </c>
      <c r="EE37" s="179">
        <v>13.158550751065331</v>
      </c>
      <c r="EF37" s="176">
        <v>0.80230116711440169</v>
      </c>
      <c r="EG37" s="176">
        <v>0.55665494169956187</v>
      </c>
      <c r="EH37" s="176">
        <v>4.0261920722141374E-2</v>
      </c>
      <c r="EI37" s="180">
        <v>4.046835457455606E-2</v>
      </c>
      <c r="EJ37" s="176">
        <v>9.3628149574887924</v>
      </c>
      <c r="EK37" s="176">
        <v>0.80230116711440169</v>
      </c>
      <c r="EL37" s="176">
        <v>0.55665494169956187</v>
      </c>
      <c r="EM37" s="176">
        <v>0.18923102739406447</v>
      </c>
      <c r="EN37" s="176">
        <v>4.046835457455606E-2</v>
      </c>
      <c r="EO37" s="179">
        <v>9.3628149574887924</v>
      </c>
      <c r="EP37" s="176">
        <v>0.80230116711440169</v>
      </c>
      <c r="EQ37" s="176">
        <v>0.55665494169956187</v>
      </c>
      <c r="ER37" s="176">
        <v>0.18923102739406447</v>
      </c>
      <c r="ES37" s="180">
        <v>4.046835457455606E-2</v>
      </c>
      <c r="ET37" s="179">
        <v>3.7957357935765375</v>
      </c>
      <c r="EU37" s="176">
        <v>0.80230116711440169</v>
      </c>
      <c r="EV37" s="176">
        <v>0.55665494169956187</v>
      </c>
      <c r="EW37" s="176">
        <v>4.0261920722141374E-2</v>
      </c>
      <c r="EX37" s="180">
        <v>4.046835457455606E-2</v>
      </c>
      <c r="EY37" s="176">
        <v>11.13415832782451</v>
      </c>
      <c r="EZ37" s="176">
        <v>0.80230116711440169</v>
      </c>
      <c r="FA37" s="176">
        <v>0.55665494169956187</v>
      </c>
      <c r="FB37" s="176">
        <v>4.0261920722141374E-2</v>
      </c>
      <c r="FC37" s="176">
        <v>4.046835457455606E-2</v>
      </c>
      <c r="FD37" s="179">
        <v>10.628060222014305</v>
      </c>
      <c r="FE37" s="176">
        <v>0.80230116711440169</v>
      </c>
      <c r="FF37" s="176">
        <v>0.55665494169956187</v>
      </c>
      <c r="FG37" s="176">
        <v>0.18923102739406447</v>
      </c>
      <c r="FH37" s="180">
        <v>4.046835457455606E-2</v>
      </c>
      <c r="FI37" s="176">
        <v>9.868913063298999</v>
      </c>
      <c r="FJ37" s="176">
        <v>0.80230116711440169</v>
      </c>
      <c r="FK37" s="176">
        <v>0.55665494169956187</v>
      </c>
      <c r="FL37" s="176">
        <v>0.18923102739406447</v>
      </c>
      <c r="FM37" s="176">
        <v>4.046835457455606E-2</v>
      </c>
      <c r="FN37" s="179">
        <v>0</v>
      </c>
      <c r="FO37" s="176">
        <v>0</v>
      </c>
      <c r="FP37" s="176">
        <v>0</v>
      </c>
      <c r="FQ37" s="176">
        <v>4.0261920722141374E-2</v>
      </c>
      <c r="FR37" s="180">
        <v>0</v>
      </c>
      <c r="FS37" s="176">
        <v>10.1219621162041</v>
      </c>
      <c r="FT37" s="176">
        <v>0.80230116711440169</v>
      </c>
      <c r="FU37" s="176">
        <v>0.55665494169956187</v>
      </c>
      <c r="FV37" s="176">
        <v>0.18923102739406447</v>
      </c>
      <c r="FW37" s="176">
        <v>4.046835457455606E-2</v>
      </c>
      <c r="FX37" s="179">
        <v>10.1219621162041</v>
      </c>
      <c r="FY37" s="176">
        <v>0.80230116711440169</v>
      </c>
      <c r="FZ37" s="176">
        <v>0.55665494169956187</v>
      </c>
      <c r="GA37" s="176">
        <v>0.18923102739406447</v>
      </c>
      <c r="GB37" s="180">
        <v>4.046835457455606E-2</v>
      </c>
      <c r="GC37" s="174">
        <v>1.3489451524852021E-2</v>
      </c>
      <c r="GD37" s="174">
        <v>0.71089976832921686</v>
      </c>
      <c r="GE37" s="174">
        <v>0.28546407266644203</v>
      </c>
      <c r="GF37" s="174">
        <v>4.8314304866569652E-2</v>
      </c>
      <c r="GG37" s="184">
        <v>0</v>
      </c>
      <c r="GH37" s="185">
        <v>0</v>
      </c>
      <c r="GI37" s="186">
        <v>3.8633422737213451E-2</v>
      </c>
      <c r="GJ37" s="179">
        <v>1.3489451524852021E-2</v>
      </c>
      <c r="GK37" s="176">
        <v>0.71089976832921686</v>
      </c>
      <c r="GL37" s="176">
        <v>0.28546407266644203</v>
      </c>
      <c r="GM37" s="180">
        <v>4.8314304866569652E-2</v>
      </c>
      <c r="GN37" s="176">
        <v>1.0561939415176937</v>
      </c>
      <c r="GO37" s="176">
        <v>0.14467387448035218</v>
      </c>
      <c r="GP37" s="176">
        <v>0.49956212716627346</v>
      </c>
      <c r="GQ37" s="180">
        <v>5.7977165839883583E-2</v>
      </c>
      <c r="GR37" s="178">
        <v>5.1765326642753198E-2</v>
      </c>
      <c r="GS37" s="178">
        <v>5.1765326642753198E-2</v>
      </c>
      <c r="GT37" s="178">
        <v>3.8633422737213451E-2</v>
      </c>
      <c r="GU37" s="178">
        <v>2.7043395916049411E-2</v>
      </c>
      <c r="GV37" s="178">
        <v>9.3177587956955757E-2</v>
      </c>
      <c r="GW37" s="178">
        <v>1.2789080699974321E-2</v>
      </c>
      <c r="GX37" s="176">
        <v>1.1229494185102475E-3</v>
      </c>
      <c r="GY37" s="176">
        <v>1.2589066272553731E-2</v>
      </c>
      <c r="GZ37" s="176">
        <v>8.2196768310250105E-4</v>
      </c>
      <c r="HA37" s="176">
        <v>1.0837041637592817E-2</v>
      </c>
      <c r="HB37" s="176">
        <v>6.7376965110614855E-4</v>
      </c>
      <c r="HC37" s="182">
        <v>9.5821463512482359E-4</v>
      </c>
      <c r="HD37" s="181">
        <v>2.7929905924341285E-2</v>
      </c>
      <c r="HE37" s="181">
        <v>2.5504960437725977E-3</v>
      </c>
      <c r="HF37" s="181">
        <v>1.509757702812857E-2</v>
      </c>
      <c r="HG37" s="183">
        <v>5.7492878107489416E-4</v>
      </c>
      <c r="HH37" s="181">
        <v>2.8407959054251791E-2</v>
      </c>
      <c r="HI37" s="181">
        <v>2.5941507778720506E-3</v>
      </c>
      <c r="HJ37" s="181">
        <v>1.5355989783685745E-2</v>
      </c>
      <c r="HK37" s="181">
        <v>5.8476936213567579E-4</v>
      </c>
      <c r="HL37" s="179">
        <v>1.3253624885144862E-2</v>
      </c>
      <c r="HM37" s="176">
        <v>1.0778271151939434E-2</v>
      </c>
      <c r="HN37" s="176">
        <v>1.0945223477796435E-2</v>
      </c>
      <c r="HO37" s="176">
        <v>9.3816201238255145E-4</v>
      </c>
      <c r="HP37" s="179">
        <v>1.628302485889226E-2</v>
      </c>
      <c r="HQ37" s="176">
        <v>1.3241875986668449E-2</v>
      </c>
      <c r="HR37" s="176">
        <v>1.3446988844149904E-2</v>
      </c>
      <c r="HS37" s="176">
        <v>1.1717214116694887</v>
      </c>
      <c r="HT37" s="176">
        <v>4.5575691477205797E-2</v>
      </c>
      <c r="HU37" s="176">
        <v>6.2428040996465716E-3</v>
      </c>
      <c r="HV37" s="176">
        <v>2.4636048347290135E-2</v>
      </c>
      <c r="HW37" s="176">
        <v>3.1272067079418384E-3</v>
      </c>
      <c r="HX37" s="180">
        <v>9.3816201238255145E-4</v>
      </c>
      <c r="HY37" s="179">
        <v>4.5575691477205797E-2</v>
      </c>
      <c r="HZ37" s="176">
        <v>6.2428040996465716E-3</v>
      </c>
      <c r="IA37" s="176">
        <v>2.4636048347290135E-2</v>
      </c>
      <c r="IB37" s="176">
        <v>2.5017653663534705E-3</v>
      </c>
      <c r="IC37" s="180">
        <v>9.3816201238255145E-4</v>
      </c>
      <c r="ID37" s="182">
        <v>3.5742661830098117E-2</v>
      </c>
      <c r="IE37" s="181">
        <v>4.8959089499896209E-3</v>
      </c>
      <c r="IF37" s="181">
        <v>1.9320780801483632E-2</v>
      </c>
      <c r="IG37" s="181">
        <v>2.6977574455398167E-3</v>
      </c>
      <c r="IH37" s="183">
        <v>7.3575203060176819E-4</v>
      </c>
      <c r="II37" s="182">
        <v>1.0561939415176937</v>
      </c>
      <c r="IJ37" s="181">
        <v>0.57092814533288394</v>
      </c>
      <c r="IK37" s="181">
        <v>7.9718603029839921E-2</v>
      </c>
      <c r="IL37" s="183">
        <v>2.1741437189956345E-2</v>
      </c>
      <c r="IM37" s="174">
        <v>0.32498275123621329</v>
      </c>
      <c r="IN37" s="174">
        <v>0.52810853443291772</v>
      </c>
      <c r="IO37" s="174">
        <v>5.9599212327580378E-2</v>
      </c>
      <c r="IP37" s="173">
        <v>0.13315726110587664</v>
      </c>
      <c r="IQ37" s="174">
        <v>0.52810853443291772</v>
      </c>
      <c r="IR37" s="175">
        <v>5.9599212327580378E-2</v>
      </c>
      <c r="IS37" s="179">
        <v>0.32498275123621329</v>
      </c>
      <c r="IT37" s="176">
        <v>0.52810853443291772</v>
      </c>
      <c r="IU37" s="176">
        <v>5.9599212327580378E-2</v>
      </c>
      <c r="IV37" s="176">
        <v>7.1366018166610506E-2</v>
      </c>
      <c r="IW37" s="180">
        <v>0.54036619177006207</v>
      </c>
      <c r="IX37" s="179">
        <v>8.8380103524543924E-2</v>
      </c>
      <c r="IY37" s="176">
        <v>2.6532566104075367E-2</v>
      </c>
      <c r="IZ37" s="181">
        <v>2.4228941215517232E-3</v>
      </c>
      <c r="JA37" s="176">
        <v>1.4342241667240357E-2</v>
      </c>
      <c r="JB37" s="176">
        <v>2.0481185915458206E-4</v>
      </c>
      <c r="JC37" s="180">
        <v>6.8270619718193998E-4</v>
      </c>
    </row>
    <row r="38" spans="1:263" s="62" customFormat="1" x14ac:dyDescent="0.35">
      <c r="A38" s="190" t="s">
        <v>214</v>
      </c>
      <c r="B38" s="173">
        <v>0.98055971239225181</v>
      </c>
      <c r="C38" s="174">
        <v>0.10579048313254837</v>
      </c>
      <c r="D38" s="174">
        <v>9.1092812433578255E-3</v>
      </c>
      <c r="E38" s="174">
        <v>0.14983616707640077</v>
      </c>
      <c r="F38" s="175">
        <v>1.0442562702994574E-3</v>
      </c>
      <c r="G38" s="176">
        <v>0.99133353386607515</v>
      </c>
      <c r="H38" s="176">
        <v>2.8210795502012897E-2</v>
      </c>
      <c r="I38" s="176">
        <v>2.8688652187726792E-3</v>
      </c>
      <c r="J38" s="176">
        <v>3.7600041926323893E-2</v>
      </c>
      <c r="K38" s="176">
        <v>1.0442562702994574E-3</v>
      </c>
      <c r="L38" s="173">
        <v>0</v>
      </c>
      <c r="M38" s="174">
        <v>0</v>
      </c>
      <c r="N38" s="174">
        <v>2.5908787765104638E-2</v>
      </c>
      <c r="O38" s="174">
        <v>0</v>
      </c>
      <c r="P38" s="175">
        <v>0</v>
      </c>
      <c r="Q38" s="173">
        <v>0</v>
      </c>
      <c r="R38" s="174">
        <v>0</v>
      </c>
      <c r="S38" s="174">
        <v>2.5835437116245499E-2</v>
      </c>
      <c r="T38" s="174">
        <v>0</v>
      </c>
      <c r="U38" s="175">
        <v>0</v>
      </c>
      <c r="V38" s="176">
        <v>0.38297500552384667</v>
      </c>
      <c r="W38" s="176">
        <v>4.7116822645173799E-2</v>
      </c>
      <c r="X38" s="176">
        <v>1.9702179195500436E-3</v>
      </c>
      <c r="Y38" s="176">
        <v>2.770520284722567E-2</v>
      </c>
      <c r="Z38" s="176">
        <v>1.0259326075513005E-3</v>
      </c>
      <c r="AA38" s="177">
        <v>1.0678000635686966E-3</v>
      </c>
      <c r="AB38" s="176">
        <v>0.57446250828577006</v>
      </c>
      <c r="AC38" s="176">
        <v>2.771577802657282E-2</v>
      </c>
      <c r="AD38" s="176">
        <v>2.2852905175288771E-3</v>
      </c>
      <c r="AE38" s="176">
        <v>4.6175338078709445E-2</v>
      </c>
      <c r="AF38" s="176">
        <v>1.0259326075513005E-3</v>
      </c>
      <c r="AG38" s="178">
        <v>1.0678000635686966E-3</v>
      </c>
      <c r="AH38" s="173">
        <v>0.18471531448169259</v>
      </c>
      <c r="AI38" s="174">
        <v>2.8141080242460349E-2</v>
      </c>
      <c r="AJ38" s="174">
        <v>1.7015963048532842E-3</v>
      </c>
      <c r="AK38" s="174">
        <v>9.1892453099664928E-2</v>
      </c>
      <c r="AL38" s="175">
        <v>1.0416756767490875E-3</v>
      </c>
      <c r="AM38" s="174">
        <v>0.18549126162025181</v>
      </c>
      <c r="AN38" s="174">
        <v>2.8259294537530438E-2</v>
      </c>
      <c r="AO38" s="174">
        <v>1.708744324969747E-3</v>
      </c>
      <c r="AP38" s="174">
        <v>9.227847245186617E-2</v>
      </c>
      <c r="AQ38" s="174">
        <v>1.0460515199916913E-3</v>
      </c>
      <c r="AR38" s="179">
        <v>0.55647378486075538</v>
      </c>
      <c r="AS38" s="176">
        <v>2.8259294537530438E-2</v>
      </c>
      <c r="AT38" s="176">
        <v>2.3301058976860187E-3</v>
      </c>
      <c r="AU38" s="176">
        <v>4.7080853291768456E-2</v>
      </c>
      <c r="AV38" s="180">
        <v>1.0460515199916913E-3</v>
      </c>
      <c r="AW38" s="173">
        <v>0.22758211045682111</v>
      </c>
      <c r="AX38" s="174">
        <v>6.7176296766142188E-2</v>
      </c>
      <c r="AY38" s="185">
        <v>5.6810130410817668E-3</v>
      </c>
      <c r="AZ38" s="174">
        <v>0.1377449540648312</v>
      </c>
      <c r="BA38" s="174">
        <v>3.586457902082331E-4</v>
      </c>
      <c r="BB38" s="175">
        <v>1.1954859673607768E-3</v>
      </c>
      <c r="BC38" s="176">
        <v>0.24210250437994676</v>
      </c>
      <c r="BD38" s="176">
        <v>0.20097480468106391</v>
      </c>
      <c r="BE38" s="176">
        <v>2.946004674606535E-3</v>
      </c>
      <c r="BF38" s="176">
        <v>1.9643371842678541E-2</v>
      </c>
      <c r="BG38" s="176">
        <v>1.8410444065366346E-2</v>
      </c>
      <c r="BH38" s="176">
        <v>1.1271700448183476E-3</v>
      </c>
      <c r="BI38" s="179">
        <v>0.4621782028241006</v>
      </c>
      <c r="BJ38" s="176">
        <v>3.0511911635534069E-2</v>
      </c>
      <c r="BK38" s="176">
        <v>1.8449524910098287E-3</v>
      </c>
      <c r="BL38" s="176">
        <v>9.9634213924699705E-2</v>
      </c>
      <c r="BM38" s="180">
        <v>3.7647827692955326E-3</v>
      </c>
      <c r="BN38" s="179">
        <v>0.4621782028241006</v>
      </c>
      <c r="BO38" s="176">
        <v>3.0511911635534069E-2</v>
      </c>
      <c r="BP38" s="176">
        <v>1.8449524910098287E-3</v>
      </c>
      <c r="BQ38" s="176">
        <v>9.9634213924699705E-2</v>
      </c>
      <c r="BR38" s="180">
        <v>1.1294348307886598E-3</v>
      </c>
      <c r="BS38" s="180">
        <v>3.7647827692955326E-3</v>
      </c>
      <c r="BT38" s="179">
        <v>0.51955356762467697</v>
      </c>
      <c r="BU38" s="176">
        <v>8.9179213484981604E-2</v>
      </c>
      <c r="BV38" s="176">
        <v>0.18286192089138606</v>
      </c>
      <c r="BW38" s="180">
        <v>3.3857179887193207E-3</v>
      </c>
      <c r="BX38" s="176">
        <v>8.6216460555720173E-2</v>
      </c>
      <c r="BY38" s="176">
        <v>0.17678679788233906</v>
      </c>
      <c r="BZ38" s="176">
        <v>3.2732361053663056E-3</v>
      </c>
      <c r="CA38" s="179">
        <v>0.50121921218768417</v>
      </c>
      <c r="CB38" s="176">
        <v>8.6032197470636257E-2</v>
      </c>
      <c r="CC38" s="176">
        <v>0.17640896654282526</v>
      </c>
      <c r="CD38" s="180">
        <v>3.2662404971135978E-3</v>
      </c>
      <c r="CE38" s="179">
        <v>0</v>
      </c>
      <c r="CF38" s="183">
        <v>6.1892974389653743E-3</v>
      </c>
      <c r="CG38" s="177">
        <v>2.0634501075170706E-2</v>
      </c>
      <c r="CH38" s="181">
        <v>0.40629203520068502</v>
      </c>
      <c r="CI38" s="181">
        <v>3.7674934321360869E-2</v>
      </c>
      <c r="CJ38" s="181">
        <v>0.10903589306915998</v>
      </c>
      <c r="CK38" s="181">
        <v>1.5276134374261128E-3</v>
      </c>
      <c r="CL38" s="182">
        <v>0.47840216087256621</v>
      </c>
      <c r="CM38" s="181">
        <v>3.73048458032312E-2</v>
      </c>
      <c r="CN38" s="181">
        <v>0.10889699817170392</v>
      </c>
      <c r="CO38" s="183">
        <v>1.5276134374261128E-3</v>
      </c>
      <c r="CP38" s="174">
        <v>0</v>
      </c>
      <c r="CQ38" s="174">
        <v>3.674220774200114E-2</v>
      </c>
      <c r="CR38" s="174">
        <v>0.10868583907870003</v>
      </c>
      <c r="CS38" s="174">
        <v>1.5276134374261128E-3</v>
      </c>
      <c r="CT38" s="173">
        <v>0</v>
      </c>
      <c r="CU38" s="174">
        <v>0.15581657108105776</v>
      </c>
      <c r="CV38" s="174">
        <v>1.8609915240517139E-2</v>
      </c>
      <c r="CW38" s="174">
        <v>0.26555082197442531</v>
      </c>
      <c r="CX38" s="174">
        <v>5.9156270506752458E-3</v>
      </c>
      <c r="CY38" s="175">
        <v>2.2183601440032173E-3</v>
      </c>
      <c r="CZ38" s="174">
        <v>0</v>
      </c>
      <c r="DA38" s="174">
        <v>0.10840457347539757</v>
      </c>
      <c r="DB38" s="174">
        <v>1.2605498661745596E-2</v>
      </c>
      <c r="DC38" s="174">
        <v>0.22228350940167174</v>
      </c>
      <c r="DD38" s="174">
        <v>1.9291945615687225E-3</v>
      </c>
      <c r="DE38" s="179">
        <v>0</v>
      </c>
      <c r="DF38" s="176">
        <v>2.784439327735018E-2</v>
      </c>
      <c r="DG38" s="176">
        <v>1.6836566437180346E-3</v>
      </c>
      <c r="DH38" s="176">
        <v>9.0535272324251112E-2</v>
      </c>
      <c r="DI38" s="180">
        <v>1.03069345458487E-3</v>
      </c>
      <c r="DJ38" s="176">
        <v>0</v>
      </c>
      <c r="DK38" s="176">
        <v>2.713212297082683E-2</v>
      </c>
      <c r="DL38" s="176">
        <v>1.6405880581770954E-3</v>
      </c>
      <c r="DM38" s="176">
        <v>8.859778359997543E-2</v>
      </c>
      <c r="DN38" s="176">
        <v>1.1412817260940962E-3</v>
      </c>
      <c r="DO38" s="173">
        <v>5.1972726601415067E-2</v>
      </c>
      <c r="DP38" s="175">
        <v>2.3218853350961126E-2</v>
      </c>
      <c r="DQ38" s="174">
        <v>0</v>
      </c>
      <c r="DR38" s="174">
        <v>2.6075648158291814E-2</v>
      </c>
      <c r="DS38" s="174">
        <v>5.3468100069263114E-2</v>
      </c>
      <c r="DT38" s="174">
        <v>2.320243371824749E-3</v>
      </c>
      <c r="DU38" s="173">
        <v>19.679995898849459</v>
      </c>
      <c r="DV38" s="174">
        <v>2.0449827358441501</v>
      </c>
      <c r="DW38" s="174">
        <v>5.3822039351425408</v>
      </c>
      <c r="DX38" s="174">
        <v>0.33359413225405948</v>
      </c>
      <c r="DY38" s="175">
        <v>6.9367825440848158E-2</v>
      </c>
      <c r="DZ38" s="174">
        <v>34.111992891339057</v>
      </c>
      <c r="EA38" s="174">
        <v>2.0449827358441501</v>
      </c>
      <c r="EB38" s="174">
        <v>5.3822039351425408</v>
      </c>
      <c r="EC38" s="174">
        <v>0.33359413225405948</v>
      </c>
      <c r="ED38" s="174">
        <v>6.9367825440848158E-2</v>
      </c>
      <c r="EE38" s="179">
        <v>34.111992891339057</v>
      </c>
      <c r="EF38" s="176">
        <v>2.0449827358441501</v>
      </c>
      <c r="EG38" s="176">
        <v>5.3822039351425408</v>
      </c>
      <c r="EH38" s="176">
        <v>7.0977474947672217E-2</v>
      </c>
      <c r="EI38" s="180">
        <v>6.9367825440848158E-2</v>
      </c>
      <c r="EJ38" s="176">
        <v>24.271994941914333</v>
      </c>
      <c r="EK38" s="176">
        <v>2.0449827358441501</v>
      </c>
      <c r="EL38" s="176">
        <v>5.3822039351425408</v>
      </c>
      <c r="EM38" s="176">
        <v>0.33359413225405948</v>
      </c>
      <c r="EN38" s="176">
        <v>6.9367825440848158E-2</v>
      </c>
      <c r="EO38" s="179">
        <v>24.271994941914333</v>
      </c>
      <c r="EP38" s="176">
        <v>2.0449827358441501</v>
      </c>
      <c r="EQ38" s="176">
        <v>5.3822039351425408</v>
      </c>
      <c r="ER38" s="176">
        <v>0.33359413225405948</v>
      </c>
      <c r="ES38" s="180">
        <v>6.9367825440848158E-2</v>
      </c>
      <c r="ET38" s="179">
        <v>9.8399979494247294</v>
      </c>
      <c r="EU38" s="176">
        <v>2.0449827358441501</v>
      </c>
      <c r="EV38" s="176">
        <v>5.3822039351425408</v>
      </c>
      <c r="EW38" s="176">
        <v>7.0977474947672217E-2</v>
      </c>
      <c r="EX38" s="180">
        <v>6.9367825440848158E-2</v>
      </c>
      <c r="EY38" s="176">
        <v>28.863993984979203</v>
      </c>
      <c r="EZ38" s="176">
        <v>2.0449827358441501</v>
      </c>
      <c r="FA38" s="176">
        <v>5.3822039351425408</v>
      </c>
      <c r="FB38" s="176">
        <v>7.0977474947672217E-2</v>
      </c>
      <c r="FC38" s="176">
        <v>6.9367825440848158E-2</v>
      </c>
      <c r="FD38" s="179">
        <v>27.551994258389239</v>
      </c>
      <c r="FE38" s="176">
        <v>2.0449827358441501</v>
      </c>
      <c r="FF38" s="176">
        <v>5.3822039351425408</v>
      </c>
      <c r="FG38" s="176">
        <v>0.33359413225405948</v>
      </c>
      <c r="FH38" s="180">
        <v>6.9367825440848158E-2</v>
      </c>
      <c r="FI38" s="176">
        <v>25.583994668504292</v>
      </c>
      <c r="FJ38" s="176">
        <v>2.0449827358441501</v>
      </c>
      <c r="FK38" s="176">
        <v>5.3822039351425408</v>
      </c>
      <c r="FL38" s="176">
        <v>0.33359413225405948</v>
      </c>
      <c r="FM38" s="176">
        <v>6.9367825440848158E-2</v>
      </c>
      <c r="FN38" s="179">
        <v>0</v>
      </c>
      <c r="FO38" s="176">
        <v>0</v>
      </c>
      <c r="FP38" s="176">
        <v>0</v>
      </c>
      <c r="FQ38" s="176">
        <v>7.0977474947672217E-2</v>
      </c>
      <c r="FR38" s="180">
        <v>0</v>
      </c>
      <c r="FS38" s="176">
        <v>26.239994531799276</v>
      </c>
      <c r="FT38" s="176">
        <v>2.0449827358441501</v>
      </c>
      <c r="FU38" s="176">
        <v>5.3822039351425408</v>
      </c>
      <c r="FV38" s="176">
        <v>0.33359413225405948</v>
      </c>
      <c r="FW38" s="176">
        <v>6.9367825440848158E-2</v>
      </c>
      <c r="FX38" s="179">
        <v>26.239994531799276</v>
      </c>
      <c r="FY38" s="176">
        <v>2.0449827358441501</v>
      </c>
      <c r="FZ38" s="176">
        <v>5.3822039351425408</v>
      </c>
      <c r="GA38" s="176">
        <v>0.33359413225405948</v>
      </c>
      <c r="GB38" s="180">
        <v>6.9367825440848158E-2</v>
      </c>
      <c r="GC38" s="174">
        <v>2.3122608480282719E-2</v>
      </c>
      <c r="GD38" s="174">
        <v>1.8120100191024122</v>
      </c>
      <c r="GE38" s="174">
        <v>2.7601045821243799</v>
      </c>
      <c r="GF38" s="174">
        <v>8.5172969937206688E-2</v>
      </c>
      <c r="GG38" s="184">
        <v>0</v>
      </c>
      <c r="GH38" s="185">
        <v>0</v>
      </c>
      <c r="GI38" s="186">
        <v>6.8106606572433698E-2</v>
      </c>
      <c r="GJ38" s="179">
        <v>2.3122608480282719E-2</v>
      </c>
      <c r="GK38" s="176">
        <v>1.8120100191024122</v>
      </c>
      <c r="GL38" s="176">
        <v>2.7601045821243799</v>
      </c>
      <c r="GM38" s="180">
        <v>8.5172969937206688E-2</v>
      </c>
      <c r="GN38" s="176">
        <v>2.6921291712378697</v>
      </c>
      <c r="GO38" s="176">
        <v>0.34150485363880745</v>
      </c>
      <c r="GP38" s="176">
        <v>4.8301830187176646</v>
      </c>
      <c r="GQ38" s="180">
        <v>0.10220756392464801</v>
      </c>
      <c r="GR38" s="178">
        <v>9.1256753504150023E-2</v>
      </c>
      <c r="GS38" s="178">
        <v>9.1256753504150023E-2</v>
      </c>
      <c r="GT38" s="178">
        <v>6.8106606572433698E-2</v>
      </c>
      <c r="GU38" s="178">
        <v>4.767462460070359E-2</v>
      </c>
      <c r="GV38" s="178">
        <v>0.16426215630747004</v>
      </c>
      <c r="GW38" s="178">
        <v>2.254578615984883E-2</v>
      </c>
      <c r="GX38" s="176">
        <v>1.9796401361443805E-3</v>
      </c>
      <c r="GY38" s="176">
        <v>3.2088228514441763E-2</v>
      </c>
      <c r="GZ38" s="176">
        <v>1.9402670614995607E-3</v>
      </c>
      <c r="HA38" s="176">
        <v>0.10478155097136638</v>
      </c>
      <c r="HB38" s="176">
        <v>1.1877840816866283E-3</v>
      </c>
      <c r="HC38" s="182">
        <v>1.6892302711644647E-3</v>
      </c>
      <c r="HD38" s="181">
        <v>7.1190442903699386E-2</v>
      </c>
      <c r="HE38" s="181">
        <v>6.0204842184772454E-3</v>
      </c>
      <c r="HF38" s="181">
        <v>0.14597595818302811</v>
      </c>
      <c r="HG38" s="183">
        <v>1.0135381626986788E-3</v>
      </c>
      <c r="HH38" s="181">
        <v>7.2408950912355732E-2</v>
      </c>
      <c r="HI38" s="181">
        <v>6.1235318739908846E-3</v>
      </c>
      <c r="HJ38" s="181">
        <v>0.14847450808470405</v>
      </c>
      <c r="HK38" s="181">
        <v>1.0308860582581684E-3</v>
      </c>
      <c r="HL38" s="179">
        <v>2.9168057226425695E-2</v>
      </c>
      <c r="HM38" s="176">
        <v>0.10421330893225306</v>
      </c>
      <c r="HN38" s="176">
        <v>1.9295262403235192E-2</v>
      </c>
      <c r="HO38" s="176">
        <v>1.6538796345630165E-3</v>
      </c>
      <c r="HP38" s="179">
        <v>3.5835041735322995E-2</v>
      </c>
      <c r="HQ38" s="176">
        <v>0.12803349383105375</v>
      </c>
      <c r="HR38" s="176">
        <v>2.3705608095403237E-2</v>
      </c>
      <c r="HS38" s="176">
        <v>3.037549744014429</v>
      </c>
      <c r="HT38" s="176">
        <v>0.11616772611743621</v>
      </c>
      <c r="HU38" s="176">
        <v>1.4736232840954874E-2</v>
      </c>
      <c r="HV38" s="176">
        <v>0.23820184898800698</v>
      </c>
      <c r="HW38" s="176">
        <v>5.5129321152100549E-3</v>
      </c>
      <c r="HX38" s="180">
        <v>1.6538796345630165E-3</v>
      </c>
      <c r="HY38" s="179">
        <v>0.11616772611743621</v>
      </c>
      <c r="HZ38" s="176">
        <v>1.4736232840954874E-2</v>
      </c>
      <c r="IA38" s="176">
        <v>0.23820184898800698</v>
      </c>
      <c r="IB38" s="176">
        <v>4.4103456921680446E-3</v>
      </c>
      <c r="IC38" s="180">
        <v>1.6538796345630165E-3</v>
      </c>
      <c r="ID38" s="182">
        <v>9.1104350051685573E-2</v>
      </c>
      <c r="IE38" s="181">
        <v>1.1556866610510247E-2</v>
      </c>
      <c r="IF38" s="181">
        <v>0.1868094122047628</v>
      </c>
      <c r="IG38" s="181">
        <v>4.755858838110456E-3</v>
      </c>
      <c r="IH38" s="183">
        <v>1.2970524103937606E-3</v>
      </c>
      <c r="II38" s="182">
        <v>2.6921291712378697</v>
      </c>
      <c r="IJ38" s="181">
        <v>5.520209164248759</v>
      </c>
      <c r="IK38" s="181">
        <v>0.14053540039639101</v>
      </c>
      <c r="IL38" s="183">
        <v>3.8327836471743003E-2</v>
      </c>
      <c r="IM38" s="174">
        <v>0.82834743730395943</v>
      </c>
      <c r="IN38" s="174">
        <v>5.1061934769301027</v>
      </c>
      <c r="IO38" s="174">
        <v>0.10477769141147818</v>
      </c>
      <c r="IP38" s="173">
        <v>0.31431971479468851</v>
      </c>
      <c r="IQ38" s="174">
        <v>5.1061934769301027</v>
      </c>
      <c r="IR38" s="175">
        <v>0.10477769141147818</v>
      </c>
      <c r="IS38" s="179">
        <v>0.82834743730395943</v>
      </c>
      <c r="IT38" s="176">
        <v>5.1061934769301027</v>
      </c>
      <c r="IU38" s="176">
        <v>0.10477769141147818</v>
      </c>
      <c r="IV38" s="176">
        <v>0.69002614553109498</v>
      </c>
      <c r="IW38" s="180">
        <v>0.94998440213073543</v>
      </c>
      <c r="IX38" s="179">
        <v>0.22911500819503006</v>
      </c>
      <c r="IY38" s="176">
        <v>6.762876815401786E-2</v>
      </c>
      <c r="IZ38" s="181">
        <v>5.7192779645589666E-3</v>
      </c>
      <c r="JA38" s="176">
        <v>0.13867274635971694</v>
      </c>
      <c r="JB38" s="176">
        <v>3.6106147797703364E-4</v>
      </c>
      <c r="JC38" s="180">
        <v>1.2035382599234453E-3</v>
      </c>
    </row>
    <row r="39" spans="1:263" s="62" customFormat="1" ht="12.5" x14ac:dyDescent="0.25">
      <c r="A39" s="82" t="s">
        <v>215</v>
      </c>
      <c r="B39" s="173">
        <v>1.6023853035364344</v>
      </c>
      <c r="C39" s="174">
        <v>1.0268504637013005</v>
      </c>
      <c r="D39" s="174">
        <v>1.706672692265357</v>
      </c>
      <c r="E39" s="174">
        <v>0.69971891140009657</v>
      </c>
      <c r="F39" s="175">
        <v>0.14903265901378521</v>
      </c>
      <c r="G39" s="176">
        <v>1.6199913839968094</v>
      </c>
      <c r="H39" s="176">
        <v>0.27382679032034679</v>
      </c>
      <c r="I39" s="176">
        <v>0.53749728390912965</v>
      </c>
      <c r="J39" s="176">
        <v>0.17558818353829267</v>
      </c>
      <c r="K39" s="176">
        <v>0.14903265901378521</v>
      </c>
      <c r="L39" s="173">
        <v>0</v>
      </c>
      <c r="M39" s="174">
        <v>0</v>
      </c>
      <c r="N39" s="174">
        <v>4.8541503316351102</v>
      </c>
      <c r="O39" s="174">
        <v>0</v>
      </c>
      <c r="P39" s="175">
        <v>0</v>
      </c>
      <c r="Q39" s="173">
        <v>0</v>
      </c>
      <c r="R39" s="174">
        <v>0</v>
      </c>
      <c r="S39" s="174">
        <v>4.8404076942059371</v>
      </c>
      <c r="T39" s="174">
        <v>0</v>
      </c>
      <c r="U39" s="175">
        <v>0</v>
      </c>
      <c r="V39" s="176">
        <v>0.62584003066578153</v>
      </c>
      <c r="W39" s="176">
        <v>0.45733727409779712</v>
      </c>
      <c r="X39" s="176">
        <v>0.36913089312724373</v>
      </c>
      <c r="Y39" s="176">
        <v>0.12938034090590986</v>
      </c>
      <c r="Z39" s="176">
        <v>0.14641756896367084</v>
      </c>
      <c r="AA39" s="177">
        <v>0.15239274811641457</v>
      </c>
      <c r="AB39" s="176">
        <v>0.93876004599867224</v>
      </c>
      <c r="AC39" s="176">
        <v>0.26902192593988067</v>
      </c>
      <c r="AD39" s="176">
        <v>0.42816143403228685</v>
      </c>
      <c r="AE39" s="176">
        <v>0.21563390150984979</v>
      </c>
      <c r="AF39" s="176">
        <v>0.14641756896367084</v>
      </c>
      <c r="AG39" s="178">
        <v>0.15239274811641457</v>
      </c>
      <c r="AH39" s="173">
        <v>0.30185321864944459</v>
      </c>
      <c r="AI39" s="174">
        <v>0.27315010235675274</v>
      </c>
      <c r="AJ39" s="174">
        <v>0.31880319304778121</v>
      </c>
      <c r="AK39" s="174">
        <v>0.42912795023644895</v>
      </c>
      <c r="AL39" s="175">
        <v>0.14866436558851789</v>
      </c>
      <c r="AM39" s="174">
        <v>0.3031212355539073</v>
      </c>
      <c r="AN39" s="174">
        <v>0.2742975439801808</v>
      </c>
      <c r="AO39" s="174">
        <v>0.3201424129500568</v>
      </c>
      <c r="AP39" s="174">
        <v>0.43093061941954353</v>
      </c>
      <c r="AQ39" s="174">
        <v>0.14928887086794107</v>
      </c>
      <c r="AR39" s="179">
        <v>0.90936370666172184</v>
      </c>
      <c r="AS39" s="176">
        <v>0.2742975439801808</v>
      </c>
      <c r="AT39" s="176">
        <v>0.43655783584098656</v>
      </c>
      <c r="AU39" s="176">
        <v>0.21986256092833853</v>
      </c>
      <c r="AV39" s="180">
        <v>0.14928887086794107</v>
      </c>
      <c r="AW39" s="173">
        <v>0.37190415283749251</v>
      </c>
      <c r="AX39" s="174">
        <v>0.65204363796715026</v>
      </c>
      <c r="AY39" s="185">
        <v>1.0643682594263233</v>
      </c>
      <c r="AZ39" s="174">
        <v>0.64325423687563266</v>
      </c>
      <c r="BA39" s="174">
        <v>5.1184692186244191E-2</v>
      </c>
      <c r="BB39" s="175">
        <v>0.17061564062081391</v>
      </c>
      <c r="BC39" s="176">
        <v>0.39563270861020683</v>
      </c>
      <c r="BD39" s="176">
        <v>1.9507527073154562</v>
      </c>
      <c r="BE39" s="176">
        <v>0.55194977464365902</v>
      </c>
      <c r="BF39" s="176">
        <v>9.1732450383477229E-2</v>
      </c>
      <c r="BG39" s="176">
        <v>2.6274751808761381</v>
      </c>
      <c r="BH39" s="176">
        <v>0.16086582740057989</v>
      </c>
      <c r="BI39" s="179">
        <v>0.7552702303191956</v>
      </c>
      <c r="BJ39" s="176">
        <v>0.29616246833947635</v>
      </c>
      <c r="BK39" s="176">
        <v>0.34566174331584792</v>
      </c>
      <c r="BL39" s="176">
        <v>0.46528114717488323</v>
      </c>
      <c r="BM39" s="180">
        <v>0.53729683285166918</v>
      </c>
      <c r="BN39" s="179">
        <v>0.7552702303191956</v>
      </c>
      <c r="BO39" s="176">
        <v>0.29616246833947635</v>
      </c>
      <c r="BP39" s="176">
        <v>0.34566174331584792</v>
      </c>
      <c r="BQ39" s="176">
        <v>0.46528114717488323</v>
      </c>
      <c r="BR39" s="180">
        <v>0.16118904985550075</v>
      </c>
      <c r="BS39" s="180">
        <v>0.53729683285166918</v>
      </c>
      <c r="BT39" s="179">
        <v>0.84903039625257593</v>
      </c>
      <c r="BU39" s="176">
        <v>0.86561393811610565</v>
      </c>
      <c r="BV39" s="176">
        <v>0.85394565757551133</v>
      </c>
      <c r="BW39" s="180">
        <v>0.48319801267264401</v>
      </c>
      <c r="BX39" s="176">
        <v>0.83685611293978346</v>
      </c>
      <c r="BY39" s="176">
        <v>0.8255754813927173</v>
      </c>
      <c r="BZ39" s="176">
        <v>0.46714498561045453</v>
      </c>
      <c r="CA39" s="179">
        <v>0.81906924107684875</v>
      </c>
      <c r="CB39" s="176">
        <v>0.83506757177087343</v>
      </c>
      <c r="CC39" s="176">
        <v>0.8238110493551396</v>
      </c>
      <c r="CD39" s="180">
        <v>0.46614659648991724</v>
      </c>
      <c r="CE39" s="179">
        <v>0</v>
      </c>
      <c r="CF39" s="183">
        <v>1.2749220468162319</v>
      </c>
      <c r="CG39" s="177">
        <v>21.558949831747622</v>
      </c>
      <c r="CH39" s="181">
        <v>2.9311336765023457</v>
      </c>
      <c r="CI39" s="181">
        <v>1.091580365022319</v>
      </c>
      <c r="CJ39" s="181">
        <v>0.91572649921973759</v>
      </c>
      <c r="CK39" s="181">
        <v>0.21801572947176626</v>
      </c>
      <c r="CL39" s="182">
        <v>3.110965269873311</v>
      </c>
      <c r="CM39" s="181">
        <v>0.96569863713578208</v>
      </c>
      <c r="CN39" s="181">
        <v>0.86848285660485225</v>
      </c>
      <c r="CO39" s="183">
        <v>0.21801572947176626</v>
      </c>
      <c r="CP39" s="174">
        <v>0</v>
      </c>
      <c r="CQ39" s="174">
        <v>1.194165706549966</v>
      </c>
      <c r="CR39" s="174">
        <v>0.95422696544329044</v>
      </c>
      <c r="CS39" s="174">
        <v>0.21801572947176626</v>
      </c>
      <c r="CT39" s="173">
        <v>0</v>
      </c>
      <c r="CU39" s="174">
        <v>1.5124263877920017</v>
      </c>
      <c r="CV39" s="174">
        <v>3.4866674217049272</v>
      </c>
      <c r="CW39" s="174">
        <v>1.2400940019948694</v>
      </c>
      <c r="CX39" s="174">
        <v>0.84425792228490848</v>
      </c>
      <c r="CY39" s="175">
        <v>0.31659672085684071</v>
      </c>
      <c r="CZ39" s="174">
        <v>0</v>
      </c>
      <c r="DA39" s="174">
        <v>1.0522240115028414</v>
      </c>
      <c r="DB39" s="174">
        <v>2.3617077751414897</v>
      </c>
      <c r="DC39" s="174">
        <v>1.0380402692857444</v>
      </c>
      <c r="DD39" s="174">
        <v>0.27532800466984148</v>
      </c>
      <c r="DE39" s="179">
        <v>0</v>
      </c>
      <c r="DF39" s="176">
        <v>0.2702703239619817</v>
      </c>
      <c r="DG39" s="176">
        <v>0.31544210132714201</v>
      </c>
      <c r="DH39" s="176">
        <v>0.6780603716475696</v>
      </c>
      <c r="DI39" s="180">
        <v>0.1470970206583849</v>
      </c>
      <c r="DJ39" s="176">
        <v>0</v>
      </c>
      <c r="DK39" s="176">
        <v>0.26335670495886421</v>
      </c>
      <c r="DL39" s="176">
        <v>0.30737297085751109</v>
      </c>
      <c r="DM39" s="176">
        <v>0.41374219524332806</v>
      </c>
      <c r="DN39" s="176">
        <v>0.16287979795885743</v>
      </c>
      <c r="DO39" s="173">
        <v>9.7373690485059612</v>
      </c>
      <c r="DP39" s="175">
        <v>3.3137147964192319</v>
      </c>
      <c r="DQ39" s="174">
        <v>0</v>
      </c>
      <c r="DR39" s="174">
        <v>0.25310208073353485</v>
      </c>
      <c r="DS39" s="174">
        <v>0.24969032180341133</v>
      </c>
      <c r="DT39" s="174">
        <v>0.33113714429791419</v>
      </c>
      <c r="DU39" s="173">
        <v>32.160138544789412</v>
      </c>
      <c r="DV39" s="174">
        <v>19.849530963306943</v>
      </c>
      <c r="DW39" s="174">
        <v>25.134318048265161</v>
      </c>
      <c r="DX39" s="174">
        <v>47.609405828094125</v>
      </c>
      <c r="DY39" s="175">
        <v>14.288951349706171</v>
      </c>
      <c r="DZ39" s="174">
        <v>55.744240144301642</v>
      </c>
      <c r="EA39" s="174">
        <v>19.849530963306943</v>
      </c>
      <c r="EB39" s="174">
        <v>25.134318048265161</v>
      </c>
      <c r="EC39" s="174">
        <v>47.609405828094125</v>
      </c>
      <c r="ED39" s="174">
        <v>14.288951349706171</v>
      </c>
      <c r="EE39" s="179">
        <v>55.744240144301642</v>
      </c>
      <c r="EF39" s="176">
        <v>19.849530963306943</v>
      </c>
      <c r="EG39" s="176">
        <v>25.134318048265161</v>
      </c>
      <c r="EH39" s="176">
        <v>10.12966081448811</v>
      </c>
      <c r="EI39" s="180">
        <v>14.288951349706171</v>
      </c>
      <c r="EJ39" s="176">
        <v>39.664170871906933</v>
      </c>
      <c r="EK39" s="176">
        <v>19.849530963306943</v>
      </c>
      <c r="EL39" s="176">
        <v>25.134318048265161</v>
      </c>
      <c r="EM39" s="176">
        <v>47.609405828094125</v>
      </c>
      <c r="EN39" s="176">
        <v>14.288951349706171</v>
      </c>
      <c r="EO39" s="179">
        <v>39.664170871906933</v>
      </c>
      <c r="EP39" s="176">
        <v>19.849530963306943</v>
      </c>
      <c r="EQ39" s="176">
        <v>25.134318048265161</v>
      </c>
      <c r="ER39" s="176">
        <v>47.609405828094125</v>
      </c>
      <c r="ES39" s="180">
        <v>14.288951349706171</v>
      </c>
      <c r="ET39" s="179">
        <v>16.080069272394706</v>
      </c>
      <c r="EU39" s="176">
        <v>19.849530963306943</v>
      </c>
      <c r="EV39" s="176">
        <v>25.134318048265161</v>
      </c>
      <c r="EW39" s="176">
        <v>10.12966081448811</v>
      </c>
      <c r="EX39" s="180">
        <v>14.288951349706171</v>
      </c>
      <c r="EY39" s="176">
        <v>47.168203199024468</v>
      </c>
      <c r="EZ39" s="176">
        <v>19.849530963306943</v>
      </c>
      <c r="FA39" s="176">
        <v>25.134318048265161</v>
      </c>
      <c r="FB39" s="176">
        <v>10.12966081448811</v>
      </c>
      <c r="FC39" s="176">
        <v>14.288951349706171</v>
      </c>
      <c r="FD39" s="179">
        <v>45.024193962705169</v>
      </c>
      <c r="FE39" s="176">
        <v>19.849530963306943</v>
      </c>
      <c r="FF39" s="176">
        <v>25.134318048265161</v>
      </c>
      <c r="FG39" s="176">
        <v>47.609405828094125</v>
      </c>
      <c r="FH39" s="180">
        <v>14.288951349706171</v>
      </c>
      <c r="FI39" s="176">
        <v>41.808180108226232</v>
      </c>
      <c r="FJ39" s="176">
        <v>19.849530963306943</v>
      </c>
      <c r="FK39" s="176">
        <v>25.134318048265161</v>
      </c>
      <c r="FL39" s="176">
        <v>47.609405828094125</v>
      </c>
      <c r="FM39" s="176">
        <v>14.288951349706171</v>
      </c>
      <c r="FN39" s="179">
        <v>0</v>
      </c>
      <c r="FO39" s="176">
        <v>0</v>
      </c>
      <c r="FP39" s="176">
        <v>0</v>
      </c>
      <c r="FQ39" s="176">
        <v>10.12966081448811</v>
      </c>
      <c r="FR39" s="180">
        <v>0</v>
      </c>
      <c r="FS39" s="176">
        <v>42.880184726385878</v>
      </c>
      <c r="FT39" s="176">
        <v>19.849530963306943</v>
      </c>
      <c r="FU39" s="176">
        <v>25.134318048265161</v>
      </c>
      <c r="FV39" s="176">
        <v>47.609405828094125</v>
      </c>
      <c r="FW39" s="176">
        <v>14.288951349706171</v>
      </c>
      <c r="FX39" s="179">
        <v>42.880184726385878</v>
      </c>
      <c r="FY39" s="176">
        <v>19.849530963306943</v>
      </c>
      <c r="FZ39" s="176">
        <v>25.134318048265161</v>
      </c>
      <c r="GA39" s="176">
        <v>47.609405828094125</v>
      </c>
      <c r="GB39" s="180">
        <v>14.288951349706171</v>
      </c>
      <c r="GC39" s="174">
        <v>4.7629837832353905</v>
      </c>
      <c r="GD39" s="174">
        <v>17.58819199280363</v>
      </c>
      <c r="GE39" s="174">
        <v>12.889393870905211</v>
      </c>
      <c r="GF39" s="174">
        <v>12.155592977385734</v>
      </c>
      <c r="GG39" s="184">
        <v>0</v>
      </c>
      <c r="GH39" s="185">
        <v>0</v>
      </c>
      <c r="GI39" s="186">
        <v>9.719940365773267</v>
      </c>
      <c r="GJ39" s="179">
        <v>4.7629837832353905</v>
      </c>
      <c r="GK39" s="176">
        <v>17.58819199280363</v>
      </c>
      <c r="GL39" s="176">
        <v>12.889393870905211</v>
      </c>
      <c r="GM39" s="180">
        <v>12.155592977385734</v>
      </c>
      <c r="GN39" s="176">
        <v>26.131028103593962</v>
      </c>
      <c r="GO39" s="176">
        <v>63.982765754039583</v>
      </c>
      <c r="GP39" s="176">
        <v>22.55643927408412</v>
      </c>
      <c r="GQ39" s="180">
        <v>14.586711572862878</v>
      </c>
      <c r="GR39" s="178">
        <v>13.023849618627573</v>
      </c>
      <c r="GS39" s="178">
        <v>13.023849618627573</v>
      </c>
      <c r="GT39" s="178">
        <v>9.719940365773267</v>
      </c>
      <c r="GU39" s="178">
        <v>6.8039582560412857</v>
      </c>
      <c r="GV39" s="178">
        <v>23.442929313529628</v>
      </c>
      <c r="GW39" s="178">
        <v>3.2176569646021056</v>
      </c>
      <c r="GX39" s="176">
        <v>0.28252742336457681</v>
      </c>
      <c r="GY39" s="176">
        <v>0.3114629156965274</v>
      </c>
      <c r="GZ39" s="176">
        <v>0.36351943925079794</v>
      </c>
      <c r="HA39" s="176">
        <v>0.48931866191634416</v>
      </c>
      <c r="HB39" s="176">
        <v>0.1695164540187461</v>
      </c>
      <c r="HC39" s="182">
        <v>0.24108112745736643</v>
      </c>
      <c r="HD39" s="181">
        <v>0.69100676301074127</v>
      </c>
      <c r="HE39" s="181">
        <v>1.127970005029961</v>
      </c>
      <c r="HF39" s="181">
        <v>0.68169214778653964</v>
      </c>
      <c r="HG39" s="183">
        <v>0.14464867647441987</v>
      </c>
      <c r="HH39" s="181">
        <v>0.70283415500917679</v>
      </c>
      <c r="HI39" s="181">
        <v>1.1472765359151866</v>
      </c>
      <c r="HJ39" s="181">
        <v>0.69336010920995272</v>
      </c>
      <c r="HK39" s="181">
        <v>0.14712450839140973</v>
      </c>
      <c r="HL39" s="179">
        <v>0.46490377175611913</v>
      </c>
      <c r="HM39" s="176">
        <v>0.48666503223014562</v>
      </c>
      <c r="HN39" s="176">
        <v>2.7537534071959451</v>
      </c>
      <c r="HO39" s="176">
        <v>0.23603600633108099</v>
      </c>
      <c r="HP39" s="179">
        <v>0.57116749101466058</v>
      </c>
      <c r="HQ39" s="176">
        <v>0.59790275388275027</v>
      </c>
      <c r="HR39" s="176">
        <v>3.3831827574121611</v>
      </c>
      <c r="HS39" s="176">
        <v>4.9638232195924763</v>
      </c>
      <c r="HT39" s="176">
        <v>1.1275766959241185</v>
      </c>
      <c r="HU39" s="176">
        <v>2.7609122503337007</v>
      </c>
      <c r="HV39" s="176">
        <v>1.112377216526047</v>
      </c>
      <c r="HW39" s="176">
        <v>0.78678668777026994</v>
      </c>
      <c r="HX39" s="180">
        <v>0.23603600633108099</v>
      </c>
      <c r="HY39" s="179">
        <v>1.1275766959241185</v>
      </c>
      <c r="HZ39" s="176">
        <v>2.7609122503337007</v>
      </c>
      <c r="IA39" s="176">
        <v>1.112377216526047</v>
      </c>
      <c r="IB39" s="176">
        <v>0.62942935021621604</v>
      </c>
      <c r="IC39" s="180">
        <v>0.23603600633108099</v>
      </c>
      <c r="ID39" s="182">
        <v>0.88430018774530406</v>
      </c>
      <c r="IE39" s="181">
        <v>2.1652409367306604</v>
      </c>
      <c r="IF39" s="181">
        <v>0.87238002077667953</v>
      </c>
      <c r="IG39" s="181">
        <v>0.67873979663493766</v>
      </c>
      <c r="IH39" s="183">
        <v>0.18511085362771029</v>
      </c>
      <c r="II39" s="182">
        <v>26.131028103593962</v>
      </c>
      <c r="IJ39" s="181">
        <v>25.778787741810422</v>
      </c>
      <c r="IK39" s="181">
        <v>20.056728412686457</v>
      </c>
      <c r="IL39" s="183">
        <v>5.4700168398235789</v>
      </c>
      <c r="IM39" s="174">
        <v>8.0403163395673687</v>
      </c>
      <c r="IN39" s="174">
        <v>23.845378661174642</v>
      </c>
      <c r="IO39" s="174">
        <v>15.920341277146344</v>
      </c>
      <c r="IP39" s="173">
        <v>58.889484202925942</v>
      </c>
      <c r="IQ39" s="174">
        <v>23.845378661174642</v>
      </c>
      <c r="IR39" s="175">
        <v>15.920341277146344</v>
      </c>
      <c r="IS39" s="179">
        <v>8.0403163395673687</v>
      </c>
      <c r="IT39" s="176">
        <v>23.845378661174642</v>
      </c>
      <c r="IU39" s="176">
        <v>15.920341277146344</v>
      </c>
      <c r="IV39" s="176">
        <v>3.2223484677263028</v>
      </c>
      <c r="IW39" s="180">
        <v>144.34442757946019</v>
      </c>
      <c r="IX39" s="179">
        <v>0.37440914338165598</v>
      </c>
      <c r="IY39" s="176">
        <v>0.65643553070356553</v>
      </c>
      <c r="IZ39" s="181">
        <v>1.0715373980471972</v>
      </c>
      <c r="JA39" s="176">
        <v>0.64758692788909034</v>
      </c>
      <c r="JB39" s="176">
        <v>5.1529450826216905E-2</v>
      </c>
      <c r="JC39" s="180">
        <v>0.17176483608738966</v>
      </c>
    </row>
    <row r="40" spans="1:263" s="62" customFormat="1" ht="12.5" x14ac:dyDescent="0.25">
      <c r="A40" s="82" t="s">
        <v>216</v>
      </c>
      <c r="B40" s="173">
        <v>3.2479144398315778E-2</v>
      </c>
      <c r="C40" s="174">
        <v>2.0321460566646441E-2</v>
      </c>
      <c r="D40" s="174">
        <v>1.348415620615195E-2</v>
      </c>
      <c r="E40" s="174">
        <v>1.3950464349538484E-2</v>
      </c>
      <c r="F40" s="175">
        <v>3.9480890914998638E-4</v>
      </c>
      <c r="G40" s="176">
        <v>3.28360064016672E-2</v>
      </c>
      <c r="H40" s="176">
        <v>5.4190561511057176E-3</v>
      </c>
      <c r="I40" s="176">
        <v>4.2466826647310184E-3</v>
      </c>
      <c r="J40" s="176">
        <v>3.5007438769230816E-3</v>
      </c>
      <c r="K40" s="176">
        <v>3.9480890914998638E-4</v>
      </c>
      <c r="L40" s="173">
        <v>0</v>
      </c>
      <c r="M40" s="174">
        <v>0</v>
      </c>
      <c r="N40" s="174">
        <v>3.8351888804778023E-2</v>
      </c>
      <c r="O40" s="174">
        <v>0</v>
      </c>
      <c r="P40" s="175">
        <v>0</v>
      </c>
      <c r="Q40" s="173">
        <v>0</v>
      </c>
      <c r="R40" s="174">
        <v>0</v>
      </c>
      <c r="S40" s="174">
        <v>3.8243310358178795E-2</v>
      </c>
      <c r="T40" s="174">
        <v>0</v>
      </c>
      <c r="U40" s="175">
        <v>0</v>
      </c>
      <c r="V40" s="176">
        <v>1.2685306512347271E-2</v>
      </c>
      <c r="W40" s="176">
        <v>9.0507446894813031E-3</v>
      </c>
      <c r="X40" s="176">
        <v>2.916445927799632E-3</v>
      </c>
      <c r="Y40" s="176">
        <v>2.5794869967534538E-3</v>
      </c>
      <c r="Z40" s="176">
        <v>3.8788116017974807E-4</v>
      </c>
      <c r="AA40" s="177">
        <v>4.0371026756387031E-4</v>
      </c>
      <c r="AB40" s="176">
        <v>1.9027959768520907E-2</v>
      </c>
      <c r="AC40" s="176">
        <v>5.3239674644007659E-3</v>
      </c>
      <c r="AD40" s="176">
        <v>3.3828370747984752E-3</v>
      </c>
      <c r="AE40" s="176">
        <v>4.2991449945890894E-3</v>
      </c>
      <c r="AF40" s="176">
        <v>3.8788116017974807E-4</v>
      </c>
      <c r="AG40" s="178">
        <v>4.0371026756387031E-4</v>
      </c>
      <c r="AH40" s="173">
        <v>6.1183376145391467E-3</v>
      </c>
      <c r="AI40" s="174">
        <v>5.4056644370692516E-3</v>
      </c>
      <c r="AJ40" s="174">
        <v>2.51881457619755E-3</v>
      </c>
      <c r="AK40" s="174">
        <v>8.5556272292046567E-3</v>
      </c>
      <c r="AL40" s="175">
        <v>3.9383324699352276E-4</v>
      </c>
      <c r="AM40" s="174">
        <v>6.1440393630815592E-3</v>
      </c>
      <c r="AN40" s="174">
        <v>5.4283724072433813E-3</v>
      </c>
      <c r="AO40" s="174">
        <v>2.5293955449084875E-3</v>
      </c>
      <c r="AP40" s="174">
        <v>8.5915674785863004E-3</v>
      </c>
      <c r="AQ40" s="174">
        <v>3.9548765113392442E-4</v>
      </c>
      <c r="AR40" s="179">
        <v>1.8432118089244678E-2</v>
      </c>
      <c r="AS40" s="176">
        <v>5.4283724072433813E-3</v>
      </c>
      <c r="AT40" s="176">
        <v>3.4491757430570287E-3</v>
      </c>
      <c r="AU40" s="176">
        <v>4.3834527951970926E-3</v>
      </c>
      <c r="AV40" s="180">
        <v>3.9548765113392442E-4</v>
      </c>
      <c r="AW40" s="173">
        <v>7.5382173411624575E-3</v>
      </c>
      <c r="AX40" s="174">
        <v>1.2904000674957625E-2</v>
      </c>
      <c r="AY40" s="185">
        <v>8.4094085151876965E-3</v>
      </c>
      <c r="AZ40" s="174">
        <v>1.2824714543254604E-2</v>
      </c>
      <c r="BA40" s="174">
        <v>1.3559559777672416E-4</v>
      </c>
      <c r="BB40" s="175">
        <v>4.519853259224138E-4</v>
      </c>
      <c r="BC40" s="176">
        <v>8.0191773122783912E-3</v>
      </c>
      <c r="BD40" s="176">
        <v>3.860556684573041E-2</v>
      </c>
      <c r="BE40" s="176">
        <v>4.3608695521849235E-3</v>
      </c>
      <c r="BF40" s="176">
        <v>1.828891942065538E-3</v>
      </c>
      <c r="BG40" s="176">
        <v>6.9605589596601E-3</v>
      </c>
      <c r="BH40" s="176">
        <v>4.2615667099959797E-4</v>
      </c>
      <c r="BI40" s="179">
        <v>1.5308759270412644E-2</v>
      </c>
      <c r="BJ40" s="176">
        <v>5.8610811743588457E-3</v>
      </c>
      <c r="BK40" s="176">
        <v>2.7310198156243765E-3</v>
      </c>
      <c r="BL40" s="176">
        <v>9.276422218155703E-3</v>
      </c>
      <c r="BM40" s="180">
        <v>1.4233764456171218E-3</v>
      </c>
      <c r="BN40" s="179">
        <v>1.5308759270412644E-2</v>
      </c>
      <c r="BO40" s="176">
        <v>5.8610811743588457E-3</v>
      </c>
      <c r="BP40" s="176">
        <v>2.7310198156243765E-3</v>
      </c>
      <c r="BQ40" s="176">
        <v>9.276422218155703E-3</v>
      </c>
      <c r="BR40" s="180">
        <v>4.2701293368513658E-4</v>
      </c>
      <c r="BS40" s="180">
        <v>1.4233764456171218E-3</v>
      </c>
      <c r="BT40" s="179">
        <v>1.7209207284657094E-2</v>
      </c>
      <c r="BU40" s="176">
        <v>1.7130575610747219E-2</v>
      </c>
      <c r="BV40" s="176">
        <v>1.7025320108346474E-2</v>
      </c>
      <c r="BW40" s="180">
        <v>1.2800609044295583E-3</v>
      </c>
      <c r="BX40" s="176">
        <v>1.6561455733061566E-2</v>
      </c>
      <c r="BY40" s="176">
        <v>1.6459697077469308E-2</v>
      </c>
      <c r="BZ40" s="176">
        <v>1.2375341311375919E-3</v>
      </c>
      <c r="CA40" s="179">
        <v>1.6601917213320851E-2</v>
      </c>
      <c r="CB40" s="176">
        <v>1.6526060346760796E-2</v>
      </c>
      <c r="CC40" s="176">
        <v>1.6424519171261E-2</v>
      </c>
      <c r="CD40" s="180">
        <v>1.2348892550265772E-3</v>
      </c>
      <c r="CE40" s="179">
        <v>0</v>
      </c>
      <c r="CF40" s="183">
        <v>4.3376548358787853E-3</v>
      </c>
      <c r="CG40" s="177">
        <v>1.5310154315953599</v>
      </c>
      <c r="CH40" s="181">
        <v>2.6077610762107906E-2</v>
      </c>
      <c r="CI40" s="181">
        <v>1.2081138137043233E-2</v>
      </c>
      <c r="CJ40" s="181">
        <v>1.2244896534304458E-2</v>
      </c>
      <c r="CK40" s="181">
        <v>5.7755496613883048E-4</v>
      </c>
      <c r="CL40" s="182">
        <v>2.1322601581660099E-2</v>
      </c>
      <c r="CM40" s="181">
        <v>8.6609311736659637E-3</v>
      </c>
      <c r="CN40" s="181">
        <v>1.0961286608069732E-2</v>
      </c>
      <c r="CO40" s="183">
        <v>5.7755496613883048E-4</v>
      </c>
      <c r="CP40" s="174">
        <v>0</v>
      </c>
      <c r="CQ40" s="174">
        <v>1.2042910947466784E-2</v>
      </c>
      <c r="CR40" s="174">
        <v>1.2230549800168834E-2</v>
      </c>
      <c r="CS40" s="174">
        <v>5.7755496613883048E-4</v>
      </c>
      <c r="CT40" s="173">
        <v>0</v>
      </c>
      <c r="CU40" s="174">
        <v>2.9931050611485203E-2</v>
      </c>
      <c r="CV40" s="174">
        <v>2.7547618454458959E-2</v>
      </c>
      <c r="CW40" s="174">
        <v>2.4724052591761268E-2</v>
      </c>
      <c r="CX40" s="174">
        <v>2.2365604394652002E-3</v>
      </c>
      <c r="CY40" s="175">
        <v>8.3871016479945002E-4</v>
      </c>
      <c r="CZ40" s="174">
        <v>0</v>
      </c>
      <c r="DA40" s="174">
        <v>2.0823605298827152E-2</v>
      </c>
      <c r="DB40" s="174">
        <v>1.865948678830797E-2</v>
      </c>
      <c r="DC40" s="174">
        <v>2.0695658691116676E-2</v>
      </c>
      <c r="DD40" s="174">
        <v>7.2938341100179771E-4</v>
      </c>
      <c r="DE40" s="179">
        <v>0</v>
      </c>
      <c r="DF40" s="176">
        <v>5.3486733705423103E-3</v>
      </c>
      <c r="DG40" s="176">
        <v>2.4922591118781757E-3</v>
      </c>
      <c r="DH40" s="176">
        <v>8.4265514576843444E-3</v>
      </c>
      <c r="DI40" s="180">
        <v>3.8968112526247098E-4</v>
      </c>
      <c r="DJ40" s="176">
        <v>0</v>
      </c>
      <c r="DK40" s="176">
        <v>5.2118522452557188E-3</v>
      </c>
      <c r="DL40" s="176">
        <v>2.4285061637039714E-3</v>
      </c>
      <c r="DM40" s="176">
        <v>8.2488777287619865E-3</v>
      </c>
      <c r="DN40" s="176">
        <v>4.3149196813806081E-4</v>
      </c>
      <c r="DO40" s="173">
        <v>7.6933442412277578E-2</v>
      </c>
      <c r="DP40" s="175">
        <v>8.7785062191464546E-3</v>
      </c>
      <c r="DQ40" s="174">
        <v>0</v>
      </c>
      <c r="DR40" s="174">
        <v>5.0089123341515596E-3</v>
      </c>
      <c r="DS40" s="174">
        <v>4.978136042905301E-3</v>
      </c>
      <c r="DT40" s="174">
        <v>8.7722983394672134E-4</v>
      </c>
      <c r="DU40" s="173">
        <v>0.65186180961644469</v>
      </c>
      <c r="DV40" s="174">
        <v>0.39282395538227649</v>
      </c>
      <c r="DW40" s="174">
        <v>0.50110894842142251</v>
      </c>
      <c r="DX40" s="174">
        <v>0.1261241509388234</v>
      </c>
      <c r="DY40" s="175">
        <v>4.8615159708367314E-2</v>
      </c>
      <c r="DZ40" s="174">
        <v>1.1298938033351706</v>
      </c>
      <c r="EA40" s="174">
        <v>0.39282395538227649</v>
      </c>
      <c r="EB40" s="174">
        <v>0.50110894842142251</v>
      </c>
      <c r="EC40" s="174">
        <v>0.1261241509388234</v>
      </c>
      <c r="ED40" s="174">
        <v>4.8615159708367314E-2</v>
      </c>
      <c r="EE40" s="179">
        <v>1.1298938033351706</v>
      </c>
      <c r="EF40" s="176">
        <v>0.39282395538227649</v>
      </c>
      <c r="EG40" s="176">
        <v>0.50110894842142251</v>
      </c>
      <c r="EH40" s="176">
        <v>2.6834925731664558E-2</v>
      </c>
      <c r="EI40" s="180">
        <v>4.8615159708367314E-2</v>
      </c>
      <c r="EJ40" s="176">
        <v>0.80396289852694847</v>
      </c>
      <c r="EK40" s="176">
        <v>0.39282395538227649</v>
      </c>
      <c r="EL40" s="176">
        <v>0.50110894842142251</v>
      </c>
      <c r="EM40" s="176">
        <v>0.1261241509388234</v>
      </c>
      <c r="EN40" s="176">
        <v>4.8615159708367314E-2</v>
      </c>
      <c r="EO40" s="179">
        <v>0.80396289852694847</v>
      </c>
      <c r="EP40" s="176">
        <v>0.39282395538227649</v>
      </c>
      <c r="EQ40" s="176">
        <v>0.50110894842142251</v>
      </c>
      <c r="ER40" s="176">
        <v>0.1261241509388234</v>
      </c>
      <c r="ES40" s="180">
        <v>4.8615159708367314E-2</v>
      </c>
      <c r="ET40" s="179">
        <v>0.32593090480822234</v>
      </c>
      <c r="EU40" s="176">
        <v>0.39282395538227649</v>
      </c>
      <c r="EV40" s="176">
        <v>0.50110894842142251</v>
      </c>
      <c r="EW40" s="176">
        <v>2.6834925731664558E-2</v>
      </c>
      <c r="EX40" s="180">
        <v>4.8615159708367314E-2</v>
      </c>
      <c r="EY40" s="176">
        <v>0.95606398743745225</v>
      </c>
      <c r="EZ40" s="176">
        <v>0.39282395538227649</v>
      </c>
      <c r="FA40" s="176">
        <v>0.50110894842142251</v>
      </c>
      <c r="FB40" s="176">
        <v>2.6834925731664558E-2</v>
      </c>
      <c r="FC40" s="176">
        <v>4.8615159708367314E-2</v>
      </c>
      <c r="FD40" s="179">
        <v>0.91260653346302256</v>
      </c>
      <c r="FE40" s="176">
        <v>0.39282395538227649</v>
      </c>
      <c r="FF40" s="176">
        <v>0.50110894842142251</v>
      </c>
      <c r="FG40" s="176">
        <v>0.1261241509388234</v>
      </c>
      <c r="FH40" s="180">
        <v>4.8615159708367314E-2</v>
      </c>
      <c r="FI40" s="176">
        <v>0.84742035250137804</v>
      </c>
      <c r="FJ40" s="176">
        <v>0.39282395538227649</v>
      </c>
      <c r="FK40" s="176">
        <v>0.50110894842142251</v>
      </c>
      <c r="FL40" s="176">
        <v>0.1261241509388234</v>
      </c>
      <c r="FM40" s="176">
        <v>4.8615159708367314E-2</v>
      </c>
      <c r="FN40" s="179">
        <v>0</v>
      </c>
      <c r="FO40" s="176">
        <v>0</v>
      </c>
      <c r="FP40" s="176">
        <v>0</v>
      </c>
      <c r="FQ40" s="176">
        <v>2.6834925731664558E-2</v>
      </c>
      <c r="FR40" s="180">
        <v>0</v>
      </c>
      <c r="FS40" s="176">
        <v>0.86914907948859277</v>
      </c>
      <c r="FT40" s="176">
        <v>0.39282395538227649</v>
      </c>
      <c r="FU40" s="176">
        <v>0.50110894842142251</v>
      </c>
      <c r="FV40" s="176">
        <v>0.1261241509388234</v>
      </c>
      <c r="FW40" s="176">
        <v>4.8615159708367314E-2</v>
      </c>
      <c r="FX40" s="179">
        <v>0.86914907948859277</v>
      </c>
      <c r="FY40" s="176">
        <v>0.39282395538227649</v>
      </c>
      <c r="FZ40" s="176">
        <v>0.50110894842142251</v>
      </c>
      <c r="GA40" s="176">
        <v>0.1261241509388234</v>
      </c>
      <c r="GB40" s="180">
        <v>4.8615159708367314E-2</v>
      </c>
      <c r="GC40" s="174">
        <v>1.6205053236122438E-2</v>
      </c>
      <c r="GD40" s="174">
        <v>0.34807185919948563</v>
      </c>
      <c r="GE40" s="174">
        <v>0.2569789479084218</v>
      </c>
      <c r="GF40" s="174">
        <v>3.220191087799746E-2</v>
      </c>
      <c r="GG40" s="184">
        <v>0</v>
      </c>
      <c r="GH40" s="185">
        <v>0</v>
      </c>
      <c r="GI40" s="186">
        <v>2.5749517442743206E-2</v>
      </c>
      <c r="GJ40" s="179">
        <v>1.6205053236122438E-2</v>
      </c>
      <c r="GK40" s="176">
        <v>0.34807185919948563</v>
      </c>
      <c r="GL40" s="176">
        <v>0.2569789479084218</v>
      </c>
      <c r="GM40" s="180">
        <v>3.220191087799746E-2</v>
      </c>
      <c r="GN40" s="176">
        <v>0.51713533366780717</v>
      </c>
      <c r="GO40" s="176">
        <v>0.50551790735218283</v>
      </c>
      <c r="GP40" s="176">
        <v>0.44971315883973811</v>
      </c>
      <c r="GQ40" s="180">
        <v>3.8642293053596954E-2</v>
      </c>
      <c r="GR40" s="178">
        <v>3.4502047369283008E-2</v>
      </c>
      <c r="GS40" s="178">
        <v>3.4502047369283008E-2</v>
      </c>
      <c r="GT40" s="178">
        <v>2.5749517442743206E-2</v>
      </c>
      <c r="GU40" s="178">
        <v>1.8024662209920248E-2</v>
      </c>
      <c r="GV40" s="178">
        <v>6.2103685264709406E-2</v>
      </c>
      <c r="GW40" s="178">
        <v>8.5240352324110931E-3</v>
      </c>
      <c r="GX40" s="176">
        <v>7.4845570468689919E-4</v>
      </c>
      <c r="GY40" s="176">
        <v>6.1638783669487182E-3</v>
      </c>
      <c r="GZ40" s="176">
        <v>2.8721107011586196E-3</v>
      </c>
      <c r="HA40" s="176">
        <v>9.7556639350635278E-3</v>
      </c>
      <c r="HB40" s="176">
        <v>4.490734228121395E-4</v>
      </c>
      <c r="HC40" s="182">
        <v>6.3865851671671278E-4</v>
      </c>
      <c r="HD40" s="181">
        <v>1.3675084330383593E-2</v>
      </c>
      <c r="HE40" s="181">
        <v>8.911916041434589E-3</v>
      </c>
      <c r="HF40" s="181">
        <v>1.3591060424574843E-2</v>
      </c>
      <c r="HG40" s="183">
        <v>3.8319511003002764E-4</v>
      </c>
      <c r="HH40" s="181">
        <v>1.3909149453396861E-2</v>
      </c>
      <c r="HI40" s="181">
        <v>9.0644539471707655E-3</v>
      </c>
      <c r="HJ40" s="181">
        <v>1.3823687379795207E-2</v>
      </c>
      <c r="HK40" s="181">
        <v>3.8975394421344697E-4</v>
      </c>
      <c r="HL40" s="179">
        <v>1.1502773063105046E-2</v>
      </c>
      <c r="HM40" s="176">
        <v>9.7027578813167221E-3</v>
      </c>
      <c r="HN40" s="176">
        <v>7.2950881099325014E-3</v>
      </c>
      <c r="HO40" s="176">
        <v>6.25293266565643E-4</v>
      </c>
      <c r="HP40" s="179">
        <v>1.4131978334671912E-2</v>
      </c>
      <c r="HQ40" s="176">
        <v>1.1920531111331973E-2</v>
      </c>
      <c r="HR40" s="176">
        <v>8.9625368207742161E-3</v>
      </c>
      <c r="HS40" s="176">
        <v>0.10061296166474169</v>
      </c>
      <c r="HT40" s="176">
        <v>2.2314841519862121E-2</v>
      </c>
      <c r="HU40" s="176">
        <v>2.181353942305285E-2</v>
      </c>
      <c r="HV40" s="176">
        <v>2.2177732300152506E-2</v>
      </c>
      <c r="HW40" s="176">
        <v>2.0843108885521431E-3</v>
      </c>
      <c r="HX40" s="180">
        <v>6.25293266565643E-4</v>
      </c>
      <c r="HY40" s="179">
        <v>2.2314841519862121E-2</v>
      </c>
      <c r="HZ40" s="176">
        <v>2.181353942305285E-2</v>
      </c>
      <c r="IA40" s="176">
        <v>2.2177732300152506E-2</v>
      </c>
      <c r="IB40" s="176">
        <v>1.6674487108417147E-3</v>
      </c>
      <c r="IC40" s="180">
        <v>6.25293266565643E-4</v>
      </c>
      <c r="ID40" s="182">
        <v>1.7500378126694395E-2</v>
      </c>
      <c r="IE40" s="181">
        <v>1.7107232773541956E-2</v>
      </c>
      <c r="IF40" s="181">
        <v>1.7392850444392077E-2</v>
      </c>
      <c r="IG40" s="181">
        <v>1.798079162509853E-3</v>
      </c>
      <c r="IH40" s="183">
        <v>4.9038522613905082E-4</v>
      </c>
      <c r="II40" s="182">
        <v>0.51713533366780717</v>
      </c>
      <c r="IJ40" s="181">
        <v>0.51395789581684359</v>
      </c>
      <c r="IK40" s="181">
        <v>5.3133152948695819E-2</v>
      </c>
      <c r="IL40" s="183">
        <v>1.449085989509886E-2</v>
      </c>
      <c r="IM40" s="174">
        <v>0.15911856420547907</v>
      </c>
      <c r="IN40" s="174">
        <v>0.47541105363058034</v>
      </c>
      <c r="IO40" s="174">
        <v>4.0848715132784479E-2</v>
      </c>
      <c r="IP40" s="173">
        <v>0.46527667987583082</v>
      </c>
      <c r="IQ40" s="174">
        <v>0.47541105363058034</v>
      </c>
      <c r="IR40" s="175">
        <v>4.0848715132784479E-2</v>
      </c>
      <c r="IS40" s="179">
        <v>0.15911856420547907</v>
      </c>
      <c r="IT40" s="176">
        <v>0.47541105363058034</v>
      </c>
      <c r="IU40" s="176">
        <v>4.0848715132784479E-2</v>
      </c>
      <c r="IV40" s="176">
        <v>6.4244736977105449E-2</v>
      </c>
      <c r="IW40" s="180">
        <v>0.37036168387057922</v>
      </c>
      <c r="IX40" s="179">
        <v>7.5889916146288589E-3</v>
      </c>
      <c r="IY40" s="176">
        <v>1.2990916616675469E-2</v>
      </c>
      <c r="IZ40" s="181">
        <v>8.4660507673696931E-3</v>
      </c>
      <c r="JA40" s="176">
        <v>1.2911096446810509E-2</v>
      </c>
      <c r="JB40" s="176">
        <v>1.3650891290824222E-4</v>
      </c>
      <c r="JC40" s="180">
        <v>4.5502970969414066E-4</v>
      </c>
    </row>
    <row r="41" spans="1:263" s="62" customFormat="1" ht="12.5" x14ac:dyDescent="0.25">
      <c r="A41" s="82" t="s">
        <v>217</v>
      </c>
      <c r="B41" s="191">
        <v>1419.8165498023675</v>
      </c>
      <c r="C41" s="192">
        <v>832.43702060436601</v>
      </c>
      <c r="D41" s="192">
        <v>860.46498263297269</v>
      </c>
      <c r="E41" s="192">
        <v>539.62239646895944</v>
      </c>
      <c r="F41" s="193">
        <v>103.5526389922952</v>
      </c>
      <c r="G41" s="155">
        <v>1435.4166706719382</v>
      </c>
      <c r="H41" s="155">
        <v>221.98320549449758</v>
      </c>
      <c r="I41" s="155">
        <v>270.99372548712995</v>
      </c>
      <c r="J41" s="155">
        <v>135.41339936485804</v>
      </c>
      <c r="K41" s="155">
        <v>103.5526389922952</v>
      </c>
      <c r="L41" s="191">
        <v>0</v>
      </c>
      <c r="M41" s="192">
        <v>0</v>
      </c>
      <c r="N41" s="192">
        <v>2447.3505668296129</v>
      </c>
      <c r="O41" s="192">
        <v>0</v>
      </c>
      <c r="P41" s="193">
        <v>0</v>
      </c>
      <c r="Q41" s="191">
        <v>0</v>
      </c>
      <c r="R41" s="192">
        <v>0</v>
      </c>
      <c r="S41" s="192">
        <v>2440.4218462082449</v>
      </c>
      <c r="T41" s="192">
        <v>0</v>
      </c>
      <c r="U41" s="193">
        <v>0</v>
      </c>
      <c r="V41" s="155">
        <v>554.53456238460421</v>
      </c>
      <c r="W41" s="155">
        <v>370.74967711368271</v>
      </c>
      <c r="X41" s="155">
        <v>186.10727703296644</v>
      </c>
      <c r="Y41" s="155">
        <v>99.777965806182422</v>
      </c>
      <c r="Z41" s="155">
        <v>101.73559112048082</v>
      </c>
      <c r="AA41" s="194">
        <v>105.88733593811254</v>
      </c>
      <c r="AB41" s="155">
        <v>831.80184357690621</v>
      </c>
      <c r="AC41" s="155">
        <v>218.08804536098984</v>
      </c>
      <c r="AD41" s="155">
        <v>215.86911337385951</v>
      </c>
      <c r="AE41" s="155">
        <v>166.29660967697072</v>
      </c>
      <c r="AF41" s="155">
        <v>101.73559112048082</v>
      </c>
      <c r="AG41" s="156">
        <v>105.88733593811254</v>
      </c>
      <c r="AH41" s="191">
        <v>267.46138678614585</v>
      </c>
      <c r="AI41" s="192">
        <v>221.4346347607779</v>
      </c>
      <c r="AJ41" s="192">
        <v>160.73321218087645</v>
      </c>
      <c r="AK41" s="192">
        <v>330.94296741966411</v>
      </c>
      <c r="AL41" s="193">
        <v>103.29673698824914</v>
      </c>
      <c r="AM41" s="192">
        <v>268.58493140579009</v>
      </c>
      <c r="AN41" s="192">
        <v>222.36483143506373</v>
      </c>
      <c r="AO41" s="192">
        <v>161.40841594734891</v>
      </c>
      <c r="AP41" s="192">
        <v>332.33318376050266</v>
      </c>
      <c r="AQ41" s="192">
        <v>103.73066315031882</v>
      </c>
      <c r="AR41" s="154">
        <v>805.75479421737032</v>
      </c>
      <c r="AS41" s="155">
        <v>222.36483143506373</v>
      </c>
      <c r="AT41" s="155">
        <v>220.10238538274854</v>
      </c>
      <c r="AU41" s="155">
        <v>169.55774681658301</v>
      </c>
      <c r="AV41" s="157">
        <v>103.73066315031882</v>
      </c>
      <c r="AW41" s="191">
        <v>329.53102476260614</v>
      </c>
      <c r="AX41" s="192">
        <v>528.59231453908831</v>
      </c>
      <c r="AY41" s="84">
        <v>536.6299115307811</v>
      </c>
      <c r="AZ41" s="192">
        <v>496.07690629239255</v>
      </c>
      <c r="BA41" s="192">
        <v>35.564754644843525</v>
      </c>
      <c r="BB41" s="193">
        <v>118.54918214947838</v>
      </c>
      <c r="BC41" s="155">
        <v>350.55605295941666</v>
      </c>
      <c r="BD41" s="155">
        <v>1581.4169920713477</v>
      </c>
      <c r="BE41" s="155">
        <v>278.28033776214289</v>
      </c>
      <c r="BF41" s="155">
        <v>70.743957185398244</v>
      </c>
      <c r="BG41" s="155">
        <v>1825.6534552021594</v>
      </c>
      <c r="BH41" s="155">
        <v>111.77470133890772</v>
      </c>
      <c r="BI41" s="154">
        <v>669.21805274523808</v>
      </c>
      <c r="BJ41" s="155">
        <v>240.09007297002432</v>
      </c>
      <c r="BK41" s="155">
        <v>174.27467334955702</v>
      </c>
      <c r="BL41" s="155">
        <v>358.82427011719386</v>
      </c>
      <c r="BM41" s="157">
        <v>373.3309553233297</v>
      </c>
      <c r="BN41" s="154">
        <v>669.21805274523808</v>
      </c>
      <c r="BO41" s="155">
        <v>240.09007297002432</v>
      </c>
      <c r="BP41" s="155">
        <v>174.27467334955702</v>
      </c>
      <c r="BQ41" s="155">
        <v>358.82427011719386</v>
      </c>
      <c r="BR41" s="157">
        <v>111.99928659699891</v>
      </c>
      <c r="BS41" s="157">
        <v>373.3309553233297</v>
      </c>
      <c r="BT41" s="154">
        <v>752.29559658605547</v>
      </c>
      <c r="BU41" s="155">
        <v>701.72738203932749</v>
      </c>
      <c r="BV41" s="155">
        <v>658.56188061733053</v>
      </c>
      <c r="BW41" s="157">
        <v>335.74137171810457</v>
      </c>
      <c r="BX41" s="155">
        <v>678.41427155725205</v>
      </c>
      <c r="BY41" s="155">
        <v>636.68283431661928</v>
      </c>
      <c r="BZ41" s="155">
        <v>324.58721713812963</v>
      </c>
      <c r="CA41" s="154">
        <v>725.74808402724022</v>
      </c>
      <c r="CB41" s="155">
        <v>676.96435461753606</v>
      </c>
      <c r="CC41" s="155">
        <v>635.32210641715596</v>
      </c>
      <c r="CD41" s="157">
        <v>323.89350457299804</v>
      </c>
      <c r="CE41" s="154">
        <v>0</v>
      </c>
      <c r="CF41" s="195">
        <v>1005.7838521278001</v>
      </c>
      <c r="CG41" s="194">
        <v>1942.6617805263866</v>
      </c>
      <c r="CH41" s="86">
        <v>979.52385084518187</v>
      </c>
      <c r="CI41" s="86">
        <v>461.04502225042381</v>
      </c>
      <c r="CJ41" s="86">
        <v>454.09247566039932</v>
      </c>
      <c r="CK41" s="86">
        <v>151.48427383653851</v>
      </c>
      <c r="CL41" s="95">
        <v>646.50354104177711</v>
      </c>
      <c r="CM41" s="86">
        <v>276.68333258727927</v>
      </c>
      <c r="CN41" s="86">
        <v>384.90119647671463</v>
      </c>
      <c r="CO41" s="97">
        <v>151.48427383653851</v>
      </c>
      <c r="CP41" s="192">
        <v>0</v>
      </c>
      <c r="CQ41" s="192">
        <v>459.8440851932254</v>
      </c>
      <c r="CR41" s="192">
        <v>453.64176178725967</v>
      </c>
      <c r="CS41" s="192">
        <v>151.48427383653851</v>
      </c>
      <c r="CT41" s="191">
        <v>0</v>
      </c>
      <c r="CU41" s="192">
        <v>1226.0789283757158</v>
      </c>
      <c r="CV41" s="192">
        <v>1757.8972441880564</v>
      </c>
      <c r="CW41" s="192">
        <v>956.35902689018224</v>
      </c>
      <c r="CX41" s="192">
        <v>586.61729865980396</v>
      </c>
      <c r="CY41" s="193">
        <v>219.98148699742646</v>
      </c>
      <c r="CZ41" s="192">
        <v>0</v>
      </c>
      <c r="DA41" s="192">
        <v>853.00659843553615</v>
      </c>
      <c r="DB41" s="192">
        <v>1190.7185536694067</v>
      </c>
      <c r="DC41" s="192">
        <v>800.53542732242386</v>
      </c>
      <c r="DD41" s="192">
        <v>191.30666835520836</v>
      </c>
      <c r="DE41" s="154">
        <v>0</v>
      </c>
      <c r="DF41" s="155">
        <v>219.10008437424628</v>
      </c>
      <c r="DG41" s="155">
        <v>159.03862730696673</v>
      </c>
      <c r="DH41" s="155">
        <v>342.1789209135236</v>
      </c>
      <c r="DI41" s="157">
        <v>102.20769580224001</v>
      </c>
      <c r="DJ41" s="155">
        <v>0</v>
      </c>
      <c r="DK41" s="155">
        <v>213.49541981208176</v>
      </c>
      <c r="DL41" s="155">
        <v>154.97035795404349</v>
      </c>
      <c r="DM41" s="155">
        <v>319.07749137549177</v>
      </c>
      <c r="DN41" s="155">
        <v>113.17407223883333</v>
      </c>
      <c r="DO41" s="191">
        <v>4909.3567426171694</v>
      </c>
      <c r="DP41" s="193">
        <v>2302.4746005859542</v>
      </c>
      <c r="DQ41" s="192">
        <v>0</v>
      </c>
      <c r="DR41" s="192">
        <v>205.18230204147557</v>
      </c>
      <c r="DS41" s="192">
        <v>192.56088070716666</v>
      </c>
      <c r="DT41" s="192">
        <v>230.08463639670893</v>
      </c>
      <c r="DU41" s="191">
        <v>28495.953407120593</v>
      </c>
      <c r="DV41" s="192">
        <v>16091.422266032931</v>
      </c>
      <c r="DW41" s="192">
        <v>19383.556336470909</v>
      </c>
      <c r="DX41" s="192">
        <v>33080.531790674715</v>
      </c>
      <c r="DY41" s="193">
        <v>11272.529616428958</v>
      </c>
      <c r="DZ41" s="192">
        <v>49392.985905675698</v>
      </c>
      <c r="EA41" s="192">
        <v>16091.422266032931</v>
      </c>
      <c r="EB41" s="192">
        <v>19383.556336470909</v>
      </c>
      <c r="EC41" s="192">
        <v>33080.531790674715</v>
      </c>
      <c r="ED41" s="192">
        <v>11272.529616428958</v>
      </c>
      <c r="EE41" s="154">
        <v>49392.985905675698</v>
      </c>
      <c r="EF41" s="155">
        <v>16091.422266032931</v>
      </c>
      <c r="EG41" s="155">
        <v>19383.556336470909</v>
      </c>
      <c r="EH41" s="155">
        <v>7038.4110192924927</v>
      </c>
      <c r="EI41" s="157">
        <v>11272.529616428958</v>
      </c>
      <c r="EJ41" s="155">
        <v>35145.009202115398</v>
      </c>
      <c r="EK41" s="155">
        <v>16091.422266032931</v>
      </c>
      <c r="EL41" s="155">
        <v>19383.556336470909</v>
      </c>
      <c r="EM41" s="155">
        <v>33080.531790674715</v>
      </c>
      <c r="EN41" s="155">
        <v>11272.529616428958</v>
      </c>
      <c r="EO41" s="154">
        <v>35145.009202115398</v>
      </c>
      <c r="EP41" s="155">
        <v>16091.422266032931</v>
      </c>
      <c r="EQ41" s="155">
        <v>19383.556336470909</v>
      </c>
      <c r="ER41" s="155">
        <v>33080.531790674715</v>
      </c>
      <c r="ES41" s="157">
        <v>11272.529616428958</v>
      </c>
      <c r="ET41" s="154">
        <v>14247.976703560296</v>
      </c>
      <c r="EU41" s="155">
        <v>16091.422266032931</v>
      </c>
      <c r="EV41" s="155">
        <v>19383.556336470909</v>
      </c>
      <c r="EW41" s="155">
        <v>7038.4110192924927</v>
      </c>
      <c r="EX41" s="157">
        <v>11272.529616428958</v>
      </c>
      <c r="EY41" s="155">
        <v>41794.064997110203</v>
      </c>
      <c r="EZ41" s="155">
        <v>16091.422266032931</v>
      </c>
      <c r="FA41" s="155">
        <v>19383.556336470909</v>
      </c>
      <c r="FB41" s="155">
        <v>7038.4110192924927</v>
      </c>
      <c r="FC41" s="155">
        <v>11272.529616428958</v>
      </c>
      <c r="FD41" s="154">
        <v>39894.334769968824</v>
      </c>
      <c r="FE41" s="155">
        <v>16091.422266032931</v>
      </c>
      <c r="FF41" s="155">
        <v>19383.556336470909</v>
      </c>
      <c r="FG41" s="155">
        <v>33080.531790674715</v>
      </c>
      <c r="FH41" s="157">
        <v>11272.529616428958</v>
      </c>
      <c r="FI41" s="155">
        <v>37044.73942925677</v>
      </c>
      <c r="FJ41" s="155">
        <v>16091.422266032931</v>
      </c>
      <c r="FK41" s="155">
        <v>19383.556336470909</v>
      </c>
      <c r="FL41" s="155">
        <v>33080.531790674715</v>
      </c>
      <c r="FM41" s="155">
        <v>11272.529616428958</v>
      </c>
      <c r="FN41" s="154">
        <v>0</v>
      </c>
      <c r="FO41" s="155">
        <v>0</v>
      </c>
      <c r="FP41" s="155">
        <v>0</v>
      </c>
      <c r="FQ41" s="155">
        <v>7038.4110192924927</v>
      </c>
      <c r="FR41" s="157">
        <v>0</v>
      </c>
      <c r="FS41" s="155">
        <v>37994.604542827452</v>
      </c>
      <c r="FT41" s="155">
        <v>16091.422266032931</v>
      </c>
      <c r="FU41" s="155">
        <v>19383.556336470909</v>
      </c>
      <c r="FV41" s="155">
        <v>33080.531790674715</v>
      </c>
      <c r="FW41" s="155">
        <v>11272.529616428958</v>
      </c>
      <c r="FX41" s="154">
        <v>37994.604542827452</v>
      </c>
      <c r="FY41" s="155">
        <v>16091.422266032931</v>
      </c>
      <c r="FZ41" s="155">
        <v>19383.556336470909</v>
      </c>
      <c r="GA41" s="155">
        <v>33080.531790674715</v>
      </c>
      <c r="GB41" s="157">
        <v>11272.529616428958</v>
      </c>
      <c r="GC41" s="192">
        <v>3757.5098721429854</v>
      </c>
      <c r="GD41" s="192">
        <v>14258.222261041841</v>
      </c>
      <c r="GE41" s="192">
        <v>9940.2853007543126</v>
      </c>
      <c r="GF41" s="192">
        <v>8446.0932231509923</v>
      </c>
      <c r="GG41" s="83">
        <v>0</v>
      </c>
      <c r="GH41" s="84">
        <v>0</v>
      </c>
      <c r="GI41" s="111">
        <v>6753.7241996766306</v>
      </c>
      <c r="GJ41" s="154">
        <v>3757.5098721429854</v>
      </c>
      <c r="GK41" s="155">
        <v>14258.222261041841</v>
      </c>
      <c r="GL41" s="155">
        <v>9940.2853007543126</v>
      </c>
      <c r="GM41" s="157">
        <v>8446.0932231509923</v>
      </c>
      <c r="GN41" s="155">
        <v>21183.64450211931</v>
      </c>
      <c r="GO41" s="155">
        <v>32258.633815885281</v>
      </c>
      <c r="GP41" s="155">
        <v>17395.499276320046</v>
      </c>
      <c r="GQ41" s="157">
        <v>10135.311867781187</v>
      </c>
      <c r="GR41" s="156">
        <v>9049.3855962332036</v>
      </c>
      <c r="GS41" s="156">
        <v>9049.3855962332036</v>
      </c>
      <c r="GT41" s="156">
        <v>6753.7241996766306</v>
      </c>
      <c r="GU41" s="156">
        <v>4727.6069397736419</v>
      </c>
      <c r="GV41" s="156">
        <v>16288.894073219766</v>
      </c>
      <c r="GW41" s="156">
        <v>2235.73055906938</v>
      </c>
      <c r="GX41" s="155">
        <v>196.3090538053757</v>
      </c>
      <c r="GY41" s="155">
        <v>252.4936889414366</v>
      </c>
      <c r="GZ41" s="155">
        <v>183.27811149687727</v>
      </c>
      <c r="HA41" s="155">
        <v>377.36197304134453</v>
      </c>
      <c r="HB41" s="155">
        <v>117.78543228322543</v>
      </c>
      <c r="HC41" s="95">
        <v>167.51084711666456</v>
      </c>
      <c r="HD41" s="86">
        <v>560.17855700696634</v>
      </c>
      <c r="HE41" s="86">
        <v>568.69644378051134</v>
      </c>
      <c r="HF41" s="86">
        <v>525.72017770190837</v>
      </c>
      <c r="HG41" s="97">
        <v>100.50650826999873</v>
      </c>
      <c r="HH41" s="86">
        <v>569.76667066590073</v>
      </c>
      <c r="HI41" s="86">
        <v>578.43035107166725</v>
      </c>
      <c r="HJ41" s="86">
        <v>534.71849574452199</v>
      </c>
      <c r="HK41" s="86">
        <v>102.22679515478107</v>
      </c>
      <c r="HL41" s="154">
        <v>206.50207619137856</v>
      </c>
      <c r="HM41" s="155">
        <v>375.31549696748459</v>
      </c>
      <c r="HN41" s="155">
        <v>1913.3955895049016</v>
      </c>
      <c r="HO41" s="155">
        <v>164.00533624327727</v>
      </c>
      <c r="HP41" s="154">
        <v>253.70255074940798</v>
      </c>
      <c r="HQ41" s="155">
        <v>461.10189627433823</v>
      </c>
      <c r="HR41" s="155">
        <v>2350.7431528203078</v>
      </c>
      <c r="HS41" s="155">
        <v>4398.2669723171366</v>
      </c>
      <c r="HT41" s="155">
        <v>914.09277050395076</v>
      </c>
      <c r="HU41" s="155">
        <v>1391.9882367023749</v>
      </c>
      <c r="HV41" s="155">
        <v>857.86399306853627</v>
      </c>
      <c r="HW41" s="155">
        <v>546.68445414425764</v>
      </c>
      <c r="HX41" s="157">
        <v>164.00533624327727</v>
      </c>
      <c r="HY41" s="154">
        <v>914.09277050395076</v>
      </c>
      <c r="HZ41" s="155">
        <v>1391.9882367023749</v>
      </c>
      <c r="IA41" s="155">
        <v>857.86399306853627</v>
      </c>
      <c r="IB41" s="155">
        <v>437.34756331540609</v>
      </c>
      <c r="IC41" s="157">
        <v>164.00533624327727</v>
      </c>
      <c r="ID41" s="95">
        <v>716.87576685042313</v>
      </c>
      <c r="IE41" s="86">
        <v>1091.6645080593275</v>
      </c>
      <c r="IF41" s="86">
        <v>672.77843970402012</v>
      </c>
      <c r="IG41" s="86">
        <v>471.61003229594348</v>
      </c>
      <c r="IH41" s="97">
        <v>128.62091789889368</v>
      </c>
      <c r="II41" s="95">
        <v>21183.644502119307</v>
      </c>
      <c r="IJ41" s="86">
        <v>19880.570601508622</v>
      </c>
      <c r="IK41" s="86">
        <v>13936.053818199134</v>
      </c>
      <c r="IL41" s="97">
        <v>3800.7419504179456</v>
      </c>
      <c r="IM41" s="192">
        <v>6518.0444621905526</v>
      </c>
      <c r="IN41" s="192">
        <v>18389.527806395476</v>
      </c>
      <c r="IO41" s="192">
        <v>11346.57750536128</v>
      </c>
      <c r="IP41" s="191">
        <v>29690.71880717521</v>
      </c>
      <c r="IQ41" s="192">
        <v>18389.527806395476</v>
      </c>
      <c r="IR41" s="193">
        <v>11346.57750536128</v>
      </c>
      <c r="IS41" s="154">
        <v>6518.0444621905526</v>
      </c>
      <c r="IT41" s="155">
        <v>18389.527806395476</v>
      </c>
      <c r="IU41" s="155">
        <v>11346.57750536128</v>
      </c>
      <c r="IV41" s="155">
        <v>2485.0713251885782</v>
      </c>
      <c r="IW41" s="157">
        <v>102875.63604860894</v>
      </c>
      <c r="IX41" s="154">
        <v>331.75060767056982</v>
      </c>
      <c r="IY41" s="155">
        <v>532.1526908874979</v>
      </c>
      <c r="IZ41" s="86">
        <v>540.24442576474087</v>
      </c>
      <c r="JA41" s="155">
        <v>499.41827247494047</v>
      </c>
      <c r="JB41" s="155">
        <v>35.804303930354607</v>
      </c>
      <c r="JC41" s="157">
        <v>119.34767976784867</v>
      </c>
    </row>
    <row r="42" spans="1:263" s="81" customFormat="1" ht="12.5" hidden="1" x14ac:dyDescent="0.25">
      <c r="A42" s="112" t="s">
        <v>218</v>
      </c>
      <c r="B42" s="196"/>
      <c r="C42" s="197"/>
      <c r="D42" s="197"/>
      <c r="E42" s="197"/>
      <c r="F42" s="198"/>
      <c r="G42" s="197"/>
      <c r="H42" s="197"/>
      <c r="I42" s="197"/>
      <c r="J42" s="197"/>
      <c r="K42" s="197"/>
      <c r="L42" s="196"/>
      <c r="M42" s="197"/>
      <c r="N42" s="197"/>
      <c r="O42" s="197"/>
      <c r="P42" s="198"/>
      <c r="Q42" s="196"/>
      <c r="R42" s="197"/>
      <c r="S42" s="197"/>
      <c r="T42" s="197"/>
      <c r="U42" s="198"/>
      <c r="V42" s="197"/>
      <c r="W42" s="197"/>
      <c r="X42" s="197"/>
      <c r="Y42" s="197"/>
      <c r="Z42" s="197"/>
      <c r="AA42" s="199"/>
      <c r="AB42" s="197"/>
      <c r="AC42" s="197"/>
      <c r="AD42" s="197"/>
      <c r="AE42" s="197"/>
      <c r="AF42" s="197"/>
      <c r="AG42" s="199"/>
      <c r="AH42" s="196"/>
      <c r="AI42" s="197"/>
      <c r="AJ42" s="197"/>
      <c r="AK42" s="197"/>
      <c r="AL42" s="198"/>
      <c r="AM42" s="197"/>
      <c r="AN42" s="197"/>
      <c r="AO42" s="197"/>
      <c r="AP42" s="197"/>
      <c r="AQ42" s="197"/>
      <c r="AR42" s="196"/>
      <c r="AS42" s="197"/>
      <c r="AT42" s="197"/>
      <c r="AU42" s="197"/>
      <c r="AV42" s="198"/>
      <c r="AW42" s="196"/>
      <c r="AX42" s="197"/>
      <c r="AY42" s="197"/>
      <c r="AZ42" s="197"/>
      <c r="BA42" s="197"/>
      <c r="BB42" s="198"/>
      <c r="BC42" s="197"/>
      <c r="BD42" s="197"/>
      <c r="BE42" s="197"/>
      <c r="BF42" s="197"/>
      <c r="BG42" s="197"/>
      <c r="BH42" s="197"/>
      <c r="BI42" s="196"/>
      <c r="BJ42" s="197"/>
      <c r="BK42" s="197"/>
      <c r="BL42" s="197"/>
      <c r="BM42" s="198"/>
      <c r="BN42" s="196"/>
      <c r="BO42" s="197"/>
      <c r="BP42" s="197"/>
      <c r="BQ42" s="197"/>
      <c r="BR42" s="198"/>
      <c r="BS42" s="198"/>
      <c r="BT42" s="196"/>
      <c r="BU42" s="197"/>
      <c r="BV42" s="197"/>
      <c r="BW42" s="198"/>
      <c r="BX42" s="197"/>
      <c r="BY42" s="197"/>
      <c r="BZ42" s="197"/>
      <c r="CA42" s="196"/>
      <c r="CB42" s="197"/>
      <c r="CC42" s="197"/>
      <c r="CD42" s="198"/>
      <c r="CE42" s="196"/>
      <c r="CF42" s="198"/>
      <c r="CG42" s="199"/>
      <c r="CH42" s="200"/>
      <c r="CI42" s="200"/>
      <c r="CJ42" s="200"/>
      <c r="CK42" s="200"/>
      <c r="CL42" s="201"/>
      <c r="CM42" s="200"/>
      <c r="CN42" s="200"/>
      <c r="CO42" s="202"/>
      <c r="CP42" s="197"/>
      <c r="CQ42" s="197"/>
      <c r="CR42" s="197"/>
      <c r="CS42" s="197"/>
      <c r="CT42" s="196"/>
      <c r="CU42" s="197"/>
      <c r="CV42" s="197"/>
      <c r="CW42" s="197"/>
      <c r="CX42" s="197"/>
      <c r="CY42" s="198"/>
      <c r="CZ42" s="197"/>
      <c r="DA42" s="197"/>
      <c r="DB42" s="197"/>
      <c r="DC42" s="197"/>
      <c r="DD42" s="197"/>
      <c r="DE42" s="196"/>
      <c r="DF42" s="197"/>
      <c r="DG42" s="197"/>
      <c r="DH42" s="197"/>
      <c r="DI42" s="198"/>
      <c r="DJ42" s="197"/>
      <c r="DK42" s="197"/>
      <c r="DL42" s="197"/>
      <c r="DM42" s="197"/>
      <c r="DN42" s="197"/>
      <c r="DO42" s="196"/>
      <c r="DP42" s="198"/>
      <c r="DQ42" s="197"/>
      <c r="DR42" s="197"/>
      <c r="DS42" s="197"/>
      <c r="DT42" s="197"/>
      <c r="DU42" s="196"/>
      <c r="DV42" s="197"/>
      <c r="DW42" s="197"/>
      <c r="DX42" s="197"/>
      <c r="DY42" s="198"/>
      <c r="DZ42" s="197"/>
      <c r="EA42" s="197"/>
      <c r="EB42" s="197"/>
      <c r="EC42" s="197"/>
      <c r="ED42" s="197"/>
      <c r="EE42" s="196"/>
      <c r="EF42" s="197"/>
      <c r="EG42" s="197"/>
      <c r="EH42" s="197"/>
      <c r="EI42" s="198"/>
      <c r="EJ42" s="197"/>
      <c r="EK42" s="197"/>
      <c r="EL42" s="197"/>
      <c r="EM42" s="197"/>
      <c r="EN42" s="197"/>
      <c r="EO42" s="196"/>
      <c r="EP42" s="197"/>
      <c r="EQ42" s="197"/>
      <c r="ER42" s="197"/>
      <c r="ES42" s="198"/>
      <c r="ET42" s="196"/>
      <c r="EU42" s="197"/>
      <c r="EV42" s="197"/>
      <c r="EW42" s="197"/>
      <c r="EX42" s="198"/>
      <c r="EY42" s="197"/>
      <c r="EZ42" s="197"/>
      <c r="FA42" s="197"/>
      <c r="FB42" s="197"/>
      <c r="FC42" s="197"/>
      <c r="FD42" s="196"/>
      <c r="FE42" s="197"/>
      <c r="FF42" s="197"/>
      <c r="FG42" s="197"/>
      <c r="FH42" s="198"/>
      <c r="FI42" s="197"/>
      <c r="FJ42" s="197"/>
      <c r="FK42" s="197"/>
      <c r="FL42" s="197"/>
      <c r="FM42" s="197"/>
      <c r="FN42" s="201"/>
      <c r="FO42" s="200"/>
      <c r="FP42" s="200"/>
      <c r="FQ42" s="200"/>
      <c r="FR42" s="202"/>
      <c r="FS42" s="197"/>
      <c r="FT42" s="197"/>
      <c r="FU42" s="197"/>
      <c r="FV42" s="197"/>
      <c r="FW42" s="197"/>
      <c r="FX42" s="196"/>
      <c r="FY42" s="197"/>
      <c r="FZ42" s="197"/>
      <c r="GA42" s="197"/>
      <c r="GB42" s="198"/>
      <c r="GC42" s="197"/>
      <c r="GD42" s="197"/>
      <c r="GE42" s="197"/>
      <c r="GF42" s="197"/>
      <c r="GG42" s="201"/>
      <c r="GH42" s="200"/>
      <c r="GI42" s="202"/>
      <c r="GJ42" s="196"/>
      <c r="GK42" s="197"/>
      <c r="GL42" s="197"/>
      <c r="GM42" s="198"/>
      <c r="GN42" s="197"/>
      <c r="GO42" s="197"/>
      <c r="GP42" s="197"/>
      <c r="GQ42" s="198"/>
      <c r="GR42" s="199"/>
      <c r="GS42" s="199"/>
      <c r="GT42" s="199"/>
      <c r="GU42" s="199"/>
      <c r="GV42" s="199"/>
      <c r="GW42" s="199"/>
      <c r="GX42" s="197"/>
      <c r="GY42" s="197"/>
      <c r="GZ42" s="197"/>
      <c r="HA42" s="197"/>
      <c r="HB42" s="197"/>
      <c r="HC42" s="201"/>
      <c r="HD42" s="200"/>
      <c r="HE42" s="200"/>
      <c r="HF42" s="200"/>
      <c r="HG42" s="202"/>
      <c r="HH42" s="200"/>
      <c r="HI42" s="200"/>
      <c r="HJ42" s="200"/>
      <c r="HK42" s="200"/>
      <c r="HL42" s="196"/>
      <c r="HM42" s="197"/>
      <c r="HN42" s="197"/>
      <c r="HO42" s="197"/>
      <c r="HP42" s="196"/>
      <c r="HQ42" s="197"/>
      <c r="HR42" s="197"/>
      <c r="HS42" s="197"/>
      <c r="HT42" s="197"/>
      <c r="HU42" s="197"/>
      <c r="HV42" s="197"/>
      <c r="HW42" s="197"/>
      <c r="HX42" s="198"/>
      <c r="HY42" s="196"/>
      <c r="HZ42" s="197"/>
      <c r="IA42" s="197"/>
      <c r="IB42" s="197"/>
      <c r="IC42" s="198"/>
      <c r="ID42" s="201"/>
      <c r="IE42" s="200"/>
      <c r="IF42" s="200"/>
      <c r="IG42" s="200"/>
      <c r="IH42" s="202"/>
      <c r="II42" s="201"/>
      <c r="IJ42" s="200"/>
      <c r="IK42" s="200"/>
      <c r="IL42" s="202"/>
      <c r="IM42" s="197"/>
      <c r="IN42" s="197"/>
      <c r="IO42" s="197"/>
      <c r="IP42" s="196"/>
      <c r="IQ42" s="197"/>
      <c r="IR42" s="198"/>
      <c r="IS42" s="196"/>
      <c r="IT42" s="197"/>
      <c r="IU42" s="197"/>
      <c r="IV42" s="197"/>
      <c r="IW42" s="198"/>
      <c r="IX42" s="196"/>
      <c r="IY42" s="197"/>
      <c r="IZ42" s="197"/>
      <c r="JA42" s="197"/>
      <c r="JB42" s="197"/>
      <c r="JC42" s="198"/>
    </row>
    <row r="43" spans="1:263" s="81" customFormat="1" ht="12.5" hidden="1" x14ac:dyDescent="0.25">
      <c r="A43" s="76" t="s">
        <v>207</v>
      </c>
      <c r="B43" s="179">
        <v>8.9948057819850588E-2</v>
      </c>
      <c r="C43" s="176">
        <v>3.8905113688471465E-2</v>
      </c>
      <c r="D43" s="176">
        <v>7.1582989284278047E-3</v>
      </c>
      <c r="E43" s="176">
        <v>2.8659541673185494E-2</v>
      </c>
      <c r="F43" s="180">
        <v>1.6146841531021118E-2</v>
      </c>
      <c r="G43" s="176">
        <v>0.11510978937243882</v>
      </c>
      <c r="H43" s="176">
        <v>9.3545595414165073E-3</v>
      </c>
      <c r="I43" s="176">
        <v>2.2544253792052536E-3</v>
      </c>
      <c r="J43" s="176">
        <v>7.1918548740741491E-3</v>
      </c>
      <c r="K43" s="176">
        <v>1.8286767195228055E-2</v>
      </c>
      <c r="L43" s="179">
        <v>0</v>
      </c>
      <c r="M43" s="176">
        <v>0</v>
      </c>
      <c r="N43" s="176">
        <v>2.0359767443896309E-2</v>
      </c>
      <c r="O43" s="176">
        <v>0</v>
      </c>
      <c r="P43" s="180">
        <v>0</v>
      </c>
      <c r="Q43" s="179">
        <v>0</v>
      </c>
      <c r="R43" s="176">
        <v>0</v>
      </c>
      <c r="S43" s="176">
        <v>2.0302126686398487E-2</v>
      </c>
      <c r="T43" s="176">
        <v>0</v>
      </c>
      <c r="U43" s="180">
        <v>0</v>
      </c>
      <c r="V43" s="176">
        <v>5.8477699010249538E-2</v>
      </c>
      <c r="W43" s="176">
        <v>2.1587014271598461E-2</v>
      </c>
      <c r="X43" s="176">
        <v>1.5482460630544318E-3</v>
      </c>
      <c r="Y43" s="176">
        <v>7.5408566231444417E-3</v>
      </c>
      <c r="Z43" s="176">
        <v>2.1389808186000069E-2</v>
      </c>
      <c r="AA43" s="178">
        <v>2.2262708459230847E-2</v>
      </c>
      <c r="AB43" s="176">
        <v>0.1017246813153133</v>
      </c>
      <c r="AC43" s="176">
        <v>1.1696006694407899E-2</v>
      </c>
      <c r="AD43" s="176">
        <v>1.7958379180247016E-3</v>
      </c>
      <c r="AE43" s="176">
        <v>1.406250275974464E-2</v>
      </c>
      <c r="AF43" s="176">
        <v>2.1389808186000069E-2</v>
      </c>
      <c r="AG43" s="178">
        <v>2.2262708459230847E-2</v>
      </c>
      <c r="AH43" s="179">
        <v>2.8204782053776651E-2</v>
      </c>
      <c r="AI43" s="176">
        <v>1.2893099888908015E-2</v>
      </c>
      <c r="AJ43" s="176">
        <v>1.337156541799563E-3</v>
      </c>
      <c r="AK43" s="176">
        <v>2.5011468690365076E-2</v>
      </c>
      <c r="AL43" s="180">
        <v>2.171803757253192E-2</v>
      </c>
      <c r="AM43" s="176">
        <v>2.832326394570708E-2</v>
      </c>
      <c r="AN43" s="176">
        <v>1.2947260877096939E-2</v>
      </c>
      <c r="AO43" s="176">
        <v>1.3427736331345535E-3</v>
      </c>
      <c r="AP43" s="176">
        <v>2.5116536197170941E-2</v>
      </c>
      <c r="AQ43" s="176">
        <v>2.1809270122235849E-2</v>
      </c>
      <c r="AR43" s="179">
        <v>9.8539273858281068E-2</v>
      </c>
      <c r="AS43" s="176">
        <v>1.1925369649493872E-2</v>
      </c>
      <c r="AT43" s="176">
        <v>1.831054954274391E-3</v>
      </c>
      <c r="AU43" s="176">
        <v>1.4338273565383947E-2</v>
      </c>
      <c r="AV43" s="180">
        <v>2.1809270122235849E-2</v>
      </c>
      <c r="AW43" s="179">
        <v>3.475025253203546E-2</v>
      </c>
      <c r="AX43" s="176">
        <v>3.0777450506892002E-2</v>
      </c>
      <c r="AY43" s="176">
        <v>4.4642808228160186E-3</v>
      </c>
      <c r="AZ43" s="176">
        <v>3.7491692621500643E-2</v>
      </c>
      <c r="BA43" s="176">
        <v>7.47745475950956E-3</v>
      </c>
      <c r="BB43" s="180">
        <v>2.4924849198365195E-2</v>
      </c>
      <c r="BC43" s="176">
        <v>3.6967418699799713E-2</v>
      </c>
      <c r="BD43" s="176">
        <v>9.2078491997512238E-2</v>
      </c>
      <c r="BE43" s="176">
        <v>2.3150434751101996E-3</v>
      </c>
      <c r="BF43" s="176">
        <v>5.3465715980341453E-3</v>
      </c>
      <c r="BG43" s="176">
        <v>0.38384184719226616</v>
      </c>
      <c r="BH43" s="176">
        <v>2.3500521256669356E-2</v>
      </c>
      <c r="BI43" s="179">
        <v>4.2396226548278626E-2</v>
      </c>
      <c r="BJ43" s="176">
        <v>1.1220946874264011E-2</v>
      </c>
      <c r="BK43" s="176">
        <v>1.4498093852383525E-3</v>
      </c>
      <c r="BL43" s="176">
        <v>1.9057287447789679E-2</v>
      </c>
      <c r="BM43" s="180">
        <v>1.8280832547664612E-2</v>
      </c>
      <c r="BN43" s="179">
        <v>4.2396226548278626E-2</v>
      </c>
      <c r="BO43" s="176">
        <v>1.1220946874264011E-2</v>
      </c>
      <c r="BP43" s="176">
        <v>1.4498093852383525E-3</v>
      </c>
      <c r="BQ43" s="176">
        <v>1.9057287447789679E-2</v>
      </c>
      <c r="BR43" s="180">
        <v>5.4842497642993834E-3</v>
      </c>
      <c r="BS43" s="180">
        <v>1.8280832547664612E-2</v>
      </c>
      <c r="BT43" s="179">
        <v>4.7659345729390561E-2</v>
      </c>
      <c r="BU43" s="176">
        <v>3.279621508992063E-2</v>
      </c>
      <c r="BV43" s="176">
        <v>4.0894563521727607E-2</v>
      </c>
      <c r="BW43" s="180">
        <v>2.7886341952593905E-2</v>
      </c>
      <c r="BX43" s="176">
        <v>3.1706644117838509E-2</v>
      </c>
      <c r="BY43" s="176">
        <v>3.9535945485863554E-2</v>
      </c>
      <c r="BZ43" s="176">
        <v>2.6959889048629376E-2</v>
      </c>
      <c r="CA43" s="179">
        <v>4.5977510709967882E-2</v>
      </c>
      <c r="CB43" s="176">
        <v>3.1638880212603325E-2</v>
      </c>
      <c r="CC43" s="176">
        <v>3.945144868281715E-2</v>
      </c>
      <c r="CD43" s="180">
        <v>2.6902269978006432E-2</v>
      </c>
      <c r="CE43" s="179">
        <v>0</v>
      </c>
      <c r="CF43" s="183">
        <v>4.2976861141347363E-2</v>
      </c>
      <c r="CG43" s="178">
        <v>0.57379512710601777</v>
      </c>
      <c r="CH43" s="181">
        <v>5.9649617552906861E-2</v>
      </c>
      <c r="CI43" s="181">
        <v>1.9898019569025881E-2</v>
      </c>
      <c r="CJ43" s="181">
        <v>3.3143586067380118E-2</v>
      </c>
      <c r="CK43" s="181">
        <v>8.6094953329581541E-3</v>
      </c>
      <c r="CL43" s="182">
        <v>7.0470766107732993E-2</v>
      </c>
      <c r="CM43" s="181">
        <v>1.992850338301963E-2</v>
      </c>
      <c r="CN43" s="181">
        <v>3.3155026698502982E-2</v>
      </c>
      <c r="CO43" s="183">
        <v>8.6094953329581541E-3</v>
      </c>
      <c r="CP43" s="176">
        <v>0</v>
      </c>
      <c r="CQ43" s="176">
        <v>1.9725234794230991E-2</v>
      </c>
      <c r="CR43" s="176">
        <v>3.3078739625511597E-2</v>
      </c>
      <c r="CS43" s="176">
        <v>8.6094953329581541E-3</v>
      </c>
      <c r="CT43" s="179">
        <v>0</v>
      </c>
      <c r="CU43" s="176">
        <v>7.1388823669392018E-2</v>
      </c>
      <c r="CV43" s="176">
        <v>1.4624132548488626E-2</v>
      </c>
      <c r="CW43" s="176">
        <v>7.227814521732763E-2</v>
      </c>
      <c r="CX43" s="176">
        <v>5.7441382724137853E-2</v>
      </c>
      <c r="CY43" s="180">
        <v>4.6250891743221646E-2</v>
      </c>
      <c r="CZ43" s="176">
        <v>0</v>
      </c>
      <c r="DA43" s="176">
        <v>4.9666572220774571E-2</v>
      </c>
      <c r="DB43" s="176">
        <v>9.9057132118373324E-3</v>
      </c>
      <c r="DC43" s="176">
        <v>6.0501562949402385E-2</v>
      </c>
      <c r="DD43" s="176">
        <v>4.0222039266225439E-2</v>
      </c>
      <c r="DE43" s="179">
        <v>0</v>
      </c>
      <c r="DF43" s="176">
        <v>1.2757169972787356E-2</v>
      </c>
      <c r="DG43" s="176">
        <v>1.3230591115358471E-3</v>
      </c>
      <c r="DH43" s="176">
        <v>2.2001001476241989E-2</v>
      </c>
      <c r="DI43" s="180">
        <v>2.14890677319989E-2</v>
      </c>
      <c r="DJ43" s="176">
        <v>0</v>
      </c>
      <c r="DK43" s="176">
        <v>1.2430836650442024E-2</v>
      </c>
      <c r="DL43" s="176">
        <v>1.2892147497810262E-3</v>
      </c>
      <c r="DM43" s="176">
        <v>2.4114719063415731E-2</v>
      </c>
      <c r="DN43" s="176">
        <v>2.379473761498423E-2</v>
      </c>
      <c r="DO43" s="179">
        <v>4.0841456444179601E-2</v>
      </c>
      <c r="DP43" s="180">
        <v>0.60636402819942314</v>
      </c>
      <c r="DQ43" s="176">
        <v>0</v>
      </c>
      <c r="DR43" s="176">
        <v>1.1946802804876384E-2</v>
      </c>
      <c r="DS43" s="176">
        <v>1.4553052679584606E-2</v>
      </c>
      <c r="DT43" s="176">
        <v>4.8375068988815391E-2</v>
      </c>
      <c r="DU43" s="179">
        <v>1.8052724241397471</v>
      </c>
      <c r="DV43" s="176">
        <v>0.67810610878583599</v>
      </c>
      <c r="DW43" s="176">
        <v>1.029467724532412</v>
      </c>
      <c r="DX43" s="176">
        <v>1.4463429869492106</v>
      </c>
      <c r="DY43" s="180">
        <v>0.37879702753645533</v>
      </c>
      <c r="DZ43" s="176">
        <v>3.1291388685088948</v>
      </c>
      <c r="EA43" s="176">
        <v>0.67810610878583599</v>
      </c>
      <c r="EB43" s="176">
        <v>1.029467724532412</v>
      </c>
      <c r="EC43" s="176">
        <v>1.4463429869492106</v>
      </c>
      <c r="ED43" s="176">
        <v>0.37879702753645533</v>
      </c>
      <c r="EE43" s="179">
        <v>3.1291388685088948</v>
      </c>
      <c r="EF43" s="176">
        <v>0.67810610878583599</v>
      </c>
      <c r="EG43" s="176">
        <v>1.029467724532412</v>
      </c>
      <c r="EH43" s="176">
        <v>0.30773255041472564</v>
      </c>
      <c r="EI43" s="180">
        <v>0.37879702753645533</v>
      </c>
      <c r="EJ43" s="176">
        <v>2.2265026564390218</v>
      </c>
      <c r="EK43" s="176">
        <v>0.67810610878583599</v>
      </c>
      <c r="EL43" s="176">
        <v>1.029467724532412</v>
      </c>
      <c r="EM43" s="176">
        <v>1.4463429869492106</v>
      </c>
      <c r="EN43" s="176">
        <v>0.37879702753645533</v>
      </c>
      <c r="EO43" s="179">
        <v>2.2265026564390218</v>
      </c>
      <c r="EP43" s="176">
        <v>0.67810610878583599</v>
      </c>
      <c r="EQ43" s="176">
        <v>1.029467724532412</v>
      </c>
      <c r="ER43" s="176">
        <v>1.4463429869492106</v>
      </c>
      <c r="ES43" s="180">
        <v>0.37879702753645533</v>
      </c>
      <c r="ET43" s="179">
        <v>0.90263621206987354</v>
      </c>
      <c r="EU43" s="176">
        <v>0.67810610878583599</v>
      </c>
      <c r="EV43" s="176">
        <v>1.029467724532412</v>
      </c>
      <c r="EW43" s="176">
        <v>0.30773255041472564</v>
      </c>
      <c r="EX43" s="180">
        <v>0.37879702753645533</v>
      </c>
      <c r="EY43" s="176">
        <v>2.6477328887382958</v>
      </c>
      <c r="EZ43" s="176">
        <v>0.67810610878583599</v>
      </c>
      <c r="FA43" s="176">
        <v>1.029467724532412</v>
      </c>
      <c r="FB43" s="176">
        <v>0.30773255041472564</v>
      </c>
      <c r="FC43" s="176">
        <v>0.37879702753645533</v>
      </c>
      <c r="FD43" s="179">
        <v>2.527381393795646</v>
      </c>
      <c r="FE43" s="176">
        <v>0.67810610878583599</v>
      </c>
      <c r="FF43" s="176">
        <v>1.029467724532412</v>
      </c>
      <c r="FG43" s="176">
        <v>1.4463429869492106</v>
      </c>
      <c r="FH43" s="180">
        <v>0.37879702753645533</v>
      </c>
      <c r="FI43" s="176">
        <v>2.3468541513816716</v>
      </c>
      <c r="FJ43" s="176">
        <v>0.67810610878583599</v>
      </c>
      <c r="FK43" s="176">
        <v>1.029467724532412</v>
      </c>
      <c r="FL43" s="176">
        <v>1.4463429869492106</v>
      </c>
      <c r="FM43" s="176">
        <v>0.37879702753645533</v>
      </c>
      <c r="FN43" s="182">
        <v>0</v>
      </c>
      <c r="FO43" s="181">
        <v>0</v>
      </c>
      <c r="FP43" s="181">
        <v>0</v>
      </c>
      <c r="FQ43" s="181">
        <v>0.21544227808134028</v>
      </c>
      <c r="FR43" s="183">
        <v>0</v>
      </c>
      <c r="FS43" s="176">
        <v>2.4070298988529961</v>
      </c>
      <c r="FT43" s="176">
        <v>0.67810610878583599</v>
      </c>
      <c r="FU43" s="176">
        <v>1.029467724532412</v>
      </c>
      <c r="FV43" s="176">
        <v>1.4463429869492106</v>
      </c>
      <c r="FW43" s="176">
        <v>0.37879702753645533</v>
      </c>
      <c r="FX43" s="179">
        <v>2.4070298988529961</v>
      </c>
      <c r="FY43" s="176">
        <v>0.67810610878583599</v>
      </c>
      <c r="FZ43" s="176">
        <v>1.029467724532412</v>
      </c>
      <c r="GA43" s="176">
        <v>1.4463429869492106</v>
      </c>
      <c r="GB43" s="180">
        <v>0.37879702753645533</v>
      </c>
      <c r="GC43" s="176">
        <v>0.12626567584548509</v>
      </c>
      <c r="GD43" s="176">
        <v>0.60085351411403221</v>
      </c>
      <c r="GE43" s="176">
        <v>0.5279321664268779</v>
      </c>
      <c r="GF43" s="176">
        <v>0.36927906049767073</v>
      </c>
      <c r="GG43" s="182">
        <v>0</v>
      </c>
      <c r="GH43" s="181">
        <v>0</v>
      </c>
      <c r="GI43" s="183">
        <v>0.2952855079175325</v>
      </c>
      <c r="GJ43" s="179">
        <v>0.12626567584548509</v>
      </c>
      <c r="GK43" s="176">
        <v>0.60085351411403221</v>
      </c>
      <c r="GL43" s="176">
        <v>0.5279321664268779</v>
      </c>
      <c r="GM43" s="180">
        <v>0.36927906049767073</v>
      </c>
      <c r="GN43" s="176">
        <v>1.2334242331693217</v>
      </c>
      <c r="GO43" s="176">
        <v>0.26836297645745466</v>
      </c>
      <c r="GP43" s="176">
        <v>1.3146887178032085</v>
      </c>
      <c r="GQ43" s="180">
        <v>0.57603286475727977</v>
      </c>
      <c r="GR43" s="178">
        <v>0.3956561362475044</v>
      </c>
      <c r="GS43" s="178">
        <v>0.3956561362475044</v>
      </c>
      <c r="GT43" s="178">
        <v>0.2952855079175325</v>
      </c>
      <c r="GU43" s="178">
        <v>0.20669985554227277</v>
      </c>
      <c r="GV43" s="178">
        <v>0.71218104524550796</v>
      </c>
      <c r="GW43" s="178">
        <v>9.7750339543501069E-2</v>
      </c>
      <c r="GX43" s="176">
        <v>1.115707815570721E-2</v>
      </c>
      <c r="GY43" s="176">
        <v>1.4701522895719271E-2</v>
      </c>
      <c r="GZ43" s="176">
        <v>1.5247099366180465E-3</v>
      </c>
      <c r="HA43" s="176">
        <v>2.8519648709408311E-2</v>
      </c>
      <c r="HB43" s="176">
        <v>2.4764271538557953E-2</v>
      </c>
      <c r="HC43" s="182">
        <v>9.5203536310772517E-3</v>
      </c>
      <c r="HD43" s="181">
        <v>3.2616569214286517E-2</v>
      </c>
      <c r="HE43" s="181">
        <v>4.7310456860871009E-3</v>
      </c>
      <c r="HF43" s="181">
        <v>3.9732023517545671E-2</v>
      </c>
      <c r="HG43" s="183">
        <v>2.1131394722953691E-2</v>
      </c>
      <c r="HH43" s="181">
        <v>3.3174840088598466E-2</v>
      </c>
      <c r="HI43" s="181">
        <v>4.812023087303924E-3</v>
      </c>
      <c r="HJ43" s="181">
        <v>4.0412083745879165E-2</v>
      </c>
      <c r="HK43" s="181">
        <v>2.1493083352125845E-2</v>
      </c>
      <c r="HL43" s="179">
        <v>3.4022094373701087E-3</v>
      </c>
      <c r="HM43" s="176">
        <v>2.8364983473141113E-2</v>
      </c>
      <c r="HN43" s="176">
        <v>0.40228954481603396</v>
      </c>
      <c r="HO43" s="176">
        <v>3.448196098423148E-2</v>
      </c>
      <c r="HP43" s="179">
        <v>4.1798573087689908E-3</v>
      </c>
      <c r="HQ43" s="176">
        <v>3.4848408267001939E-2</v>
      </c>
      <c r="HR43" s="176">
        <v>0.49424144077398457</v>
      </c>
      <c r="HS43" s="176">
        <v>0.278638512833358</v>
      </c>
      <c r="HT43" s="176">
        <v>5.3223333425542502E-2</v>
      </c>
      <c r="HU43" s="176">
        <v>1.1580096929314474E-2</v>
      </c>
      <c r="HV43" s="176">
        <v>6.4834247938608258E-2</v>
      </c>
      <c r="HW43" s="176">
        <v>2.676940344785303E-2</v>
      </c>
      <c r="HX43" s="180">
        <v>3.448196098423148E-2</v>
      </c>
      <c r="HY43" s="179">
        <v>5.3223333425542502E-2</v>
      </c>
      <c r="HZ43" s="176">
        <v>1.1580096929314474E-2</v>
      </c>
      <c r="IA43" s="176">
        <v>6.4834247938608258E-2</v>
      </c>
      <c r="IB43" s="176">
        <v>2.1415522758282422E-2</v>
      </c>
      <c r="IC43" s="180">
        <v>3.448196098423148E-2</v>
      </c>
      <c r="ID43" s="182">
        <v>4.1740312575425445E-2</v>
      </c>
      <c r="IE43" s="181">
        <v>9.0816721609425152E-3</v>
      </c>
      <c r="IF43" s="181">
        <v>5.0846153376244624E-2</v>
      </c>
      <c r="IG43" s="181">
        <v>2.3093247171893656E-2</v>
      </c>
      <c r="IH43" s="183">
        <v>2.7042421754904886E-2</v>
      </c>
      <c r="II43" s="182">
        <v>1.2334242331693217</v>
      </c>
      <c r="IJ43" s="181">
        <v>1.5025013917750953</v>
      </c>
      <c r="IK43" s="181">
        <v>0.68240434550919782</v>
      </c>
      <c r="IL43" s="183">
        <v>0.79910226488630853</v>
      </c>
      <c r="IM43" s="176">
        <v>0.3046299654524342</v>
      </c>
      <c r="IN43" s="176">
        <v>1.1419302196906198</v>
      </c>
      <c r="IO43" s="176">
        <v>0.52158219446807963</v>
      </c>
      <c r="IP43" s="179">
        <v>0.24700022070777217</v>
      </c>
      <c r="IQ43" s="176">
        <v>0.56353522838748482</v>
      </c>
      <c r="IR43" s="180">
        <v>0.34715357975798139</v>
      </c>
      <c r="IS43" s="179">
        <v>0.3046299654524342</v>
      </c>
      <c r="IT43" s="176">
        <v>1.1419302196906198</v>
      </c>
      <c r="IU43" s="176">
        <v>0.52158219446807963</v>
      </c>
      <c r="IV43" s="176">
        <v>7.6153409241552006E-2</v>
      </c>
      <c r="IW43" s="180">
        <v>3.1475257898056981</v>
      </c>
      <c r="IX43" s="179">
        <v>3.4984315672594364E-2</v>
      </c>
      <c r="IY43" s="176">
        <v>3.0984754517629713E-2</v>
      </c>
      <c r="IZ43" s="176">
        <v>4.4943503478867188E-3</v>
      </c>
      <c r="JA43" s="176">
        <v>3.7744220953827658E-2</v>
      </c>
      <c r="JB43" s="176">
        <v>7.5278197616857161E-3</v>
      </c>
      <c r="JC43" s="180">
        <v>2.5092732538952382E-2</v>
      </c>
    </row>
    <row r="44" spans="1:263" s="81" customFormat="1" ht="12.5" hidden="1" x14ac:dyDescent="0.25">
      <c r="A44" s="76" t="s">
        <v>208</v>
      </c>
      <c r="B44" s="179">
        <v>0.1560975579696729</v>
      </c>
      <c r="C44" s="176">
        <v>0.14540530306035576</v>
      </c>
      <c r="D44" s="176">
        <v>5.7584859869037691E-2</v>
      </c>
      <c r="E44" s="176">
        <v>5.1368213202039117E-2</v>
      </c>
      <c r="F44" s="180">
        <v>4.6605712476472876E-2</v>
      </c>
      <c r="G44" s="176">
        <v>0.21274833079078881</v>
      </c>
      <c r="H44" s="176">
        <v>2.8952449356824984E-2</v>
      </c>
      <c r="I44" s="176">
        <v>1.8135701071546273E-2</v>
      </c>
      <c r="J44" s="176">
        <v>1.2890392271528005E-2</v>
      </c>
      <c r="K44" s="176">
        <v>5.3953230854179898E-2</v>
      </c>
      <c r="L44" s="179">
        <v>0</v>
      </c>
      <c r="M44" s="176">
        <v>0</v>
      </c>
      <c r="N44" s="176">
        <v>0.16378393343800537</v>
      </c>
      <c r="O44" s="176">
        <v>0</v>
      </c>
      <c r="P44" s="180">
        <v>0</v>
      </c>
      <c r="Q44" s="179">
        <v>0</v>
      </c>
      <c r="R44" s="176">
        <v>0</v>
      </c>
      <c r="S44" s="176">
        <v>0.16332024297516712</v>
      </c>
      <c r="T44" s="176">
        <v>0</v>
      </c>
      <c r="U44" s="180">
        <v>0</v>
      </c>
      <c r="V44" s="176">
        <v>0.11402395689929989</v>
      </c>
      <c r="W44" s="176">
        <v>0.10577268538787582</v>
      </c>
      <c r="X44" s="176">
        <v>1.2454849046568135E-2</v>
      </c>
      <c r="Y44" s="176">
        <v>1.7020544594308198E-2</v>
      </c>
      <c r="Z44" s="176">
        <v>6.4762673643334698E-2</v>
      </c>
      <c r="AA44" s="178">
        <v>6.740558446454642E-2</v>
      </c>
      <c r="AB44" s="176">
        <v>0.20287030582112628</v>
      </c>
      <c r="AC44" s="176">
        <v>5.256928135956801E-2</v>
      </c>
      <c r="AD44" s="176">
        <v>1.4446599100000105E-2</v>
      </c>
      <c r="AE44" s="176">
        <v>3.3382502378911064E-2</v>
      </c>
      <c r="AF44" s="176">
        <v>6.4762673643334698E-2</v>
      </c>
      <c r="AG44" s="178">
        <v>6.740558446454642E-2</v>
      </c>
      <c r="AH44" s="179">
        <v>5.4995680536101391E-2</v>
      </c>
      <c r="AI44" s="176">
        <v>6.3173988818739188E-2</v>
      </c>
      <c r="AJ44" s="176">
        <v>1.0756741629873032E-2</v>
      </c>
      <c r="AK44" s="176">
        <v>5.6453641739708189E-2</v>
      </c>
      <c r="AL44" s="180">
        <v>6.5756465287246074E-2</v>
      </c>
      <c r="AM44" s="176">
        <v>5.52267049157791E-2</v>
      </c>
      <c r="AN44" s="176">
        <v>6.3439368416488423E-2</v>
      </c>
      <c r="AO44" s="176">
        <v>1.0801928261589745E-2</v>
      </c>
      <c r="AP44" s="176">
        <v>5.6690790683703932E-2</v>
      </c>
      <c r="AQ44" s="176">
        <v>6.6032693282875893E-2</v>
      </c>
      <c r="AR44" s="179">
        <v>0.19651762349647056</v>
      </c>
      <c r="AS44" s="176">
        <v>5.3600184131292743E-2</v>
      </c>
      <c r="AT44" s="176">
        <v>1.4729902174895107E-2</v>
      </c>
      <c r="AU44" s="176">
        <v>3.4037145420236628E-2</v>
      </c>
      <c r="AV44" s="180">
        <v>6.6032693282875893E-2</v>
      </c>
      <c r="AW44" s="179">
        <v>6.7758502198557863E-2</v>
      </c>
      <c r="AX44" s="176">
        <v>0.15080425428677652</v>
      </c>
      <c r="AY44" s="176">
        <v>3.5912859768536483E-2</v>
      </c>
      <c r="AZ44" s="176">
        <v>8.4622882793156134E-2</v>
      </c>
      <c r="BA44" s="176">
        <v>2.2639752449480702E-2</v>
      </c>
      <c r="BB44" s="180">
        <v>7.5465841498268987E-2</v>
      </c>
      <c r="BC44" s="176">
        <v>7.2081689735526894E-2</v>
      </c>
      <c r="BD44" s="176">
        <v>0.45116889452640974</v>
      </c>
      <c r="BE44" s="176">
        <v>1.8623342701648036E-2</v>
      </c>
      <c r="BF44" s="176">
        <v>1.2067801426127012E-2</v>
      </c>
      <c r="BG44" s="176">
        <v>1.1621714446526825</v>
      </c>
      <c r="BH44" s="176">
        <v>7.1153353754245877E-2</v>
      </c>
      <c r="BI44" s="179">
        <v>7.3575212091514408E-2</v>
      </c>
      <c r="BJ44" s="176">
        <v>4.1937550779089193E-2</v>
      </c>
      <c r="BK44" s="176">
        <v>1.1662976235068E-2</v>
      </c>
      <c r="BL44" s="176">
        <v>3.4157517794030916E-2</v>
      </c>
      <c r="BM44" s="180">
        <v>3.091540026281292E-2</v>
      </c>
      <c r="BN44" s="179">
        <v>7.3575212091514408E-2</v>
      </c>
      <c r="BO44" s="176">
        <v>4.1937550779089193E-2</v>
      </c>
      <c r="BP44" s="176">
        <v>1.1662976235068E-2</v>
      </c>
      <c r="BQ44" s="176">
        <v>3.4157517794030916E-2</v>
      </c>
      <c r="BR44" s="180">
        <v>9.2746200788438749E-3</v>
      </c>
      <c r="BS44" s="180">
        <v>3.091540026281292E-2</v>
      </c>
      <c r="BT44" s="179">
        <v>8.2708928498380588E-2</v>
      </c>
      <c r="BU44" s="176">
        <v>0.12257369641861805</v>
      </c>
      <c r="BV44" s="176">
        <v>8.2550344503567144E-2</v>
      </c>
      <c r="BW44" s="180">
        <v>6.7103430890555121E-2</v>
      </c>
      <c r="BX44" s="176">
        <v>0.11850149658725466</v>
      </c>
      <c r="BY44" s="176">
        <v>7.9807818914566828E-2</v>
      </c>
      <c r="BZ44" s="176">
        <v>6.4874089784424313E-2</v>
      </c>
      <c r="CA44" s="179">
        <v>7.9790240248706998E-2</v>
      </c>
      <c r="CB44" s="176">
        <v>0.11824823344924731</v>
      </c>
      <c r="CC44" s="176">
        <v>7.963725247247179E-2</v>
      </c>
      <c r="CD44" s="180">
        <v>6.4735439927440644E-2</v>
      </c>
      <c r="CE44" s="179">
        <v>0</v>
      </c>
      <c r="CF44" s="183">
        <v>0.13973538043909875</v>
      </c>
      <c r="CG44" s="178">
        <v>3.0319305033736925</v>
      </c>
      <c r="CH44" s="181">
        <v>8.888630323396321E-2</v>
      </c>
      <c r="CI44" s="181">
        <v>0.10559719268386644</v>
      </c>
      <c r="CJ44" s="181">
        <v>7.2414033977242678E-2</v>
      </c>
      <c r="CK44" s="181">
        <v>1.663641844808033E-2</v>
      </c>
      <c r="CL44" s="182">
        <v>0.10501382737466998</v>
      </c>
      <c r="CM44" s="181">
        <v>0.10564352052247114</v>
      </c>
      <c r="CN44" s="181">
        <v>7.2431420899768353E-2</v>
      </c>
      <c r="CO44" s="183">
        <v>1.663641844808033E-2</v>
      </c>
      <c r="CP44" s="176">
        <v>0</v>
      </c>
      <c r="CQ44" s="176">
        <v>0.10618549382237402</v>
      </c>
      <c r="CR44" s="176">
        <v>7.26348244700665E-2</v>
      </c>
      <c r="CS44" s="176">
        <v>1.663641844808033E-2</v>
      </c>
      <c r="CT44" s="179">
        <v>0</v>
      </c>
      <c r="CU44" s="176">
        <v>0.34979305109960512</v>
      </c>
      <c r="CV44" s="176">
        <v>0.11764367930579135</v>
      </c>
      <c r="CW44" s="176">
        <v>0.16313974066150924</v>
      </c>
      <c r="CX44" s="176">
        <v>0.14717711399248665</v>
      </c>
      <c r="CY44" s="180">
        <v>0.14003544966990183</v>
      </c>
      <c r="CZ44" s="176">
        <v>0</v>
      </c>
      <c r="DA44" s="176">
        <v>0.24335772662706476</v>
      </c>
      <c r="DB44" s="176">
        <v>7.9686404955962173E-2</v>
      </c>
      <c r="DC44" s="176">
        <v>0.1365586964012912</v>
      </c>
      <c r="DD44" s="176">
        <v>0.12178168123886625</v>
      </c>
      <c r="DE44" s="179">
        <v>0</v>
      </c>
      <c r="DF44" s="176">
        <v>6.2507955430715384E-2</v>
      </c>
      <c r="DG44" s="176">
        <v>1.0643335001515321E-2</v>
      </c>
      <c r="DH44" s="176">
        <v>5.5224532496790789E-2</v>
      </c>
      <c r="DI44" s="180">
        <v>6.5063205257625434E-2</v>
      </c>
      <c r="DJ44" s="176">
        <v>0</v>
      </c>
      <c r="DK44" s="176">
        <v>6.0908977850873486E-2</v>
      </c>
      <c r="DL44" s="176">
        <v>1.0371074392047252E-2</v>
      </c>
      <c r="DM44" s="176">
        <v>5.4429578986867254E-2</v>
      </c>
      <c r="DN44" s="176">
        <v>7.20441629577874E-2</v>
      </c>
      <c r="DO44" s="179">
        <v>0.32854866354429141</v>
      </c>
      <c r="DP44" s="180">
        <v>1.741696560703617</v>
      </c>
      <c r="DQ44" s="176">
        <v>0</v>
      </c>
      <c r="DR44" s="176">
        <v>5.85372946240987E-2</v>
      </c>
      <c r="DS44" s="176">
        <v>3.2847844017606855E-2</v>
      </c>
      <c r="DT44" s="176">
        <v>0.14646689573621227</v>
      </c>
      <c r="DU44" s="179">
        <v>3.1329038526056543</v>
      </c>
      <c r="DV44" s="176">
        <v>2.0987447550312646</v>
      </c>
      <c r="DW44" s="176">
        <v>1.8451766661668743</v>
      </c>
      <c r="DX44" s="176">
        <v>2.1436481324747034</v>
      </c>
      <c r="DY44" s="180">
        <v>0.55848593991799078</v>
      </c>
      <c r="DZ44" s="176">
        <v>5.4303666778498005</v>
      </c>
      <c r="EA44" s="176">
        <v>2.0987447550312646</v>
      </c>
      <c r="EB44" s="176">
        <v>1.8451766661668743</v>
      </c>
      <c r="EC44" s="176">
        <v>2.1436481324747034</v>
      </c>
      <c r="ED44" s="176">
        <v>0.55848593991799078</v>
      </c>
      <c r="EE44" s="179">
        <v>5.4303666778498005</v>
      </c>
      <c r="EF44" s="176">
        <v>2.0987447550312646</v>
      </c>
      <c r="EG44" s="176">
        <v>1.8451766661668743</v>
      </c>
      <c r="EH44" s="176">
        <v>0.45609534733504326</v>
      </c>
      <c r="EI44" s="180">
        <v>0.55848593991799078</v>
      </c>
      <c r="EJ44" s="176">
        <v>3.8639147515469734</v>
      </c>
      <c r="EK44" s="176">
        <v>2.0987447550312646</v>
      </c>
      <c r="EL44" s="176">
        <v>1.8451766661668743</v>
      </c>
      <c r="EM44" s="176">
        <v>2.1436481324747034</v>
      </c>
      <c r="EN44" s="176">
        <v>0.55848593991799078</v>
      </c>
      <c r="EO44" s="179">
        <v>3.8639147515469734</v>
      </c>
      <c r="EP44" s="176">
        <v>2.0987447550312646</v>
      </c>
      <c r="EQ44" s="176">
        <v>1.8451766661668743</v>
      </c>
      <c r="ER44" s="176">
        <v>2.1436481324747034</v>
      </c>
      <c r="ES44" s="180">
        <v>0.55848593991799078</v>
      </c>
      <c r="ET44" s="179">
        <v>1.5664519263028271</v>
      </c>
      <c r="EU44" s="176">
        <v>2.0987447550312646</v>
      </c>
      <c r="EV44" s="176">
        <v>1.8451766661668743</v>
      </c>
      <c r="EW44" s="176">
        <v>0.45609534733504326</v>
      </c>
      <c r="EX44" s="180">
        <v>0.55848593991799078</v>
      </c>
      <c r="EY44" s="176">
        <v>4.5949256504882925</v>
      </c>
      <c r="EZ44" s="176">
        <v>2.0987447550312646</v>
      </c>
      <c r="FA44" s="176">
        <v>1.8451766661668743</v>
      </c>
      <c r="FB44" s="176">
        <v>0.45609534733504326</v>
      </c>
      <c r="FC44" s="176">
        <v>0.55848593991799078</v>
      </c>
      <c r="FD44" s="179">
        <v>4.3860653936479155</v>
      </c>
      <c r="FE44" s="176">
        <v>2.0987447550312646</v>
      </c>
      <c r="FF44" s="176">
        <v>1.8451766661668743</v>
      </c>
      <c r="FG44" s="176">
        <v>2.1436481324747034</v>
      </c>
      <c r="FH44" s="180">
        <v>0.55848593991799078</v>
      </c>
      <c r="FI44" s="176">
        <v>4.0727750083873504</v>
      </c>
      <c r="FJ44" s="176">
        <v>2.0987447550312646</v>
      </c>
      <c r="FK44" s="176">
        <v>1.8451766661668743</v>
      </c>
      <c r="FL44" s="176">
        <v>2.1436481324747034</v>
      </c>
      <c r="FM44" s="176">
        <v>0.55848593991799078</v>
      </c>
      <c r="FN44" s="182">
        <v>0</v>
      </c>
      <c r="FO44" s="181">
        <v>0</v>
      </c>
      <c r="FP44" s="181">
        <v>0</v>
      </c>
      <c r="FQ44" s="181">
        <v>0.13921309137852925</v>
      </c>
      <c r="FR44" s="183">
        <v>0</v>
      </c>
      <c r="FS44" s="176">
        <v>4.1772051368075394</v>
      </c>
      <c r="FT44" s="176">
        <v>2.0987447550312646</v>
      </c>
      <c r="FU44" s="176">
        <v>1.8451766661668743</v>
      </c>
      <c r="FV44" s="176">
        <v>2.1436481324747034</v>
      </c>
      <c r="FW44" s="176">
        <v>0.55848593991799078</v>
      </c>
      <c r="FX44" s="179">
        <v>4.1772051368075394</v>
      </c>
      <c r="FY44" s="176">
        <v>2.0987447550312646</v>
      </c>
      <c r="FZ44" s="176">
        <v>1.8451766661668743</v>
      </c>
      <c r="GA44" s="176">
        <v>2.1436481324747034</v>
      </c>
      <c r="GB44" s="180">
        <v>0.55848593991799078</v>
      </c>
      <c r="GC44" s="176">
        <v>0.18616197997266362</v>
      </c>
      <c r="GD44" s="176">
        <v>1.859647251293526</v>
      </c>
      <c r="GE44" s="176">
        <v>0.94624444418814069</v>
      </c>
      <c r="GF44" s="176">
        <v>0.54731441680205195</v>
      </c>
      <c r="GG44" s="182">
        <v>0</v>
      </c>
      <c r="GH44" s="181">
        <v>0</v>
      </c>
      <c r="GI44" s="183">
        <v>0.43764738606672604</v>
      </c>
      <c r="GJ44" s="179">
        <v>0.18616197997266362</v>
      </c>
      <c r="GK44" s="176">
        <v>1.859647251293526</v>
      </c>
      <c r="GL44" s="176">
        <v>0.94624444418814069</v>
      </c>
      <c r="GM44" s="180">
        <v>0.54731441680205195</v>
      </c>
      <c r="GN44" s="176">
        <v>6.0435682176041983</v>
      </c>
      <c r="GO44" s="176">
        <v>2.158843120111849</v>
      </c>
      <c r="GP44" s="176">
        <v>2.9673973485087384</v>
      </c>
      <c r="GQ44" s="180">
        <v>1.1130877487398425</v>
      </c>
      <c r="GR44" s="178">
        <v>0.58640830371648422</v>
      </c>
      <c r="GS44" s="178">
        <v>0.58640830371648422</v>
      </c>
      <c r="GT44" s="178">
        <v>0.43764738606672604</v>
      </c>
      <c r="GU44" s="178">
        <v>0.30635317024670827</v>
      </c>
      <c r="GV44" s="178">
        <v>1.0555349466896715</v>
      </c>
      <c r="GW44" s="178">
        <v>0.14487734562407259</v>
      </c>
      <c r="GX44" s="176">
        <v>2.1559198730932597E-2</v>
      </c>
      <c r="GY44" s="176">
        <v>7.2034952884497405E-2</v>
      </c>
      <c r="GZ44" s="176">
        <v>1.2265512926876797E-2</v>
      </c>
      <c r="HA44" s="176">
        <v>6.4371990734134174E-2</v>
      </c>
      <c r="HB44" s="176">
        <v>7.4979654876767929E-2</v>
      </c>
      <c r="HC44" s="182">
        <v>1.8396500683842347E-2</v>
      </c>
      <c r="HD44" s="181">
        <v>0.15981562204614905</v>
      </c>
      <c r="HE44" s="181">
        <v>3.8058846884056703E-2</v>
      </c>
      <c r="HF44" s="181">
        <v>8.9679556567473381E-2</v>
      </c>
      <c r="HG44" s="183">
        <v>6.3980266123510821E-2</v>
      </c>
      <c r="HH44" s="181">
        <v>0.16255105404275924</v>
      </c>
      <c r="HI44" s="181">
        <v>3.8710268729980346E-2</v>
      </c>
      <c r="HJ44" s="181">
        <v>9.1214527462907133E-2</v>
      </c>
      <c r="HK44" s="181">
        <v>6.5075363491747765E-2</v>
      </c>
      <c r="HL44" s="179">
        <v>2.2716553707706741E-2</v>
      </c>
      <c r="HM44" s="176">
        <v>6.4022894247801929E-2</v>
      </c>
      <c r="HN44" s="176">
        <v>1.2180261867938935</v>
      </c>
      <c r="HO44" s="176">
        <v>0.10440224458233374</v>
      </c>
      <c r="HP44" s="179">
        <v>2.7908908840896855E-2</v>
      </c>
      <c r="HQ44" s="176">
        <v>7.8656698647299503E-2</v>
      </c>
      <c r="HR44" s="176">
        <v>1.4964321723467835</v>
      </c>
      <c r="HS44" s="176">
        <v>0.48355453651595914</v>
      </c>
      <c r="HT44" s="176">
        <v>0.2607852494506675</v>
      </c>
      <c r="HU44" s="176">
        <v>9.3155967026778946E-2</v>
      </c>
      <c r="HV44" s="176">
        <v>0.14633804399497582</v>
      </c>
      <c r="HW44" s="176">
        <v>4.5270740281072447E-2</v>
      </c>
      <c r="HX44" s="180">
        <v>0.10440224458233374</v>
      </c>
      <c r="HY44" s="179">
        <v>0.2607852494506675</v>
      </c>
      <c r="HZ44" s="176">
        <v>9.3155967026778946E-2</v>
      </c>
      <c r="IA44" s="176">
        <v>0.14633804399497582</v>
      </c>
      <c r="IB44" s="176">
        <v>3.6216592224857957E-2</v>
      </c>
      <c r="IC44" s="180">
        <v>0.10440224458233374</v>
      </c>
      <c r="ID44" s="182">
        <v>0.2045204072450523</v>
      </c>
      <c r="IE44" s="181">
        <v>7.3057415454886004E-2</v>
      </c>
      <c r="IF44" s="181">
        <v>0.11476537272081602</v>
      </c>
      <c r="IG44" s="181">
        <v>3.9053854786190841E-2</v>
      </c>
      <c r="IH44" s="183">
        <v>8.1877290315515577E-2</v>
      </c>
      <c r="II44" s="182">
        <v>6.0435682176041974</v>
      </c>
      <c r="IJ44" s="181">
        <v>3.3913112554385583</v>
      </c>
      <c r="IK44" s="181">
        <v>1.1540395344409446</v>
      </c>
      <c r="IL44" s="183">
        <v>2.4194699989106963</v>
      </c>
      <c r="IM44" s="176">
        <v>1.138534455973137</v>
      </c>
      <c r="IN44" s="176">
        <v>2.3051164975611029</v>
      </c>
      <c r="IO44" s="176">
        <v>0.82322890823764094</v>
      </c>
      <c r="IP44" s="179">
        <v>1.986990657877203</v>
      </c>
      <c r="IQ44" s="176">
        <v>0.36414153221545448</v>
      </c>
      <c r="IR44" s="180">
        <v>0.22432144447982968</v>
      </c>
      <c r="IS44" s="179">
        <v>1.138534455973137</v>
      </c>
      <c r="IT44" s="176">
        <v>2.3051164975611029</v>
      </c>
      <c r="IU44" s="176">
        <v>0.82322890823764094</v>
      </c>
      <c r="IV44" s="176">
        <v>4.9208315164250616E-2</v>
      </c>
      <c r="IW44" s="180">
        <v>2.0338477632837892</v>
      </c>
      <c r="IX44" s="179">
        <v>6.8214895078279852E-2</v>
      </c>
      <c r="IY44" s="176">
        <v>0.15182000855605746</v>
      </c>
      <c r="IZ44" s="176">
        <v>3.6154753744303304E-2</v>
      </c>
      <c r="JA44" s="176">
        <v>8.5192867074319403E-2</v>
      </c>
      <c r="JB44" s="176">
        <v>2.2792244335832216E-2</v>
      </c>
      <c r="JC44" s="180">
        <v>7.5974147786107366E-2</v>
      </c>
    </row>
    <row r="45" spans="1:263" s="81" customFormat="1" ht="12.5" hidden="1" x14ac:dyDescent="0.25">
      <c r="A45" s="76" t="s">
        <v>209</v>
      </c>
      <c r="B45" s="179">
        <v>1.5979416100727604</v>
      </c>
      <c r="C45" s="176">
        <v>0.60268278612953052</v>
      </c>
      <c r="D45" s="176">
        <v>0.13699895423826355</v>
      </c>
      <c r="E45" s="176">
        <v>0.31140162779514402</v>
      </c>
      <c r="F45" s="180">
        <v>0.11282800661124358</v>
      </c>
      <c r="G45" s="176">
        <v>2.2463172698631531</v>
      </c>
      <c r="H45" s="176">
        <v>0.11707226135871021</v>
      </c>
      <c r="I45" s="176">
        <v>4.314627294101489E-2</v>
      </c>
      <c r="J45" s="176">
        <v>7.8143444867037379E-2</v>
      </c>
      <c r="K45" s="176">
        <v>0.13082149177968289</v>
      </c>
      <c r="L45" s="179">
        <v>0</v>
      </c>
      <c r="M45" s="176">
        <v>0</v>
      </c>
      <c r="N45" s="176">
        <v>0.38965498315123487</v>
      </c>
      <c r="O45" s="176">
        <v>0</v>
      </c>
      <c r="P45" s="180">
        <v>0</v>
      </c>
      <c r="Q45" s="179">
        <v>0</v>
      </c>
      <c r="R45" s="176">
        <v>0</v>
      </c>
      <c r="S45" s="176">
        <v>0.38855182672012484</v>
      </c>
      <c r="T45" s="176">
        <v>0</v>
      </c>
      <c r="U45" s="180">
        <v>0</v>
      </c>
      <c r="V45" s="176">
        <v>1.233353709657351</v>
      </c>
      <c r="W45" s="176">
        <v>0.45065073204559014</v>
      </c>
      <c r="X45" s="176">
        <v>2.9631074877247639E-2</v>
      </c>
      <c r="Y45" s="176">
        <v>0.11157939901200688</v>
      </c>
      <c r="Z45" s="176">
        <v>0.15731586359447286</v>
      </c>
      <c r="AA45" s="178">
        <v>0.16373579308243477</v>
      </c>
      <c r="AB45" s="176">
        <v>2.2155801099090087</v>
      </c>
      <c r="AC45" s="176">
        <v>0.22221132805078117</v>
      </c>
      <c r="AD45" s="176">
        <v>3.436960641218155E-2</v>
      </c>
      <c r="AE45" s="176">
        <v>0.221965803773788</v>
      </c>
      <c r="AF45" s="176">
        <v>0.15731586359447286</v>
      </c>
      <c r="AG45" s="178">
        <v>0.16373579308243477</v>
      </c>
      <c r="AH45" s="179">
        <v>0.59486732831271971</v>
      </c>
      <c r="AI45" s="176">
        <v>0.26915648593968705</v>
      </c>
      <c r="AJ45" s="176">
        <v>2.5591142492232769E-2</v>
      </c>
      <c r="AK45" s="176">
        <v>0.37008589134464254</v>
      </c>
      <c r="AL45" s="180">
        <v>0.15972989596682197</v>
      </c>
      <c r="AM45" s="176">
        <v>0.59736623102970254</v>
      </c>
      <c r="AN45" s="176">
        <v>0.27028715128638875</v>
      </c>
      <c r="AO45" s="176">
        <v>2.5698645077197255E-2</v>
      </c>
      <c r="AP45" s="176">
        <v>0.37164053823039644</v>
      </c>
      <c r="AQ45" s="176">
        <v>0.16040088502945382</v>
      </c>
      <c r="AR45" s="179">
        <v>2.1462014172210422</v>
      </c>
      <c r="AS45" s="176">
        <v>0.22656897320155497</v>
      </c>
      <c r="AT45" s="176">
        <v>3.5043606923450807E-2</v>
      </c>
      <c r="AU45" s="176">
        <v>0.22631863410398345</v>
      </c>
      <c r="AV45" s="180">
        <v>0.16040088502945382</v>
      </c>
      <c r="AW45" s="179">
        <v>0.73291790883228203</v>
      </c>
      <c r="AX45" s="176">
        <v>0.64251037345521578</v>
      </c>
      <c r="AY45" s="176">
        <v>8.5439545102380471E-2</v>
      </c>
      <c r="AZ45" s="176">
        <v>0.5547513684069425</v>
      </c>
      <c r="BA45" s="176">
        <v>5.4994520883584523E-2</v>
      </c>
      <c r="BB45" s="180">
        <v>0.18331506961194838</v>
      </c>
      <c r="BC45" s="176">
        <v>0.77968018170248354</v>
      </c>
      <c r="BD45" s="176">
        <v>1.9222315463480864</v>
      </c>
      <c r="BE45" s="176">
        <v>4.430641110092217E-2</v>
      </c>
      <c r="BF45" s="176">
        <v>7.9111336482957054E-2</v>
      </c>
      <c r="BG45" s="176">
        <v>2.8230459642116603</v>
      </c>
      <c r="BH45" s="176">
        <v>0.17283954882928534</v>
      </c>
      <c r="BI45" s="179">
        <v>0.75317573445832509</v>
      </c>
      <c r="BJ45" s="176">
        <v>0.17382474651903732</v>
      </c>
      <c r="BK45" s="176">
        <v>2.7747146578872756E-2</v>
      </c>
      <c r="BL45" s="176">
        <v>0.2070678729016136</v>
      </c>
      <c r="BM45" s="180">
        <v>7.1002149147598545E-2</v>
      </c>
      <c r="BN45" s="179">
        <v>0.75317573445832509</v>
      </c>
      <c r="BO45" s="176">
        <v>0.17382474651903732</v>
      </c>
      <c r="BP45" s="176">
        <v>2.7747146578872756E-2</v>
      </c>
      <c r="BQ45" s="176">
        <v>0.2070678729016136</v>
      </c>
      <c r="BR45" s="180">
        <v>2.1300644744279562E-2</v>
      </c>
      <c r="BS45" s="180">
        <v>7.1002149147598545E-2</v>
      </c>
      <c r="BT45" s="179">
        <v>0.84667588712548814</v>
      </c>
      <c r="BU45" s="176">
        <v>0.50804926167723263</v>
      </c>
      <c r="BV45" s="176">
        <v>0.5226048783218733</v>
      </c>
      <c r="BW45" s="180">
        <v>0.16009769683878602</v>
      </c>
      <c r="BX45" s="176">
        <v>0.49117061496774095</v>
      </c>
      <c r="BY45" s="176">
        <v>0.50524265820815584</v>
      </c>
      <c r="BZ45" s="176">
        <v>0.15477885737226613</v>
      </c>
      <c r="CA45" s="179">
        <v>0.81679781945007968</v>
      </c>
      <c r="CB45" s="176">
        <v>0.49012087791946557</v>
      </c>
      <c r="CC45" s="176">
        <v>0.5041628461825014</v>
      </c>
      <c r="CD45" s="180">
        <v>0.15444806172626829</v>
      </c>
      <c r="CE45" s="179">
        <v>0</v>
      </c>
      <c r="CF45" s="183">
        <v>0.14600522061811369</v>
      </c>
      <c r="CG45" s="178">
        <v>3.5849641175702431</v>
      </c>
      <c r="CH45" s="181">
        <v>1.272303334777892</v>
      </c>
      <c r="CI45" s="181">
        <v>0.60914850246281549</v>
      </c>
      <c r="CJ45" s="181">
        <v>0.52993758338435071</v>
      </c>
      <c r="CK45" s="181">
        <v>3.8831248566085788E-2</v>
      </c>
      <c r="CL45" s="182">
        <v>1.5031000633773</v>
      </c>
      <c r="CM45" s="181">
        <v>0.60979357191213113</v>
      </c>
      <c r="CN45" s="181">
        <v>0.53017967912800557</v>
      </c>
      <c r="CO45" s="183">
        <v>3.8831248566085788E-2</v>
      </c>
      <c r="CP45" s="176">
        <v>0</v>
      </c>
      <c r="CQ45" s="176">
        <v>0.60744184465434281</v>
      </c>
      <c r="CR45" s="176">
        <v>0.52929707158869077</v>
      </c>
      <c r="CS45" s="176">
        <v>3.8831248566085788E-2</v>
      </c>
      <c r="CT45" s="179">
        <v>0</v>
      </c>
      <c r="CU45" s="176">
        <v>1.490313817451461</v>
      </c>
      <c r="CV45" s="176">
        <v>0.27988365473649279</v>
      </c>
      <c r="CW45" s="176">
        <v>1.0694742531371821</v>
      </c>
      <c r="CX45" s="176">
        <v>0.35302854219888047</v>
      </c>
      <c r="CY45" s="180">
        <v>0.34016195532607124</v>
      </c>
      <c r="CZ45" s="176">
        <v>0</v>
      </c>
      <c r="DA45" s="176">
        <v>1.0368398727069486</v>
      </c>
      <c r="DB45" s="176">
        <v>0.18958028500549398</v>
      </c>
      <c r="DC45" s="176">
        <v>0.89522031389140144</v>
      </c>
      <c r="DD45" s="176">
        <v>0.29582148599343372</v>
      </c>
      <c r="DE45" s="179">
        <v>0</v>
      </c>
      <c r="DF45" s="176">
        <v>0.26631881161215093</v>
      </c>
      <c r="DG45" s="176">
        <v>2.532133911815097E-2</v>
      </c>
      <c r="DH45" s="176">
        <v>0.36504753244241966</v>
      </c>
      <c r="DI45" s="180">
        <v>0.1580458888973188</v>
      </c>
      <c r="DJ45" s="176">
        <v>0</v>
      </c>
      <c r="DK45" s="176">
        <v>0.25950627381718216</v>
      </c>
      <c r="DL45" s="176">
        <v>2.4673609508975469E-2</v>
      </c>
      <c r="DM45" s="176">
        <v>0.35681700301541103</v>
      </c>
      <c r="DN45" s="176">
        <v>0.17500342519925766</v>
      </c>
      <c r="DO45" s="179">
        <v>0.78164335945789998</v>
      </c>
      <c r="DP45" s="180">
        <v>4.1455163534266513</v>
      </c>
      <c r="DQ45" s="176">
        <v>0</v>
      </c>
      <c r="DR45" s="176">
        <v>0.24940157827686446</v>
      </c>
      <c r="DS45" s="176">
        <v>0.21533639385136774</v>
      </c>
      <c r="DT45" s="176">
        <v>0.35578466568010914</v>
      </c>
      <c r="DU45" s="179">
        <v>32.07095288068794</v>
      </c>
      <c r="DV45" s="176">
        <v>8.486494232596673</v>
      </c>
      <c r="DW45" s="176">
        <v>11.185731050329247</v>
      </c>
      <c r="DX45" s="176">
        <v>4.8325224745886102</v>
      </c>
      <c r="DY45" s="180">
        <v>0.71153066235377793</v>
      </c>
      <c r="DZ45" s="176">
        <v>55.589651659859094</v>
      </c>
      <c r="EA45" s="176">
        <v>8.486494232596673</v>
      </c>
      <c r="EB45" s="176">
        <v>11.185731050329247</v>
      </c>
      <c r="EC45" s="176">
        <v>4.8325224745886102</v>
      </c>
      <c r="ED45" s="176">
        <v>0.71153066235377793</v>
      </c>
      <c r="EE45" s="179">
        <v>55.589651659859094</v>
      </c>
      <c r="EF45" s="176">
        <v>8.486494232596673</v>
      </c>
      <c r="EG45" s="176">
        <v>11.185731050329247</v>
      </c>
      <c r="EH45" s="176">
        <v>1.0281962711890662</v>
      </c>
      <c r="EI45" s="180">
        <v>0.71153066235377793</v>
      </c>
      <c r="EJ45" s="176">
        <v>39.554175219515123</v>
      </c>
      <c r="EK45" s="176">
        <v>8.486494232596673</v>
      </c>
      <c r="EL45" s="176">
        <v>11.185731050329247</v>
      </c>
      <c r="EM45" s="176">
        <v>4.8325224745886102</v>
      </c>
      <c r="EN45" s="176">
        <v>0.71153066235377793</v>
      </c>
      <c r="EO45" s="179">
        <v>39.554175219515123</v>
      </c>
      <c r="EP45" s="176">
        <v>8.486494232596673</v>
      </c>
      <c r="EQ45" s="176">
        <v>11.185731050329247</v>
      </c>
      <c r="ER45" s="176">
        <v>4.8325224745886102</v>
      </c>
      <c r="ES45" s="180">
        <v>0.71153066235377793</v>
      </c>
      <c r="ET45" s="179">
        <v>16.03547644034397</v>
      </c>
      <c r="EU45" s="176">
        <v>8.486494232596673</v>
      </c>
      <c r="EV45" s="176">
        <v>11.185731050329247</v>
      </c>
      <c r="EW45" s="176">
        <v>1.0281962711890662</v>
      </c>
      <c r="EX45" s="180">
        <v>0.71153066235377793</v>
      </c>
      <c r="EY45" s="176">
        <v>47.037397558342306</v>
      </c>
      <c r="EZ45" s="176">
        <v>8.486494232596673</v>
      </c>
      <c r="FA45" s="176">
        <v>11.185731050329247</v>
      </c>
      <c r="FB45" s="176">
        <v>1.0281962711890662</v>
      </c>
      <c r="FC45" s="176">
        <v>0.71153066235377793</v>
      </c>
      <c r="FD45" s="179">
        <v>44.899334032963111</v>
      </c>
      <c r="FE45" s="176">
        <v>8.486494232596673</v>
      </c>
      <c r="FF45" s="176">
        <v>11.185731050329247</v>
      </c>
      <c r="FG45" s="176">
        <v>4.8325224745886102</v>
      </c>
      <c r="FH45" s="180">
        <v>0.71153066235377793</v>
      </c>
      <c r="FI45" s="176">
        <v>41.692238744894318</v>
      </c>
      <c r="FJ45" s="176">
        <v>8.486494232596673</v>
      </c>
      <c r="FK45" s="176">
        <v>11.185731050329247</v>
      </c>
      <c r="FL45" s="176">
        <v>4.8325224745886102</v>
      </c>
      <c r="FM45" s="176">
        <v>0.71153066235377793</v>
      </c>
      <c r="FN45" s="182">
        <v>0</v>
      </c>
      <c r="FO45" s="181">
        <v>0</v>
      </c>
      <c r="FP45" s="181">
        <v>0</v>
      </c>
      <c r="FQ45" s="181">
        <v>0.25217695696796788</v>
      </c>
      <c r="FR45" s="183">
        <v>0</v>
      </c>
      <c r="FS45" s="176">
        <v>42.761270507583916</v>
      </c>
      <c r="FT45" s="176">
        <v>8.486494232596673</v>
      </c>
      <c r="FU45" s="176">
        <v>11.185731050329247</v>
      </c>
      <c r="FV45" s="176">
        <v>4.8325224745886102</v>
      </c>
      <c r="FW45" s="176">
        <v>0.71153066235377793</v>
      </c>
      <c r="FX45" s="179">
        <v>42.761270507583916</v>
      </c>
      <c r="FY45" s="176">
        <v>8.486494232596673</v>
      </c>
      <c r="FZ45" s="176">
        <v>11.185731050329247</v>
      </c>
      <c r="GA45" s="176">
        <v>4.8325224745886102</v>
      </c>
      <c r="GB45" s="180">
        <v>0.71153066235377793</v>
      </c>
      <c r="GC45" s="176">
        <v>0.23717688745125931</v>
      </c>
      <c r="GD45" s="176">
        <v>7.5196784339464218</v>
      </c>
      <c r="GE45" s="176">
        <v>5.7362723335021792</v>
      </c>
      <c r="GF45" s="176">
        <v>1.2338355254268796</v>
      </c>
      <c r="GG45" s="182">
        <v>0</v>
      </c>
      <c r="GH45" s="181">
        <v>0</v>
      </c>
      <c r="GI45" s="183">
        <v>0.98660820172518215</v>
      </c>
      <c r="GJ45" s="179">
        <v>0.23717688745125931</v>
      </c>
      <c r="GK45" s="176">
        <v>7.5196784339464218</v>
      </c>
      <c r="GL45" s="176">
        <v>5.7362723335021792</v>
      </c>
      <c r="GM45" s="180">
        <v>1.2338355254268796</v>
      </c>
      <c r="GN45" s="176">
        <v>25.748976982511017</v>
      </c>
      <c r="GO45" s="176">
        <v>5.1360592088341193</v>
      </c>
      <c r="GP45" s="176">
        <v>19.452985827912364</v>
      </c>
      <c r="GQ45" s="180">
        <v>2.5980704429906365</v>
      </c>
      <c r="GR45" s="178">
        <v>1.3219666343859422</v>
      </c>
      <c r="GS45" s="178">
        <v>1.3219666343859422</v>
      </c>
      <c r="GT45" s="178">
        <v>0.98660820172518215</v>
      </c>
      <c r="GU45" s="178">
        <v>0.69062574120762743</v>
      </c>
      <c r="GV45" s="178">
        <v>2.3795399418946963</v>
      </c>
      <c r="GW45" s="178">
        <v>0.32660352143652699</v>
      </c>
      <c r="GX45" s="176">
        <v>5.0321564549434962E-2</v>
      </c>
      <c r="GY45" s="176">
        <v>0.30690914323698704</v>
      </c>
      <c r="GZ45" s="176">
        <v>2.9180629213991085E-2</v>
      </c>
      <c r="HA45" s="176">
        <v>0.42199519524910389</v>
      </c>
      <c r="HB45" s="176">
        <v>0.18213406728565867</v>
      </c>
      <c r="HC45" s="182">
        <v>4.2939476007402236E-2</v>
      </c>
      <c r="HD45" s="181">
        <v>0.68090383451372416</v>
      </c>
      <c r="HE45" s="181">
        <v>9.0545018855441306E-2</v>
      </c>
      <c r="HF45" s="181">
        <v>0.58790075546749354</v>
      </c>
      <c r="HG45" s="183">
        <v>0.15541530718227525</v>
      </c>
      <c r="HH45" s="181">
        <v>0.69255830302998456</v>
      </c>
      <c r="HI45" s="181">
        <v>9.2094803153995847E-2</v>
      </c>
      <c r="HJ45" s="181">
        <v>0.59796336709924447</v>
      </c>
      <c r="HK45" s="181">
        <v>0.15807542262397239</v>
      </c>
      <c r="HL45" s="179">
        <v>2.9166732397964901E-2</v>
      </c>
      <c r="HM45" s="176">
        <v>0.41970666823245467</v>
      </c>
      <c r="HN45" s="176">
        <v>2.958723454059943</v>
      </c>
      <c r="HO45" s="176">
        <v>0.25360486749085226</v>
      </c>
      <c r="HP45" s="179">
        <v>3.583341408892831E-2</v>
      </c>
      <c r="HQ45" s="176">
        <v>0.51563962097130145</v>
      </c>
      <c r="HR45" s="176">
        <v>3.6350031007022157</v>
      </c>
      <c r="HS45" s="176">
        <v>4.9500576734737898</v>
      </c>
      <c r="HT45" s="176">
        <v>1.1110908562136799</v>
      </c>
      <c r="HU45" s="176">
        <v>0.22162544274219748</v>
      </c>
      <c r="HV45" s="176">
        <v>0.95932952738846788</v>
      </c>
      <c r="HW45" s="176">
        <v>0.10397147784385308</v>
      </c>
      <c r="HX45" s="180">
        <v>0.25360486749085226</v>
      </c>
      <c r="HY45" s="179">
        <v>1.1110908562136799</v>
      </c>
      <c r="HZ45" s="176">
        <v>0.22162544274219748</v>
      </c>
      <c r="IA45" s="176">
        <v>0.95932952738846788</v>
      </c>
      <c r="IB45" s="176">
        <v>8.3177182275082473E-2</v>
      </c>
      <c r="IC45" s="180">
        <v>0.25360486749085226</v>
      </c>
      <c r="ID45" s="182">
        <v>0.871371194796286</v>
      </c>
      <c r="IE45" s="181">
        <v>0.17380939259784975</v>
      </c>
      <c r="IF45" s="181">
        <v>0.75235261977809231</v>
      </c>
      <c r="IG45" s="181">
        <v>8.9693408422507587E-2</v>
      </c>
      <c r="IH45" s="183">
        <v>0.1988892043848835</v>
      </c>
      <c r="II45" s="182">
        <v>25.748976982511014</v>
      </c>
      <c r="IJ45" s="181">
        <v>22.231983803328415</v>
      </c>
      <c r="IK45" s="181">
        <v>2.6504359138174607</v>
      </c>
      <c r="IL45" s="183">
        <v>5.8771664433703874</v>
      </c>
      <c r="IM45" s="176">
        <v>4.7190515310541157</v>
      </c>
      <c r="IN45" s="176">
        <v>14.593096297418931</v>
      </c>
      <c r="IO45" s="176">
        <v>1.8730226218429493</v>
      </c>
      <c r="IP45" s="179">
        <v>4.7272085549823739</v>
      </c>
      <c r="IQ45" s="176">
        <v>0.65962261587927884</v>
      </c>
      <c r="IR45" s="180">
        <v>0.40634611796507358</v>
      </c>
      <c r="IS45" s="179">
        <v>4.7190515310541157</v>
      </c>
      <c r="IT45" s="176">
        <v>14.593096297418931</v>
      </c>
      <c r="IU45" s="176">
        <v>1.8730226218429493</v>
      </c>
      <c r="IV45" s="176">
        <v>8.9138191335037684E-2</v>
      </c>
      <c r="IW45" s="180">
        <v>3.6842048028833334</v>
      </c>
      <c r="IX45" s="179">
        <v>0.73785453677059698</v>
      </c>
      <c r="IY45" s="176">
        <v>0.6468380541163552</v>
      </c>
      <c r="IZ45" s="176">
        <v>8.6015030078673851E-2</v>
      </c>
      <c r="JA45" s="176">
        <v>0.55848794118145606</v>
      </c>
      <c r="JB45" s="176">
        <v>5.5364940933328839E-2</v>
      </c>
      <c r="JC45" s="180">
        <v>0.18454980311109609</v>
      </c>
    </row>
    <row r="46" spans="1:263" s="81" customFormat="1" ht="12.5" hidden="1" x14ac:dyDescent="0.25">
      <c r="A46" s="76" t="s">
        <v>210</v>
      </c>
      <c r="B46" s="179">
        <v>0.14194534746598417</v>
      </c>
      <c r="C46" s="176">
        <v>2.3575759648525339E-2</v>
      </c>
      <c r="D46" s="176">
        <v>1.6091856829690693E-2</v>
      </c>
      <c r="E46" s="176">
        <v>1.1643758991557569E-2</v>
      </c>
      <c r="F46" s="180">
        <v>4.2598509088211224E-3</v>
      </c>
      <c r="G46" s="176">
        <v>0.19832506244794193</v>
      </c>
      <c r="H46" s="176">
        <v>4.8526593691417168E-3</v>
      </c>
      <c r="I46" s="176">
        <v>5.0679485165562779E-3</v>
      </c>
      <c r="J46" s="176">
        <v>2.9218968611185864E-3</v>
      </c>
      <c r="K46" s="176">
        <v>4.8649605935421111E-3</v>
      </c>
      <c r="L46" s="179">
        <v>0</v>
      </c>
      <c r="M46" s="176">
        <v>0</v>
      </c>
      <c r="N46" s="176">
        <v>4.5768759598997989E-2</v>
      </c>
      <c r="O46" s="176">
        <v>0</v>
      </c>
      <c r="P46" s="180">
        <v>0</v>
      </c>
      <c r="Q46" s="179">
        <v>0</v>
      </c>
      <c r="R46" s="176">
        <v>0</v>
      </c>
      <c r="S46" s="176">
        <v>4.5639183169390335E-2</v>
      </c>
      <c r="T46" s="176">
        <v>0</v>
      </c>
      <c r="U46" s="180">
        <v>0</v>
      </c>
      <c r="V46" s="176">
        <v>0.10838494957798486</v>
      </c>
      <c r="W46" s="176">
        <v>1.6488575558934789E-2</v>
      </c>
      <c r="X46" s="176">
        <v>3.4804573311212846E-3</v>
      </c>
      <c r="Y46" s="176">
        <v>3.7365228767110787E-3</v>
      </c>
      <c r="Z46" s="176">
        <v>5.7477813520817028E-3</v>
      </c>
      <c r="AA46" s="178">
        <v>5.9823435262290493E-3</v>
      </c>
      <c r="AB46" s="176">
        <v>0.19434482869729097</v>
      </c>
      <c r="AC46" s="176">
        <v>8.290118438182132E-3</v>
      </c>
      <c r="AD46" s="176">
        <v>4.0370438500995001E-3</v>
      </c>
      <c r="AE46" s="176">
        <v>7.2832403476119495E-3</v>
      </c>
      <c r="AF46" s="176">
        <v>5.7477813520817028E-3</v>
      </c>
      <c r="AG46" s="178">
        <v>5.9823435262290493E-3</v>
      </c>
      <c r="AH46" s="179">
        <v>5.227589204939187E-2</v>
      </c>
      <c r="AI46" s="176">
        <v>9.8479969963633108E-3</v>
      </c>
      <c r="AJ46" s="176">
        <v>3.0059280626114895E-3</v>
      </c>
      <c r="AK46" s="176">
        <v>1.2393276999174937E-2</v>
      </c>
      <c r="AL46" s="180">
        <v>5.835981803937451E-3</v>
      </c>
      <c r="AM46" s="176">
        <v>5.249549121454597E-2</v>
      </c>
      <c r="AN46" s="176">
        <v>9.8893661979983262E-3</v>
      </c>
      <c r="AO46" s="176">
        <v>3.018555284590582E-3</v>
      </c>
      <c r="AP46" s="176">
        <v>1.2445338344775139E-2</v>
      </c>
      <c r="AQ46" s="176">
        <v>5.8604974397641592E-3</v>
      </c>
      <c r="AR46" s="179">
        <v>0.18825911322919237</v>
      </c>
      <c r="AS46" s="176">
        <v>8.4526906829383887E-3</v>
      </c>
      <c r="AT46" s="176">
        <v>4.1162117517144301E-3</v>
      </c>
      <c r="AU46" s="176">
        <v>7.4260673459521894E-3</v>
      </c>
      <c r="AV46" s="180">
        <v>5.8604974397641592E-3</v>
      </c>
      <c r="AW46" s="179">
        <v>6.4407533679578563E-2</v>
      </c>
      <c r="AX46" s="176">
        <v>2.3508407036258814E-2</v>
      </c>
      <c r="AY46" s="176">
        <v>1.0035703812674839E-2</v>
      </c>
      <c r="AZ46" s="176">
        <v>1.857727499245861E-2</v>
      </c>
      <c r="BA46" s="176">
        <v>2.0093109135907936E-3</v>
      </c>
      <c r="BB46" s="180">
        <v>6.6977030453026446E-3</v>
      </c>
      <c r="BC46" s="176">
        <v>6.8516919776610577E-2</v>
      </c>
      <c r="BD46" s="176">
        <v>7.0331318335730697E-2</v>
      </c>
      <c r="BE46" s="176">
        <v>5.2042180032519265E-3</v>
      </c>
      <c r="BF46" s="176">
        <v>2.6492463769584168E-3</v>
      </c>
      <c r="BG46" s="176">
        <v>0.10314440373917501</v>
      </c>
      <c r="BH46" s="176">
        <v>6.3149634942352047E-3</v>
      </c>
      <c r="BI46" s="179">
        <v>6.6904692046768077E-2</v>
      </c>
      <c r="BJ46" s="176">
        <v>6.7996805935285143E-3</v>
      </c>
      <c r="BK46" s="176">
        <v>3.259171667859015E-3</v>
      </c>
      <c r="BL46" s="176">
        <v>7.7425684124778401E-3</v>
      </c>
      <c r="BM46" s="180">
        <v>4.0660475567791433E-3</v>
      </c>
      <c r="BN46" s="179">
        <v>6.6904692046768077E-2</v>
      </c>
      <c r="BO46" s="176">
        <v>6.7996805935285143E-3</v>
      </c>
      <c r="BP46" s="176">
        <v>3.259171667859015E-3</v>
      </c>
      <c r="BQ46" s="176">
        <v>7.7425684124778401E-3</v>
      </c>
      <c r="BR46" s="180">
        <v>1.2198142670337428E-3</v>
      </c>
      <c r="BS46" s="180">
        <v>4.0660475567791433E-3</v>
      </c>
      <c r="BT46" s="179">
        <v>7.5210321973920857E-2</v>
      </c>
      <c r="BU46" s="176">
        <v>1.9873883174653866E-2</v>
      </c>
      <c r="BV46" s="176">
        <v>1.8390942354202626E-2</v>
      </c>
      <c r="BW46" s="180">
        <v>6.8932932772547651E-3</v>
      </c>
      <c r="BX46" s="176">
        <v>1.921362386880765E-2</v>
      </c>
      <c r="BY46" s="176">
        <v>1.777994999171708E-2</v>
      </c>
      <c r="BZ46" s="176">
        <v>6.6642811111754571E-3</v>
      </c>
      <c r="CA46" s="179">
        <v>7.2556249590384314E-2</v>
      </c>
      <c r="CB46" s="176">
        <v>1.9172560229835597E-2</v>
      </c>
      <c r="CC46" s="176">
        <v>1.7741950421600254E-2</v>
      </c>
      <c r="CD46" s="180">
        <v>6.65003811175868E-3</v>
      </c>
      <c r="CE46" s="179">
        <v>0</v>
      </c>
      <c r="CF46" s="183">
        <v>2.6545005550740935E-2</v>
      </c>
      <c r="CG46" s="178">
        <v>6.9569455380286008E-3</v>
      </c>
      <c r="CH46" s="181">
        <v>5.8283027998705425E-2</v>
      </c>
      <c r="CI46" s="181">
        <v>1.2176971429289364E-2</v>
      </c>
      <c r="CJ46" s="181">
        <v>1.4617184404650997E-2</v>
      </c>
      <c r="CK46" s="181">
        <v>1.9868602121638147E-3</v>
      </c>
      <c r="CL46" s="182">
        <v>6.8855536190012084E-2</v>
      </c>
      <c r="CM46" s="181">
        <v>1.220649449790644E-2</v>
      </c>
      <c r="CN46" s="181">
        <v>1.462826446627755E-2</v>
      </c>
      <c r="CO46" s="183">
        <v>1.9868602121638147E-3</v>
      </c>
      <c r="CP46" s="176">
        <v>0</v>
      </c>
      <c r="CQ46" s="176">
        <v>1.214094694999733E-2</v>
      </c>
      <c r="CR46" s="176">
        <v>1.4603664351712144E-2</v>
      </c>
      <c r="CS46" s="176">
        <v>1.9868602121638147E-3</v>
      </c>
      <c r="CT46" s="179">
        <v>0</v>
      </c>
      <c r="CU46" s="176">
        <v>5.4528152820324312E-2</v>
      </c>
      <c r="CV46" s="176">
        <v>3.2875051682199674E-2</v>
      </c>
      <c r="CW46" s="176">
        <v>3.5814093356700737E-2</v>
      </c>
      <c r="CX46" s="176">
        <v>1.4509236745443636E-2</v>
      </c>
      <c r="CY46" s="180">
        <v>1.2428349556347824E-2</v>
      </c>
      <c r="CZ46" s="176">
        <v>0</v>
      </c>
      <c r="DA46" s="176">
        <v>3.7936280511612117E-2</v>
      </c>
      <c r="DB46" s="176">
        <v>2.2268044460651164E-2</v>
      </c>
      <c r="DC46" s="176">
        <v>2.997875245941899E-2</v>
      </c>
      <c r="DD46" s="176">
        <v>1.0808301094931002E-2</v>
      </c>
      <c r="DE46" s="179">
        <v>0</v>
      </c>
      <c r="DF46" s="176">
        <v>9.7441711191726885E-3</v>
      </c>
      <c r="DG46" s="176">
        <v>2.9742370377271602E-3</v>
      </c>
      <c r="DH46" s="176">
        <v>1.159492434820803E-2</v>
      </c>
      <c r="DI46" s="180">
        <v>5.7744539693649925E-3</v>
      </c>
      <c r="DJ46" s="176">
        <v>0</v>
      </c>
      <c r="DK46" s="176">
        <v>9.4949114681996231E-3</v>
      </c>
      <c r="DL46" s="176">
        <v>2.8981549085375022E-3</v>
      </c>
      <c r="DM46" s="176">
        <v>1.1948934179355993E-2</v>
      </c>
      <c r="DN46" s="176">
        <v>6.3940241049285943E-3</v>
      </c>
      <c r="DO46" s="179">
        <v>9.1811598871036834E-2</v>
      </c>
      <c r="DP46" s="180">
        <v>0.16200854077464505</v>
      </c>
      <c r="DQ46" s="176">
        <v>0</v>
      </c>
      <c r="DR46" s="176">
        <v>9.1251971327534643E-3</v>
      </c>
      <c r="DS46" s="176">
        <v>7.211092450206868E-3</v>
      </c>
      <c r="DT46" s="176">
        <v>1.2999149736254585E-2</v>
      </c>
      <c r="DU46" s="179">
        <v>2.8488666428851364</v>
      </c>
      <c r="DV46" s="176">
        <v>0.35176621063802005</v>
      </c>
      <c r="DW46" s="176">
        <v>0.41825072468823776</v>
      </c>
      <c r="DX46" s="176">
        <v>0.31122649779847078</v>
      </c>
      <c r="DY46" s="180">
        <v>0.12249453083827906</v>
      </c>
      <c r="DZ46" s="176">
        <v>4.9380355143342367</v>
      </c>
      <c r="EA46" s="176">
        <v>0.35176621063802005</v>
      </c>
      <c r="EB46" s="176">
        <v>0.41825072468823776</v>
      </c>
      <c r="EC46" s="176">
        <v>0.31122649779847078</v>
      </c>
      <c r="ED46" s="176">
        <v>0.12249453083827906</v>
      </c>
      <c r="EE46" s="179">
        <v>4.9380355143342367</v>
      </c>
      <c r="EF46" s="176">
        <v>0.35176621063802005</v>
      </c>
      <c r="EG46" s="176">
        <v>0.41825072468823776</v>
      </c>
      <c r="EH46" s="176">
        <v>6.6218403786908672E-2</v>
      </c>
      <c r="EI46" s="180">
        <v>0.12249453083827906</v>
      </c>
      <c r="EJ46" s="176">
        <v>3.5136021928916685</v>
      </c>
      <c r="EK46" s="176">
        <v>0.35176621063802005</v>
      </c>
      <c r="EL46" s="176">
        <v>0.41825072468823776</v>
      </c>
      <c r="EM46" s="176">
        <v>0.31122649779847078</v>
      </c>
      <c r="EN46" s="176">
        <v>0.12249453083827906</v>
      </c>
      <c r="EO46" s="179">
        <v>3.5136021928916685</v>
      </c>
      <c r="EP46" s="176">
        <v>0.35176621063802005</v>
      </c>
      <c r="EQ46" s="176">
        <v>0.41825072468823776</v>
      </c>
      <c r="ER46" s="176">
        <v>0.31122649779847078</v>
      </c>
      <c r="ES46" s="180">
        <v>0.12249453083827906</v>
      </c>
      <c r="ET46" s="179">
        <v>1.4244333214425682</v>
      </c>
      <c r="EU46" s="176">
        <v>0.35176621063802005</v>
      </c>
      <c r="EV46" s="176">
        <v>0.41825072468823776</v>
      </c>
      <c r="EW46" s="176">
        <v>6.6218403786908672E-2</v>
      </c>
      <c r="EX46" s="180">
        <v>0.12249453083827906</v>
      </c>
      <c r="EY46" s="176">
        <v>4.1783377428981998</v>
      </c>
      <c r="EZ46" s="176">
        <v>0.35176621063802005</v>
      </c>
      <c r="FA46" s="176">
        <v>0.41825072468823776</v>
      </c>
      <c r="FB46" s="176">
        <v>6.6218403786908672E-2</v>
      </c>
      <c r="FC46" s="176">
        <v>0.12249453083827906</v>
      </c>
      <c r="FD46" s="179">
        <v>3.9884133000391913</v>
      </c>
      <c r="FE46" s="176">
        <v>0.35176621063802005</v>
      </c>
      <c r="FF46" s="176">
        <v>0.41825072468823776</v>
      </c>
      <c r="FG46" s="176">
        <v>0.31122649779847078</v>
      </c>
      <c r="FH46" s="180">
        <v>0.12249453083827906</v>
      </c>
      <c r="FI46" s="176">
        <v>3.7035266357506775</v>
      </c>
      <c r="FJ46" s="176">
        <v>0.35176621063802005</v>
      </c>
      <c r="FK46" s="176">
        <v>0.41825072468823776</v>
      </c>
      <c r="FL46" s="176">
        <v>0.31122649779847078</v>
      </c>
      <c r="FM46" s="176">
        <v>0.12249453083827906</v>
      </c>
      <c r="FN46" s="182">
        <v>0</v>
      </c>
      <c r="FO46" s="181">
        <v>0</v>
      </c>
      <c r="FP46" s="181">
        <v>0</v>
      </c>
      <c r="FQ46" s="181">
        <v>4.0121358207913946E-2</v>
      </c>
      <c r="FR46" s="183">
        <v>0</v>
      </c>
      <c r="FS46" s="176">
        <v>3.7984888571801818</v>
      </c>
      <c r="FT46" s="176">
        <v>0.35176621063802005</v>
      </c>
      <c r="FU46" s="176">
        <v>0.41825072468823776</v>
      </c>
      <c r="FV46" s="176">
        <v>0.31122649779847078</v>
      </c>
      <c r="FW46" s="176">
        <v>0.12249453083827906</v>
      </c>
      <c r="FX46" s="179">
        <v>3.7984888571801818</v>
      </c>
      <c r="FY46" s="176">
        <v>0.35176621063802005</v>
      </c>
      <c r="FZ46" s="176">
        <v>0.41825072468823776</v>
      </c>
      <c r="GA46" s="176">
        <v>0.31122649779847078</v>
      </c>
      <c r="GB46" s="180">
        <v>0.12249453083827906</v>
      </c>
      <c r="GC46" s="176">
        <v>4.0831510279426358E-2</v>
      </c>
      <c r="GD46" s="176">
        <v>0.31169157904634698</v>
      </c>
      <c r="GE46" s="176">
        <v>0.21448755112217324</v>
      </c>
      <c r="GF46" s="176">
        <v>7.9462084544290407E-2</v>
      </c>
      <c r="GG46" s="182">
        <v>0</v>
      </c>
      <c r="GH46" s="181">
        <v>0</v>
      </c>
      <c r="GI46" s="183">
        <v>6.3540028408934662E-2</v>
      </c>
      <c r="GJ46" s="179">
        <v>4.0831510279426358E-2</v>
      </c>
      <c r="GK46" s="176">
        <v>0.31169157904634698</v>
      </c>
      <c r="GL46" s="176">
        <v>0.21448755112217324</v>
      </c>
      <c r="GM46" s="180">
        <v>7.9462084544290407E-2</v>
      </c>
      <c r="GN46" s="176">
        <v>0.942113087477365</v>
      </c>
      <c r="GO46" s="176">
        <v>0.60328000251471592</v>
      </c>
      <c r="GP46" s="176">
        <v>0.6514332144638032</v>
      </c>
      <c r="GQ46" s="180">
        <v>0.13293424708690085</v>
      </c>
      <c r="GR46" s="178">
        <v>8.513794772602544E-2</v>
      </c>
      <c r="GS46" s="178">
        <v>8.513794772602544E-2</v>
      </c>
      <c r="GT46" s="178">
        <v>6.3540028408934662E-2</v>
      </c>
      <c r="GU46" s="178">
        <v>4.4478019886254258E-2</v>
      </c>
      <c r="GV46" s="178">
        <v>0.15324830590684579</v>
      </c>
      <c r="GW46" s="178">
        <v>2.1034081202900401E-2</v>
      </c>
      <c r="GX46" s="176">
        <v>2.5747798000094971E-3</v>
      </c>
      <c r="GY46" s="176">
        <v>1.1229305176140389E-2</v>
      </c>
      <c r="GZ46" s="176">
        <v>3.427548116135065E-3</v>
      </c>
      <c r="HA46" s="176">
        <v>1.4131593420222301E-2</v>
      </c>
      <c r="HB46" s="176">
        <v>6.6545532764699742E-3</v>
      </c>
      <c r="HC46" s="182">
        <v>2.1970639513451532E-3</v>
      </c>
      <c r="HD46" s="181">
        <v>2.4913161180912441E-2</v>
      </c>
      <c r="HE46" s="181">
        <v>1.0635391256559374E-2</v>
      </c>
      <c r="HF46" s="181">
        <v>1.968736739479688E-2</v>
      </c>
      <c r="HG46" s="183">
        <v>5.6783415482691097E-3</v>
      </c>
      <c r="HH46" s="181">
        <v>2.5339579182847797E-2</v>
      </c>
      <c r="HI46" s="181">
        <v>1.0817428463981187E-2</v>
      </c>
      <c r="HJ46" s="181">
        <v>2.0024339800943737E-2</v>
      </c>
      <c r="HK46" s="181">
        <v>5.7755330303028941E-3</v>
      </c>
      <c r="HL46" s="179">
        <v>6.0328274822044657E-3</v>
      </c>
      <c r="HM46" s="176">
        <v>1.405495621275033E-2</v>
      </c>
      <c r="HN46" s="176">
        <v>0.1081015932318856</v>
      </c>
      <c r="HO46" s="176">
        <v>9.2658508484473375E-3</v>
      </c>
      <c r="HP46" s="179">
        <v>7.411759478136915E-3</v>
      </c>
      <c r="HQ46" s="176">
        <v>1.7267517632807549E-2</v>
      </c>
      <c r="HR46" s="176">
        <v>0.13281052882774516</v>
      </c>
      <c r="HS46" s="176">
        <v>0.43971422485575334</v>
      </c>
      <c r="HT46" s="176">
        <v>4.0653002941682628E-2</v>
      </c>
      <c r="HU46" s="176">
        <v>2.6032059253691557E-2</v>
      </c>
      <c r="HV46" s="176">
        <v>3.2125614200572181E-2</v>
      </c>
      <c r="HW46" s="176">
        <v>5.9540870035201471E-3</v>
      </c>
      <c r="HX46" s="180">
        <v>9.2658508484473375E-3</v>
      </c>
      <c r="HY46" s="179">
        <v>4.0653002941682628E-2</v>
      </c>
      <c r="HZ46" s="176">
        <v>2.6032059253691557E-2</v>
      </c>
      <c r="IA46" s="176">
        <v>3.2125614200572181E-2</v>
      </c>
      <c r="IB46" s="176">
        <v>4.7632696028161179E-3</v>
      </c>
      <c r="IC46" s="180">
        <v>9.2658508484473375E-3</v>
      </c>
      <c r="ID46" s="182">
        <v>3.1882051361728045E-2</v>
      </c>
      <c r="IE46" s="181">
        <v>2.0415600081704323E-2</v>
      </c>
      <c r="IF46" s="181">
        <v>2.5194460626659653E-2</v>
      </c>
      <c r="IG46" s="181">
        <v>5.1364313412175875E-3</v>
      </c>
      <c r="IH46" s="183">
        <v>7.2667284403094617E-3</v>
      </c>
      <c r="II46" s="182">
        <v>0.94211308747736477</v>
      </c>
      <c r="IJ46" s="181">
        <v>0.74449510224434645</v>
      </c>
      <c r="IK46" s="181">
        <v>0.15178129959664294</v>
      </c>
      <c r="IL46" s="183">
        <v>0.21473147662567649</v>
      </c>
      <c r="IM46" s="176">
        <v>0.1845999707070213</v>
      </c>
      <c r="IN46" s="176">
        <v>0.51354436957602057</v>
      </c>
      <c r="IO46" s="176">
        <v>0.11397309052887448</v>
      </c>
      <c r="IP46" s="179">
        <v>0.55525652508681189</v>
      </c>
      <c r="IQ46" s="176">
        <v>0.10494596957602045</v>
      </c>
      <c r="IR46" s="180">
        <v>6.464967438457446E-2</v>
      </c>
      <c r="IS46" s="179">
        <v>0.1845999707070213</v>
      </c>
      <c r="IT46" s="176">
        <v>0.51354436957602057</v>
      </c>
      <c r="IU46" s="176">
        <v>0.11397309052887448</v>
      </c>
      <c r="IV46" s="176">
        <v>1.4181887780543304E-2</v>
      </c>
      <c r="IW46" s="180">
        <v>0.5861570477534751</v>
      </c>
      <c r="IX46" s="179">
        <v>6.4841355839426115E-2</v>
      </c>
      <c r="IY46" s="176">
        <v>2.3666749815937065E-2</v>
      </c>
      <c r="IZ46" s="176">
        <v>1.0103300108556378E-2</v>
      </c>
      <c r="JA46" s="176">
        <v>1.8702403732854166E-2</v>
      </c>
      <c r="JB46" s="176">
        <v>2.0228447899953111E-3</v>
      </c>
      <c r="JC46" s="180">
        <v>6.7428159666510354E-3</v>
      </c>
    </row>
    <row r="47" spans="1:263" s="81" customFormat="1" ht="12.5" hidden="1" x14ac:dyDescent="0.25">
      <c r="A47" s="136" t="s">
        <v>211</v>
      </c>
      <c r="B47" s="182">
        <v>0.13032441156592137</v>
      </c>
      <c r="C47" s="181">
        <v>2.2339292924306486E-2</v>
      </c>
      <c r="D47" s="181">
        <v>1.1924265705064644E-2</v>
      </c>
      <c r="E47" s="181">
        <v>1.0951398311466857E-2</v>
      </c>
      <c r="F47" s="183">
        <v>2.2960862589107441E-3</v>
      </c>
      <c r="G47" s="181">
        <v>0.18220176091201351</v>
      </c>
      <c r="H47" s="181">
        <v>4.5659511017288974E-3</v>
      </c>
      <c r="I47" s="181">
        <v>3.7554127737144949E-3</v>
      </c>
      <c r="J47" s="181">
        <v>2.7481551597156473E-3</v>
      </c>
      <c r="K47" s="181">
        <v>2.5911352098534637E-3</v>
      </c>
      <c r="L47" s="182">
        <v>0</v>
      </c>
      <c r="M47" s="181">
        <v>0</v>
      </c>
      <c r="N47" s="181">
        <v>3.3915219121432492E-2</v>
      </c>
      <c r="O47" s="181">
        <v>0</v>
      </c>
      <c r="P47" s="183">
        <v>0</v>
      </c>
      <c r="Q47" s="182">
        <v>0</v>
      </c>
      <c r="R47" s="181">
        <v>0</v>
      </c>
      <c r="S47" s="181">
        <v>3.381920137829024E-2</v>
      </c>
      <c r="T47" s="181">
        <v>0</v>
      </c>
      <c r="U47" s="183">
        <v>0</v>
      </c>
      <c r="V47" s="181">
        <v>9.9621085829337125E-2</v>
      </c>
      <c r="W47" s="181">
        <v>1.575826879887636E-2</v>
      </c>
      <c r="X47" s="181">
        <v>2.5790620952366545E-3</v>
      </c>
      <c r="Y47" s="181">
        <v>3.5609964972210259E-3</v>
      </c>
      <c r="Z47" s="181">
        <v>3.0177520914943514E-3</v>
      </c>
      <c r="AA47" s="189">
        <v>3.1409040432230388E-3</v>
      </c>
      <c r="AB47" s="181">
        <v>0.17866397253250338</v>
      </c>
      <c r="AC47" s="181">
        <v>7.9027876095984304E-3</v>
      </c>
      <c r="AD47" s="181">
        <v>2.9914996163005812E-3</v>
      </c>
      <c r="AE47" s="181">
        <v>6.9590253152023926E-3</v>
      </c>
      <c r="AF47" s="181">
        <v>3.0177520914943514E-3</v>
      </c>
      <c r="AG47" s="189">
        <v>3.1409040432230388E-3</v>
      </c>
      <c r="AH47" s="182">
        <v>4.8048932521858496E-2</v>
      </c>
      <c r="AI47" s="181">
        <v>9.4118126362424011E-3</v>
      </c>
      <c r="AJ47" s="181">
        <v>2.2274300155812748E-3</v>
      </c>
      <c r="AK47" s="181">
        <v>1.18110921408295E-2</v>
      </c>
      <c r="AL47" s="183">
        <v>3.0640598895392492E-3</v>
      </c>
      <c r="AM47" s="181">
        <v>4.8250775188806709E-2</v>
      </c>
      <c r="AN47" s="181">
        <v>9.4513495263169479E-3</v>
      </c>
      <c r="AO47" s="181">
        <v>2.2367869438456203E-3</v>
      </c>
      <c r="AP47" s="181">
        <v>1.1860707859892385E-2</v>
      </c>
      <c r="AQ47" s="181">
        <v>3.0769313101376627E-3</v>
      </c>
      <c r="AR47" s="182">
        <v>0.17306928751556086</v>
      </c>
      <c r="AS47" s="181">
        <v>8.0577641556037367E-3</v>
      </c>
      <c r="AT47" s="181">
        <v>3.0501640143349366E-3</v>
      </c>
      <c r="AU47" s="181">
        <v>7.0954943385636753E-3</v>
      </c>
      <c r="AV47" s="183">
        <v>3.0769313101376627E-3</v>
      </c>
      <c r="AW47" s="182">
        <v>5.9199625646663624E-2</v>
      </c>
      <c r="AX47" s="181">
        <v>2.2467180126425363E-2</v>
      </c>
      <c r="AY47" s="181">
        <v>7.4365811270995039E-3</v>
      </c>
      <c r="AZ47" s="181">
        <v>1.7704591503608261E-2</v>
      </c>
      <c r="BA47" s="181">
        <v>1.0549465681666819E-3</v>
      </c>
      <c r="BB47" s="183">
        <v>3.5164885605556053E-3</v>
      </c>
      <c r="BC47" s="181">
        <v>6.2976732216093304E-2</v>
      </c>
      <c r="BD47" s="181">
        <v>6.7216225886366707E-2</v>
      </c>
      <c r="BE47" s="181">
        <v>3.8563901552590278E-3</v>
      </c>
      <c r="BF47" s="181">
        <v>2.5247957472505217E-3</v>
      </c>
      <c r="BG47" s="181">
        <v>5.4153806667872117E-2</v>
      </c>
      <c r="BH47" s="181">
        <v>3.3155391837472728E-3</v>
      </c>
      <c r="BI47" s="182">
        <v>6.1427266040429598E-2</v>
      </c>
      <c r="BJ47" s="181">
        <v>6.4430609590158845E-3</v>
      </c>
      <c r="BK47" s="181">
        <v>2.4150866713071911E-3</v>
      </c>
      <c r="BL47" s="181">
        <v>7.2821801533599021E-3</v>
      </c>
      <c r="BM47" s="183">
        <v>2.7721356812353852E-3</v>
      </c>
      <c r="BN47" s="182">
        <v>6.1427266040429598E-2</v>
      </c>
      <c r="BO47" s="181">
        <v>6.4430609590158845E-3</v>
      </c>
      <c r="BP47" s="181">
        <v>2.4150866713071911E-3</v>
      </c>
      <c r="BQ47" s="181">
        <v>7.2821801533599021E-3</v>
      </c>
      <c r="BR47" s="183">
        <v>8.3164070437061568E-4</v>
      </c>
      <c r="BS47" s="183">
        <v>2.7721356812353852E-3</v>
      </c>
      <c r="BT47" s="182">
        <v>6.9052921634389003E-2</v>
      </c>
      <c r="BU47" s="181">
        <v>1.8831567016327672E-2</v>
      </c>
      <c r="BV47" s="181">
        <v>1.7420554149414652E-2</v>
      </c>
      <c r="BW47" s="183">
        <v>4.0711916373310604E-3</v>
      </c>
      <c r="BX47" s="181">
        <v>1.8205936018252052E-2</v>
      </c>
      <c r="BY47" s="181">
        <v>1.6841800471078749E-2</v>
      </c>
      <c r="BZ47" s="181">
        <v>3.9359366325185481E-3</v>
      </c>
      <c r="CA47" s="182">
        <v>6.6616135731838361E-2</v>
      </c>
      <c r="CB47" s="181">
        <v>1.8167026024546208E-2</v>
      </c>
      <c r="CC47" s="181">
        <v>1.6805805927888669E-2</v>
      </c>
      <c r="CD47" s="183">
        <v>3.9275246909713304E-3</v>
      </c>
      <c r="CE47" s="182">
        <v>0</v>
      </c>
      <c r="CF47" s="183">
        <v>1.4481902672702354E-2</v>
      </c>
      <c r="CG47" s="189">
        <v>6.5139514229797394E-3</v>
      </c>
      <c r="CH47" s="181">
        <v>5.3513492401414495E-2</v>
      </c>
      <c r="CI47" s="181">
        <v>1.1684064871805736E-2</v>
      </c>
      <c r="CJ47" s="181">
        <v>1.3931505683720546E-2</v>
      </c>
      <c r="CK47" s="181">
        <v>1.2891548683096564E-3</v>
      </c>
      <c r="CL47" s="182">
        <v>6.32207866510687E-2</v>
      </c>
      <c r="CM47" s="181">
        <v>1.1711163662348095E-2</v>
      </c>
      <c r="CN47" s="181">
        <v>1.3941675909353551E-2</v>
      </c>
      <c r="CO47" s="183">
        <v>1.2891548683096564E-3</v>
      </c>
      <c r="CP47" s="181">
        <v>0</v>
      </c>
      <c r="CQ47" s="181">
        <v>1.1660611003408362E-2</v>
      </c>
      <c r="CR47" s="181">
        <v>1.3922703404032255E-2</v>
      </c>
      <c r="CS47" s="181">
        <v>1.2891548683096564E-3</v>
      </c>
      <c r="CT47" s="182">
        <v>0</v>
      </c>
      <c r="CU47" s="181">
        <v>5.2113009166717246E-2</v>
      </c>
      <c r="CV47" s="181">
        <v>2.4360821468594702E-2</v>
      </c>
      <c r="CW47" s="181">
        <v>3.4131695483319138E-2</v>
      </c>
      <c r="CX47" s="181">
        <v>8.3152647686576316E-3</v>
      </c>
      <c r="CY47" s="183">
        <v>6.5252443630111154E-3</v>
      </c>
      <c r="CZ47" s="181">
        <v>0</v>
      </c>
      <c r="DA47" s="181">
        <v>3.6256018804948775E-2</v>
      </c>
      <c r="DB47" s="181">
        <v>1.6500897422295869E-2</v>
      </c>
      <c r="DC47" s="181">
        <v>2.8570474749244221E-2</v>
      </c>
      <c r="DD47" s="181">
        <v>5.6746718841202502E-3</v>
      </c>
      <c r="DE47" s="182">
        <v>0</v>
      </c>
      <c r="DF47" s="181">
        <v>9.3125853818806781E-3</v>
      </c>
      <c r="DG47" s="181">
        <v>2.203946572670615E-3</v>
      </c>
      <c r="DH47" s="181">
        <v>1.108543115840372E-2</v>
      </c>
      <c r="DI47" s="183">
        <v>3.0317559899834829E-3</v>
      </c>
      <c r="DJ47" s="181">
        <v>0</v>
      </c>
      <c r="DK47" s="181">
        <v>9.0743658603272079E-3</v>
      </c>
      <c r="DL47" s="181">
        <v>2.1475687703159086E-3</v>
      </c>
      <c r="DM47" s="181">
        <v>1.1387622707575736E-2</v>
      </c>
      <c r="DN47" s="181">
        <v>3.3570482998148818E-3</v>
      </c>
      <c r="DO47" s="182">
        <v>6.8033534683523494E-2</v>
      </c>
      <c r="DP47" s="180">
        <v>9.4849605745505619E-2</v>
      </c>
      <c r="DQ47" s="181">
        <v>0</v>
      </c>
      <c r="DR47" s="181">
        <v>8.7210267949886303E-3</v>
      </c>
      <c r="DS47" s="181">
        <v>6.8723451732018419E-3</v>
      </c>
      <c r="DT47" s="181">
        <v>6.8249310301309639E-3</v>
      </c>
      <c r="DU47" s="182">
        <v>2.6156325338719557</v>
      </c>
      <c r="DV47" s="181">
        <v>0.3309829095417724</v>
      </c>
      <c r="DW47" s="181">
        <v>0.39338071867011726</v>
      </c>
      <c r="DX47" s="181">
        <v>0.22171389241215558</v>
      </c>
      <c r="DY47" s="183">
        <v>8.1890998511015251E-2</v>
      </c>
      <c r="DZ47" s="181">
        <v>4.53376305871139</v>
      </c>
      <c r="EA47" s="181">
        <v>0.3309829095417724</v>
      </c>
      <c r="EB47" s="181">
        <v>0.39338071867011726</v>
      </c>
      <c r="EC47" s="181">
        <v>0.22171389241215558</v>
      </c>
      <c r="ED47" s="181">
        <v>8.1890998511015251E-2</v>
      </c>
      <c r="EE47" s="182">
        <v>4.53376305871139</v>
      </c>
      <c r="EF47" s="181">
        <v>0.3309829095417724</v>
      </c>
      <c r="EG47" s="181">
        <v>0.39338071867011726</v>
      </c>
      <c r="EH47" s="181">
        <v>4.717316859833097E-2</v>
      </c>
      <c r="EI47" s="183">
        <v>8.1890998511015251E-2</v>
      </c>
      <c r="EJ47" s="181">
        <v>3.2259467917754119</v>
      </c>
      <c r="EK47" s="181">
        <v>0.3309829095417724</v>
      </c>
      <c r="EL47" s="181">
        <v>0.39338071867011726</v>
      </c>
      <c r="EM47" s="181">
        <v>0.22171389241215558</v>
      </c>
      <c r="EN47" s="181">
        <v>8.1890998511015251E-2</v>
      </c>
      <c r="EO47" s="182">
        <v>3.2259467917754119</v>
      </c>
      <c r="EP47" s="181">
        <v>0.3309829095417724</v>
      </c>
      <c r="EQ47" s="181">
        <v>0.39338071867011726</v>
      </c>
      <c r="ER47" s="181">
        <v>0.22171389241215558</v>
      </c>
      <c r="ES47" s="183">
        <v>8.1890998511015251E-2</v>
      </c>
      <c r="ET47" s="182">
        <v>1.3078162669359779</v>
      </c>
      <c r="EU47" s="181">
        <v>0.3309829095417724</v>
      </c>
      <c r="EV47" s="181">
        <v>0.39338071867011726</v>
      </c>
      <c r="EW47" s="181">
        <v>4.717316859833097E-2</v>
      </c>
      <c r="EX47" s="183">
        <v>8.1890998511015251E-2</v>
      </c>
      <c r="EY47" s="181">
        <v>3.8362610496788685</v>
      </c>
      <c r="EZ47" s="181">
        <v>0.3309829095417724</v>
      </c>
      <c r="FA47" s="181">
        <v>0.39338071867011726</v>
      </c>
      <c r="FB47" s="181">
        <v>4.717316859833097E-2</v>
      </c>
      <c r="FC47" s="181">
        <v>8.1890998511015251E-2</v>
      </c>
      <c r="FD47" s="182">
        <v>3.6618855474207379</v>
      </c>
      <c r="FE47" s="181">
        <v>0.3309829095417724</v>
      </c>
      <c r="FF47" s="181">
        <v>0.39338071867011726</v>
      </c>
      <c r="FG47" s="181">
        <v>0.22171389241215558</v>
      </c>
      <c r="FH47" s="183">
        <v>8.1890998511015251E-2</v>
      </c>
      <c r="FI47" s="181">
        <v>3.4003222940335425</v>
      </c>
      <c r="FJ47" s="181">
        <v>0.3309829095417724</v>
      </c>
      <c r="FK47" s="181">
        <v>0.39338071867011726</v>
      </c>
      <c r="FL47" s="181">
        <v>0.22171389241215558</v>
      </c>
      <c r="FM47" s="181">
        <v>8.1890998511015251E-2</v>
      </c>
      <c r="FN47" s="182">
        <v>0</v>
      </c>
      <c r="FO47" s="181">
        <v>0</v>
      </c>
      <c r="FP47" s="181">
        <v>0</v>
      </c>
      <c r="FQ47" s="181">
        <v>3.4448358344571599E-2</v>
      </c>
      <c r="FR47" s="183">
        <v>0</v>
      </c>
      <c r="FS47" s="181">
        <v>3.4875100451626073</v>
      </c>
      <c r="FT47" s="181">
        <v>0.3309829095417724</v>
      </c>
      <c r="FU47" s="181">
        <v>0.39338071867011726</v>
      </c>
      <c r="FV47" s="181">
        <v>0.22171389241215558</v>
      </c>
      <c r="FW47" s="181">
        <v>8.1890998511015251E-2</v>
      </c>
      <c r="FX47" s="182">
        <v>3.4875100451626073</v>
      </c>
      <c r="FY47" s="181">
        <v>0.3309829095417724</v>
      </c>
      <c r="FZ47" s="181">
        <v>0.39338071867011726</v>
      </c>
      <c r="GA47" s="181">
        <v>0.22171389241215558</v>
      </c>
      <c r="GB47" s="183">
        <v>8.1890998511015251E-2</v>
      </c>
      <c r="GC47" s="181">
        <v>2.7296999503671752E-2</v>
      </c>
      <c r="GD47" s="181">
        <v>0.29327599579650721</v>
      </c>
      <c r="GE47" s="181">
        <v>0.20173370188211143</v>
      </c>
      <c r="GF47" s="181">
        <v>5.6607802317997176E-2</v>
      </c>
      <c r="GG47" s="182">
        <v>0</v>
      </c>
      <c r="GH47" s="181">
        <v>0</v>
      </c>
      <c r="GI47" s="183">
        <v>4.5265127237482515E-2</v>
      </c>
      <c r="GJ47" s="182">
        <v>2.7296999503671752E-2</v>
      </c>
      <c r="GK47" s="181">
        <v>0.29327599579650721</v>
      </c>
      <c r="GL47" s="181">
        <v>0.20173370188211143</v>
      </c>
      <c r="GM47" s="183">
        <v>5.6607802317997176E-2</v>
      </c>
      <c r="GN47" s="181">
        <v>0.90038531335491134</v>
      </c>
      <c r="GO47" s="181">
        <v>0.44703797210429264</v>
      </c>
      <c r="GP47" s="181">
        <v>0.62083157829369506</v>
      </c>
      <c r="GQ47" s="183">
        <v>8.6253089547010095E-2</v>
      </c>
      <c r="GR47" s="189">
        <v>6.065121676928268E-2</v>
      </c>
      <c r="GS47" s="189">
        <v>6.065121676928268E-2</v>
      </c>
      <c r="GT47" s="189">
        <v>4.5265127237482515E-2</v>
      </c>
      <c r="GU47" s="189">
        <v>3.1685589066237758E-2</v>
      </c>
      <c r="GV47" s="189">
        <v>0.10917219018470882</v>
      </c>
      <c r="GW47" s="189">
        <v>1.4984418260646309E-2</v>
      </c>
      <c r="GX47" s="181">
        <v>1.670620758162293E-3</v>
      </c>
      <c r="GY47" s="181">
        <v>1.073194035213953E-2</v>
      </c>
      <c r="GZ47" s="181">
        <v>2.5398557100183867E-3</v>
      </c>
      <c r="HA47" s="181">
        <v>1.3467749651209865E-2</v>
      </c>
      <c r="HB47" s="181">
        <v>3.493833679103804E-3</v>
      </c>
      <c r="HC47" s="182">
        <v>1.4255435140953583E-3</v>
      </c>
      <c r="HD47" s="181">
        <v>2.3809715345957553E-2</v>
      </c>
      <c r="HE47" s="181">
        <v>7.8809569686541219E-3</v>
      </c>
      <c r="HF47" s="181">
        <v>1.8762536359494642E-2</v>
      </c>
      <c r="HG47" s="183">
        <v>2.9812941783706175E-3</v>
      </c>
      <c r="HH47" s="181">
        <v>2.4217246576970164E-2</v>
      </c>
      <c r="HI47" s="181">
        <v>8.0158487995024199E-3</v>
      </c>
      <c r="HJ47" s="181">
        <v>1.9083679196710539E-2</v>
      </c>
      <c r="HK47" s="181">
        <v>3.0323225283054433E-3</v>
      </c>
      <c r="HL47" s="182">
        <v>2.972835850581662E-3</v>
      </c>
      <c r="HM47" s="181">
        <v>1.339471254254784E-2</v>
      </c>
      <c r="HN47" s="181">
        <v>5.6756475079074512E-2</v>
      </c>
      <c r="HO47" s="181">
        <v>4.8648407210635297E-3</v>
      </c>
      <c r="HP47" s="182">
        <v>3.6523411878574708E-3</v>
      </c>
      <c r="HQ47" s="181">
        <v>1.6456361123701631E-2</v>
      </c>
      <c r="HR47" s="181">
        <v>6.9729383668577255E-2</v>
      </c>
      <c r="HS47" s="181">
        <v>0.40371522303838808</v>
      </c>
      <c r="HT47" s="181">
        <v>3.8852413026630929E-2</v>
      </c>
      <c r="HU47" s="181">
        <v>1.9290079117424724E-2</v>
      </c>
      <c r="HV47" s="181">
        <v>3.0616485811537919E-2</v>
      </c>
      <c r="HW47" s="181">
        <v>4.0593566113409372E-3</v>
      </c>
      <c r="HX47" s="183">
        <v>4.8648407210635297E-3</v>
      </c>
      <c r="HY47" s="182">
        <v>3.8852413026630929E-2</v>
      </c>
      <c r="HZ47" s="181">
        <v>1.9290079117424724E-2</v>
      </c>
      <c r="IA47" s="181">
        <v>3.0616485811537919E-2</v>
      </c>
      <c r="IB47" s="181">
        <v>3.2474852890727493E-3</v>
      </c>
      <c r="IC47" s="183">
        <v>4.8648407210635297E-3</v>
      </c>
      <c r="ID47" s="182">
        <v>3.0469941652749386E-2</v>
      </c>
      <c r="IE47" s="181">
        <v>1.5128213137803628E-2</v>
      </c>
      <c r="IF47" s="181">
        <v>2.4010929144873357E-2</v>
      </c>
      <c r="IG47" s="181">
        <v>3.5018981938529301E-3</v>
      </c>
      <c r="IH47" s="183">
        <v>3.8152434140737031E-3</v>
      </c>
      <c r="II47" s="182">
        <v>0.90038531335491134</v>
      </c>
      <c r="IJ47" s="181">
        <v>0.70952180376422291</v>
      </c>
      <c r="IK47" s="181">
        <v>0.10348092354567275</v>
      </c>
      <c r="IL47" s="183">
        <v>0.11274025976338051</v>
      </c>
      <c r="IM47" s="181">
        <v>0.17491834328657535</v>
      </c>
      <c r="IN47" s="181">
        <v>0.48644747648190617</v>
      </c>
      <c r="IO47" s="181">
        <v>7.9558359924431332E-2</v>
      </c>
      <c r="IP47" s="182">
        <v>0.41145197907737668</v>
      </c>
      <c r="IQ47" s="181">
        <v>9.0107028481906146E-2</v>
      </c>
      <c r="IR47" s="183">
        <v>5.550846854482612E-2</v>
      </c>
      <c r="IS47" s="182">
        <v>0.17491834328657535</v>
      </c>
      <c r="IT47" s="181">
        <v>0.48644747648190617</v>
      </c>
      <c r="IU47" s="181">
        <v>7.9558359924431332E-2</v>
      </c>
      <c r="IV47" s="181">
        <v>1.217662547052786E-2</v>
      </c>
      <c r="IW47" s="183">
        <v>0.50327678147309018</v>
      </c>
      <c r="IX47" s="182">
        <v>5.9598369520136078E-2</v>
      </c>
      <c r="IY47" s="181">
        <v>2.261850963791728E-2</v>
      </c>
      <c r="IZ47" s="181">
        <v>7.4866708216139635E-3</v>
      </c>
      <c r="JA47" s="181">
        <v>1.7823842213680854E-2</v>
      </c>
      <c r="JB47" s="181">
        <v>1.0620522462229578E-3</v>
      </c>
      <c r="JC47" s="183">
        <v>3.5401741540765251E-3</v>
      </c>
    </row>
    <row r="48" spans="1:263" s="81" customFormat="1" ht="12.5" hidden="1" x14ac:dyDescent="0.25">
      <c r="A48" s="136" t="s">
        <v>212</v>
      </c>
      <c r="B48" s="182">
        <v>1.1069676040075624</v>
      </c>
      <c r="C48" s="181">
        <v>1.8590290133813799E-2</v>
      </c>
      <c r="D48" s="181">
        <v>0.52094111466831738</v>
      </c>
      <c r="E48" s="181">
        <v>1.1983989435453927E-2</v>
      </c>
      <c r="F48" s="183">
        <v>2.5610746272719093E-3</v>
      </c>
      <c r="G48" s="181">
        <v>1.5558315850681823</v>
      </c>
      <c r="H48" s="181">
        <v>4.9310459150236569E-3</v>
      </c>
      <c r="I48" s="181">
        <v>0.16406451892023324</v>
      </c>
      <c r="J48" s="181">
        <v>3.0072746387588265E-3</v>
      </c>
      <c r="K48" s="181">
        <v>2.6096683797460591E-3</v>
      </c>
      <c r="L48" s="182">
        <v>0</v>
      </c>
      <c r="M48" s="181">
        <v>0</v>
      </c>
      <c r="N48" s="181">
        <v>1.481670443307477</v>
      </c>
      <c r="O48" s="181">
        <v>0</v>
      </c>
      <c r="P48" s="183">
        <v>0</v>
      </c>
      <c r="Q48" s="182">
        <v>0</v>
      </c>
      <c r="R48" s="181">
        <v>0</v>
      </c>
      <c r="S48" s="181">
        <v>1.4774756701132488</v>
      </c>
      <c r="T48" s="181">
        <v>0</v>
      </c>
      <c r="U48" s="183">
        <v>0</v>
      </c>
      <c r="V48" s="181">
        <v>0.85411527388439523</v>
      </c>
      <c r="W48" s="181">
        <v>8.3898025260015618E-3</v>
      </c>
      <c r="X48" s="181">
        <v>0.11267272265836392</v>
      </c>
      <c r="Y48" s="181">
        <v>2.2454983454854045E-3</v>
      </c>
      <c r="Z48" s="181">
        <v>2.6416271858585622E-3</v>
      </c>
      <c r="AA48" s="189">
        <v>2.7494297931684778E-3</v>
      </c>
      <c r="AB48" s="181">
        <v>1.5342345639765584</v>
      </c>
      <c r="AC48" s="181">
        <v>4.9092757945416099E-3</v>
      </c>
      <c r="AD48" s="181">
        <v>0.13069107844381267</v>
      </c>
      <c r="AE48" s="181">
        <v>3.7622432852025016E-3</v>
      </c>
      <c r="AF48" s="181">
        <v>2.6416271858585622E-3</v>
      </c>
      <c r="AG48" s="189">
        <v>2.7494297931684778E-3</v>
      </c>
      <c r="AH48" s="182">
        <v>0.41195422454103026</v>
      </c>
      <c r="AI48" s="181">
        <v>5.010908903611948E-3</v>
      </c>
      <c r="AJ48" s="181">
        <v>9.7310803353680086E-2</v>
      </c>
      <c r="AK48" s="181">
        <v>7.4478556441450313E-3</v>
      </c>
      <c r="AL48" s="183">
        <v>2.6821632983435591E-3</v>
      </c>
      <c r="AM48" s="181">
        <v>0.41368475079786471</v>
      </c>
      <c r="AN48" s="181">
        <v>5.0319585953294372E-3</v>
      </c>
      <c r="AO48" s="181">
        <v>9.7719583966295029E-2</v>
      </c>
      <c r="AP48" s="181">
        <v>7.4791423963652941E-3</v>
      </c>
      <c r="AQ48" s="181">
        <v>2.6934304579850766E-3</v>
      </c>
      <c r="AR48" s="182">
        <v>1.4861915309806732</v>
      </c>
      <c r="AS48" s="181">
        <v>5.0055484825613974E-3</v>
      </c>
      <c r="AT48" s="181">
        <v>0.13325397813585685</v>
      </c>
      <c r="AU48" s="181">
        <v>3.8360222475605646E-3</v>
      </c>
      <c r="AV48" s="183">
        <v>2.6934304579850766E-3</v>
      </c>
      <c r="AW48" s="182">
        <v>0.50755624727554949</v>
      </c>
      <c r="AX48" s="181">
        <v>1.1961669583289265E-2</v>
      </c>
      <c r="AY48" s="181">
        <v>0.32488548624232338</v>
      </c>
      <c r="AZ48" s="181">
        <v>1.1164187035812106E-2</v>
      </c>
      <c r="BA48" s="181">
        <v>9.2346072493891464E-4</v>
      </c>
      <c r="BB48" s="183">
        <v>3.078202416463048E-3</v>
      </c>
      <c r="BC48" s="181">
        <v>0.53993979725577801</v>
      </c>
      <c r="BD48" s="181">
        <v>3.5786346135302752E-2</v>
      </c>
      <c r="BE48" s="181">
        <v>0.16847596621595684</v>
      </c>
      <c r="BF48" s="181">
        <v>1.5920893709286169E-3</v>
      </c>
      <c r="BG48" s="181">
        <v>4.7404214651953436E-2</v>
      </c>
      <c r="BH48" s="181">
        <v>2.9022988562420471E-3</v>
      </c>
      <c r="BI48" s="182">
        <v>0.52175945160599757</v>
      </c>
      <c r="BJ48" s="181">
        <v>5.3617799356410192E-3</v>
      </c>
      <c r="BK48" s="181">
        <v>0.10550904967146102</v>
      </c>
      <c r="BL48" s="181">
        <v>7.9688061325977125E-3</v>
      </c>
      <c r="BM48" s="183">
        <v>8.3264730233692588E-3</v>
      </c>
      <c r="BN48" s="182">
        <v>0.52175945160599757</v>
      </c>
      <c r="BO48" s="181">
        <v>5.3617799356410192E-3</v>
      </c>
      <c r="BP48" s="181">
        <v>0.10550904967146102</v>
      </c>
      <c r="BQ48" s="181">
        <v>7.9688061325977125E-3</v>
      </c>
      <c r="BR48" s="183">
        <v>2.4979419070107777E-3</v>
      </c>
      <c r="BS48" s="183">
        <v>8.3264730233692588E-3</v>
      </c>
      <c r="BT48" s="182">
        <v>0.58653130517053298</v>
      </c>
      <c r="BU48" s="181">
        <v>1.5671234344529196E-2</v>
      </c>
      <c r="BV48" s="181">
        <v>1.4703607249782509E-2</v>
      </c>
      <c r="BW48" s="183">
        <v>7.7480261529755705E-3</v>
      </c>
      <c r="BX48" s="181">
        <v>1.5150597374937449E-2</v>
      </c>
      <c r="BY48" s="181">
        <v>1.4215117233470142E-2</v>
      </c>
      <c r="BZ48" s="181">
        <v>7.4906176573894491E-3</v>
      </c>
      <c r="CA48" s="182">
        <v>0.56583339432163993</v>
      </c>
      <c r="CB48" s="181">
        <v>1.5118217295829862E-2</v>
      </c>
      <c r="CC48" s="181">
        <v>1.4184736476252952E-2</v>
      </c>
      <c r="CD48" s="183">
        <v>7.4746085993761873E-3</v>
      </c>
      <c r="CE48" s="182">
        <v>0</v>
      </c>
      <c r="CF48" s="183">
        <v>2.317443584711118E-2</v>
      </c>
      <c r="CG48" s="189">
        <v>5.7725761653512821E-2</v>
      </c>
      <c r="CH48" s="181">
        <v>0.40967950852158935</v>
      </c>
      <c r="CI48" s="181">
        <v>9.5973034002888133E-2</v>
      </c>
      <c r="CJ48" s="181">
        <v>9.3031478918326263E-3</v>
      </c>
      <c r="CK48" s="181">
        <v>3.4056466378929173E-3</v>
      </c>
      <c r="CL48" s="182">
        <v>0.48399805647652905</v>
      </c>
      <c r="CM48" s="181">
        <v>9.6181611860379906E-2</v>
      </c>
      <c r="CN48" s="181">
        <v>9.3814275430748034E-3</v>
      </c>
      <c r="CO48" s="183">
        <v>3.4056466378929173E-3</v>
      </c>
      <c r="CP48" s="181">
        <v>0</v>
      </c>
      <c r="CQ48" s="181">
        <v>9.473285169306464E-2</v>
      </c>
      <c r="CR48" s="181">
        <v>8.8377052036339582E-3</v>
      </c>
      <c r="CS48" s="181">
        <v>3.4056466378929173E-3</v>
      </c>
      <c r="CT48" s="182">
        <v>0</v>
      </c>
      <c r="CU48" s="181">
        <v>2.7745297502200408E-2</v>
      </c>
      <c r="CV48" s="181">
        <v>1.0642628908122611</v>
      </c>
      <c r="CW48" s="181">
        <v>2.1522814132565449E-2</v>
      </c>
      <c r="CX48" s="181">
        <v>1.3735540618187481E-2</v>
      </c>
      <c r="CY48" s="183">
        <v>5.7119545877490656E-3</v>
      </c>
      <c r="CZ48" s="181">
        <v>0</v>
      </c>
      <c r="DA48" s="181">
        <v>1.9302934988277953E-2</v>
      </c>
      <c r="DB48" s="181">
        <v>0.72088261942597964</v>
      </c>
      <c r="DC48" s="181">
        <v>1.8016011481400345E-2</v>
      </c>
      <c r="DD48" s="181">
        <v>4.9673952880921537E-3</v>
      </c>
      <c r="DE48" s="182">
        <v>0</v>
      </c>
      <c r="DF48" s="181">
        <v>4.9580796823366037E-3</v>
      </c>
      <c r="DG48" s="181">
        <v>9.6284870920714194E-2</v>
      </c>
      <c r="DH48" s="181">
        <v>1.0736989998016283E-2</v>
      </c>
      <c r="DI48" s="183">
        <v>2.6538856742417401E-3</v>
      </c>
      <c r="DJ48" s="181">
        <v>0</v>
      </c>
      <c r="DK48" s="181">
        <v>4.8312500940626245E-3</v>
      </c>
      <c r="DL48" s="181">
        <v>9.3821866830765321E-2</v>
      </c>
      <c r="DM48" s="181">
        <v>7.1808236736061537E-3</v>
      </c>
      <c r="DN48" s="181">
        <v>2.9386343822033123E-3</v>
      </c>
      <c r="DO48" s="182">
        <v>2.9722136582219196</v>
      </c>
      <c r="DP48" s="180">
        <v>0.26068361375332877</v>
      </c>
      <c r="DQ48" s="181">
        <v>0</v>
      </c>
      <c r="DR48" s="181">
        <v>4.6431301285544844E-3</v>
      </c>
      <c r="DS48" s="181">
        <v>4.3335734051050678E-3</v>
      </c>
      <c r="DT48" s="181">
        <v>5.9742890748444308E-3</v>
      </c>
      <c r="DU48" s="182">
        <v>22.217023228375687</v>
      </c>
      <c r="DV48" s="181">
        <v>0.35744840180627629</v>
      </c>
      <c r="DW48" s="181">
        <v>0.4304720039008898</v>
      </c>
      <c r="DX48" s="181">
        <v>0.73386155109208684</v>
      </c>
      <c r="DY48" s="183">
        <v>0.24967860623071575</v>
      </c>
      <c r="DZ48" s="181">
        <v>38.509506929184525</v>
      </c>
      <c r="EA48" s="181">
        <v>0.35744840180627629</v>
      </c>
      <c r="EB48" s="181">
        <v>0.4304720039008898</v>
      </c>
      <c r="EC48" s="181">
        <v>0.73386155109208684</v>
      </c>
      <c r="ED48" s="181">
        <v>0.24967860623071575</v>
      </c>
      <c r="EE48" s="182">
        <v>38.509506929184525</v>
      </c>
      <c r="EF48" s="181">
        <v>0.35744840180627629</v>
      </c>
      <c r="EG48" s="181">
        <v>0.4304720039008898</v>
      </c>
      <c r="EH48" s="181">
        <v>0.15614075555150783</v>
      </c>
      <c r="EI48" s="183">
        <v>0.24967860623071575</v>
      </c>
      <c r="EJ48" s="181">
        <v>27.400995314996681</v>
      </c>
      <c r="EK48" s="181">
        <v>0.35744840180627629</v>
      </c>
      <c r="EL48" s="181">
        <v>0.4304720039008898</v>
      </c>
      <c r="EM48" s="181">
        <v>0.73386155109208684</v>
      </c>
      <c r="EN48" s="181">
        <v>0.24967860623071575</v>
      </c>
      <c r="EO48" s="182">
        <v>27.400995314996681</v>
      </c>
      <c r="EP48" s="181">
        <v>0.35744840180627629</v>
      </c>
      <c r="EQ48" s="181">
        <v>0.4304720039008898</v>
      </c>
      <c r="ER48" s="181">
        <v>0.73386155109208684</v>
      </c>
      <c r="ES48" s="183">
        <v>0.24967860623071575</v>
      </c>
      <c r="ET48" s="182">
        <v>11.108511614187844</v>
      </c>
      <c r="EU48" s="181">
        <v>0.35744840180627629</v>
      </c>
      <c r="EV48" s="181">
        <v>0.4304720039008898</v>
      </c>
      <c r="EW48" s="181">
        <v>0.15614075555150783</v>
      </c>
      <c r="EX48" s="183">
        <v>0.24967860623071575</v>
      </c>
      <c r="EY48" s="181">
        <v>32.584967401617675</v>
      </c>
      <c r="EZ48" s="181">
        <v>0.35744840180627629</v>
      </c>
      <c r="FA48" s="181">
        <v>0.4304720039008898</v>
      </c>
      <c r="FB48" s="181">
        <v>0.15614075555150783</v>
      </c>
      <c r="FC48" s="181">
        <v>0.24967860623071575</v>
      </c>
      <c r="FD48" s="182">
        <v>31.103832519725962</v>
      </c>
      <c r="FE48" s="181">
        <v>0.35744840180627629</v>
      </c>
      <c r="FF48" s="181">
        <v>0.4304720039008898</v>
      </c>
      <c r="FG48" s="181">
        <v>0.73386155109208684</v>
      </c>
      <c r="FH48" s="183">
        <v>0.24967860623071575</v>
      </c>
      <c r="FI48" s="181">
        <v>28.882130196888394</v>
      </c>
      <c r="FJ48" s="181">
        <v>0.35744840180627629</v>
      </c>
      <c r="FK48" s="181">
        <v>0.4304720039008898</v>
      </c>
      <c r="FL48" s="181">
        <v>0.73386155109208684</v>
      </c>
      <c r="FM48" s="181">
        <v>0.24967860623071575</v>
      </c>
      <c r="FN48" s="182">
        <v>0</v>
      </c>
      <c r="FO48" s="181">
        <v>0</v>
      </c>
      <c r="FP48" s="181">
        <v>0</v>
      </c>
      <c r="FQ48" s="181">
        <v>0.154045014225277</v>
      </c>
      <c r="FR48" s="183">
        <v>0</v>
      </c>
      <c r="FS48" s="181">
        <v>29.62269763783425</v>
      </c>
      <c r="FT48" s="181">
        <v>0.35744840180627629</v>
      </c>
      <c r="FU48" s="181">
        <v>0.4304720039008898</v>
      </c>
      <c r="FV48" s="181">
        <v>0.73386155109208684</v>
      </c>
      <c r="FW48" s="181">
        <v>0.24967860623071575</v>
      </c>
      <c r="FX48" s="182">
        <v>29.62269763783425</v>
      </c>
      <c r="FY48" s="181">
        <v>0.35744840180627629</v>
      </c>
      <c r="FZ48" s="181">
        <v>0.4304720039008898</v>
      </c>
      <c r="GA48" s="181">
        <v>0.73386155109208684</v>
      </c>
      <c r="GB48" s="183">
        <v>0.24967860623071575</v>
      </c>
      <c r="GC48" s="181">
        <v>8.3226202076905245E-2</v>
      </c>
      <c r="GD48" s="181">
        <v>0.31672643198024492</v>
      </c>
      <c r="GE48" s="181">
        <v>0.2207548737953281</v>
      </c>
      <c r="GF48" s="181">
        <v>0.18736890666180944</v>
      </c>
      <c r="GG48" s="182">
        <v>0</v>
      </c>
      <c r="GH48" s="181">
        <v>0</v>
      </c>
      <c r="GI48" s="183">
        <v>0.14982523703624434</v>
      </c>
      <c r="GJ48" s="182">
        <v>8.3226202076905245E-2</v>
      </c>
      <c r="GK48" s="181">
        <v>0.31672643198024492</v>
      </c>
      <c r="GL48" s="181">
        <v>0.2207548737953281</v>
      </c>
      <c r="GM48" s="183">
        <v>0.18736890666180944</v>
      </c>
      <c r="GN48" s="181">
        <v>0.47937086698878895</v>
      </c>
      <c r="GO48" s="181">
        <v>19.529962284232067</v>
      </c>
      <c r="GP48" s="181">
        <v>0.39148487873310484</v>
      </c>
      <c r="GQ48" s="183">
        <v>0.22786055550394368</v>
      </c>
      <c r="GR48" s="189">
        <v>0.20075239999479583</v>
      </c>
      <c r="GS48" s="189">
        <v>0.20075239999479583</v>
      </c>
      <c r="GT48" s="189">
        <v>0.14982523703624434</v>
      </c>
      <c r="GU48" s="189">
        <v>0.10487766592537104</v>
      </c>
      <c r="GV48" s="189">
        <v>0.3613543199906325</v>
      </c>
      <c r="GW48" s="189">
        <v>4.9597651763420139E-2</v>
      </c>
      <c r="GX48" s="181">
        <v>4.4133905926210994E-3</v>
      </c>
      <c r="GY48" s="181">
        <v>5.7137532951397887E-3</v>
      </c>
      <c r="GZ48" s="181">
        <v>0.11095989450417035</v>
      </c>
      <c r="HA48" s="181">
        <v>8.4925131442291097E-3</v>
      </c>
      <c r="HB48" s="181">
        <v>3.0583711815169575E-3</v>
      </c>
      <c r="HC48" s="182">
        <v>3.7659536455186861E-3</v>
      </c>
      <c r="HD48" s="181">
        <v>1.2676443872256866E-2</v>
      </c>
      <c r="HE48" s="181">
        <v>0.3442991467524889</v>
      </c>
      <c r="HF48" s="181">
        <v>1.1831307440272366E-2</v>
      </c>
      <c r="HG48" s="183">
        <v>2.6097132938199246E-3</v>
      </c>
      <c r="HH48" s="181">
        <v>1.2893416091414462E-2</v>
      </c>
      <c r="HI48" s="181">
        <v>0.3501922308601263</v>
      </c>
      <c r="HJ48" s="181">
        <v>1.2033814157197122E-2</v>
      </c>
      <c r="HK48" s="181">
        <v>2.6543816006756372E-3</v>
      </c>
      <c r="HL48" s="182">
        <v>5.493775372703557E-2</v>
      </c>
      <c r="HM48" s="181">
        <v>8.4464572981232215E-3</v>
      </c>
      <c r="HN48" s="181">
        <v>4.9682493126247534E-2</v>
      </c>
      <c r="HO48" s="181">
        <v>4.2584994108212171E-3</v>
      </c>
      <c r="HP48" s="182">
        <v>6.7494954578929414E-2</v>
      </c>
      <c r="HQ48" s="181">
        <v>1.0377076109122816E-2</v>
      </c>
      <c r="HR48" s="181">
        <v>6.1038491555104116E-2</v>
      </c>
      <c r="HS48" s="181">
        <v>3.4291324839178738</v>
      </c>
      <c r="HT48" s="181">
        <v>2.0685271784126876E-2</v>
      </c>
      <c r="HU48" s="181">
        <v>0.84273493781701914</v>
      </c>
      <c r="HV48" s="181">
        <v>1.9306188109995938E-2</v>
      </c>
      <c r="HW48" s="181">
        <v>1.2192809877726887E-2</v>
      </c>
      <c r="HX48" s="183">
        <v>4.2584994108212171E-3</v>
      </c>
      <c r="HY48" s="182">
        <v>2.0685271784126876E-2</v>
      </c>
      <c r="HZ48" s="181">
        <v>0.84273493781701914</v>
      </c>
      <c r="IA48" s="181">
        <v>1.9306188109995938E-2</v>
      </c>
      <c r="IB48" s="181">
        <v>9.7542479021815089E-3</v>
      </c>
      <c r="IC48" s="183">
        <v>4.2584994108212171E-3</v>
      </c>
      <c r="ID48" s="182">
        <v>1.6222390714872505E-2</v>
      </c>
      <c r="IE48" s="181">
        <v>0.66091350275765937</v>
      </c>
      <c r="IF48" s="181">
        <v>1.5140846588997326E-2</v>
      </c>
      <c r="IG48" s="181">
        <v>1.0518410422359868E-2</v>
      </c>
      <c r="IH48" s="183">
        <v>3.3397212288217531E-3</v>
      </c>
      <c r="II48" s="182">
        <v>0.47937086698878895</v>
      </c>
      <c r="IJ48" s="181">
        <v>0.4474112899806913</v>
      </c>
      <c r="IK48" s="181">
        <v>0.3108185231223603</v>
      </c>
      <c r="IL48" s="183">
        <v>9.8688602013105295E-2</v>
      </c>
      <c r="IM48" s="181">
        <v>0.14556336954986357</v>
      </c>
      <c r="IN48" s="181">
        <v>0.41058008720566996</v>
      </c>
      <c r="IO48" s="181">
        <v>0.2529486800947493</v>
      </c>
      <c r="IP48" s="182">
        <v>17.975299940021912</v>
      </c>
      <c r="IQ48" s="181">
        <v>0.40293758981057454</v>
      </c>
      <c r="IR48" s="183">
        <v>0.24822090913828773</v>
      </c>
      <c r="IS48" s="182">
        <v>0.14556336954986357</v>
      </c>
      <c r="IT48" s="181">
        <v>0.41058008720566996</v>
      </c>
      <c r="IU48" s="181">
        <v>0.2529486800947493</v>
      </c>
      <c r="IV48" s="181">
        <v>5.4451025650077645E-2</v>
      </c>
      <c r="IW48" s="183">
        <v>2.2505362428538085</v>
      </c>
      <c r="IX48" s="182">
        <v>0.51097493348906942</v>
      </c>
      <c r="IY48" s="181">
        <v>1.2042238377614185E-2</v>
      </c>
      <c r="IZ48" s="181">
        <v>0.32707377874931393</v>
      </c>
      <c r="JA48" s="181">
        <v>1.1239384321845645E-2</v>
      </c>
      <c r="JB48" s="181">
        <v>9.296807694483103E-4</v>
      </c>
      <c r="JC48" s="183">
        <v>3.098935898161034E-3</v>
      </c>
    </row>
    <row r="49" spans="1:263" s="81" customFormat="1" ht="12.5" hidden="1" x14ac:dyDescent="0.25">
      <c r="A49" s="136" t="s">
        <v>213</v>
      </c>
      <c r="B49" s="182">
        <v>1.9335456700374083E-2</v>
      </c>
      <c r="C49" s="181">
        <v>3.2708221732794503E-3</v>
      </c>
      <c r="D49" s="181">
        <v>7.5276231144605051E-4</v>
      </c>
      <c r="E49" s="181">
        <v>1.0425349240452335E-3</v>
      </c>
      <c r="F49" s="183">
        <v>2.0803087614756127E-4</v>
      </c>
      <c r="G49" s="181">
        <v>2.7114716529010468E-2</v>
      </c>
      <c r="H49" s="181">
        <v>6.6354019449492874E-4</v>
      </c>
      <c r="I49" s="181">
        <v>2.3707398592893243E-4</v>
      </c>
      <c r="J49" s="181">
        <v>2.6161478646053528E-4</v>
      </c>
      <c r="K49" s="181">
        <v>2.3143911605817094E-4</v>
      </c>
      <c r="L49" s="182">
        <v>0</v>
      </c>
      <c r="M49" s="181">
        <v>0</v>
      </c>
      <c r="N49" s="181">
        <v>2.1410206188382155E-3</v>
      </c>
      <c r="O49" s="181">
        <v>0</v>
      </c>
      <c r="P49" s="183">
        <v>0</v>
      </c>
      <c r="Q49" s="182">
        <v>0</v>
      </c>
      <c r="R49" s="181">
        <v>0</v>
      </c>
      <c r="S49" s="181">
        <v>2.1349591522409981E-3</v>
      </c>
      <c r="T49" s="181">
        <v>0</v>
      </c>
      <c r="U49" s="183">
        <v>0</v>
      </c>
      <c r="V49" s="181">
        <v>1.485989186271322E-2</v>
      </c>
      <c r="W49" s="181">
        <v>2.3280780650052476E-3</v>
      </c>
      <c r="X49" s="181">
        <v>1.6281260349210855E-4</v>
      </c>
      <c r="Y49" s="181">
        <v>3.2179608074224119E-4</v>
      </c>
      <c r="Z49" s="181">
        <v>2.6483164863657505E-4</v>
      </c>
      <c r="AA49" s="189">
        <v>2.7563920784630781E-4</v>
      </c>
      <c r="AB49" s="181">
        <v>2.6674689362344479E-2</v>
      </c>
      <c r="AC49" s="181">
        <v>1.164440344483173E-3</v>
      </c>
      <c r="AD49" s="181">
        <v>1.8884921063943959E-4</v>
      </c>
      <c r="AE49" s="181">
        <v>6.2234541810312607E-4</v>
      </c>
      <c r="AF49" s="181">
        <v>2.6483164863657505E-4</v>
      </c>
      <c r="AG49" s="189">
        <v>2.7563920784630781E-4</v>
      </c>
      <c r="AH49" s="182">
        <v>7.167176862705479E-3</v>
      </c>
      <c r="AI49" s="181">
        <v>1.3904721914590988E-3</v>
      </c>
      <c r="AJ49" s="181">
        <v>1.4061455930163566E-4</v>
      </c>
      <c r="AK49" s="181">
        <v>1.0673313391828681E-3</v>
      </c>
      <c r="AL49" s="183">
        <v>2.6889552470364024E-4</v>
      </c>
      <c r="AM49" s="181">
        <v>7.1972845470291607E-3</v>
      </c>
      <c r="AN49" s="181">
        <v>1.396313249745123E-3</v>
      </c>
      <c r="AO49" s="181">
        <v>1.4120524917072438E-4</v>
      </c>
      <c r="AP49" s="181">
        <v>1.0718149560440767E-3</v>
      </c>
      <c r="AQ49" s="181">
        <v>2.7002509381138115E-4</v>
      </c>
      <c r="AR49" s="182">
        <v>2.5839397933458585E-2</v>
      </c>
      <c r="AS49" s="181">
        <v>1.1872754441381414E-3</v>
      </c>
      <c r="AT49" s="181">
        <v>1.9255261250553324E-4</v>
      </c>
      <c r="AU49" s="181">
        <v>6.3454983862971438E-4</v>
      </c>
      <c r="AV49" s="183">
        <v>2.7002509381138115E-4</v>
      </c>
      <c r="AW49" s="182">
        <v>8.8304602193310516E-3</v>
      </c>
      <c r="AX49" s="181">
        <v>3.3192319475209321E-3</v>
      </c>
      <c r="AY49" s="181">
        <v>4.6946102485068277E-4</v>
      </c>
      <c r="AZ49" s="181">
        <v>1.5999083856020713E-3</v>
      </c>
      <c r="BA49" s="181">
        <v>9.2579917236585332E-5</v>
      </c>
      <c r="BB49" s="183">
        <v>3.0859972412195104E-4</v>
      </c>
      <c r="BC49" s="181">
        <v>9.3938690068223005E-3</v>
      </c>
      <c r="BD49" s="181">
        <v>9.9303180505238217E-3</v>
      </c>
      <c r="BE49" s="181">
        <v>2.4344854760135034E-4</v>
      </c>
      <c r="BF49" s="181">
        <v>2.2815787007202646E-4</v>
      </c>
      <c r="BG49" s="181">
        <v>4.7524254693489844E-3</v>
      </c>
      <c r="BH49" s="181">
        <v>2.9096482465401944E-4</v>
      </c>
      <c r="BI49" s="182">
        <v>9.1135975867905981E-3</v>
      </c>
      <c r="BJ49" s="181">
        <v>9.4336498115436915E-4</v>
      </c>
      <c r="BK49" s="181">
        <v>1.5246106301234033E-4</v>
      </c>
      <c r="BL49" s="181">
        <v>6.9323815253048628E-4</v>
      </c>
      <c r="BM49" s="183">
        <v>3.1318788369437872E-4</v>
      </c>
      <c r="BN49" s="182">
        <v>9.1135975867905981E-3</v>
      </c>
      <c r="BO49" s="181">
        <v>9.4336498115436915E-4</v>
      </c>
      <c r="BP49" s="181">
        <v>1.5246106301234033E-4</v>
      </c>
      <c r="BQ49" s="181">
        <v>6.9323815253048628E-4</v>
      </c>
      <c r="BR49" s="183">
        <v>9.3956365108313625E-5</v>
      </c>
      <c r="BS49" s="183">
        <v>3.1318788369437872E-4</v>
      </c>
      <c r="BT49" s="182">
        <v>1.0244970687020447E-2</v>
      </c>
      <c r="BU49" s="181">
        <v>2.7572361920006785E-3</v>
      </c>
      <c r="BV49" s="181">
        <v>1.6129704281529211E-3</v>
      </c>
      <c r="BW49" s="183">
        <v>4.0686120795605006E-4</v>
      </c>
      <c r="BX49" s="181">
        <v>2.6656340205384759E-3</v>
      </c>
      <c r="BY49" s="181">
        <v>1.5593835812401377E-3</v>
      </c>
      <c r="BZ49" s="181">
        <v>3.9334427740050492E-4</v>
      </c>
      <c r="CA49" s="182">
        <v>9.8834392767441995E-3</v>
      </c>
      <c r="CB49" s="181">
        <v>2.6599369883805431E-3</v>
      </c>
      <c r="CC49" s="181">
        <v>1.5560508437598881E-3</v>
      </c>
      <c r="CD49" s="183">
        <v>3.9250361623688546E-4</v>
      </c>
      <c r="CE49" s="182">
        <v>0</v>
      </c>
      <c r="CF49" s="183">
        <v>7.902038167313444E-4</v>
      </c>
      <c r="CG49" s="189">
        <v>1.1474054566701297E-3</v>
      </c>
      <c r="CH49" s="181">
        <v>7.944857697247721E-3</v>
      </c>
      <c r="CI49" s="181">
        <v>1.7113255453251313E-3</v>
      </c>
      <c r="CJ49" s="181">
        <v>1.2602835306284189E-3</v>
      </c>
      <c r="CK49" s="181">
        <v>1.4011715372952088E-4</v>
      </c>
      <c r="CL49" s="182">
        <v>9.3860390356499158E-3</v>
      </c>
      <c r="CM49" s="181">
        <v>1.7153458820376357E-3</v>
      </c>
      <c r="CN49" s="181">
        <v>1.2617923703466681E-3</v>
      </c>
      <c r="CO49" s="183">
        <v>1.4011715372952088E-4</v>
      </c>
      <c r="CP49" s="181">
        <v>0</v>
      </c>
      <c r="CQ49" s="181">
        <v>1.6956324850936216E-3</v>
      </c>
      <c r="CR49" s="181">
        <v>1.2543938964332195E-3</v>
      </c>
      <c r="CS49" s="181">
        <v>1.4011715372952088E-4</v>
      </c>
      <c r="CT49" s="182">
        <v>0</v>
      </c>
      <c r="CU49" s="181">
        <v>7.6990153608182356E-3</v>
      </c>
      <c r="CV49" s="181">
        <v>1.5378647818653673E-3</v>
      </c>
      <c r="CW49" s="181">
        <v>3.0843742318171752E-3</v>
      </c>
      <c r="CX49" s="181">
        <v>8.0623947576869759E-4</v>
      </c>
      <c r="CY49" s="183">
        <v>5.7264187713876237E-4</v>
      </c>
      <c r="CZ49" s="181">
        <v>0</v>
      </c>
      <c r="DA49" s="181">
        <v>5.3563524763733964E-3</v>
      </c>
      <c r="DB49" s="181">
        <v>1.0416787072486892E-3</v>
      </c>
      <c r="DC49" s="181">
        <v>2.5818241625417994E-3</v>
      </c>
      <c r="DD49" s="181">
        <v>4.9799740501513571E-4</v>
      </c>
      <c r="DE49" s="182">
        <v>0</v>
      </c>
      <c r="DF49" s="181">
        <v>1.3758126627203392E-3</v>
      </c>
      <c r="DG49" s="181">
        <v>1.3913208220800371E-4</v>
      </c>
      <c r="DH49" s="181">
        <v>9.6839115863042735E-4</v>
      </c>
      <c r="DI49" s="183">
        <v>2.6606060164920619E-4</v>
      </c>
      <c r="DJ49" s="181">
        <v>0</v>
      </c>
      <c r="DK49" s="181">
        <v>1.3406188448039811E-3</v>
      </c>
      <c r="DL49" s="181">
        <v>1.3557302994730538E-4</v>
      </c>
      <c r="DM49" s="181">
        <v>1.0290637351451938E-3</v>
      </c>
      <c r="DN49" s="181">
        <v>2.9460757836881791E-4</v>
      </c>
      <c r="DO49" s="182">
        <v>4.2948624335385479E-3</v>
      </c>
      <c r="DP49" s="180">
        <v>1.1090286296019977E-2</v>
      </c>
      <c r="DQ49" s="181">
        <v>0</v>
      </c>
      <c r="DR49" s="181">
        <v>1.2884176202898482E-3</v>
      </c>
      <c r="DS49" s="181">
        <v>6.2103227115501076E-4</v>
      </c>
      <c r="DT49" s="181">
        <v>5.9894175589667866E-4</v>
      </c>
      <c r="DU49" s="182">
        <v>0.38806581971167464</v>
      </c>
      <c r="DV49" s="181">
        <v>4.8099609320977114E-2</v>
      </c>
      <c r="DW49" s="181">
        <v>3.7448472422941075E-2</v>
      </c>
      <c r="DX49" s="181">
        <v>2.585336044599644E-2</v>
      </c>
      <c r="DY49" s="183">
        <v>7.60033348031393E-3</v>
      </c>
      <c r="DZ49" s="181">
        <v>0.67264742083356932</v>
      </c>
      <c r="EA49" s="181">
        <v>4.8099609320977114E-2</v>
      </c>
      <c r="EB49" s="181">
        <v>3.7448472422941075E-2</v>
      </c>
      <c r="EC49" s="181">
        <v>2.585336044599644E-2</v>
      </c>
      <c r="ED49" s="181">
        <v>7.60033348031393E-3</v>
      </c>
      <c r="EE49" s="182">
        <v>0.67264742083356932</v>
      </c>
      <c r="EF49" s="181">
        <v>4.8099609320977114E-2</v>
      </c>
      <c r="EG49" s="181">
        <v>3.7448472422941075E-2</v>
      </c>
      <c r="EH49" s="181">
        <v>5.5007149885098819E-3</v>
      </c>
      <c r="EI49" s="183">
        <v>7.60033348031393E-3</v>
      </c>
      <c r="EJ49" s="181">
        <v>0.47861451097773205</v>
      </c>
      <c r="EK49" s="181">
        <v>4.8099609320977114E-2</v>
      </c>
      <c r="EL49" s="181">
        <v>3.7448472422941075E-2</v>
      </c>
      <c r="EM49" s="181">
        <v>2.585336044599644E-2</v>
      </c>
      <c r="EN49" s="181">
        <v>7.60033348031393E-3</v>
      </c>
      <c r="EO49" s="182">
        <v>0.47861451097773205</v>
      </c>
      <c r="EP49" s="181">
        <v>4.8099609320977114E-2</v>
      </c>
      <c r="EQ49" s="181">
        <v>3.7448472422941075E-2</v>
      </c>
      <c r="ER49" s="181">
        <v>2.585336044599644E-2</v>
      </c>
      <c r="ES49" s="183">
        <v>7.60033348031393E-3</v>
      </c>
      <c r="ET49" s="182">
        <v>0.19403290985583732</v>
      </c>
      <c r="EU49" s="181">
        <v>4.8099609320977114E-2</v>
      </c>
      <c r="EV49" s="181">
        <v>3.7448472422941075E-2</v>
      </c>
      <c r="EW49" s="181">
        <v>5.5007149885098819E-3</v>
      </c>
      <c r="EX49" s="183">
        <v>7.60033348031393E-3</v>
      </c>
      <c r="EY49" s="181">
        <v>0.56916320224378947</v>
      </c>
      <c r="EZ49" s="181">
        <v>4.8099609320977114E-2</v>
      </c>
      <c r="FA49" s="181">
        <v>3.7448472422941075E-2</v>
      </c>
      <c r="FB49" s="181">
        <v>5.5007149885098819E-3</v>
      </c>
      <c r="FC49" s="181">
        <v>7.60033348031393E-3</v>
      </c>
      <c r="FD49" s="182">
        <v>0.54329214759634448</v>
      </c>
      <c r="FE49" s="181">
        <v>4.8099609320977114E-2</v>
      </c>
      <c r="FF49" s="181">
        <v>3.7448472422941075E-2</v>
      </c>
      <c r="FG49" s="181">
        <v>2.585336044599644E-2</v>
      </c>
      <c r="FH49" s="183">
        <v>7.60033348031393E-3</v>
      </c>
      <c r="FI49" s="181">
        <v>0.50448556562517699</v>
      </c>
      <c r="FJ49" s="181">
        <v>4.8099609320977114E-2</v>
      </c>
      <c r="FK49" s="181">
        <v>3.7448472422941075E-2</v>
      </c>
      <c r="FL49" s="181">
        <v>2.585336044599644E-2</v>
      </c>
      <c r="FM49" s="181">
        <v>7.60033348031393E-3</v>
      </c>
      <c r="FN49" s="182">
        <v>0</v>
      </c>
      <c r="FO49" s="181">
        <v>0</v>
      </c>
      <c r="FP49" s="181">
        <v>0</v>
      </c>
      <c r="FQ49" s="181">
        <v>4.4911692494544932E-3</v>
      </c>
      <c r="FR49" s="183">
        <v>0</v>
      </c>
      <c r="FS49" s="181">
        <v>0.51742109294889949</v>
      </c>
      <c r="FT49" s="181">
        <v>4.8099609320977114E-2</v>
      </c>
      <c r="FU49" s="181">
        <v>3.7448472422941075E-2</v>
      </c>
      <c r="FV49" s="181">
        <v>2.585336044599644E-2</v>
      </c>
      <c r="FW49" s="181">
        <v>7.60033348031393E-3</v>
      </c>
      <c r="FX49" s="182">
        <v>0.51742109294889949</v>
      </c>
      <c r="FY49" s="181">
        <v>4.8099609320977114E-2</v>
      </c>
      <c r="FZ49" s="181">
        <v>3.7448472422941075E-2</v>
      </c>
      <c r="GA49" s="181">
        <v>2.585336044599644E-2</v>
      </c>
      <c r="GB49" s="183">
        <v>7.60033348031393E-3</v>
      </c>
      <c r="GC49" s="181">
        <v>2.5334444934379768E-3</v>
      </c>
      <c r="GD49" s="181">
        <v>4.2619906993270874E-2</v>
      </c>
      <c r="GE49" s="181">
        <v>1.9204344832277474E-2</v>
      </c>
      <c r="GF49" s="181">
        <v>6.6008579862118586E-3</v>
      </c>
      <c r="GG49" s="182">
        <v>0</v>
      </c>
      <c r="GH49" s="181">
        <v>0</v>
      </c>
      <c r="GI49" s="183">
        <v>5.2782242798258073E-3</v>
      </c>
      <c r="GJ49" s="182">
        <v>2.5334444934379768E-3</v>
      </c>
      <c r="GK49" s="181">
        <v>4.2619906993270874E-2</v>
      </c>
      <c r="GL49" s="181">
        <v>1.9204344832277474E-2</v>
      </c>
      <c r="GM49" s="183">
        <v>6.6008579862118586E-3</v>
      </c>
      <c r="GN49" s="181">
        <v>0.1330201511871604</v>
      </c>
      <c r="GO49" s="181">
        <v>2.8220885504291776E-2</v>
      </c>
      <c r="GP49" s="181">
        <v>5.6102601856485572E-2</v>
      </c>
      <c r="GQ49" s="183">
        <v>9.3747754476939879E-3</v>
      </c>
      <c r="GR49" s="189">
        <v>7.072347842369848E-3</v>
      </c>
      <c r="GS49" s="189">
        <v>7.072347842369848E-3</v>
      </c>
      <c r="GT49" s="189">
        <v>5.2782242798258073E-3</v>
      </c>
      <c r="GU49" s="189">
        <v>3.6947569958780653E-3</v>
      </c>
      <c r="GV49" s="189">
        <v>1.2730226116265727E-2</v>
      </c>
      <c r="GW49" s="189">
        <v>1.7472859375266682E-3</v>
      </c>
      <c r="GX49" s="181">
        <v>1.8157835908581298E-4</v>
      </c>
      <c r="GY49" s="181">
        <v>1.585503791542271E-3</v>
      </c>
      <c r="GZ49" s="181">
        <v>1.6033755891575261E-4</v>
      </c>
      <c r="HA49" s="181">
        <v>1.2170382805934065E-3</v>
      </c>
      <c r="HB49" s="181">
        <v>3.066115788327945E-4</v>
      </c>
      <c r="HC49" s="182">
        <v>1.5494112043692971E-4</v>
      </c>
      <c r="HD49" s="181">
        <v>3.5175739631307153E-3</v>
      </c>
      <c r="HE49" s="181">
        <v>4.9751385375547321E-4</v>
      </c>
      <c r="HF49" s="181">
        <v>1.6955115429012515E-3</v>
      </c>
      <c r="HG49" s="183">
        <v>2.6163217798899564E-4</v>
      </c>
      <c r="HH49" s="181">
        <v>3.5777813711800493E-3</v>
      </c>
      <c r="HI49" s="181">
        <v>5.0602938744921048E-4</v>
      </c>
      <c r="HJ49" s="181">
        <v>1.7245322135071247E-3</v>
      </c>
      <c r="HK49" s="181">
        <v>2.6611031987431932E-4</v>
      </c>
      <c r="HL49" s="182">
        <v>3.13521763375883E-4</v>
      </c>
      <c r="HM49" s="181">
        <v>1.2104381462392933E-3</v>
      </c>
      <c r="HN49" s="181">
        <v>4.980830237300532E-3</v>
      </c>
      <c r="HO49" s="181">
        <v>4.2692830605433132E-4</v>
      </c>
      <c r="HP49" s="182">
        <v>3.8518388071894205E-4</v>
      </c>
      <c r="HQ49" s="181">
        <v>1.4871097225225604E-3</v>
      </c>
      <c r="HR49" s="181">
        <v>6.1193057201120822E-3</v>
      </c>
      <c r="HS49" s="181">
        <v>5.9896823016861556E-2</v>
      </c>
      <c r="HT49" s="181">
        <v>5.7399357565390196E-3</v>
      </c>
      <c r="HU49" s="181">
        <v>1.2177558688785612E-3</v>
      </c>
      <c r="HV49" s="181">
        <v>2.7667157628326702E-3</v>
      </c>
      <c r="HW49" s="181">
        <v>4.5861438704908092E-4</v>
      </c>
      <c r="HX49" s="183">
        <v>4.2692830605433132E-4</v>
      </c>
      <c r="HY49" s="182">
        <v>5.7399357565390196E-3</v>
      </c>
      <c r="HZ49" s="181">
        <v>1.2177558688785612E-3</v>
      </c>
      <c r="IA49" s="181">
        <v>2.7667157628326702E-3</v>
      </c>
      <c r="IB49" s="181">
        <v>3.6689150963926476E-4</v>
      </c>
      <c r="IC49" s="183">
        <v>4.2692830605433132E-4</v>
      </c>
      <c r="ID49" s="182">
        <v>4.5015352707280703E-3</v>
      </c>
      <c r="IE49" s="181">
        <v>9.5502305729607429E-4</v>
      </c>
      <c r="IF49" s="181">
        <v>2.1697923319581179E-3</v>
      </c>
      <c r="IG49" s="181">
        <v>3.9563434490955568E-4</v>
      </c>
      <c r="IH49" s="183">
        <v>3.3481782885572901E-4</v>
      </c>
      <c r="II49" s="182">
        <v>0.13302015118716037</v>
      </c>
      <c r="IJ49" s="181">
        <v>6.4117259264554929E-2</v>
      </c>
      <c r="IK49" s="181">
        <v>1.1690975902581432E-2</v>
      </c>
      <c r="IL49" s="183">
        <v>9.89385077223719E-3</v>
      </c>
      <c r="IM49" s="181">
        <v>2.5610783549578211E-2</v>
      </c>
      <c r="IN49" s="181">
        <v>4.5040208691713317E-2</v>
      </c>
      <c r="IO49" s="181">
        <v>9.1449008791051542E-3</v>
      </c>
      <c r="IP49" s="182">
        <v>2.5974391252266967E-2</v>
      </c>
      <c r="IQ49" s="181">
        <v>1.1747611059713323E-2</v>
      </c>
      <c r="IR49" s="183">
        <v>7.236859432290469E-3</v>
      </c>
      <c r="IS49" s="182">
        <v>2.5610783549578211E-2</v>
      </c>
      <c r="IT49" s="181">
        <v>4.5040208691713317E-2</v>
      </c>
      <c r="IU49" s="181">
        <v>9.1449008791051542E-3</v>
      </c>
      <c r="IV49" s="181">
        <v>1.5875150080693682E-3</v>
      </c>
      <c r="IW49" s="183">
        <v>6.5614192186100262E-2</v>
      </c>
      <c r="IX49" s="182">
        <v>8.8899384993697834E-3</v>
      </c>
      <c r="IY49" s="181">
        <v>3.3415889031477718E-3</v>
      </c>
      <c r="IZ49" s="181">
        <v>4.7262311760800171E-4</v>
      </c>
      <c r="JA49" s="181">
        <v>1.6106846981193779E-3</v>
      </c>
      <c r="JB49" s="181">
        <v>9.3203496767729784E-5</v>
      </c>
      <c r="JC49" s="183">
        <v>3.1067832255909922E-4</v>
      </c>
    </row>
    <row r="50" spans="1:263" s="81" customFormat="1" ht="12.5" hidden="1" x14ac:dyDescent="0.25">
      <c r="A50" s="203" t="s">
        <v>214</v>
      </c>
      <c r="B50" s="204">
        <v>4.9575138480849129E-2</v>
      </c>
      <c r="C50" s="205">
        <v>7.861628569834472E-3</v>
      </c>
      <c r="D50" s="205">
        <v>1.9949573361572118E-3</v>
      </c>
      <c r="E50" s="205">
        <v>7.8401427560142525E-3</v>
      </c>
      <c r="F50" s="206">
        <v>3.500178989414162E-4</v>
      </c>
      <c r="G50" s="205">
        <v>6.9793555265782098E-2</v>
      </c>
      <c r="H50" s="205">
        <v>1.5538687508355881E-3</v>
      </c>
      <c r="I50" s="205">
        <v>6.2828927571097085E-4</v>
      </c>
      <c r="J50" s="205">
        <v>1.9674134895895233E-3</v>
      </c>
      <c r="K50" s="205">
        <v>3.9256774663185603E-4</v>
      </c>
      <c r="L50" s="204">
        <v>0</v>
      </c>
      <c r="M50" s="205">
        <v>0</v>
      </c>
      <c r="N50" s="205">
        <v>5.6740948975117049E-3</v>
      </c>
      <c r="O50" s="205">
        <v>0</v>
      </c>
      <c r="P50" s="206">
        <v>0</v>
      </c>
      <c r="Q50" s="204">
        <v>0</v>
      </c>
      <c r="R50" s="205">
        <v>0</v>
      </c>
      <c r="S50" s="205">
        <v>5.6580309061665989E-3</v>
      </c>
      <c r="T50" s="205">
        <v>0</v>
      </c>
      <c r="U50" s="206">
        <v>0</v>
      </c>
      <c r="V50" s="205">
        <v>3.836347400337714E-2</v>
      </c>
      <c r="W50" s="205">
        <v>5.7668431415275247E-3</v>
      </c>
      <c r="X50" s="205">
        <v>4.314830761538671E-4</v>
      </c>
      <c r="Y50" s="205">
        <v>2.8106057279365911E-3</v>
      </c>
      <c r="Z50" s="205">
        <v>4.5375986621372041E-4</v>
      </c>
      <c r="AA50" s="207">
        <v>4.7227742877224596E-4</v>
      </c>
      <c r="AB50" s="205">
        <v>6.8945825082579792E-2</v>
      </c>
      <c r="AC50" s="205">
        <v>2.8592155853702957E-3</v>
      </c>
      <c r="AD50" s="205">
        <v>5.0048483095403945E-4</v>
      </c>
      <c r="AE50" s="205">
        <v>5.59163448160059E-3</v>
      </c>
      <c r="AF50" s="205">
        <v>4.5375986621372041E-4</v>
      </c>
      <c r="AG50" s="207">
        <v>4.7227742877224596E-4</v>
      </c>
      <c r="AH50" s="204">
        <v>1.8503351558024329E-2</v>
      </c>
      <c r="AI50" s="205">
        <v>3.4443153523645155E-3</v>
      </c>
      <c r="AJ50" s="205">
        <v>3.726542128689128E-4</v>
      </c>
      <c r="AK50" s="205">
        <v>9.3222004711626099E-3</v>
      </c>
      <c r="AL50" s="206">
        <v>4.6072287033348551E-4</v>
      </c>
      <c r="AM50" s="205">
        <v>1.858107994094424E-2</v>
      </c>
      <c r="AN50" s="205">
        <v>3.4587841399117861E-3</v>
      </c>
      <c r="AO50" s="205">
        <v>3.7421964869083728E-4</v>
      </c>
      <c r="AP50" s="205">
        <v>9.3613609208577052E-3</v>
      </c>
      <c r="AQ50" s="205">
        <v>4.626582626094708E-4</v>
      </c>
      <c r="AR50" s="204">
        <v>6.6786854982997593E-2</v>
      </c>
      <c r="AS50" s="205">
        <v>2.9152858453336335E-3</v>
      </c>
      <c r="AT50" s="205">
        <v>5.1029952094205086E-4</v>
      </c>
      <c r="AU50" s="205">
        <v>5.7012884722291773E-3</v>
      </c>
      <c r="AV50" s="206">
        <v>4.626582626094708E-4</v>
      </c>
      <c r="AW50" s="204">
        <v>2.2797415633434383E-2</v>
      </c>
      <c r="AX50" s="205">
        <v>8.2220138059060262E-3</v>
      </c>
      <c r="AY50" s="205">
        <v>1.2441572875329513E-3</v>
      </c>
      <c r="AZ50" s="205">
        <v>1.3973792540838411E-2</v>
      </c>
      <c r="BA50" s="205">
        <v>1.5862549312223152E-4</v>
      </c>
      <c r="BB50" s="206">
        <v>5.2875164374077157E-4</v>
      </c>
      <c r="BC50" s="205">
        <v>2.4251956391327104E-2</v>
      </c>
      <c r="BD50" s="205">
        <v>2.4598224348083099E-2</v>
      </c>
      <c r="BE50" s="205">
        <v>6.4518302607520929E-4</v>
      </c>
      <c r="BF50" s="205">
        <v>1.9927583176872219E-3</v>
      </c>
      <c r="BG50" s="205">
        <v>8.1427576963120241E-3</v>
      </c>
      <c r="BH50" s="205">
        <v>4.9853618548849126E-4</v>
      </c>
      <c r="BI50" s="204">
        <v>2.3366805833716624E-2</v>
      </c>
      <c r="BJ50" s="205">
        <v>2.2674375721834479E-3</v>
      </c>
      <c r="BK50" s="205">
        <v>4.0404960704065946E-4</v>
      </c>
      <c r="BL50" s="205">
        <v>5.2133371788308349E-3</v>
      </c>
      <c r="BM50" s="206">
        <v>4.6789033898952194E-4</v>
      </c>
      <c r="BN50" s="204">
        <v>2.3366805833716624E-2</v>
      </c>
      <c r="BO50" s="205">
        <v>2.2674375721834479E-3</v>
      </c>
      <c r="BP50" s="205">
        <v>4.0404960704065946E-4</v>
      </c>
      <c r="BQ50" s="205">
        <v>5.2133371788308349E-3</v>
      </c>
      <c r="BR50" s="206">
        <v>1.4036710169685658E-4</v>
      </c>
      <c r="BS50" s="206">
        <v>4.6789033898952194E-4</v>
      </c>
      <c r="BT50" s="204">
        <v>2.6267589559001856E-2</v>
      </c>
      <c r="BU50" s="205">
        <v>6.6271920857992076E-3</v>
      </c>
      <c r="BV50" s="205">
        <v>1.3161231401284003E-2</v>
      </c>
      <c r="BW50" s="206">
        <v>6.483728174000266E-4</v>
      </c>
      <c r="BX50" s="205">
        <v>6.4070204561370277E-3</v>
      </c>
      <c r="BY50" s="205">
        <v>1.2723982906225135E-2</v>
      </c>
      <c r="BZ50" s="205">
        <v>6.2683227685322157E-4</v>
      </c>
      <c r="CA50" s="204">
        <v>2.5340641206689343E-2</v>
      </c>
      <c r="CB50" s="205">
        <v>6.3933272779685673E-3</v>
      </c>
      <c r="CC50" s="205">
        <v>1.2696789023180716E-2</v>
      </c>
      <c r="CD50" s="206">
        <v>6.2549260170976682E-4</v>
      </c>
      <c r="CE50" s="204">
        <v>0</v>
      </c>
      <c r="CF50" s="206">
        <v>1.1518057509850841E-3</v>
      </c>
      <c r="CG50" s="207">
        <v>2.4506290353192559E-3</v>
      </c>
      <c r="CH50" s="205">
        <v>2.039771799430343E-2</v>
      </c>
      <c r="CI50" s="205">
        <v>4.3186244780398049E-3</v>
      </c>
      <c r="CJ50" s="205">
        <v>1.0995899205116058E-2</v>
      </c>
      <c r="CK50" s="205">
        <v>2.1355040113586298E-4</v>
      </c>
      <c r="CL50" s="204">
        <v>2.4097818914260712E-2</v>
      </c>
      <c r="CM50" s="205">
        <v>4.3289447304840686E-3</v>
      </c>
      <c r="CN50" s="205">
        <v>1.0999772414726045E-2</v>
      </c>
      <c r="CO50" s="206">
        <v>2.1355040113586298E-4</v>
      </c>
      <c r="CP50" s="205">
        <v>0</v>
      </c>
      <c r="CQ50" s="205">
        <v>4.3481194945172528E-3</v>
      </c>
      <c r="CR50" s="205">
        <v>1.1006968738723324E-2</v>
      </c>
      <c r="CS50" s="205">
        <v>2.1355040113586298E-4</v>
      </c>
      <c r="CT50" s="204">
        <v>0</v>
      </c>
      <c r="CU50" s="205">
        <v>1.907110186614366E-2</v>
      </c>
      <c r="CV50" s="205">
        <v>4.0756219884422341E-3</v>
      </c>
      <c r="CW50" s="205">
        <v>2.6939296038192635E-2</v>
      </c>
      <c r="CX50" s="205">
        <v>1.3061939974476351E-3</v>
      </c>
      <c r="CY50" s="206">
        <v>9.8115879615066751E-4</v>
      </c>
      <c r="CZ50" s="205">
        <v>0</v>
      </c>
      <c r="DA50" s="205">
        <v>1.3268130912916043E-2</v>
      </c>
      <c r="DB50" s="205">
        <v>2.7606384476827886E-3</v>
      </c>
      <c r="DC50" s="205">
        <v>2.2549963203490737E-2</v>
      </c>
      <c r="DD50" s="205">
        <v>8.5326371314685748E-4</v>
      </c>
      <c r="DE50" s="204">
        <v>0</v>
      </c>
      <c r="DF50" s="205">
        <v>3.408002479512054E-3</v>
      </c>
      <c r="DG50" s="205">
        <v>3.6872537835015907E-4</v>
      </c>
      <c r="DH50" s="205">
        <v>9.1248895641846406E-3</v>
      </c>
      <c r="DI50" s="206">
        <v>4.5586554186640549E-4</v>
      </c>
      <c r="DJ50" s="205">
        <v>0</v>
      </c>
      <c r="DK50" s="205">
        <v>3.3208244632221833E-3</v>
      </c>
      <c r="DL50" s="205">
        <v>3.5929324112797583E-4</v>
      </c>
      <c r="DM50" s="205">
        <v>8.9879666083554077E-3</v>
      </c>
      <c r="DN50" s="205">
        <v>5.0477764283237835E-4</v>
      </c>
      <c r="DO50" s="204">
        <v>1.1382168301059802E-2</v>
      </c>
      <c r="DP50" s="208">
        <v>1.9436901259772099E-2</v>
      </c>
      <c r="DQ50" s="205">
        <v>0</v>
      </c>
      <c r="DR50" s="205">
        <v>3.1915176852005509E-3</v>
      </c>
      <c r="DS50" s="205">
        <v>5.4241706565092418E-3</v>
      </c>
      <c r="DT50" s="205">
        <v>1.0262207422136393E-3</v>
      </c>
      <c r="DU50" s="204">
        <v>0.99498124352647443</v>
      </c>
      <c r="DV50" s="205">
        <v>0.11263896365488035</v>
      </c>
      <c r="DW50" s="205">
        <v>0.28162257495537119</v>
      </c>
      <c r="DX50" s="205">
        <v>3.8009404301368552E-2</v>
      </c>
      <c r="DY50" s="206">
        <v>1.0725303944880167E-2</v>
      </c>
      <c r="DZ50" s="205">
        <v>1.724634155445889</v>
      </c>
      <c r="EA50" s="205">
        <v>0.11263896365488035</v>
      </c>
      <c r="EB50" s="205">
        <v>0.28162257495537119</v>
      </c>
      <c r="EC50" s="205">
        <v>3.8009404301368552E-2</v>
      </c>
      <c r="ED50" s="205">
        <v>1.0725303944880167E-2</v>
      </c>
      <c r="EE50" s="204">
        <v>1.724634155445889</v>
      </c>
      <c r="EF50" s="205">
        <v>0.11263896365488035</v>
      </c>
      <c r="EG50" s="205">
        <v>0.28162257495537119</v>
      </c>
      <c r="EH50" s="205">
        <v>8.087107298163523E-3</v>
      </c>
      <c r="EI50" s="206">
        <v>1.0725303944880167E-2</v>
      </c>
      <c r="EJ50" s="205">
        <v>1.2271435336826517</v>
      </c>
      <c r="EK50" s="205">
        <v>0.11263896365488035</v>
      </c>
      <c r="EL50" s="205">
        <v>0.28162257495537119</v>
      </c>
      <c r="EM50" s="205">
        <v>3.8009404301368552E-2</v>
      </c>
      <c r="EN50" s="205">
        <v>1.0725303944880167E-2</v>
      </c>
      <c r="EO50" s="204">
        <v>1.2271435336826517</v>
      </c>
      <c r="EP50" s="205">
        <v>0.11263896365488035</v>
      </c>
      <c r="EQ50" s="205">
        <v>0.28162257495537119</v>
      </c>
      <c r="ER50" s="205">
        <v>3.8009404301368552E-2</v>
      </c>
      <c r="ES50" s="206">
        <v>1.0725303944880167E-2</v>
      </c>
      <c r="ET50" s="204">
        <v>0.49749062176323722</v>
      </c>
      <c r="EU50" s="205">
        <v>0.11263896365488035</v>
      </c>
      <c r="EV50" s="205">
        <v>0.28162257495537119</v>
      </c>
      <c r="EW50" s="205">
        <v>8.087107298163523E-3</v>
      </c>
      <c r="EX50" s="206">
        <v>1.0725303944880167E-2</v>
      </c>
      <c r="EY50" s="205">
        <v>1.4593058238388292</v>
      </c>
      <c r="EZ50" s="205">
        <v>0.11263896365488035</v>
      </c>
      <c r="FA50" s="205">
        <v>0.28162257495537119</v>
      </c>
      <c r="FB50" s="205">
        <v>8.087107298163523E-3</v>
      </c>
      <c r="FC50" s="205">
        <v>1.0725303944880167E-2</v>
      </c>
      <c r="FD50" s="204">
        <v>1.3929737409370642</v>
      </c>
      <c r="FE50" s="205">
        <v>0.11263896365488035</v>
      </c>
      <c r="FF50" s="205">
        <v>0.28162257495537119</v>
      </c>
      <c r="FG50" s="205">
        <v>3.8009404301368552E-2</v>
      </c>
      <c r="FH50" s="206">
        <v>1.0725303944880167E-2</v>
      </c>
      <c r="FI50" s="205">
        <v>1.293475616584417</v>
      </c>
      <c r="FJ50" s="205">
        <v>0.11263896365488035</v>
      </c>
      <c r="FK50" s="205">
        <v>0.28162257495537119</v>
      </c>
      <c r="FL50" s="205">
        <v>3.8009404301368552E-2</v>
      </c>
      <c r="FM50" s="205">
        <v>1.0725303944880167E-2</v>
      </c>
      <c r="FN50" s="204">
        <v>0</v>
      </c>
      <c r="FO50" s="205">
        <v>0</v>
      </c>
      <c r="FP50" s="205">
        <v>0</v>
      </c>
      <c r="FQ50" s="205">
        <v>6.2520262498925814E-3</v>
      </c>
      <c r="FR50" s="206">
        <v>0</v>
      </c>
      <c r="FS50" s="205">
        <v>1.3266416580352993</v>
      </c>
      <c r="FT50" s="205">
        <v>0.11263896365488035</v>
      </c>
      <c r="FU50" s="205">
        <v>0.28162257495537119</v>
      </c>
      <c r="FV50" s="205">
        <v>3.8009404301368552E-2</v>
      </c>
      <c r="FW50" s="205">
        <v>1.0725303944880167E-2</v>
      </c>
      <c r="FX50" s="204">
        <v>1.3266416580352993</v>
      </c>
      <c r="FY50" s="205">
        <v>0.11263896365488035</v>
      </c>
      <c r="FZ50" s="205">
        <v>0.28162257495537119</v>
      </c>
      <c r="GA50" s="205">
        <v>3.8009404301368552E-2</v>
      </c>
      <c r="GB50" s="206">
        <v>1.0725303944880167E-2</v>
      </c>
      <c r="GC50" s="205">
        <v>3.5751013149600561E-3</v>
      </c>
      <c r="GD50" s="205">
        <v>9.9806676656223101E-2</v>
      </c>
      <c r="GE50" s="205">
        <v>0.14442183331044678</v>
      </c>
      <c r="GF50" s="205">
        <v>9.7045287577962273E-3</v>
      </c>
      <c r="GG50" s="204">
        <v>0</v>
      </c>
      <c r="GH50" s="205">
        <v>0</v>
      </c>
      <c r="GI50" s="206">
        <v>7.7600032330136272E-3</v>
      </c>
      <c r="GJ50" s="204">
        <v>3.5751013149600561E-3</v>
      </c>
      <c r="GK50" s="205">
        <v>9.9806676656223101E-2</v>
      </c>
      <c r="GL50" s="205">
        <v>0.14442183331044678</v>
      </c>
      <c r="GM50" s="206">
        <v>9.7045287577962273E-3</v>
      </c>
      <c r="GN50" s="205">
        <v>0.32950198624757071</v>
      </c>
      <c r="GO50" s="205">
        <v>7.4790490588574732E-2</v>
      </c>
      <c r="GP50" s="205">
        <v>0.49000688189328179</v>
      </c>
      <c r="GQ50" s="206">
        <v>1.4287951218865627E-2</v>
      </c>
      <c r="GR50" s="207">
        <v>1.0397709383353103E-2</v>
      </c>
      <c r="GS50" s="207">
        <v>1.0397709383353103E-2</v>
      </c>
      <c r="GT50" s="207">
        <v>7.7600032330136272E-3</v>
      </c>
      <c r="GU50" s="207">
        <v>5.4320022631095394E-3</v>
      </c>
      <c r="GV50" s="207">
        <v>1.8715876890035583E-2</v>
      </c>
      <c r="GW50" s="207">
        <v>2.5688458476519427E-3</v>
      </c>
      <c r="GX50" s="205">
        <v>2.7674078717884699E-4</v>
      </c>
      <c r="GY50" s="205">
        <v>3.9274248589687309E-3</v>
      </c>
      <c r="GZ50" s="205">
        <v>4.2492375688423965E-4</v>
      </c>
      <c r="HA50" s="205">
        <v>1.0629758928897094E-2</v>
      </c>
      <c r="HB50" s="205">
        <v>5.253451757258439E-4</v>
      </c>
      <c r="HC50" s="204">
        <v>2.3614338102826617E-4</v>
      </c>
      <c r="HD50" s="205">
        <v>8.7133234873077291E-3</v>
      </c>
      <c r="HE50" s="205">
        <v>1.3185023975000906E-3</v>
      </c>
      <c r="HF50" s="205">
        <v>1.4808802031613194E-2</v>
      </c>
      <c r="HG50" s="206">
        <v>4.4827792559040539E-4</v>
      </c>
      <c r="HH50" s="205">
        <v>8.862462248330193E-3</v>
      </c>
      <c r="HI50" s="205">
        <v>1.3410701139695577E-3</v>
      </c>
      <c r="HJ50" s="205">
        <v>1.5062272064080003E-2</v>
      </c>
      <c r="HK50" s="205">
        <v>4.5595072857007872E-4</v>
      </c>
      <c r="HL50" s="204">
        <v>7.8329068697824216E-4</v>
      </c>
      <c r="HM50" s="205">
        <v>1.0572112560494985E-2</v>
      </c>
      <c r="HN50" s="205">
        <v>8.53410411386386E-3</v>
      </c>
      <c r="HO50" s="205">
        <v>7.31494638331188E-4</v>
      </c>
      <c r="HP50" s="204">
        <v>9.6232855828755467E-4</v>
      </c>
      <c r="HQ50" s="205">
        <v>1.2988595431465268E-2</v>
      </c>
      <c r="HR50" s="205">
        <v>1.0484756482747028E-2</v>
      </c>
      <c r="HS50" s="205">
        <v>0.15357244163601136</v>
      </c>
      <c r="HT50" s="205">
        <v>1.4218298624935085E-2</v>
      </c>
      <c r="HU50" s="205">
        <v>3.2272750207180045E-3</v>
      </c>
      <c r="HV50" s="205">
        <v>2.4164828709702824E-2</v>
      </c>
      <c r="HW50" s="205">
        <v>6.8515179607415229E-4</v>
      </c>
      <c r="HX50" s="206">
        <v>7.31494638331188E-4</v>
      </c>
      <c r="HY50" s="204">
        <v>1.4218298624935085E-2</v>
      </c>
      <c r="HZ50" s="205">
        <v>3.2272750207180045E-3</v>
      </c>
      <c r="IA50" s="205">
        <v>2.4164828709702824E-2</v>
      </c>
      <c r="IB50" s="205">
        <v>5.4812143685932177E-4</v>
      </c>
      <c r="IC50" s="206">
        <v>7.31494638331188E-4</v>
      </c>
      <c r="ID50" s="204">
        <v>1.1150677544949035E-2</v>
      </c>
      <c r="IE50" s="205">
        <v>2.53098518002603E-3</v>
      </c>
      <c r="IF50" s="205">
        <v>1.8951227567992741E-2</v>
      </c>
      <c r="IG50" s="205">
        <v>5.9106209848229811E-4</v>
      </c>
      <c r="IH50" s="206">
        <v>5.7367347901848094E-4</v>
      </c>
      <c r="II50" s="204">
        <v>0.32950198624757071</v>
      </c>
      <c r="IJ50" s="205">
        <v>0.5600078650208935</v>
      </c>
      <c r="IK50" s="205">
        <v>1.7465856640594361E-2</v>
      </c>
      <c r="IL50" s="206">
        <v>1.6952023770050423E-2</v>
      </c>
      <c r="IM50" s="205">
        <v>6.15571428168891E-2</v>
      </c>
      <c r="IN50" s="205">
        <v>0.36751114503232657</v>
      </c>
      <c r="IO50" s="205">
        <v>1.3542524976137338E-2</v>
      </c>
      <c r="IP50" s="204">
        <v>6.8836871337761452E-2</v>
      </c>
      <c r="IQ50" s="205">
        <v>1.6353508104326519E-2</v>
      </c>
      <c r="IR50" s="206">
        <v>1.0074221794905257E-2</v>
      </c>
      <c r="IS50" s="204">
        <v>6.15571428168891E-2</v>
      </c>
      <c r="IT50" s="205">
        <v>0.36751114503232657</v>
      </c>
      <c r="IU50" s="205">
        <v>1.3542524976137338E-2</v>
      </c>
      <c r="IV50" s="205">
        <v>2.2099335276116916E-3</v>
      </c>
      <c r="IW50" s="206">
        <v>9.1339610940474339E-2</v>
      </c>
      <c r="IX50" s="204">
        <v>2.2950969472931498E-2</v>
      </c>
      <c r="IY50" s="205">
        <v>8.2773938458454467E-3</v>
      </c>
      <c r="IZ50" s="205">
        <v>1.2525374097148187E-3</v>
      </c>
      <c r="JA50" s="205">
        <v>1.4067914152317694E-2</v>
      </c>
      <c r="JB50" s="205">
        <v>1.5969392797917728E-4</v>
      </c>
      <c r="JC50" s="206">
        <v>5.3231309326392411E-4</v>
      </c>
    </row>
    <row r="51" spans="1:263" s="62" customFormat="1" x14ac:dyDescent="0.35">
      <c r="B51" s="209" t="s">
        <v>110</v>
      </c>
      <c r="G51" s="81"/>
      <c r="H51" s="81"/>
      <c r="I51" s="81"/>
      <c r="J51" s="81"/>
      <c r="K51" s="81"/>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85"/>
      <c r="BV51" s="185"/>
      <c r="BW51" s="185"/>
      <c r="BX51" s="185"/>
      <c r="BY51" s="185"/>
      <c r="BZ51" s="185"/>
      <c r="CA51" s="185"/>
      <c r="CB51" s="185"/>
      <c r="CC51" s="174"/>
      <c r="CD51" s="174"/>
      <c r="CE51" s="174"/>
      <c r="CF51" s="174"/>
      <c r="CG51" s="174"/>
      <c r="CH51" s="174"/>
      <c r="CI51" s="174"/>
      <c r="CJ51" s="174"/>
      <c r="CK51" s="174"/>
      <c r="CL51" s="174"/>
      <c r="CM51" s="174"/>
      <c r="CN51" s="174"/>
      <c r="CO51" s="174"/>
      <c r="CP51" s="174"/>
      <c r="CQ51" s="174"/>
      <c r="CW51" s="174"/>
      <c r="CX51" s="174"/>
      <c r="CY51" s="174"/>
      <c r="CZ51" s="174"/>
      <c r="DA51" s="174"/>
      <c r="DB51" s="174"/>
      <c r="DC51" s="174"/>
      <c r="DD51" s="174"/>
      <c r="DE51" s="176"/>
      <c r="DF51" s="176"/>
      <c r="DG51" s="176"/>
      <c r="DH51" s="176"/>
      <c r="DI51" s="176"/>
      <c r="DJ51" s="176"/>
      <c r="DK51" s="176"/>
      <c r="DL51" s="176"/>
      <c r="DM51" s="176"/>
      <c r="DN51" s="176"/>
      <c r="DO51" s="174"/>
      <c r="DP51" s="174"/>
      <c r="DQ51" s="174"/>
      <c r="DR51" s="174"/>
      <c r="DS51" s="174"/>
      <c r="DT51" s="174"/>
      <c r="DU51" s="174"/>
      <c r="DV51" s="174"/>
      <c r="DW51" s="174"/>
      <c r="DX51" s="174"/>
      <c r="DY51" s="174"/>
      <c r="DZ51" s="174"/>
      <c r="EA51" s="174"/>
      <c r="EB51" s="174"/>
      <c r="EC51" s="174"/>
      <c r="ED51" s="174"/>
      <c r="EE51" s="174"/>
      <c r="EF51" s="174"/>
      <c r="EG51" s="174"/>
      <c r="EH51" s="174"/>
      <c r="EI51" s="174"/>
      <c r="EJ51" s="174"/>
      <c r="EK51" s="174"/>
      <c r="EL51" s="174"/>
      <c r="EM51" s="210"/>
      <c r="EN51" s="210"/>
      <c r="EO51" s="174"/>
      <c r="EP51" s="174"/>
      <c r="EQ51" s="185"/>
      <c r="ER51" s="185"/>
      <c r="ES51" s="185"/>
      <c r="ET51" s="185"/>
      <c r="EU51" s="185"/>
      <c r="EV51" s="174"/>
      <c r="EW51" s="174"/>
      <c r="EX51" s="174"/>
      <c r="EY51" s="174"/>
      <c r="EZ51" s="174"/>
      <c r="FA51" s="174"/>
      <c r="FB51" s="174"/>
      <c r="FC51" s="174"/>
      <c r="FD51" s="174"/>
      <c r="FE51" s="174"/>
      <c r="FF51" s="174"/>
      <c r="FG51" s="174"/>
      <c r="FH51" s="174"/>
      <c r="FI51" s="185"/>
      <c r="FJ51" s="185"/>
      <c r="FK51" s="185"/>
      <c r="FL51" s="174"/>
      <c r="FM51" s="174"/>
      <c r="FN51" s="174"/>
      <c r="FO51" s="174"/>
      <c r="HR51" s="174"/>
      <c r="HS51" s="174"/>
      <c r="HT51" s="174"/>
      <c r="HU51" s="174"/>
      <c r="HV51" s="174"/>
      <c r="HW51" s="174"/>
      <c r="HX51" s="174"/>
      <c r="HY51" s="174"/>
      <c r="HZ51" s="174"/>
      <c r="IA51" s="174"/>
      <c r="IB51" s="174"/>
      <c r="IC51" s="174"/>
      <c r="ID51" s="174"/>
      <c r="IE51" s="174"/>
      <c r="IF51" s="174"/>
      <c r="IG51" s="174"/>
      <c r="IH51" s="174"/>
      <c r="II51" s="174"/>
    </row>
    <row r="52" spans="1:263" s="62" customFormat="1" ht="141.5" x14ac:dyDescent="0.35">
      <c r="A52" s="211" t="s">
        <v>118</v>
      </c>
      <c r="B52" s="584" t="s">
        <v>111</v>
      </c>
      <c r="C52" s="585"/>
      <c r="D52" s="585"/>
      <c r="E52" s="585"/>
      <c r="F52" s="586"/>
      <c r="G52" s="584" t="s">
        <v>112</v>
      </c>
      <c r="H52" s="585"/>
      <c r="I52" s="585"/>
      <c r="J52" s="585"/>
      <c r="K52" s="586"/>
      <c r="L52" s="590" t="s">
        <v>219</v>
      </c>
      <c r="M52" s="602"/>
      <c r="N52" s="602"/>
      <c r="O52" s="602"/>
      <c r="P52" s="591"/>
      <c r="Q52" s="590" t="s">
        <v>220</v>
      </c>
      <c r="R52" s="602"/>
      <c r="S52" s="602"/>
      <c r="T52" s="602"/>
      <c r="U52" s="591"/>
      <c r="V52" s="74" t="s">
        <v>221</v>
      </c>
      <c r="W52" s="590" t="s">
        <v>222</v>
      </c>
      <c r="X52" s="602"/>
      <c r="Y52" s="591"/>
      <c r="Z52" s="590" t="s">
        <v>223</v>
      </c>
      <c r="AA52" s="602"/>
      <c r="AB52" s="602"/>
      <c r="AC52" s="591"/>
      <c r="AD52" s="590" t="s">
        <v>224</v>
      </c>
      <c r="AE52" s="602"/>
      <c r="AF52" s="602"/>
      <c r="AG52" s="591"/>
      <c r="AH52" s="590" t="s">
        <v>225</v>
      </c>
      <c r="AI52" s="602"/>
      <c r="AJ52" s="602"/>
      <c r="AK52" s="591"/>
      <c r="AL52" s="590" t="s">
        <v>226</v>
      </c>
      <c r="AM52" s="602"/>
      <c r="AN52" s="602"/>
      <c r="AO52" s="591"/>
      <c r="AP52" s="590" t="s">
        <v>227</v>
      </c>
      <c r="AQ52" s="602"/>
      <c r="AR52" s="602"/>
      <c r="AS52" s="591"/>
      <c r="AT52" s="590" t="s">
        <v>228</v>
      </c>
      <c r="AU52" s="602"/>
      <c r="AV52" s="602"/>
      <c r="AW52" s="591"/>
      <c r="AX52" s="212" t="s">
        <v>229</v>
      </c>
      <c r="AY52" s="590" t="s">
        <v>230</v>
      </c>
      <c r="AZ52" s="602"/>
      <c r="BA52" s="602"/>
      <c r="BB52" s="591"/>
      <c r="BC52" s="590" t="s">
        <v>231</v>
      </c>
      <c r="BD52" s="591"/>
      <c r="BE52" s="590" t="s">
        <v>232</v>
      </c>
      <c r="BF52" s="591"/>
      <c r="BG52" s="212" t="s">
        <v>233</v>
      </c>
      <c r="BH52" s="212" t="s">
        <v>234</v>
      </c>
      <c r="BI52" s="590" t="s">
        <v>235</v>
      </c>
      <c r="BJ52" s="602"/>
      <c r="BK52" s="591"/>
      <c r="BL52" s="590" t="s">
        <v>236</v>
      </c>
      <c r="BM52" s="602"/>
      <c r="BN52" s="591"/>
      <c r="BO52" s="212" t="s">
        <v>237</v>
      </c>
      <c r="BP52" s="212" t="s">
        <v>238</v>
      </c>
      <c r="BQ52" s="212" t="s">
        <v>239</v>
      </c>
      <c r="BR52" s="212" t="s">
        <v>240</v>
      </c>
      <c r="BS52" s="212" t="s">
        <v>241</v>
      </c>
      <c r="BT52" s="212" t="s">
        <v>242</v>
      </c>
      <c r="BU52" s="212" t="s">
        <v>243</v>
      </c>
      <c r="BV52" s="212" t="s">
        <v>244</v>
      </c>
      <c r="BW52" s="212" t="s">
        <v>245</v>
      </c>
      <c r="BX52" s="212" t="s">
        <v>246</v>
      </c>
      <c r="BY52" s="590" t="s">
        <v>247</v>
      </c>
      <c r="BZ52" s="602"/>
      <c r="CA52" s="602"/>
      <c r="CB52" s="591"/>
      <c r="CC52" s="590" t="s">
        <v>248</v>
      </c>
      <c r="CD52" s="602"/>
      <c r="CE52" s="591"/>
      <c r="CF52" s="590" t="s">
        <v>249</v>
      </c>
      <c r="CG52" s="602"/>
      <c r="CH52" s="591"/>
      <c r="CI52" s="213" t="s">
        <v>250</v>
      </c>
      <c r="CJ52" s="213" t="s">
        <v>251</v>
      </c>
      <c r="CK52" s="213" t="s">
        <v>252</v>
      </c>
      <c r="CL52" s="213" t="s">
        <v>253</v>
      </c>
      <c r="CM52" s="213" t="s">
        <v>254</v>
      </c>
      <c r="CN52" s="213" t="s">
        <v>255</v>
      </c>
      <c r="CO52" s="213" t="s">
        <v>256</v>
      </c>
      <c r="CP52" s="595" t="s">
        <v>93</v>
      </c>
      <c r="CQ52" s="597"/>
      <c r="CR52" s="595" t="s">
        <v>257</v>
      </c>
      <c r="CS52" s="597"/>
      <c r="CT52" s="595" t="s">
        <v>94</v>
      </c>
      <c r="CU52" s="597"/>
      <c r="CV52" s="595" t="s">
        <v>258</v>
      </c>
      <c r="CW52" s="597"/>
      <c r="CX52" s="595" t="s">
        <v>259</v>
      </c>
      <c r="CY52" s="596"/>
      <c r="CZ52" s="597"/>
      <c r="DA52" s="595" t="s">
        <v>260</v>
      </c>
      <c r="DB52" s="597"/>
      <c r="DC52" s="212" t="s">
        <v>261</v>
      </c>
      <c r="DD52" s="595" t="s">
        <v>262</v>
      </c>
      <c r="DE52" s="597"/>
      <c r="DF52" s="595" t="s">
        <v>263</v>
      </c>
      <c r="DG52" s="597"/>
      <c r="DH52" s="73" t="s">
        <v>264</v>
      </c>
      <c r="DI52" s="214" t="s">
        <v>265</v>
      </c>
      <c r="DJ52" s="595" t="s">
        <v>266</v>
      </c>
      <c r="DK52" s="596"/>
      <c r="DL52" s="597"/>
      <c r="DM52" s="214" t="s">
        <v>267</v>
      </c>
      <c r="DN52" s="214" t="s">
        <v>268</v>
      </c>
      <c r="DO52" s="214" t="s">
        <v>269</v>
      </c>
      <c r="DP52" s="214" t="s">
        <v>270</v>
      </c>
      <c r="DQ52" s="214" t="s">
        <v>271</v>
      </c>
      <c r="DR52" s="590" t="s">
        <v>272</v>
      </c>
      <c r="DS52" s="602"/>
      <c r="DT52" s="602"/>
      <c r="DU52" s="591"/>
      <c r="DV52" s="595" t="s">
        <v>273</v>
      </c>
      <c r="DW52" s="597"/>
      <c r="DX52" s="595" t="s">
        <v>274</v>
      </c>
      <c r="DY52" s="597"/>
      <c r="DZ52" s="73" t="s">
        <v>275</v>
      </c>
      <c r="EA52" s="215" t="s">
        <v>276</v>
      </c>
      <c r="EB52" s="216"/>
      <c r="EC52" s="214" t="s">
        <v>277</v>
      </c>
      <c r="ED52" s="595" t="s">
        <v>278</v>
      </c>
      <c r="EE52" s="597"/>
      <c r="EF52" s="595" t="s">
        <v>279</v>
      </c>
      <c r="EG52" s="596"/>
      <c r="EH52" s="596"/>
      <c r="EI52" s="596"/>
      <c r="EJ52" s="597"/>
      <c r="EK52" s="217" t="s">
        <v>280</v>
      </c>
      <c r="EL52" s="595" t="s">
        <v>281</v>
      </c>
      <c r="EM52" s="596"/>
      <c r="EN52" s="596"/>
      <c r="EO52" s="597"/>
      <c r="EP52" s="217" t="s">
        <v>282</v>
      </c>
      <c r="EQ52" s="584" t="s">
        <v>6</v>
      </c>
      <c r="ER52" s="585"/>
      <c r="ES52" s="585"/>
      <c r="ET52" s="586"/>
      <c r="EU52" s="584" t="s">
        <v>7</v>
      </c>
      <c r="EV52" s="585"/>
      <c r="EW52" s="585"/>
      <c r="EX52" s="586"/>
      <c r="EY52" s="600" t="s">
        <v>283</v>
      </c>
      <c r="EZ52" s="601"/>
      <c r="FA52" s="212" t="s">
        <v>91</v>
      </c>
      <c r="FB52" s="212" t="s">
        <v>92</v>
      </c>
      <c r="FC52" s="212" t="s">
        <v>284</v>
      </c>
      <c r="FD52" s="590" t="s">
        <v>16</v>
      </c>
      <c r="FE52" s="602"/>
      <c r="FF52" s="602"/>
      <c r="FG52" s="602"/>
      <c r="FH52" s="602"/>
      <c r="FI52" s="591"/>
      <c r="FJ52" s="212" t="s">
        <v>285</v>
      </c>
      <c r="FK52" s="212" t="s">
        <v>286</v>
      </c>
      <c r="FL52" s="218" t="s">
        <v>287</v>
      </c>
      <c r="FM52" s="218" t="s">
        <v>288</v>
      </c>
      <c r="FN52" s="218" t="s">
        <v>289</v>
      </c>
      <c r="FO52" s="218" t="s">
        <v>290</v>
      </c>
      <c r="FP52" s="218" t="s">
        <v>291</v>
      </c>
      <c r="FQ52" s="218" t="s">
        <v>292</v>
      </c>
      <c r="FR52" s="218" t="s">
        <v>293</v>
      </c>
      <c r="FS52" s="218" t="s">
        <v>294</v>
      </c>
      <c r="FT52" s="218" t="s">
        <v>295</v>
      </c>
      <c r="FU52" s="218" t="s">
        <v>296</v>
      </c>
      <c r="FV52" s="587" t="s">
        <v>297</v>
      </c>
      <c r="FW52" s="588"/>
      <c r="FX52" s="589"/>
      <c r="FY52" s="219" t="s">
        <v>298</v>
      </c>
      <c r="FZ52" s="67" t="s">
        <v>15</v>
      </c>
      <c r="GA52" s="73" t="s">
        <v>299</v>
      </c>
      <c r="GB52" s="67" t="s">
        <v>300</v>
      </c>
      <c r="GC52" s="214" t="s">
        <v>301</v>
      </c>
      <c r="GD52" s="212" t="s">
        <v>302</v>
      </c>
      <c r="GE52" s="590" t="s">
        <v>303</v>
      </c>
      <c r="GF52" s="602"/>
      <c r="GG52" s="591"/>
      <c r="GH52" s="212" t="s">
        <v>304</v>
      </c>
      <c r="GI52" s="590" t="s">
        <v>305</v>
      </c>
      <c r="GJ52" s="602"/>
      <c r="GK52" s="602"/>
      <c r="GL52" s="591"/>
      <c r="GM52" s="590" t="s">
        <v>306</v>
      </c>
      <c r="GN52" s="602"/>
      <c r="GO52" s="602"/>
      <c r="GP52" s="591"/>
      <c r="GQ52" s="212" t="s">
        <v>307</v>
      </c>
      <c r="GR52" s="212" t="s">
        <v>308</v>
      </c>
      <c r="GS52" s="212" t="s">
        <v>309</v>
      </c>
    </row>
    <row r="53" spans="1:263" s="62" customFormat="1" ht="26" x14ac:dyDescent="0.3">
      <c r="A53" s="68" t="s">
        <v>170</v>
      </c>
      <c r="B53" s="68" t="s">
        <v>171</v>
      </c>
      <c r="C53" s="69" t="s">
        <v>172</v>
      </c>
      <c r="D53" s="69" t="s">
        <v>173</v>
      </c>
      <c r="E53" s="69" t="s">
        <v>174</v>
      </c>
      <c r="F53" s="70" t="s">
        <v>175</v>
      </c>
      <c r="G53" s="69" t="s">
        <v>171</v>
      </c>
      <c r="H53" s="69" t="s">
        <v>172</v>
      </c>
      <c r="I53" s="69" t="s">
        <v>173</v>
      </c>
      <c r="J53" s="69" t="s">
        <v>174</v>
      </c>
      <c r="K53" s="69" t="s">
        <v>175</v>
      </c>
      <c r="L53" s="74" t="s">
        <v>171</v>
      </c>
      <c r="M53" s="71" t="s">
        <v>172</v>
      </c>
      <c r="N53" s="71" t="s">
        <v>173</v>
      </c>
      <c r="O53" s="71" t="s">
        <v>174</v>
      </c>
      <c r="P53" s="75" t="s">
        <v>175</v>
      </c>
      <c r="Q53" s="74" t="s">
        <v>175</v>
      </c>
      <c r="R53" s="71" t="s">
        <v>172</v>
      </c>
      <c r="S53" s="71" t="s">
        <v>173</v>
      </c>
      <c r="T53" s="71" t="s">
        <v>174</v>
      </c>
      <c r="U53" s="75" t="s">
        <v>175</v>
      </c>
      <c r="V53" s="74" t="s">
        <v>175</v>
      </c>
      <c r="W53" s="74" t="s">
        <v>171</v>
      </c>
      <c r="X53" s="71" t="s">
        <v>174</v>
      </c>
      <c r="Y53" s="75" t="s">
        <v>175</v>
      </c>
      <c r="Z53" s="74" t="s">
        <v>175</v>
      </c>
      <c r="AA53" s="74" t="s">
        <v>172</v>
      </c>
      <c r="AB53" s="71" t="s">
        <v>174</v>
      </c>
      <c r="AC53" s="75" t="s">
        <v>175</v>
      </c>
      <c r="AD53" s="71" t="s">
        <v>172</v>
      </c>
      <c r="AE53" s="71" t="s">
        <v>173</v>
      </c>
      <c r="AF53" s="71" t="s">
        <v>174</v>
      </c>
      <c r="AG53" s="75" t="s">
        <v>175</v>
      </c>
      <c r="AH53" s="74" t="s">
        <v>175</v>
      </c>
      <c r="AI53" s="74" t="s">
        <v>172</v>
      </c>
      <c r="AJ53" s="71" t="s">
        <v>174</v>
      </c>
      <c r="AK53" s="75" t="s">
        <v>175</v>
      </c>
      <c r="AL53" s="71" t="s">
        <v>172</v>
      </c>
      <c r="AM53" s="71" t="s">
        <v>173</v>
      </c>
      <c r="AN53" s="71" t="s">
        <v>174</v>
      </c>
      <c r="AO53" s="71" t="s">
        <v>175</v>
      </c>
      <c r="AP53" s="74" t="s">
        <v>175</v>
      </c>
      <c r="AQ53" s="74" t="s">
        <v>172</v>
      </c>
      <c r="AR53" s="71" t="s">
        <v>174</v>
      </c>
      <c r="AS53" s="75" t="s">
        <v>175</v>
      </c>
      <c r="AT53" s="74" t="s">
        <v>172</v>
      </c>
      <c r="AU53" s="71" t="s">
        <v>173</v>
      </c>
      <c r="AV53" s="71" t="s">
        <v>174</v>
      </c>
      <c r="AW53" s="75" t="s">
        <v>175</v>
      </c>
      <c r="AX53" s="73" t="s">
        <v>175</v>
      </c>
      <c r="AY53" s="71" t="s">
        <v>172</v>
      </c>
      <c r="AZ53" s="71" t="s">
        <v>173</v>
      </c>
      <c r="BA53" s="71" t="s">
        <v>174</v>
      </c>
      <c r="BB53" s="75" t="s">
        <v>175</v>
      </c>
      <c r="BC53" s="71" t="s">
        <v>173</v>
      </c>
      <c r="BD53" s="75" t="s">
        <v>175</v>
      </c>
      <c r="BE53" s="71" t="s">
        <v>173</v>
      </c>
      <c r="BF53" s="75" t="s">
        <v>175</v>
      </c>
      <c r="BG53" s="73" t="s">
        <v>175</v>
      </c>
      <c r="BH53" s="73" t="s">
        <v>175</v>
      </c>
      <c r="BI53" s="74" t="s">
        <v>172</v>
      </c>
      <c r="BJ53" s="71" t="s">
        <v>174</v>
      </c>
      <c r="BK53" s="75" t="s">
        <v>175</v>
      </c>
      <c r="BL53" s="74" t="s">
        <v>172</v>
      </c>
      <c r="BM53" s="71" t="s">
        <v>174</v>
      </c>
      <c r="BN53" s="75" t="s">
        <v>175</v>
      </c>
      <c r="BO53" s="73" t="s">
        <v>175</v>
      </c>
      <c r="BP53" s="73" t="s">
        <v>175</v>
      </c>
      <c r="BQ53" s="73" t="s">
        <v>175</v>
      </c>
      <c r="BR53" s="73" t="s">
        <v>175</v>
      </c>
      <c r="BS53" s="73" t="s">
        <v>175</v>
      </c>
      <c r="BT53" s="73" t="s">
        <v>175</v>
      </c>
      <c r="BU53" s="73" t="s">
        <v>175</v>
      </c>
      <c r="BV53" s="73" t="s">
        <v>175</v>
      </c>
      <c r="BW53" s="73" t="s">
        <v>175</v>
      </c>
      <c r="BX53" s="73" t="s">
        <v>175</v>
      </c>
      <c r="BY53" s="74" t="s">
        <v>172</v>
      </c>
      <c r="BZ53" s="71" t="s">
        <v>173</v>
      </c>
      <c r="CA53" s="71" t="s">
        <v>174</v>
      </c>
      <c r="CB53" s="75" t="s">
        <v>175</v>
      </c>
      <c r="CC53" s="74" t="s">
        <v>172</v>
      </c>
      <c r="CD53" s="71" t="s">
        <v>174</v>
      </c>
      <c r="CE53" s="75" t="s">
        <v>175</v>
      </c>
      <c r="CF53" s="74" t="s">
        <v>172</v>
      </c>
      <c r="CG53" s="71" t="s">
        <v>174</v>
      </c>
      <c r="CH53" s="75" t="s">
        <v>175</v>
      </c>
      <c r="CI53" s="75" t="s">
        <v>175</v>
      </c>
      <c r="CJ53" s="75" t="s">
        <v>175</v>
      </c>
      <c r="CK53" s="75" t="s">
        <v>175</v>
      </c>
      <c r="CL53" s="75" t="s">
        <v>175</v>
      </c>
      <c r="CM53" s="75" t="s">
        <v>175</v>
      </c>
      <c r="CN53" s="75" t="s">
        <v>175</v>
      </c>
      <c r="CO53" s="75" t="s">
        <v>175</v>
      </c>
      <c r="CP53" s="74" t="s">
        <v>171</v>
      </c>
      <c r="CQ53" s="75" t="s">
        <v>175</v>
      </c>
      <c r="CR53" s="71" t="s">
        <v>171</v>
      </c>
      <c r="CS53" s="71" t="s">
        <v>175</v>
      </c>
      <c r="CT53" s="74" t="s">
        <v>171</v>
      </c>
      <c r="CU53" s="75" t="s">
        <v>175</v>
      </c>
      <c r="CV53" s="74" t="s">
        <v>171</v>
      </c>
      <c r="CW53" s="75" t="s">
        <v>175</v>
      </c>
      <c r="CX53" s="71" t="s">
        <v>172</v>
      </c>
      <c r="CY53" s="71" t="s">
        <v>174</v>
      </c>
      <c r="CZ53" s="71" t="s">
        <v>175</v>
      </c>
      <c r="DA53" s="74" t="s">
        <v>173</v>
      </c>
      <c r="DB53" s="75" t="s">
        <v>175</v>
      </c>
      <c r="DC53" s="73" t="s">
        <v>173</v>
      </c>
      <c r="DD53" s="74" t="s">
        <v>171</v>
      </c>
      <c r="DE53" s="75" t="s">
        <v>175</v>
      </c>
      <c r="DF53" s="74" t="s">
        <v>171</v>
      </c>
      <c r="DG53" s="75" t="s">
        <v>175</v>
      </c>
      <c r="DH53" s="73" t="s">
        <v>175</v>
      </c>
      <c r="DI53" s="73" t="s">
        <v>175</v>
      </c>
      <c r="DJ53" s="74" t="s">
        <v>172</v>
      </c>
      <c r="DK53" s="71" t="s">
        <v>174</v>
      </c>
      <c r="DL53" s="75" t="s">
        <v>175</v>
      </c>
      <c r="DM53" s="73" t="s">
        <v>174</v>
      </c>
      <c r="DN53" s="73" t="s">
        <v>175</v>
      </c>
      <c r="DO53" s="73" t="s">
        <v>174</v>
      </c>
      <c r="DP53" s="73" t="s">
        <v>175</v>
      </c>
      <c r="DQ53" s="73" t="s">
        <v>175</v>
      </c>
      <c r="DR53" s="71" t="s">
        <v>172</v>
      </c>
      <c r="DS53" s="71" t="s">
        <v>173</v>
      </c>
      <c r="DT53" s="71" t="s">
        <v>174</v>
      </c>
      <c r="DU53" s="75" t="s">
        <v>175</v>
      </c>
      <c r="DV53" s="74" t="s">
        <v>173</v>
      </c>
      <c r="DW53" s="75" t="s">
        <v>174</v>
      </c>
      <c r="DX53" s="74" t="s">
        <v>173</v>
      </c>
      <c r="DY53" s="75" t="s">
        <v>174</v>
      </c>
      <c r="DZ53" s="73" t="s">
        <v>173</v>
      </c>
      <c r="EA53" s="74" t="s">
        <v>173</v>
      </c>
      <c r="EB53" s="75" t="s">
        <v>174</v>
      </c>
      <c r="EC53" s="73" t="s">
        <v>173</v>
      </c>
      <c r="ED53" s="74" t="s">
        <v>173</v>
      </c>
      <c r="EE53" s="75" t="s">
        <v>174</v>
      </c>
      <c r="EF53" s="74" t="s">
        <v>175</v>
      </c>
      <c r="EG53" s="71" t="s">
        <v>172</v>
      </c>
      <c r="EH53" s="71" t="s">
        <v>173</v>
      </c>
      <c r="EI53" s="71" t="s">
        <v>174</v>
      </c>
      <c r="EJ53" s="75" t="s">
        <v>175</v>
      </c>
      <c r="EK53" s="75" t="s">
        <v>175</v>
      </c>
      <c r="EL53" s="74" t="s">
        <v>172</v>
      </c>
      <c r="EM53" s="71" t="s">
        <v>173</v>
      </c>
      <c r="EN53" s="71" t="s">
        <v>174</v>
      </c>
      <c r="EO53" s="75" t="s">
        <v>175</v>
      </c>
      <c r="EP53" s="75" t="s">
        <v>175</v>
      </c>
      <c r="EQ53" s="69" t="s">
        <v>172</v>
      </c>
      <c r="ER53" s="69" t="s">
        <v>173</v>
      </c>
      <c r="ES53" s="69" t="s">
        <v>174</v>
      </c>
      <c r="ET53" s="70" t="s">
        <v>175</v>
      </c>
      <c r="EU53" s="69" t="s">
        <v>172</v>
      </c>
      <c r="EV53" s="69" t="s">
        <v>173</v>
      </c>
      <c r="EW53" s="69" t="s">
        <v>174</v>
      </c>
      <c r="EX53" s="70" t="s">
        <v>175</v>
      </c>
      <c r="EY53" s="74" t="s">
        <v>171</v>
      </c>
      <c r="EZ53" s="75" t="s">
        <v>174</v>
      </c>
      <c r="FA53" s="73" t="s">
        <v>175</v>
      </c>
      <c r="FB53" s="73" t="s">
        <v>175</v>
      </c>
      <c r="FC53" s="73" t="s">
        <v>175</v>
      </c>
      <c r="FD53" s="74" t="s">
        <v>171</v>
      </c>
      <c r="FE53" s="71" t="s">
        <v>172</v>
      </c>
      <c r="FF53" s="71" t="s">
        <v>173</v>
      </c>
      <c r="FG53" s="71" t="s">
        <v>174</v>
      </c>
      <c r="FH53" s="71" t="s">
        <v>175</v>
      </c>
      <c r="FI53" s="75" t="s">
        <v>175</v>
      </c>
      <c r="FJ53" s="73" t="s">
        <v>174</v>
      </c>
      <c r="FK53" s="73" t="s">
        <v>175</v>
      </c>
      <c r="FL53" s="73" t="s">
        <v>310</v>
      </c>
      <c r="FM53" s="73" t="s">
        <v>175</v>
      </c>
      <c r="FN53" s="73" t="s">
        <v>175</v>
      </c>
      <c r="FO53" s="73" t="s">
        <v>175</v>
      </c>
      <c r="FP53" s="73" t="s">
        <v>175</v>
      </c>
      <c r="FQ53" s="73" t="s">
        <v>175</v>
      </c>
      <c r="FR53" s="73" t="s">
        <v>175</v>
      </c>
      <c r="FS53" s="73" t="s">
        <v>175</v>
      </c>
      <c r="FT53" s="73" t="s">
        <v>175</v>
      </c>
      <c r="FU53" s="73" t="s">
        <v>175</v>
      </c>
      <c r="FV53" s="68" t="s">
        <v>174</v>
      </c>
      <c r="FW53" s="69" t="s">
        <v>175</v>
      </c>
      <c r="FX53" s="70" t="s">
        <v>175</v>
      </c>
      <c r="FY53" s="69" t="s">
        <v>173</v>
      </c>
      <c r="FZ53" s="73" t="s">
        <v>175</v>
      </c>
      <c r="GA53" s="73" t="s">
        <v>175</v>
      </c>
      <c r="GB53" s="73" t="s">
        <v>175</v>
      </c>
      <c r="GC53" s="73" t="s">
        <v>175</v>
      </c>
      <c r="GD53" s="73" t="s">
        <v>174</v>
      </c>
      <c r="GE53" s="74" t="s">
        <v>171</v>
      </c>
      <c r="GF53" s="71" t="s">
        <v>172</v>
      </c>
      <c r="GG53" s="71" t="s">
        <v>174</v>
      </c>
      <c r="GH53" s="73" t="s">
        <v>175</v>
      </c>
      <c r="GI53" s="74" t="s">
        <v>175</v>
      </c>
      <c r="GJ53" s="74" t="s">
        <v>172</v>
      </c>
      <c r="GK53" s="71" t="s">
        <v>174</v>
      </c>
      <c r="GL53" s="75" t="s">
        <v>175</v>
      </c>
      <c r="GM53" s="74" t="s">
        <v>172</v>
      </c>
      <c r="GN53" s="71" t="s">
        <v>173</v>
      </c>
      <c r="GO53" s="71" t="s">
        <v>174</v>
      </c>
      <c r="GP53" s="75" t="s">
        <v>175</v>
      </c>
      <c r="GQ53" s="73" t="s">
        <v>175</v>
      </c>
      <c r="GR53" s="73" t="s">
        <v>175</v>
      </c>
      <c r="GS53" s="73" t="s">
        <v>175</v>
      </c>
    </row>
    <row r="54" spans="1:263" s="81" customFormat="1" ht="12.5" hidden="1" x14ac:dyDescent="0.25">
      <c r="A54" s="76" t="s">
        <v>178</v>
      </c>
      <c r="B54" s="77">
        <v>0.1</v>
      </c>
      <c r="C54" s="78">
        <v>0.12</v>
      </c>
      <c r="D54" s="78">
        <v>0.1</v>
      </c>
      <c r="E54" s="78">
        <v>0.1</v>
      </c>
      <c r="F54" s="79">
        <v>0.68500000000000005</v>
      </c>
      <c r="G54" s="78">
        <v>0.1</v>
      </c>
      <c r="H54" s="78">
        <v>0.12</v>
      </c>
      <c r="I54" s="78">
        <v>0.1</v>
      </c>
      <c r="J54" s="78">
        <v>0.1</v>
      </c>
      <c r="K54" s="78">
        <v>0.68500000000000005</v>
      </c>
      <c r="L54" s="220">
        <v>0.1</v>
      </c>
      <c r="M54" s="221">
        <v>0.12</v>
      </c>
      <c r="N54" s="221">
        <v>0.1</v>
      </c>
      <c r="O54" s="221">
        <v>0.1</v>
      </c>
      <c r="P54" s="222">
        <v>0.68500000000000005</v>
      </c>
      <c r="Q54" s="77">
        <v>0.1</v>
      </c>
      <c r="R54" s="78">
        <v>0.12</v>
      </c>
      <c r="S54" s="78">
        <v>0.1</v>
      </c>
      <c r="T54" s="78">
        <v>0.1</v>
      </c>
      <c r="U54" s="79">
        <v>0.68500000000000005</v>
      </c>
      <c r="V54" s="77">
        <v>0.05</v>
      </c>
      <c r="W54" s="77">
        <v>0.05</v>
      </c>
      <c r="X54" s="78">
        <v>0.05</v>
      </c>
      <c r="Y54" s="79">
        <v>0.05</v>
      </c>
      <c r="Z54" s="77">
        <v>0.05</v>
      </c>
      <c r="AA54" s="77">
        <v>0.05</v>
      </c>
      <c r="AB54" s="78">
        <v>0.05</v>
      </c>
      <c r="AC54" s="79">
        <v>0.05</v>
      </c>
      <c r="AD54" s="77">
        <v>0.12</v>
      </c>
      <c r="AE54" s="78">
        <v>0.1</v>
      </c>
      <c r="AF54" s="78">
        <v>0.1</v>
      </c>
      <c r="AG54" s="79">
        <v>0.1</v>
      </c>
      <c r="AH54" s="77">
        <v>0.05</v>
      </c>
      <c r="AI54" s="77">
        <v>0.05</v>
      </c>
      <c r="AJ54" s="78">
        <v>0.05</v>
      </c>
      <c r="AK54" s="79">
        <v>0.05</v>
      </c>
      <c r="AL54" s="78">
        <v>0.12</v>
      </c>
      <c r="AM54" s="78">
        <v>0.1</v>
      </c>
      <c r="AN54" s="78">
        <v>0.1</v>
      </c>
      <c r="AO54" s="78">
        <v>0.1</v>
      </c>
      <c r="AP54" s="77">
        <v>0.05</v>
      </c>
      <c r="AQ54" s="77">
        <v>0.05</v>
      </c>
      <c r="AR54" s="78">
        <v>0.05</v>
      </c>
      <c r="AS54" s="79">
        <v>0.05</v>
      </c>
      <c r="AT54" s="78">
        <v>0.12</v>
      </c>
      <c r="AU54" s="78">
        <v>0.1</v>
      </c>
      <c r="AV54" s="78">
        <v>0.1</v>
      </c>
      <c r="AW54" s="78">
        <v>0.1</v>
      </c>
      <c r="AX54" s="132">
        <v>0</v>
      </c>
      <c r="AY54" s="78">
        <v>0.12</v>
      </c>
      <c r="AZ54" s="78">
        <v>0.1</v>
      </c>
      <c r="BA54" s="78">
        <v>0.1</v>
      </c>
      <c r="BB54" s="79">
        <v>0.1</v>
      </c>
      <c r="BC54" s="121">
        <v>0</v>
      </c>
      <c r="BD54" s="122">
        <v>0</v>
      </c>
      <c r="BE54" s="121">
        <v>0</v>
      </c>
      <c r="BF54" s="122">
        <v>0</v>
      </c>
      <c r="BG54" s="132">
        <v>0</v>
      </c>
      <c r="BH54" s="132">
        <v>0</v>
      </c>
      <c r="BI54" s="77">
        <v>0.05</v>
      </c>
      <c r="BJ54" s="78">
        <v>0.05</v>
      </c>
      <c r="BK54" s="79">
        <v>0.05</v>
      </c>
      <c r="BL54" s="77">
        <v>0.05</v>
      </c>
      <c r="BM54" s="78">
        <v>0.05</v>
      </c>
      <c r="BN54" s="79">
        <v>0.05</v>
      </c>
      <c r="BO54" s="80">
        <v>0.05</v>
      </c>
      <c r="BP54" s="80">
        <v>0.05</v>
      </c>
      <c r="BQ54" s="80">
        <v>0.05</v>
      </c>
      <c r="BR54" s="80">
        <v>0</v>
      </c>
      <c r="BS54" s="80">
        <v>0.05</v>
      </c>
      <c r="BT54" s="80">
        <v>0.05</v>
      </c>
      <c r="BU54" s="80">
        <v>0.05</v>
      </c>
      <c r="BV54" s="80">
        <v>0.05</v>
      </c>
      <c r="BW54" s="80">
        <v>0</v>
      </c>
      <c r="BX54" s="80">
        <v>0.05</v>
      </c>
      <c r="BY54" s="77">
        <v>7.0000000000000007E-2</v>
      </c>
      <c r="BZ54" s="78">
        <v>0.05</v>
      </c>
      <c r="CA54" s="78">
        <v>0.05</v>
      </c>
      <c r="CB54" s="79">
        <v>0.47786666666666666</v>
      </c>
      <c r="CC54" s="77">
        <v>0.05</v>
      </c>
      <c r="CD54" s="78">
        <v>0.05</v>
      </c>
      <c r="CE54" s="79">
        <v>0.05</v>
      </c>
      <c r="CF54" s="77">
        <v>0.05</v>
      </c>
      <c r="CG54" s="78">
        <v>0.05</v>
      </c>
      <c r="CH54" s="79">
        <v>0.05</v>
      </c>
      <c r="CI54" s="122">
        <v>0</v>
      </c>
      <c r="CJ54" s="122">
        <v>0</v>
      </c>
      <c r="CK54" s="122">
        <v>0</v>
      </c>
      <c r="CL54" s="122">
        <v>0</v>
      </c>
      <c r="CM54" s="122">
        <v>0</v>
      </c>
      <c r="CN54" s="122">
        <v>0</v>
      </c>
      <c r="CO54" s="122">
        <v>0</v>
      </c>
      <c r="CP54" s="77">
        <v>0</v>
      </c>
      <c r="CQ54" s="79">
        <v>0</v>
      </c>
      <c r="CR54" s="78">
        <v>0</v>
      </c>
      <c r="CS54" s="78">
        <v>0</v>
      </c>
      <c r="CT54" s="77">
        <v>0</v>
      </c>
      <c r="CU54" s="79">
        <v>0</v>
      </c>
      <c r="CV54" s="77">
        <v>0</v>
      </c>
      <c r="CW54" s="79">
        <v>0</v>
      </c>
      <c r="CX54" s="78">
        <v>7.0000000000000007E-2</v>
      </c>
      <c r="CY54" s="78">
        <v>7.0000000000000007E-2</v>
      </c>
      <c r="CZ54" s="78">
        <v>7.0000000000000007E-2</v>
      </c>
      <c r="DA54" s="77">
        <v>0.13999999999999999</v>
      </c>
      <c r="DB54" s="79">
        <v>0.68500000000000005</v>
      </c>
      <c r="DC54" s="80">
        <v>0</v>
      </c>
      <c r="DD54" s="119">
        <v>0</v>
      </c>
      <c r="DE54" s="122">
        <v>0</v>
      </c>
      <c r="DF54" s="119">
        <v>0</v>
      </c>
      <c r="DG54" s="122">
        <v>0</v>
      </c>
      <c r="DH54" s="132">
        <v>0</v>
      </c>
      <c r="DI54" s="132">
        <v>0</v>
      </c>
      <c r="DJ54" s="119">
        <v>0</v>
      </c>
      <c r="DK54" s="121">
        <v>0</v>
      </c>
      <c r="DL54" s="122">
        <v>0</v>
      </c>
      <c r="DM54" s="132">
        <v>0</v>
      </c>
      <c r="DN54" s="132">
        <v>0</v>
      </c>
      <c r="DO54" s="132">
        <v>0</v>
      </c>
      <c r="DP54" s="132">
        <v>0</v>
      </c>
      <c r="DQ54" s="132">
        <v>0</v>
      </c>
      <c r="DR54" s="78">
        <v>0.12</v>
      </c>
      <c r="DS54" s="78">
        <v>0.1</v>
      </c>
      <c r="DT54" s="78">
        <v>0.1</v>
      </c>
      <c r="DU54" s="79">
        <v>0.1</v>
      </c>
      <c r="DV54" s="119">
        <v>0</v>
      </c>
      <c r="DW54" s="122">
        <v>0</v>
      </c>
      <c r="DX54" s="119">
        <v>0</v>
      </c>
      <c r="DY54" s="122">
        <v>0</v>
      </c>
      <c r="DZ54" s="124">
        <v>0</v>
      </c>
      <c r="EA54" s="119">
        <v>0</v>
      </c>
      <c r="EB54" s="122">
        <v>0</v>
      </c>
      <c r="EC54" s="132">
        <v>0</v>
      </c>
      <c r="ED54" s="119">
        <v>0</v>
      </c>
      <c r="EE54" s="122">
        <v>0</v>
      </c>
      <c r="EF54" s="77">
        <v>0.1</v>
      </c>
      <c r="EG54" s="78">
        <v>0.12</v>
      </c>
      <c r="EH54" s="78">
        <v>0.1</v>
      </c>
      <c r="EI54" s="78">
        <v>0.1</v>
      </c>
      <c r="EJ54" s="79">
        <v>0.68500000000000005</v>
      </c>
      <c r="EK54" s="122">
        <v>0</v>
      </c>
      <c r="EL54" s="77">
        <v>0.12</v>
      </c>
      <c r="EM54" s="78">
        <v>0.1</v>
      </c>
      <c r="EN54" s="78">
        <v>0.1</v>
      </c>
      <c r="EO54" s="79">
        <v>0.1</v>
      </c>
      <c r="EP54" s="122">
        <v>0</v>
      </c>
      <c r="EQ54" s="78">
        <v>7.0000000000000007E-2</v>
      </c>
      <c r="ER54" s="78">
        <v>0.05</v>
      </c>
      <c r="ES54" s="78">
        <v>0.05</v>
      </c>
      <c r="ET54" s="79">
        <v>0.47786666666666666</v>
      </c>
      <c r="EU54" s="78">
        <v>7.0000000000000007E-2</v>
      </c>
      <c r="EV54" s="78">
        <v>0.05</v>
      </c>
      <c r="EW54" s="78">
        <v>0.05</v>
      </c>
      <c r="EX54" s="79">
        <v>0.47786666666666666</v>
      </c>
      <c r="EY54" s="125">
        <v>0.05</v>
      </c>
      <c r="EZ54" s="123">
        <v>0.05</v>
      </c>
      <c r="FA54" s="80">
        <v>0.68500000000000005</v>
      </c>
      <c r="FB54" s="80">
        <v>0.68500000000000005</v>
      </c>
      <c r="FC54" s="80">
        <v>0</v>
      </c>
      <c r="FD54" s="77">
        <v>0.1</v>
      </c>
      <c r="FE54" s="78">
        <v>0.12</v>
      </c>
      <c r="FF54" s="78">
        <v>0.1</v>
      </c>
      <c r="FG54" s="78">
        <v>0.1</v>
      </c>
      <c r="FH54" s="78">
        <v>0.68500000000000005</v>
      </c>
      <c r="FI54" s="79">
        <v>0.68500000000000005</v>
      </c>
      <c r="FJ54" s="124">
        <v>0</v>
      </c>
      <c r="FK54" s="80">
        <v>0.68500000000000005</v>
      </c>
      <c r="FL54" s="124">
        <v>0.05</v>
      </c>
      <c r="FM54" s="124">
        <v>0.05</v>
      </c>
      <c r="FN54" s="124">
        <v>0.05</v>
      </c>
      <c r="FO54" s="124">
        <v>0.05</v>
      </c>
      <c r="FP54" s="124">
        <v>0.05</v>
      </c>
      <c r="FQ54" s="124">
        <v>0.05</v>
      </c>
      <c r="FR54" s="124">
        <v>0.05</v>
      </c>
      <c r="FS54" s="124">
        <v>0.05</v>
      </c>
      <c r="FT54" s="124">
        <v>0.05</v>
      </c>
      <c r="FU54" s="124">
        <v>0.05</v>
      </c>
      <c r="FV54" s="77">
        <v>0.05</v>
      </c>
      <c r="FW54" s="78">
        <v>0.05</v>
      </c>
      <c r="FX54" s="126">
        <v>0.05</v>
      </c>
      <c r="FY54" s="127">
        <v>0</v>
      </c>
      <c r="FZ54" s="128">
        <v>0</v>
      </c>
      <c r="GA54" s="132">
        <v>0</v>
      </c>
      <c r="GB54" s="80">
        <v>0.05</v>
      </c>
      <c r="GC54" s="80">
        <v>0.05</v>
      </c>
      <c r="GD54" s="80">
        <v>0</v>
      </c>
      <c r="GE54" s="77">
        <v>0.05</v>
      </c>
      <c r="GF54" s="78">
        <v>0.05</v>
      </c>
      <c r="GG54" s="78">
        <v>0.05</v>
      </c>
      <c r="GH54" s="80">
        <v>0.05</v>
      </c>
      <c r="GI54" s="223">
        <v>0.05</v>
      </c>
      <c r="GJ54" s="78">
        <v>0.05</v>
      </c>
      <c r="GK54" s="78">
        <v>0.05</v>
      </c>
      <c r="GL54" s="79">
        <v>0.05</v>
      </c>
      <c r="GM54" s="78">
        <v>0.12</v>
      </c>
      <c r="GN54" s="78">
        <v>0.1</v>
      </c>
      <c r="GO54" s="78">
        <v>0.1</v>
      </c>
      <c r="GP54" s="78">
        <v>0.1</v>
      </c>
      <c r="GQ54" s="80">
        <v>0.05</v>
      </c>
      <c r="GR54" s="80">
        <v>0</v>
      </c>
      <c r="GS54" s="80">
        <v>0.05</v>
      </c>
    </row>
    <row r="55" spans="1:263" s="62" customFormat="1" ht="12.5" x14ac:dyDescent="0.25">
      <c r="A55" s="82" t="s">
        <v>179</v>
      </c>
      <c r="B55" s="83">
        <v>1300</v>
      </c>
      <c r="C55" s="84">
        <v>200</v>
      </c>
      <c r="D55" s="84">
        <v>110</v>
      </c>
      <c r="E55" s="84">
        <v>490</v>
      </c>
      <c r="F55" s="93">
        <v>30</v>
      </c>
      <c r="G55" s="84">
        <v>1300</v>
      </c>
      <c r="H55" s="84">
        <v>200</v>
      </c>
      <c r="I55" s="84">
        <v>110</v>
      </c>
      <c r="J55" s="84">
        <v>490</v>
      </c>
      <c r="K55" s="94">
        <v>30</v>
      </c>
      <c r="L55" s="163">
        <v>0</v>
      </c>
      <c r="M55" s="162">
        <v>200</v>
      </c>
      <c r="N55" s="162">
        <v>109.99999999999999</v>
      </c>
      <c r="O55" s="162">
        <v>490</v>
      </c>
      <c r="P55" s="164">
        <v>30</v>
      </c>
      <c r="Q55" s="101">
        <v>50</v>
      </c>
      <c r="R55" s="86">
        <v>520</v>
      </c>
      <c r="S55" s="86">
        <v>400</v>
      </c>
      <c r="T55" s="86">
        <v>800</v>
      </c>
      <c r="U55" s="96">
        <v>30</v>
      </c>
      <c r="V55" s="95">
        <v>10</v>
      </c>
      <c r="W55" s="95">
        <v>11750</v>
      </c>
      <c r="X55" s="86">
        <v>500</v>
      </c>
      <c r="Y55" s="97">
        <v>75.333333333333329</v>
      </c>
      <c r="Z55" s="95">
        <v>10</v>
      </c>
      <c r="AA55" s="95">
        <v>350</v>
      </c>
      <c r="AB55" s="86">
        <v>400</v>
      </c>
      <c r="AC55" s="97">
        <v>40</v>
      </c>
      <c r="AD55" s="95">
        <v>520</v>
      </c>
      <c r="AE55" s="86">
        <v>600</v>
      </c>
      <c r="AF55" s="86">
        <v>700</v>
      </c>
      <c r="AG55" s="97">
        <v>80</v>
      </c>
      <c r="AH55" s="95">
        <v>10</v>
      </c>
      <c r="AI55" s="95">
        <v>350</v>
      </c>
      <c r="AJ55" s="86">
        <v>400</v>
      </c>
      <c r="AK55" s="97">
        <v>40</v>
      </c>
      <c r="AL55" s="86">
        <v>520</v>
      </c>
      <c r="AM55" s="86">
        <v>600</v>
      </c>
      <c r="AN55" s="86">
        <v>700</v>
      </c>
      <c r="AO55" s="90">
        <v>80</v>
      </c>
      <c r="AP55" s="95">
        <v>10</v>
      </c>
      <c r="AQ55" s="95">
        <v>350</v>
      </c>
      <c r="AR55" s="86">
        <v>400</v>
      </c>
      <c r="AS55" s="97">
        <v>40</v>
      </c>
      <c r="AT55" s="95">
        <v>520</v>
      </c>
      <c r="AU55" s="86">
        <v>600</v>
      </c>
      <c r="AV55" s="86">
        <v>700</v>
      </c>
      <c r="AW55" s="97">
        <v>80</v>
      </c>
      <c r="AX55" s="107">
        <v>1</v>
      </c>
      <c r="AY55" s="86">
        <v>520</v>
      </c>
      <c r="AZ55" s="86">
        <v>600</v>
      </c>
      <c r="BA55" s="86">
        <v>600</v>
      </c>
      <c r="BB55" s="97">
        <v>80</v>
      </c>
      <c r="BC55" s="87">
        <v>100</v>
      </c>
      <c r="BD55" s="99">
        <v>100</v>
      </c>
      <c r="BE55" s="87">
        <v>100</v>
      </c>
      <c r="BF55" s="99">
        <v>100</v>
      </c>
      <c r="BG55" s="107">
        <v>50</v>
      </c>
      <c r="BH55" s="224">
        <v>3</v>
      </c>
      <c r="BI55" s="104">
        <v>0</v>
      </c>
      <c r="BJ55" s="103">
        <v>0</v>
      </c>
      <c r="BK55" s="102">
        <v>60</v>
      </c>
      <c r="BL55" s="104">
        <v>0</v>
      </c>
      <c r="BM55" s="103">
        <v>0</v>
      </c>
      <c r="BN55" s="102">
        <v>30</v>
      </c>
      <c r="BO55" s="224">
        <v>80</v>
      </c>
      <c r="BP55" s="224">
        <v>80</v>
      </c>
      <c r="BQ55" s="225">
        <v>80</v>
      </c>
      <c r="BR55" s="225">
        <v>80</v>
      </c>
      <c r="BS55" s="225">
        <v>150</v>
      </c>
      <c r="BT55" s="224">
        <v>40</v>
      </c>
      <c r="BU55" s="224">
        <v>40</v>
      </c>
      <c r="BV55" s="225">
        <v>40</v>
      </c>
      <c r="BW55" s="225">
        <v>40</v>
      </c>
      <c r="BX55" s="225">
        <v>75</v>
      </c>
      <c r="BY55" s="104">
        <v>520</v>
      </c>
      <c r="BZ55" s="87">
        <v>400</v>
      </c>
      <c r="CA55" s="103">
        <v>300</v>
      </c>
      <c r="CB55" s="102">
        <v>50</v>
      </c>
      <c r="CC55" s="104">
        <v>0</v>
      </c>
      <c r="CD55" s="103">
        <v>0</v>
      </c>
      <c r="CE55" s="102">
        <v>80</v>
      </c>
      <c r="CF55" s="104">
        <v>0</v>
      </c>
      <c r="CG55" s="103">
        <v>0</v>
      </c>
      <c r="CH55" s="102">
        <v>40</v>
      </c>
      <c r="CI55" s="102">
        <v>50</v>
      </c>
      <c r="CJ55" s="102">
        <v>50</v>
      </c>
      <c r="CK55" s="102">
        <v>50</v>
      </c>
      <c r="CL55" s="102">
        <v>50</v>
      </c>
      <c r="CM55" s="102">
        <v>50</v>
      </c>
      <c r="CN55" s="102">
        <v>50</v>
      </c>
      <c r="CO55" s="102">
        <v>50</v>
      </c>
      <c r="CP55" s="108">
        <v>2300</v>
      </c>
      <c r="CQ55" s="110">
        <v>20</v>
      </c>
      <c r="CR55" s="108">
        <v>2300</v>
      </c>
      <c r="CS55" s="110">
        <v>20</v>
      </c>
      <c r="CT55" s="108">
        <v>2300</v>
      </c>
      <c r="CU55" s="110">
        <v>20</v>
      </c>
      <c r="CV55" s="108">
        <v>2300</v>
      </c>
      <c r="CW55" s="110">
        <v>20</v>
      </c>
      <c r="CX55" s="86">
        <v>320</v>
      </c>
      <c r="CY55" s="86">
        <v>740</v>
      </c>
      <c r="CZ55" s="86">
        <v>150</v>
      </c>
      <c r="DA55" s="108">
        <v>750</v>
      </c>
      <c r="DB55" s="99">
        <v>30</v>
      </c>
      <c r="DC55" s="226">
        <v>900</v>
      </c>
      <c r="DD55" s="227">
        <v>4488</v>
      </c>
      <c r="DE55" s="102">
        <v>20</v>
      </c>
      <c r="DF55" s="227">
        <v>2300</v>
      </c>
      <c r="DG55" s="99">
        <v>20</v>
      </c>
      <c r="DH55" s="225">
        <v>20</v>
      </c>
      <c r="DI55" s="224">
        <v>100</v>
      </c>
      <c r="DJ55" s="227">
        <v>1</v>
      </c>
      <c r="DK55" s="87">
        <v>1</v>
      </c>
      <c r="DL55" s="99">
        <v>1</v>
      </c>
      <c r="DM55" s="224">
        <v>50</v>
      </c>
      <c r="DN55" s="224">
        <v>100</v>
      </c>
      <c r="DO55" s="224">
        <v>50</v>
      </c>
      <c r="DP55" s="224">
        <v>100</v>
      </c>
      <c r="DQ55" s="224">
        <v>750</v>
      </c>
      <c r="DR55" s="86">
        <v>520</v>
      </c>
      <c r="DS55" s="86">
        <v>600</v>
      </c>
      <c r="DT55" s="86">
        <v>400</v>
      </c>
      <c r="DU55" s="97">
        <v>100</v>
      </c>
      <c r="DV55" s="227">
        <v>800</v>
      </c>
      <c r="DW55" s="102">
        <v>800</v>
      </c>
      <c r="DX55" s="227">
        <v>1000</v>
      </c>
      <c r="DY55" s="102">
        <v>1000</v>
      </c>
      <c r="DZ55" s="226">
        <v>100</v>
      </c>
      <c r="EA55" s="227">
        <v>2600</v>
      </c>
      <c r="EB55" s="102">
        <v>2600</v>
      </c>
      <c r="EC55" s="224">
        <v>800</v>
      </c>
      <c r="ED55" s="227">
        <v>1900</v>
      </c>
      <c r="EE55" s="102">
        <v>1900</v>
      </c>
      <c r="EF55" s="228">
        <v>50</v>
      </c>
      <c r="EG55" s="109">
        <v>200</v>
      </c>
      <c r="EH55" s="109">
        <v>110</v>
      </c>
      <c r="EI55" s="109">
        <v>490</v>
      </c>
      <c r="EJ55" s="110">
        <v>30</v>
      </c>
      <c r="EK55" s="102">
        <v>50</v>
      </c>
      <c r="EL55" s="95">
        <v>520</v>
      </c>
      <c r="EM55" s="86">
        <v>600</v>
      </c>
      <c r="EN55" s="86">
        <v>400</v>
      </c>
      <c r="EO55" s="96">
        <v>100</v>
      </c>
      <c r="EP55" s="102">
        <v>50</v>
      </c>
      <c r="EQ55" s="84">
        <v>0</v>
      </c>
      <c r="ER55" s="84">
        <v>1500</v>
      </c>
      <c r="ES55" s="84">
        <v>1500</v>
      </c>
      <c r="ET55" s="111">
        <v>0</v>
      </c>
      <c r="EU55" s="84">
        <v>568</v>
      </c>
      <c r="EV55" s="84">
        <v>462</v>
      </c>
      <c r="EW55" s="84">
        <v>200</v>
      </c>
      <c r="EX55" s="111">
        <v>90</v>
      </c>
      <c r="EY55" s="108">
        <v>3700</v>
      </c>
      <c r="EZ55" s="229">
        <v>100</v>
      </c>
      <c r="FA55" s="92">
        <v>30</v>
      </c>
      <c r="FB55" s="92">
        <v>30</v>
      </c>
      <c r="FC55" s="224">
        <v>100</v>
      </c>
      <c r="FD55" s="101">
        <v>1700</v>
      </c>
      <c r="FE55" s="90">
        <v>1500</v>
      </c>
      <c r="FF55" s="90">
        <v>200</v>
      </c>
      <c r="FG55" s="90">
        <v>110</v>
      </c>
      <c r="FH55" s="90">
        <v>490</v>
      </c>
      <c r="FI55" s="96">
        <v>30</v>
      </c>
      <c r="FJ55" s="92">
        <v>200</v>
      </c>
      <c r="FK55" s="230">
        <v>30</v>
      </c>
      <c r="FL55" s="92">
        <v>98.807692307692307</v>
      </c>
      <c r="FM55" s="92">
        <v>0</v>
      </c>
      <c r="FN55" s="92">
        <v>0</v>
      </c>
      <c r="FO55" s="92">
        <v>0</v>
      </c>
      <c r="FP55" s="92">
        <v>0</v>
      </c>
      <c r="FQ55" s="92">
        <v>0</v>
      </c>
      <c r="FR55" s="92">
        <v>0</v>
      </c>
      <c r="FS55" s="92">
        <v>0</v>
      </c>
      <c r="FT55" s="92">
        <v>0</v>
      </c>
      <c r="FU55" s="92">
        <v>45</v>
      </c>
      <c r="FV55" s="83">
        <v>100</v>
      </c>
      <c r="FW55" s="84">
        <v>920</v>
      </c>
      <c r="FX55" s="111">
        <v>500</v>
      </c>
      <c r="FY55" s="192">
        <v>65</v>
      </c>
      <c r="FZ55" s="224">
        <v>25</v>
      </c>
      <c r="GA55" s="225">
        <v>20</v>
      </c>
      <c r="GB55" s="92">
        <v>12</v>
      </c>
      <c r="GC55" s="92">
        <v>20</v>
      </c>
      <c r="GD55" s="107">
        <v>800</v>
      </c>
      <c r="GE55" s="101">
        <v>3000</v>
      </c>
      <c r="GF55" s="86">
        <v>790</v>
      </c>
      <c r="GG55" s="86">
        <v>780</v>
      </c>
      <c r="GH55" s="107">
        <v>50</v>
      </c>
      <c r="GI55" s="107">
        <v>10</v>
      </c>
      <c r="GJ55" s="86">
        <v>350</v>
      </c>
      <c r="GK55" s="86">
        <v>400</v>
      </c>
      <c r="GL55" s="97">
        <v>40</v>
      </c>
      <c r="GM55" s="95">
        <v>520</v>
      </c>
      <c r="GN55" s="86">
        <v>600</v>
      </c>
      <c r="GO55" s="86">
        <v>700</v>
      </c>
      <c r="GP55" s="97">
        <v>80</v>
      </c>
      <c r="GQ55" s="107">
        <v>55.29</v>
      </c>
      <c r="GR55" s="107">
        <v>251.34</v>
      </c>
      <c r="GS55" s="107">
        <v>40</v>
      </c>
    </row>
    <row r="56" spans="1:263" s="81" customFormat="1" ht="12.5" hidden="1" x14ac:dyDescent="0.25">
      <c r="A56" s="112" t="s">
        <v>180</v>
      </c>
      <c r="B56" s="112"/>
      <c r="C56" s="113"/>
      <c r="D56" s="113"/>
      <c r="E56" s="113"/>
      <c r="F56" s="114"/>
      <c r="G56" s="113"/>
      <c r="H56" s="113"/>
      <c r="I56" s="113"/>
      <c r="J56" s="113"/>
      <c r="K56" s="113"/>
      <c r="L56" s="112"/>
      <c r="M56" s="113"/>
      <c r="N56" s="113"/>
      <c r="O56" s="113"/>
      <c r="P56" s="114"/>
      <c r="Q56" s="116"/>
      <c r="R56" s="117"/>
      <c r="S56" s="117"/>
      <c r="T56" s="117"/>
      <c r="U56" s="118"/>
      <c r="V56" s="112"/>
      <c r="W56" s="112"/>
      <c r="X56" s="113"/>
      <c r="Y56" s="114"/>
      <c r="Z56" s="112"/>
      <c r="AA56" s="112"/>
      <c r="AB56" s="113"/>
      <c r="AC56" s="114"/>
      <c r="AD56" s="112"/>
      <c r="AE56" s="113"/>
      <c r="AF56" s="113"/>
      <c r="AG56" s="114"/>
      <c r="AH56" s="112"/>
      <c r="AI56" s="112"/>
      <c r="AJ56" s="113"/>
      <c r="AK56" s="114"/>
      <c r="AL56" s="113"/>
      <c r="AM56" s="113"/>
      <c r="AN56" s="113"/>
      <c r="AO56" s="113"/>
      <c r="AP56" s="112"/>
      <c r="AQ56" s="112"/>
      <c r="AR56" s="113"/>
      <c r="AS56" s="114"/>
      <c r="AT56" s="112"/>
      <c r="AU56" s="113"/>
      <c r="AV56" s="113"/>
      <c r="AW56" s="114"/>
      <c r="AX56" s="115"/>
      <c r="AY56" s="113"/>
      <c r="AZ56" s="113"/>
      <c r="BA56" s="113"/>
      <c r="BB56" s="114"/>
      <c r="BC56" s="113"/>
      <c r="BD56" s="114"/>
      <c r="BE56" s="113"/>
      <c r="BF56" s="114"/>
      <c r="BG56" s="115"/>
      <c r="BH56" s="115"/>
      <c r="BI56" s="116"/>
      <c r="BJ56" s="117"/>
      <c r="BK56" s="118"/>
      <c r="BL56" s="116"/>
      <c r="BM56" s="117"/>
      <c r="BN56" s="118"/>
      <c r="BO56" s="115"/>
      <c r="BP56" s="115"/>
      <c r="BQ56" s="115"/>
      <c r="BR56" s="115"/>
      <c r="BS56" s="115"/>
      <c r="BT56" s="115"/>
      <c r="BU56" s="115"/>
      <c r="BV56" s="115"/>
      <c r="BW56" s="115"/>
      <c r="BX56" s="115"/>
      <c r="BY56" s="116"/>
      <c r="BZ56" s="113"/>
      <c r="CA56" s="117"/>
      <c r="CB56" s="118"/>
      <c r="CC56" s="116"/>
      <c r="CD56" s="117"/>
      <c r="CE56" s="118"/>
      <c r="CF56" s="116"/>
      <c r="CG56" s="117"/>
      <c r="CH56" s="118"/>
      <c r="CI56" s="118"/>
      <c r="CJ56" s="118"/>
      <c r="CK56" s="118"/>
      <c r="CL56" s="118"/>
      <c r="CM56" s="118"/>
      <c r="CN56" s="118"/>
      <c r="CO56" s="118"/>
      <c r="CP56" s="112"/>
      <c r="CQ56" s="114"/>
      <c r="CR56" s="113"/>
      <c r="CS56" s="113"/>
      <c r="CT56" s="112"/>
      <c r="CU56" s="114"/>
      <c r="CV56" s="112"/>
      <c r="CW56" s="114"/>
      <c r="CX56" s="113"/>
      <c r="CY56" s="113"/>
      <c r="CZ56" s="113"/>
      <c r="DA56" s="112"/>
      <c r="DB56" s="114"/>
      <c r="DC56" s="115"/>
      <c r="DD56" s="112"/>
      <c r="DE56" s="114"/>
      <c r="DF56" s="112"/>
      <c r="DG56" s="114"/>
      <c r="DH56" s="231"/>
      <c r="DI56" s="115"/>
      <c r="DJ56" s="112"/>
      <c r="DK56" s="113"/>
      <c r="DL56" s="114"/>
      <c r="DM56" s="115"/>
      <c r="DN56" s="115"/>
      <c r="DO56" s="115"/>
      <c r="DP56" s="115"/>
      <c r="DQ56" s="115"/>
      <c r="DR56" s="113"/>
      <c r="DS56" s="113"/>
      <c r="DT56" s="113"/>
      <c r="DU56" s="114"/>
      <c r="DV56" s="112"/>
      <c r="DW56" s="114"/>
      <c r="DX56" s="112"/>
      <c r="DY56" s="114"/>
      <c r="DZ56" s="231"/>
      <c r="EA56" s="112"/>
      <c r="EB56" s="114"/>
      <c r="EC56" s="115"/>
      <c r="ED56" s="112"/>
      <c r="EE56" s="114"/>
      <c r="EF56" s="112"/>
      <c r="EG56" s="113"/>
      <c r="EH56" s="113"/>
      <c r="EI56" s="113"/>
      <c r="EJ56" s="114"/>
      <c r="EK56" s="114"/>
      <c r="EL56" s="112"/>
      <c r="EM56" s="113"/>
      <c r="EN56" s="113"/>
      <c r="EO56" s="114"/>
      <c r="EP56" s="114"/>
      <c r="EQ56" s="113"/>
      <c r="ER56" s="113"/>
      <c r="ES56" s="113"/>
      <c r="ET56" s="114"/>
      <c r="EU56" s="113"/>
      <c r="EV56" s="113"/>
      <c r="EW56" s="113"/>
      <c r="EX56" s="114"/>
      <c r="EY56" s="112"/>
      <c r="EZ56" s="114"/>
      <c r="FA56" s="115"/>
      <c r="FB56" s="115"/>
      <c r="FC56" s="115"/>
      <c r="FD56" s="112"/>
      <c r="FE56" s="113"/>
      <c r="FF56" s="113"/>
      <c r="FG56" s="113"/>
      <c r="FH56" s="113"/>
      <c r="FI56" s="114"/>
      <c r="FJ56" s="115"/>
      <c r="FK56" s="115"/>
      <c r="FL56" s="115"/>
      <c r="FM56" s="115"/>
      <c r="FN56" s="115"/>
      <c r="FO56" s="115"/>
      <c r="FP56" s="115"/>
      <c r="FQ56" s="115"/>
      <c r="FR56" s="115"/>
      <c r="FS56" s="115"/>
      <c r="FT56" s="115"/>
      <c r="FU56" s="115"/>
      <c r="FV56" s="112"/>
      <c r="FW56" s="113"/>
      <c r="FX56" s="114"/>
      <c r="FY56" s="113"/>
      <c r="FZ56" s="115"/>
      <c r="GA56" s="231"/>
      <c r="GB56" s="115"/>
      <c r="GC56" s="115"/>
      <c r="GD56" s="115"/>
      <c r="GE56" s="112"/>
      <c r="GF56" s="113"/>
      <c r="GG56" s="113"/>
      <c r="GH56" s="115"/>
      <c r="GI56" s="231"/>
      <c r="GJ56" s="117"/>
      <c r="GK56" s="117"/>
      <c r="GL56" s="118"/>
      <c r="GM56" s="116"/>
      <c r="GN56" s="117"/>
      <c r="GO56" s="117"/>
      <c r="GP56" s="118"/>
      <c r="GQ56" s="231"/>
      <c r="GR56" s="231"/>
      <c r="GS56" s="231"/>
    </row>
    <row r="57" spans="1:263" s="81" customFormat="1" ht="12.5" hidden="1" x14ac:dyDescent="0.25">
      <c r="A57" s="76" t="s">
        <v>181</v>
      </c>
      <c r="B57" s="125">
        <v>0</v>
      </c>
      <c r="C57" s="120">
        <v>1</v>
      </c>
      <c r="D57" s="120">
        <v>0</v>
      </c>
      <c r="E57" s="120">
        <v>1</v>
      </c>
      <c r="F57" s="123">
        <v>1</v>
      </c>
      <c r="G57" s="120">
        <v>0</v>
      </c>
      <c r="H57" s="120">
        <v>1</v>
      </c>
      <c r="I57" s="120">
        <v>0</v>
      </c>
      <c r="J57" s="120">
        <v>1</v>
      </c>
      <c r="K57" s="120">
        <v>1</v>
      </c>
      <c r="L57" s="125">
        <v>0</v>
      </c>
      <c r="M57" s="120">
        <v>1</v>
      </c>
      <c r="N57" s="120">
        <v>0</v>
      </c>
      <c r="O57" s="120">
        <v>0.5</v>
      </c>
      <c r="P57" s="123">
        <v>1</v>
      </c>
      <c r="Q57" s="125">
        <v>1</v>
      </c>
      <c r="R57" s="120">
        <v>1</v>
      </c>
      <c r="S57" s="120">
        <v>0</v>
      </c>
      <c r="T57" s="120">
        <v>1</v>
      </c>
      <c r="U57" s="123">
        <v>1</v>
      </c>
      <c r="V57" s="125">
        <v>1</v>
      </c>
      <c r="W57" s="125">
        <v>0</v>
      </c>
      <c r="X57" s="120">
        <v>1</v>
      </c>
      <c r="Y57" s="123">
        <v>1</v>
      </c>
      <c r="Z57" s="125">
        <v>1</v>
      </c>
      <c r="AA57" s="120">
        <v>1</v>
      </c>
      <c r="AB57" s="120">
        <v>1</v>
      </c>
      <c r="AC57" s="123">
        <v>1</v>
      </c>
      <c r="AD57" s="120">
        <v>1</v>
      </c>
      <c r="AE57" s="120">
        <v>0</v>
      </c>
      <c r="AF57" s="120">
        <v>1</v>
      </c>
      <c r="AG57" s="120">
        <v>1</v>
      </c>
      <c r="AH57" s="125">
        <v>1</v>
      </c>
      <c r="AI57" s="120">
        <v>1</v>
      </c>
      <c r="AJ57" s="120">
        <v>1</v>
      </c>
      <c r="AK57" s="123">
        <v>1</v>
      </c>
      <c r="AL57" s="120">
        <v>1</v>
      </c>
      <c r="AM57" s="120">
        <v>0</v>
      </c>
      <c r="AN57" s="120">
        <v>1</v>
      </c>
      <c r="AO57" s="120">
        <v>1</v>
      </c>
      <c r="AP57" s="125">
        <v>1</v>
      </c>
      <c r="AQ57" s="120">
        <v>1</v>
      </c>
      <c r="AR57" s="120">
        <v>1</v>
      </c>
      <c r="AS57" s="123">
        <v>1</v>
      </c>
      <c r="AT57" s="120">
        <v>1</v>
      </c>
      <c r="AU57" s="120">
        <v>0</v>
      </c>
      <c r="AV57" s="120">
        <v>1</v>
      </c>
      <c r="AW57" s="123">
        <v>1</v>
      </c>
      <c r="AX57" s="124">
        <v>1</v>
      </c>
      <c r="AY57" s="120">
        <v>1</v>
      </c>
      <c r="AZ57" s="120">
        <v>0</v>
      </c>
      <c r="BA57" s="120">
        <v>1</v>
      </c>
      <c r="BB57" s="123">
        <v>1</v>
      </c>
      <c r="BC57" s="120">
        <v>0</v>
      </c>
      <c r="BD57" s="123">
        <v>1</v>
      </c>
      <c r="BE57" s="120">
        <v>0</v>
      </c>
      <c r="BF57" s="123">
        <v>1</v>
      </c>
      <c r="BG57" s="124">
        <v>1</v>
      </c>
      <c r="BH57" s="124">
        <v>1</v>
      </c>
      <c r="BI57" s="120">
        <v>1</v>
      </c>
      <c r="BJ57" s="120">
        <v>1</v>
      </c>
      <c r="BK57" s="123">
        <v>1</v>
      </c>
      <c r="BL57" s="120">
        <v>1</v>
      </c>
      <c r="BM57" s="120">
        <v>1</v>
      </c>
      <c r="BN57" s="123">
        <v>1</v>
      </c>
      <c r="BO57" s="124">
        <v>1</v>
      </c>
      <c r="BP57" s="124">
        <v>1</v>
      </c>
      <c r="BQ57" s="124">
        <v>1</v>
      </c>
      <c r="BR57" s="124">
        <v>1</v>
      </c>
      <c r="BS57" s="124">
        <v>1</v>
      </c>
      <c r="BT57" s="124">
        <v>1</v>
      </c>
      <c r="BU57" s="124">
        <v>1</v>
      </c>
      <c r="BV57" s="124">
        <v>1</v>
      </c>
      <c r="BW57" s="124">
        <v>1</v>
      </c>
      <c r="BX57" s="124">
        <v>1</v>
      </c>
      <c r="BY57" s="120">
        <v>1</v>
      </c>
      <c r="BZ57" s="120">
        <v>0</v>
      </c>
      <c r="CA57" s="120">
        <v>1</v>
      </c>
      <c r="CB57" s="123">
        <v>1</v>
      </c>
      <c r="CC57" s="120">
        <v>1</v>
      </c>
      <c r="CD57" s="120">
        <v>1</v>
      </c>
      <c r="CE57" s="123">
        <v>1</v>
      </c>
      <c r="CF57" s="120">
        <v>1</v>
      </c>
      <c r="CG57" s="120">
        <v>1</v>
      </c>
      <c r="CH57" s="123">
        <v>1</v>
      </c>
      <c r="CI57" s="123">
        <v>1</v>
      </c>
      <c r="CJ57" s="123">
        <v>1</v>
      </c>
      <c r="CK57" s="123">
        <v>1</v>
      </c>
      <c r="CL57" s="123">
        <v>1</v>
      </c>
      <c r="CM57" s="123">
        <v>1</v>
      </c>
      <c r="CN57" s="123">
        <v>1</v>
      </c>
      <c r="CO57" s="123">
        <v>1</v>
      </c>
      <c r="CP57" s="125">
        <v>0</v>
      </c>
      <c r="CQ57" s="123">
        <v>1</v>
      </c>
      <c r="CR57" s="120">
        <v>0</v>
      </c>
      <c r="CS57" s="120">
        <v>1</v>
      </c>
      <c r="CT57" s="125">
        <v>0</v>
      </c>
      <c r="CU57" s="123">
        <v>1</v>
      </c>
      <c r="CV57" s="125">
        <v>0</v>
      </c>
      <c r="CW57" s="123">
        <v>1</v>
      </c>
      <c r="CX57" s="120">
        <v>1</v>
      </c>
      <c r="CY57" s="120">
        <v>1</v>
      </c>
      <c r="CZ57" s="120">
        <v>1</v>
      </c>
      <c r="DA57" s="77"/>
      <c r="DB57" s="122">
        <v>1</v>
      </c>
      <c r="DC57" s="80"/>
      <c r="DD57" s="119">
        <v>0</v>
      </c>
      <c r="DE57" s="122">
        <v>1</v>
      </c>
      <c r="DF57" s="119">
        <v>0</v>
      </c>
      <c r="DG57" s="122">
        <v>1</v>
      </c>
      <c r="DH57" s="132">
        <v>1</v>
      </c>
      <c r="DI57" s="132">
        <v>1</v>
      </c>
      <c r="DJ57" s="120">
        <v>1</v>
      </c>
      <c r="DK57" s="120">
        <v>1</v>
      </c>
      <c r="DL57" s="123">
        <v>1</v>
      </c>
      <c r="DM57" s="124">
        <v>1</v>
      </c>
      <c r="DN57" s="124">
        <v>1</v>
      </c>
      <c r="DO57" s="124">
        <v>1</v>
      </c>
      <c r="DP57" s="124">
        <v>1</v>
      </c>
      <c r="DQ57" s="124">
        <v>1</v>
      </c>
      <c r="DR57" s="120">
        <v>1</v>
      </c>
      <c r="DS57" s="121">
        <v>0</v>
      </c>
      <c r="DT57" s="121">
        <v>1</v>
      </c>
      <c r="DU57" s="122">
        <v>1</v>
      </c>
      <c r="DV57" s="77"/>
      <c r="DW57" s="122">
        <v>1</v>
      </c>
      <c r="DX57" s="77"/>
      <c r="DY57" s="122">
        <v>1</v>
      </c>
      <c r="DZ57" s="80"/>
      <c r="EA57" s="77"/>
      <c r="EB57" s="122">
        <v>1</v>
      </c>
      <c r="EC57" s="80"/>
      <c r="ED57" s="77"/>
      <c r="EE57" s="123">
        <v>1</v>
      </c>
      <c r="EF57" s="125">
        <v>1</v>
      </c>
      <c r="EG57" s="120">
        <v>1</v>
      </c>
      <c r="EH57" s="120">
        <v>0</v>
      </c>
      <c r="EI57" s="120">
        <v>1</v>
      </c>
      <c r="EJ57" s="123">
        <v>1</v>
      </c>
      <c r="EK57" s="123">
        <v>1</v>
      </c>
      <c r="EL57" s="120">
        <v>1</v>
      </c>
      <c r="EM57" s="120">
        <v>0</v>
      </c>
      <c r="EN57" s="120">
        <v>1</v>
      </c>
      <c r="EO57" s="123">
        <v>1</v>
      </c>
      <c r="EP57" s="123">
        <v>1</v>
      </c>
      <c r="EQ57" s="120">
        <v>1</v>
      </c>
      <c r="ER57" s="120">
        <v>0</v>
      </c>
      <c r="ES57" s="120">
        <v>1</v>
      </c>
      <c r="ET57" s="123">
        <v>1</v>
      </c>
      <c r="EU57" s="120">
        <v>1</v>
      </c>
      <c r="EV57" s="120">
        <v>0</v>
      </c>
      <c r="EW57" s="120">
        <v>1</v>
      </c>
      <c r="EX57" s="123">
        <v>1</v>
      </c>
      <c r="EY57" s="125">
        <v>0</v>
      </c>
      <c r="EZ57" s="123">
        <v>1</v>
      </c>
      <c r="FA57" s="124">
        <v>1</v>
      </c>
      <c r="FB57" s="124">
        <v>1</v>
      </c>
      <c r="FC57" s="124">
        <v>1</v>
      </c>
      <c r="FD57" s="125">
        <v>0</v>
      </c>
      <c r="FE57" s="120">
        <v>1</v>
      </c>
      <c r="FF57" s="120">
        <v>0</v>
      </c>
      <c r="FG57" s="120">
        <v>1</v>
      </c>
      <c r="FH57" s="120">
        <v>1</v>
      </c>
      <c r="FI57" s="123">
        <v>1</v>
      </c>
      <c r="FJ57" s="124">
        <v>1</v>
      </c>
      <c r="FK57" s="124">
        <v>1</v>
      </c>
      <c r="FL57" s="124">
        <v>1</v>
      </c>
      <c r="FM57" s="124">
        <v>1</v>
      </c>
      <c r="FN57" s="124">
        <v>1</v>
      </c>
      <c r="FO57" s="124">
        <v>1</v>
      </c>
      <c r="FP57" s="124">
        <v>1</v>
      </c>
      <c r="FQ57" s="124">
        <v>1</v>
      </c>
      <c r="FR57" s="124">
        <v>1</v>
      </c>
      <c r="FS57" s="124">
        <v>1</v>
      </c>
      <c r="FT57" s="124">
        <v>1</v>
      </c>
      <c r="FU57" s="124">
        <v>1</v>
      </c>
      <c r="FV57" s="125">
        <v>1</v>
      </c>
      <c r="FW57" s="120">
        <v>1</v>
      </c>
      <c r="FX57" s="123">
        <v>1</v>
      </c>
      <c r="FY57" s="120">
        <v>0</v>
      </c>
      <c r="FZ57" s="124">
        <v>1</v>
      </c>
      <c r="GA57" s="124">
        <v>1</v>
      </c>
      <c r="GB57" s="124">
        <v>1</v>
      </c>
      <c r="GC57" s="124">
        <v>1</v>
      </c>
      <c r="GD57" s="124">
        <v>1</v>
      </c>
      <c r="GE57" s="125">
        <v>0</v>
      </c>
      <c r="GF57" s="120">
        <v>1</v>
      </c>
      <c r="GG57" s="120">
        <v>1</v>
      </c>
      <c r="GH57" s="124">
        <v>1</v>
      </c>
      <c r="GI57" s="124">
        <v>1</v>
      </c>
      <c r="GJ57" s="120">
        <v>1</v>
      </c>
      <c r="GK57" s="120">
        <v>1</v>
      </c>
      <c r="GL57" s="123">
        <v>1</v>
      </c>
      <c r="GM57" s="120">
        <v>1</v>
      </c>
      <c r="GN57" s="120">
        <v>0</v>
      </c>
      <c r="GO57" s="120">
        <v>1</v>
      </c>
      <c r="GP57" s="123">
        <v>1</v>
      </c>
      <c r="GQ57" s="124">
        <v>1</v>
      </c>
      <c r="GR57" s="124">
        <v>1</v>
      </c>
      <c r="GS57" s="124">
        <v>1</v>
      </c>
    </row>
    <row r="58" spans="1:263" s="81" customFormat="1" ht="12.5" hidden="1" x14ac:dyDescent="0.25">
      <c r="A58" s="76" t="s">
        <v>182</v>
      </c>
      <c r="B58" s="77">
        <v>1</v>
      </c>
      <c r="C58" s="78">
        <v>0</v>
      </c>
      <c r="D58" s="121">
        <v>0</v>
      </c>
      <c r="E58" s="78"/>
      <c r="F58" s="126"/>
      <c r="G58" s="78">
        <v>1</v>
      </c>
      <c r="H58" s="78">
        <v>0</v>
      </c>
      <c r="I58" s="121">
        <v>0</v>
      </c>
      <c r="J58" s="78"/>
      <c r="K58" s="127"/>
      <c r="L58" s="77">
        <v>1</v>
      </c>
      <c r="M58" s="78">
        <v>0</v>
      </c>
      <c r="N58" s="121">
        <v>0</v>
      </c>
      <c r="O58" s="78"/>
      <c r="P58" s="79"/>
      <c r="Q58" s="77"/>
      <c r="R58" s="78">
        <v>0</v>
      </c>
      <c r="S58" s="121">
        <v>0</v>
      </c>
      <c r="T58" s="78"/>
      <c r="U58" s="79"/>
      <c r="V58" s="77"/>
      <c r="W58" s="77">
        <v>1</v>
      </c>
      <c r="X58" s="78"/>
      <c r="Y58" s="79"/>
      <c r="Z58" s="77"/>
      <c r="AA58" s="78">
        <v>0</v>
      </c>
      <c r="AB58" s="78"/>
      <c r="AC58" s="79"/>
      <c r="AD58" s="78">
        <v>0</v>
      </c>
      <c r="AE58" s="121">
        <v>0</v>
      </c>
      <c r="AF58" s="78"/>
      <c r="AG58" s="78"/>
      <c r="AH58" s="77"/>
      <c r="AI58" s="78">
        <v>0</v>
      </c>
      <c r="AJ58" s="78"/>
      <c r="AK58" s="79"/>
      <c r="AL58" s="78">
        <v>0</v>
      </c>
      <c r="AM58" s="121">
        <v>0</v>
      </c>
      <c r="AN58" s="78"/>
      <c r="AO58" s="78"/>
      <c r="AP58" s="77"/>
      <c r="AQ58" s="78">
        <v>0</v>
      </c>
      <c r="AR58" s="78"/>
      <c r="AS58" s="79"/>
      <c r="AT58" s="78">
        <v>0</v>
      </c>
      <c r="AU58" s="121">
        <v>0</v>
      </c>
      <c r="AV58" s="78"/>
      <c r="AW58" s="79"/>
      <c r="AX58" s="128"/>
      <c r="AY58" s="78">
        <v>0</v>
      </c>
      <c r="AZ58" s="121">
        <v>0</v>
      </c>
      <c r="BA58" s="78"/>
      <c r="BB58" s="126"/>
      <c r="BC58" s="121">
        <v>0</v>
      </c>
      <c r="BD58" s="126"/>
      <c r="BE58" s="121">
        <v>0</v>
      </c>
      <c r="BF58" s="126"/>
      <c r="BG58" s="128"/>
      <c r="BH58" s="128"/>
      <c r="BI58" s="78">
        <v>0</v>
      </c>
      <c r="BJ58" s="78"/>
      <c r="BK58" s="79"/>
      <c r="BL58" s="78">
        <v>0</v>
      </c>
      <c r="BM58" s="78"/>
      <c r="BN58" s="79"/>
      <c r="BO58" s="80"/>
      <c r="BP58" s="80"/>
      <c r="BQ58" s="80"/>
      <c r="BR58" s="80"/>
      <c r="BS58" s="80"/>
      <c r="BT58" s="80"/>
      <c r="BU58" s="80"/>
      <c r="BV58" s="80"/>
      <c r="BW58" s="80"/>
      <c r="BX58" s="80"/>
      <c r="BY58" s="78">
        <v>0</v>
      </c>
      <c r="BZ58" s="121">
        <v>0</v>
      </c>
      <c r="CA58" s="78"/>
      <c r="CB58" s="79"/>
      <c r="CC58" s="78">
        <v>0</v>
      </c>
      <c r="CD58" s="78"/>
      <c r="CE58" s="79"/>
      <c r="CF58" s="78">
        <v>0</v>
      </c>
      <c r="CG58" s="78"/>
      <c r="CH58" s="79"/>
      <c r="CI58" s="79"/>
      <c r="CJ58" s="79"/>
      <c r="CK58" s="79"/>
      <c r="CL58" s="79"/>
      <c r="CM58" s="79"/>
      <c r="CN58" s="79"/>
      <c r="CO58" s="79"/>
      <c r="CP58" s="77">
        <v>1</v>
      </c>
      <c r="CQ58" s="126"/>
      <c r="CR58" s="78">
        <v>1</v>
      </c>
      <c r="CS58" s="127"/>
      <c r="CT58" s="77">
        <v>1</v>
      </c>
      <c r="CU58" s="79"/>
      <c r="CV58" s="77">
        <v>1</v>
      </c>
      <c r="CW58" s="126"/>
      <c r="CX58" s="78">
        <v>0</v>
      </c>
      <c r="CY58" s="78"/>
      <c r="CZ58" s="127"/>
      <c r="DA58" s="77"/>
      <c r="DB58" s="79"/>
      <c r="DC58" s="80"/>
      <c r="DD58" s="77">
        <v>1</v>
      </c>
      <c r="DE58" s="79"/>
      <c r="DF58" s="77">
        <v>1</v>
      </c>
      <c r="DG58" s="79"/>
      <c r="DH58" s="134"/>
      <c r="DI58" s="128"/>
      <c r="DJ58" s="78">
        <v>0</v>
      </c>
      <c r="DK58" s="78"/>
      <c r="DL58" s="126"/>
      <c r="DM58" s="128"/>
      <c r="DN58" s="128"/>
      <c r="DO58" s="128"/>
      <c r="DP58" s="128"/>
      <c r="DQ58" s="128"/>
      <c r="DR58" s="78">
        <v>0</v>
      </c>
      <c r="DS58" s="121">
        <v>0</v>
      </c>
      <c r="DT58" s="78"/>
      <c r="DU58" s="126"/>
      <c r="DV58" s="77"/>
      <c r="DW58" s="79"/>
      <c r="DX58" s="77"/>
      <c r="DY58" s="79"/>
      <c r="DZ58" s="80"/>
      <c r="EA58" s="77"/>
      <c r="EB58" s="79"/>
      <c r="EC58" s="128"/>
      <c r="ED58" s="77"/>
      <c r="EE58" s="79"/>
      <c r="EF58" s="77"/>
      <c r="EG58" s="78">
        <v>0</v>
      </c>
      <c r="EH58" s="121">
        <v>0</v>
      </c>
      <c r="EI58" s="78"/>
      <c r="EJ58" s="79"/>
      <c r="EK58" s="79"/>
      <c r="EL58" s="78">
        <v>0</v>
      </c>
      <c r="EM58" s="121">
        <v>0</v>
      </c>
      <c r="EN58" s="78"/>
      <c r="EO58" s="79"/>
      <c r="EP58" s="79"/>
      <c r="EQ58" s="78">
        <v>0</v>
      </c>
      <c r="ER58" s="121">
        <v>0</v>
      </c>
      <c r="ES58" s="78"/>
      <c r="ET58" s="126"/>
      <c r="EU58" s="78">
        <v>0</v>
      </c>
      <c r="EV58" s="121">
        <v>0</v>
      </c>
      <c r="EW58" s="78"/>
      <c r="EX58" s="126"/>
      <c r="EY58" s="77">
        <v>1</v>
      </c>
      <c r="EZ58" s="79"/>
      <c r="FA58" s="128"/>
      <c r="FB58" s="128"/>
      <c r="FC58" s="132">
        <v>0</v>
      </c>
      <c r="FD58" s="77">
        <v>1</v>
      </c>
      <c r="FE58" s="78">
        <v>0</v>
      </c>
      <c r="FF58" s="121">
        <v>0</v>
      </c>
      <c r="FG58" s="78"/>
      <c r="FH58" s="78"/>
      <c r="FI58" s="79"/>
      <c r="FJ58" s="128"/>
      <c r="FK58" s="128"/>
      <c r="FL58" s="128"/>
      <c r="FM58" s="128"/>
      <c r="FN58" s="128"/>
      <c r="FO58" s="128"/>
      <c r="FP58" s="128"/>
      <c r="FQ58" s="128"/>
      <c r="FR58" s="128"/>
      <c r="FS58" s="128"/>
      <c r="FT58" s="128"/>
      <c r="FU58" s="128"/>
      <c r="FV58" s="77"/>
      <c r="FW58" s="127"/>
      <c r="FX58" s="126"/>
      <c r="FY58" s="121">
        <v>0</v>
      </c>
      <c r="FZ58" s="80"/>
      <c r="GA58" s="134"/>
      <c r="GB58" s="80"/>
      <c r="GC58" s="80"/>
      <c r="GD58" s="80"/>
      <c r="GE58" s="77">
        <v>1</v>
      </c>
      <c r="GF58" s="78">
        <v>0</v>
      </c>
      <c r="GG58" s="78"/>
      <c r="GH58" s="80"/>
      <c r="GI58" s="80"/>
      <c r="GJ58" s="78">
        <v>0</v>
      </c>
      <c r="GK58" s="78"/>
      <c r="GL58" s="79"/>
      <c r="GM58" s="78">
        <v>0</v>
      </c>
      <c r="GN58" s="78">
        <v>0</v>
      </c>
      <c r="GO58" s="78"/>
      <c r="GP58" s="79"/>
      <c r="GQ58" s="80"/>
      <c r="GR58" s="80"/>
      <c r="GS58" s="80"/>
    </row>
    <row r="59" spans="1:263" s="81" customFormat="1" ht="12.5" hidden="1" x14ac:dyDescent="0.25">
      <c r="A59" s="76" t="s">
        <v>183</v>
      </c>
      <c r="B59" s="129"/>
      <c r="C59" s="127"/>
      <c r="D59" s="121">
        <v>0</v>
      </c>
      <c r="E59" s="127"/>
      <c r="F59" s="126"/>
      <c r="G59" s="127"/>
      <c r="H59" s="127"/>
      <c r="I59" s="121">
        <v>0</v>
      </c>
      <c r="J59" s="127"/>
      <c r="K59" s="127"/>
      <c r="L59" s="129"/>
      <c r="M59" s="127"/>
      <c r="N59" s="121">
        <v>0</v>
      </c>
      <c r="O59" s="130"/>
      <c r="P59" s="79"/>
      <c r="Q59" s="77"/>
      <c r="R59" s="78"/>
      <c r="S59" s="121">
        <v>0</v>
      </c>
      <c r="T59" s="130"/>
      <c r="U59" s="79"/>
      <c r="V59" s="77"/>
      <c r="W59" s="77"/>
      <c r="X59" s="130"/>
      <c r="Y59" s="79"/>
      <c r="Z59" s="77"/>
      <c r="AA59" s="77"/>
      <c r="AB59" s="130"/>
      <c r="AC59" s="79"/>
      <c r="AD59" s="78"/>
      <c r="AE59" s="121">
        <v>0</v>
      </c>
      <c r="AF59" s="130"/>
      <c r="AG59" s="78"/>
      <c r="AH59" s="77"/>
      <c r="AI59" s="77"/>
      <c r="AJ59" s="130"/>
      <c r="AK59" s="79"/>
      <c r="AL59" s="78"/>
      <c r="AM59" s="121">
        <v>0</v>
      </c>
      <c r="AN59" s="130"/>
      <c r="AO59" s="78"/>
      <c r="AP59" s="77"/>
      <c r="AQ59" s="77"/>
      <c r="AR59" s="130"/>
      <c r="AS59" s="79"/>
      <c r="AT59" s="77"/>
      <c r="AU59" s="121">
        <v>0</v>
      </c>
      <c r="AV59" s="130"/>
      <c r="AW59" s="79"/>
      <c r="AX59" s="128"/>
      <c r="AY59" s="127"/>
      <c r="AZ59" s="121">
        <v>0</v>
      </c>
      <c r="BA59" s="127"/>
      <c r="BB59" s="126"/>
      <c r="BC59" s="121">
        <v>0</v>
      </c>
      <c r="BD59" s="126"/>
      <c r="BE59" s="121">
        <v>0</v>
      </c>
      <c r="BF59" s="126"/>
      <c r="BG59" s="128"/>
      <c r="BH59" s="128">
        <v>0</v>
      </c>
      <c r="BI59" s="77"/>
      <c r="BJ59" s="130"/>
      <c r="BK59" s="79"/>
      <c r="BL59" s="77"/>
      <c r="BM59" s="130"/>
      <c r="BN59" s="79"/>
      <c r="BO59" s="80"/>
      <c r="BP59" s="80"/>
      <c r="BQ59" s="80"/>
      <c r="BR59" s="80"/>
      <c r="BS59" s="80"/>
      <c r="BT59" s="80"/>
      <c r="BU59" s="80"/>
      <c r="BV59" s="80"/>
      <c r="BW59" s="80"/>
      <c r="BX59" s="80"/>
      <c r="BY59" s="77"/>
      <c r="BZ59" s="121">
        <v>0</v>
      </c>
      <c r="CA59" s="130"/>
      <c r="CB59" s="79"/>
      <c r="CC59" s="77"/>
      <c r="CD59" s="130"/>
      <c r="CE59" s="79"/>
      <c r="CF59" s="77"/>
      <c r="CG59" s="130"/>
      <c r="CH59" s="79"/>
      <c r="CI59" s="79"/>
      <c r="CJ59" s="79"/>
      <c r="CK59" s="79"/>
      <c r="CL59" s="79"/>
      <c r="CM59" s="79"/>
      <c r="CN59" s="79"/>
      <c r="CO59" s="79"/>
      <c r="CP59" s="129"/>
      <c r="CQ59" s="126"/>
      <c r="CR59" s="127"/>
      <c r="CS59" s="127"/>
      <c r="CT59" s="129"/>
      <c r="CU59" s="126"/>
      <c r="CV59" s="129"/>
      <c r="CW59" s="126"/>
      <c r="CX59" s="127"/>
      <c r="CY59" s="127"/>
      <c r="CZ59" s="127"/>
      <c r="DA59" s="119">
        <v>0</v>
      </c>
      <c r="DB59" s="79"/>
      <c r="DC59" s="132">
        <v>0.98</v>
      </c>
      <c r="DD59" s="129"/>
      <c r="DE59" s="79"/>
      <c r="DF59" s="129"/>
      <c r="DG59" s="131"/>
      <c r="DH59" s="134"/>
      <c r="DI59" s="128"/>
      <c r="DJ59" s="129"/>
      <c r="DK59" s="127"/>
      <c r="DL59" s="126"/>
      <c r="DM59" s="128"/>
      <c r="DN59" s="128"/>
      <c r="DO59" s="128"/>
      <c r="DP59" s="128"/>
      <c r="DQ59" s="128"/>
      <c r="DR59" s="127"/>
      <c r="DS59" s="121">
        <v>0</v>
      </c>
      <c r="DT59" s="127"/>
      <c r="DU59" s="126"/>
      <c r="DV59" s="232">
        <v>1</v>
      </c>
      <c r="DW59" s="79"/>
      <c r="DX59" s="232">
        <v>1</v>
      </c>
      <c r="DY59" s="79"/>
      <c r="DZ59" s="233">
        <v>1</v>
      </c>
      <c r="EA59" s="232">
        <v>1</v>
      </c>
      <c r="EB59" s="79"/>
      <c r="EC59" s="233">
        <v>1</v>
      </c>
      <c r="ED59" s="232">
        <v>1</v>
      </c>
      <c r="EE59" s="79"/>
      <c r="EF59" s="77"/>
      <c r="EG59" s="78"/>
      <c r="EH59" s="121">
        <v>0</v>
      </c>
      <c r="EI59" s="130"/>
      <c r="EJ59" s="79"/>
      <c r="EK59" s="79"/>
      <c r="EL59" s="77"/>
      <c r="EM59" s="121">
        <v>0</v>
      </c>
      <c r="EN59" s="130"/>
      <c r="EO59" s="79"/>
      <c r="EP59" s="79"/>
      <c r="EQ59" s="127"/>
      <c r="ER59" s="121">
        <v>0</v>
      </c>
      <c r="ES59" s="127"/>
      <c r="ET59" s="126"/>
      <c r="EU59" s="127"/>
      <c r="EV59" s="121">
        <v>0</v>
      </c>
      <c r="EW59" s="127"/>
      <c r="EX59" s="126"/>
      <c r="EY59" s="129"/>
      <c r="EZ59" s="126"/>
      <c r="FA59" s="128"/>
      <c r="FB59" s="128"/>
      <c r="FC59" s="132">
        <v>0</v>
      </c>
      <c r="FD59" s="129"/>
      <c r="FE59" s="127"/>
      <c r="FF59" s="121">
        <v>0</v>
      </c>
      <c r="FG59" s="127"/>
      <c r="FH59" s="127"/>
      <c r="FI59" s="126"/>
      <c r="FJ59" s="128"/>
      <c r="FK59" s="128"/>
      <c r="FL59" s="128"/>
      <c r="FM59" s="128"/>
      <c r="FN59" s="128"/>
      <c r="FO59" s="128"/>
      <c r="FP59" s="128"/>
      <c r="FQ59" s="128"/>
      <c r="FR59" s="128"/>
      <c r="FS59" s="128"/>
      <c r="FT59" s="128"/>
      <c r="FU59" s="128"/>
      <c r="FV59" s="129"/>
      <c r="FW59" s="127"/>
      <c r="FX59" s="126"/>
      <c r="FY59" s="121">
        <v>0</v>
      </c>
      <c r="FZ59" s="80"/>
      <c r="GA59" s="134"/>
      <c r="GB59" s="80"/>
      <c r="GC59" s="80"/>
      <c r="GD59" s="134"/>
      <c r="GE59" s="77"/>
      <c r="GF59" s="130"/>
      <c r="GG59" s="130"/>
      <c r="GH59" s="80"/>
      <c r="GI59" s="80"/>
      <c r="GJ59" s="78"/>
      <c r="GK59" s="130"/>
      <c r="GL59" s="79"/>
      <c r="GM59" s="77"/>
      <c r="GN59" s="78">
        <v>0</v>
      </c>
      <c r="GO59" s="130"/>
      <c r="GP59" s="79"/>
      <c r="GQ59" s="80"/>
      <c r="GR59" s="80"/>
      <c r="GS59" s="80"/>
    </row>
    <row r="60" spans="1:263" s="81" customFormat="1" ht="12.5" hidden="1" x14ac:dyDescent="0.25">
      <c r="A60" s="76" t="s">
        <v>184</v>
      </c>
      <c r="B60" s="129"/>
      <c r="C60" s="127"/>
      <c r="D60" s="127"/>
      <c r="E60" s="127"/>
      <c r="F60" s="126"/>
      <c r="G60" s="127"/>
      <c r="H60" s="127"/>
      <c r="I60" s="127"/>
      <c r="J60" s="127"/>
      <c r="K60" s="127"/>
      <c r="L60" s="129"/>
      <c r="M60" s="127"/>
      <c r="N60" s="127"/>
      <c r="O60" s="78"/>
      <c r="P60" s="79"/>
      <c r="Q60" s="77"/>
      <c r="R60" s="78"/>
      <c r="S60" s="130"/>
      <c r="T60" s="78"/>
      <c r="U60" s="79"/>
      <c r="V60" s="77"/>
      <c r="W60" s="77"/>
      <c r="X60" s="130"/>
      <c r="Y60" s="79"/>
      <c r="Z60" s="77"/>
      <c r="AA60" s="77"/>
      <c r="AB60" s="130"/>
      <c r="AC60" s="79"/>
      <c r="AD60" s="78"/>
      <c r="AE60" s="127"/>
      <c r="AF60" s="78"/>
      <c r="AG60" s="78"/>
      <c r="AH60" s="77"/>
      <c r="AI60" s="77"/>
      <c r="AJ60" s="130"/>
      <c r="AK60" s="79"/>
      <c r="AL60" s="78"/>
      <c r="AM60" s="127"/>
      <c r="AN60" s="78"/>
      <c r="AO60" s="78"/>
      <c r="AP60" s="77"/>
      <c r="AQ60" s="77"/>
      <c r="AR60" s="130"/>
      <c r="AS60" s="79"/>
      <c r="AT60" s="77"/>
      <c r="AU60" s="127"/>
      <c r="AV60" s="130"/>
      <c r="AW60" s="79"/>
      <c r="AX60" s="128"/>
      <c r="AY60" s="127"/>
      <c r="AZ60" s="127"/>
      <c r="BA60" s="127"/>
      <c r="BB60" s="126"/>
      <c r="BC60" s="127"/>
      <c r="BD60" s="126"/>
      <c r="BE60" s="127"/>
      <c r="BF60" s="126"/>
      <c r="BG60" s="128"/>
      <c r="BH60" s="128"/>
      <c r="BI60" s="77"/>
      <c r="BJ60" s="130"/>
      <c r="BK60" s="79"/>
      <c r="BL60" s="77"/>
      <c r="BM60" s="130"/>
      <c r="BN60" s="79"/>
      <c r="BO60" s="80"/>
      <c r="BP60" s="80"/>
      <c r="BQ60" s="80"/>
      <c r="BR60" s="80"/>
      <c r="BS60" s="80"/>
      <c r="BT60" s="80"/>
      <c r="BU60" s="80"/>
      <c r="BV60" s="80"/>
      <c r="BW60" s="80"/>
      <c r="BX60" s="80"/>
      <c r="BY60" s="77"/>
      <c r="BZ60" s="127"/>
      <c r="CA60" s="130"/>
      <c r="CB60" s="79"/>
      <c r="CC60" s="77"/>
      <c r="CD60" s="130"/>
      <c r="CE60" s="79"/>
      <c r="CF60" s="77"/>
      <c r="CG60" s="130"/>
      <c r="CH60" s="79"/>
      <c r="CI60" s="79"/>
      <c r="CJ60" s="79"/>
      <c r="CK60" s="79"/>
      <c r="CL60" s="79"/>
      <c r="CM60" s="79"/>
      <c r="CN60" s="79"/>
      <c r="CO60" s="79"/>
      <c r="CP60" s="129"/>
      <c r="CQ60" s="126"/>
      <c r="CR60" s="127"/>
      <c r="CS60" s="127"/>
      <c r="CT60" s="129"/>
      <c r="CU60" s="79">
        <v>0</v>
      </c>
      <c r="CV60" s="129"/>
      <c r="CW60" s="126"/>
      <c r="CX60" s="127"/>
      <c r="CY60" s="127"/>
      <c r="CZ60" s="127"/>
      <c r="DA60" s="129"/>
      <c r="DB60" s="126"/>
      <c r="DC60" s="128"/>
      <c r="DD60" s="129"/>
      <c r="DE60" s="79"/>
      <c r="DF60" s="129"/>
      <c r="DG60" s="131"/>
      <c r="DH60" s="134"/>
      <c r="DI60" s="128"/>
      <c r="DJ60" s="129"/>
      <c r="DK60" s="127"/>
      <c r="DL60" s="126"/>
      <c r="DM60" s="128"/>
      <c r="DN60" s="128"/>
      <c r="DO60" s="128"/>
      <c r="DP60" s="128"/>
      <c r="DQ60" s="128"/>
      <c r="DR60" s="127"/>
      <c r="DS60" s="127"/>
      <c r="DT60" s="127"/>
      <c r="DU60" s="126"/>
      <c r="DV60" s="129"/>
      <c r="DW60" s="79"/>
      <c r="DX60" s="129"/>
      <c r="DY60" s="79"/>
      <c r="DZ60" s="134"/>
      <c r="EA60" s="129"/>
      <c r="EB60" s="79"/>
      <c r="EC60" s="128"/>
      <c r="ED60" s="129"/>
      <c r="EE60" s="79"/>
      <c r="EF60" s="77"/>
      <c r="EG60" s="78"/>
      <c r="EH60" s="127"/>
      <c r="EI60" s="78"/>
      <c r="EJ60" s="79"/>
      <c r="EK60" s="79"/>
      <c r="EL60" s="77"/>
      <c r="EM60" s="127"/>
      <c r="EN60" s="78"/>
      <c r="EO60" s="79"/>
      <c r="EP60" s="79"/>
      <c r="EQ60" s="127"/>
      <c r="ER60" s="127"/>
      <c r="ES60" s="127"/>
      <c r="ET60" s="126"/>
      <c r="EU60" s="127"/>
      <c r="EV60" s="127"/>
      <c r="EW60" s="127"/>
      <c r="EX60" s="126"/>
      <c r="EY60" s="129"/>
      <c r="EZ60" s="126"/>
      <c r="FA60" s="128"/>
      <c r="FB60" s="128"/>
      <c r="FC60" s="128"/>
      <c r="FD60" s="129"/>
      <c r="FE60" s="127"/>
      <c r="FF60" s="127"/>
      <c r="FG60" s="127"/>
      <c r="FH60" s="78"/>
      <c r="FI60" s="79"/>
      <c r="FJ60" s="128"/>
      <c r="FK60" s="128"/>
      <c r="FL60" s="128"/>
      <c r="FM60" s="128"/>
      <c r="FN60" s="128"/>
      <c r="FO60" s="128"/>
      <c r="FP60" s="128"/>
      <c r="FQ60" s="128"/>
      <c r="FR60" s="128"/>
      <c r="FS60" s="128"/>
      <c r="FT60" s="128"/>
      <c r="FU60" s="128"/>
      <c r="FV60" s="129"/>
      <c r="FW60" s="127"/>
      <c r="FX60" s="126"/>
      <c r="FY60" s="135"/>
      <c r="FZ60" s="234"/>
      <c r="GA60" s="134"/>
      <c r="GB60" s="80"/>
      <c r="GC60" s="80"/>
      <c r="GD60" s="134"/>
      <c r="GE60" s="77"/>
      <c r="GF60" s="130"/>
      <c r="GG60" s="130"/>
      <c r="GH60" s="80"/>
      <c r="GI60" s="80"/>
      <c r="GJ60" s="78"/>
      <c r="GK60" s="130"/>
      <c r="GL60" s="79"/>
      <c r="GM60" s="77"/>
      <c r="GN60" s="130"/>
      <c r="GO60" s="130"/>
      <c r="GP60" s="79"/>
      <c r="GQ60" s="80"/>
      <c r="GR60" s="80"/>
      <c r="GS60" s="80"/>
    </row>
    <row r="61" spans="1:263" s="81" customFormat="1" ht="12.5" hidden="1" x14ac:dyDescent="0.25">
      <c r="A61" s="76" t="s">
        <v>185</v>
      </c>
      <c r="B61" s="129"/>
      <c r="C61" s="127"/>
      <c r="D61" s="127"/>
      <c r="E61" s="127"/>
      <c r="F61" s="126"/>
      <c r="G61" s="127"/>
      <c r="H61" s="127"/>
      <c r="I61" s="127"/>
      <c r="J61" s="127"/>
      <c r="K61" s="127"/>
      <c r="L61" s="129"/>
      <c r="M61" s="127"/>
      <c r="N61" s="127"/>
      <c r="O61" s="78"/>
      <c r="P61" s="131"/>
      <c r="Q61" s="77"/>
      <c r="R61" s="78"/>
      <c r="S61" s="130"/>
      <c r="T61" s="78"/>
      <c r="U61" s="79"/>
      <c r="V61" s="77"/>
      <c r="W61" s="77"/>
      <c r="X61" s="130"/>
      <c r="Y61" s="79"/>
      <c r="Z61" s="77"/>
      <c r="AA61" s="77"/>
      <c r="AB61" s="130"/>
      <c r="AC61" s="79"/>
      <c r="AD61" s="78"/>
      <c r="AE61" s="127"/>
      <c r="AF61" s="78"/>
      <c r="AG61" s="78"/>
      <c r="AH61" s="77"/>
      <c r="AI61" s="77"/>
      <c r="AJ61" s="130"/>
      <c r="AK61" s="79"/>
      <c r="AL61" s="78"/>
      <c r="AM61" s="127"/>
      <c r="AN61" s="78"/>
      <c r="AO61" s="78"/>
      <c r="AP61" s="77"/>
      <c r="AQ61" s="77"/>
      <c r="AR61" s="130"/>
      <c r="AS61" s="79"/>
      <c r="AT61" s="77"/>
      <c r="AU61" s="127"/>
      <c r="AV61" s="130"/>
      <c r="AW61" s="79"/>
      <c r="AX61" s="128"/>
      <c r="AY61" s="127"/>
      <c r="AZ61" s="127"/>
      <c r="BA61" s="127"/>
      <c r="BB61" s="126"/>
      <c r="BC61" s="127"/>
      <c r="BD61" s="126"/>
      <c r="BE61" s="127"/>
      <c r="BF61" s="126"/>
      <c r="BG61" s="128"/>
      <c r="BH61" s="128"/>
      <c r="BI61" s="77"/>
      <c r="BJ61" s="130"/>
      <c r="BK61" s="79"/>
      <c r="BL61" s="77"/>
      <c r="BM61" s="130"/>
      <c r="BN61" s="79"/>
      <c r="BO61" s="80"/>
      <c r="BP61" s="80"/>
      <c r="BQ61" s="80"/>
      <c r="BR61" s="80"/>
      <c r="BS61" s="80"/>
      <c r="BT61" s="80"/>
      <c r="BU61" s="80"/>
      <c r="BV61" s="80"/>
      <c r="BW61" s="80"/>
      <c r="BX61" s="80"/>
      <c r="BY61" s="77"/>
      <c r="BZ61" s="127"/>
      <c r="CA61" s="130"/>
      <c r="CB61" s="79"/>
      <c r="CC61" s="77"/>
      <c r="CD61" s="130"/>
      <c r="CE61" s="79"/>
      <c r="CF61" s="77"/>
      <c r="CG61" s="130"/>
      <c r="CH61" s="79"/>
      <c r="CI61" s="79"/>
      <c r="CJ61" s="79"/>
      <c r="CK61" s="79"/>
      <c r="CL61" s="79"/>
      <c r="CM61" s="79"/>
      <c r="CN61" s="79"/>
      <c r="CO61" s="79"/>
      <c r="CP61" s="129"/>
      <c r="CQ61" s="126"/>
      <c r="CR61" s="127"/>
      <c r="CS61" s="127"/>
      <c r="CT61" s="129"/>
      <c r="CU61" s="126"/>
      <c r="CV61" s="129"/>
      <c r="CW61" s="126"/>
      <c r="CX61" s="127"/>
      <c r="CY61" s="127"/>
      <c r="CZ61" s="127"/>
      <c r="DA61" s="129"/>
      <c r="DB61" s="126"/>
      <c r="DC61" s="128"/>
      <c r="DD61" s="129"/>
      <c r="DE61" s="79"/>
      <c r="DF61" s="129"/>
      <c r="DG61" s="131"/>
      <c r="DH61" s="134"/>
      <c r="DI61" s="128"/>
      <c r="DJ61" s="129"/>
      <c r="DK61" s="127"/>
      <c r="DL61" s="126"/>
      <c r="DM61" s="128"/>
      <c r="DN61" s="128"/>
      <c r="DO61" s="128"/>
      <c r="DP61" s="128"/>
      <c r="DQ61" s="128"/>
      <c r="DR61" s="127"/>
      <c r="DS61" s="127"/>
      <c r="DT61" s="127"/>
      <c r="DU61" s="126"/>
      <c r="DV61" s="129"/>
      <c r="DW61" s="79"/>
      <c r="DX61" s="129"/>
      <c r="DY61" s="79"/>
      <c r="DZ61" s="134"/>
      <c r="EA61" s="129"/>
      <c r="EB61" s="79"/>
      <c r="EC61" s="128"/>
      <c r="ED61" s="129"/>
      <c r="EE61" s="79"/>
      <c r="EF61" s="77"/>
      <c r="EG61" s="78"/>
      <c r="EH61" s="127"/>
      <c r="EI61" s="78"/>
      <c r="EJ61" s="79"/>
      <c r="EK61" s="79"/>
      <c r="EL61" s="77"/>
      <c r="EM61" s="127"/>
      <c r="EN61" s="78"/>
      <c r="EO61" s="79"/>
      <c r="EP61" s="79"/>
      <c r="EQ61" s="127"/>
      <c r="ER61" s="127"/>
      <c r="ES61" s="127"/>
      <c r="ET61" s="126"/>
      <c r="EU61" s="127"/>
      <c r="EV61" s="127"/>
      <c r="EW61" s="127"/>
      <c r="EX61" s="126"/>
      <c r="EY61" s="129"/>
      <c r="EZ61" s="126"/>
      <c r="FA61" s="128"/>
      <c r="FB61" s="128"/>
      <c r="FC61" s="128"/>
      <c r="FD61" s="129"/>
      <c r="FE61" s="127"/>
      <c r="FF61" s="127"/>
      <c r="FG61" s="127"/>
      <c r="FH61" s="127"/>
      <c r="FI61" s="126"/>
      <c r="FJ61" s="128"/>
      <c r="FK61" s="128"/>
      <c r="FL61" s="128"/>
      <c r="FM61" s="128"/>
      <c r="FN61" s="128"/>
      <c r="FO61" s="128"/>
      <c r="FP61" s="128"/>
      <c r="FQ61" s="128"/>
      <c r="FR61" s="128"/>
      <c r="FS61" s="128"/>
      <c r="FT61" s="128"/>
      <c r="FU61" s="128"/>
      <c r="FV61" s="129"/>
      <c r="FW61" s="127"/>
      <c r="FX61" s="126"/>
      <c r="FY61" s="135"/>
      <c r="FZ61" s="234"/>
      <c r="GA61" s="134"/>
      <c r="GB61" s="80"/>
      <c r="GC61" s="80"/>
      <c r="GD61" s="134"/>
      <c r="GE61" s="77"/>
      <c r="GF61" s="130"/>
      <c r="GG61" s="130"/>
      <c r="GH61" s="80"/>
      <c r="GI61" s="80"/>
      <c r="GJ61" s="78"/>
      <c r="GK61" s="130"/>
      <c r="GL61" s="79"/>
      <c r="GM61" s="77"/>
      <c r="GN61" s="130"/>
      <c r="GO61" s="130"/>
      <c r="GP61" s="79"/>
      <c r="GQ61" s="80"/>
      <c r="GR61" s="80"/>
      <c r="GS61" s="80"/>
    </row>
    <row r="62" spans="1:263" s="81" customFormat="1" ht="12.5" hidden="1" x14ac:dyDescent="0.25">
      <c r="A62" s="76" t="s">
        <v>186</v>
      </c>
      <c r="B62" s="129"/>
      <c r="C62" s="127"/>
      <c r="D62" s="127"/>
      <c r="E62" s="127"/>
      <c r="F62" s="126"/>
      <c r="G62" s="127"/>
      <c r="H62" s="127"/>
      <c r="I62" s="127"/>
      <c r="J62" s="127"/>
      <c r="K62" s="127"/>
      <c r="L62" s="129"/>
      <c r="M62" s="127"/>
      <c r="N62" s="127"/>
      <c r="O62" s="78">
        <v>0.5</v>
      </c>
      <c r="P62" s="79">
        <v>0</v>
      </c>
      <c r="Q62" s="77"/>
      <c r="R62" s="78"/>
      <c r="S62" s="130"/>
      <c r="T62" s="78"/>
      <c r="U62" s="79"/>
      <c r="V62" s="77"/>
      <c r="W62" s="77"/>
      <c r="X62" s="130"/>
      <c r="Y62" s="79"/>
      <c r="Z62" s="77"/>
      <c r="AA62" s="77"/>
      <c r="AB62" s="130"/>
      <c r="AC62" s="79"/>
      <c r="AD62" s="78"/>
      <c r="AE62" s="127"/>
      <c r="AF62" s="78"/>
      <c r="AG62" s="78"/>
      <c r="AH62" s="77"/>
      <c r="AI62" s="77"/>
      <c r="AJ62" s="130"/>
      <c r="AK62" s="79"/>
      <c r="AL62" s="78"/>
      <c r="AM62" s="127"/>
      <c r="AN62" s="78"/>
      <c r="AO62" s="78"/>
      <c r="AP62" s="77"/>
      <c r="AQ62" s="77"/>
      <c r="AR62" s="130"/>
      <c r="AS62" s="79"/>
      <c r="AT62" s="77"/>
      <c r="AU62" s="127"/>
      <c r="AV62" s="130"/>
      <c r="AW62" s="79"/>
      <c r="AX62" s="128"/>
      <c r="AY62" s="127"/>
      <c r="AZ62" s="127"/>
      <c r="BA62" s="127"/>
      <c r="BB62" s="126"/>
      <c r="BC62" s="127"/>
      <c r="BD62" s="126"/>
      <c r="BE62" s="127"/>
      <c r="BF62" s="126"/>
      <c r="BG62" s="128"/>
      <c r="BH62" s="128"/>
      <c r="BI62" s="133"/>
      <c r="BJ62" s="130"/>
      <c r="BK62" s="131"/>
      <c r="BL62" s="133"/>
      <c r="BM62" s="130"/>
      <c r="BN62" s="131"/>
      <c r="BO62" s="134"/>
      <c r="BP62" s="134"/>
      <c r="BQ62" s="134"/>
      <c r="BR62" s="134"/>
      <c r="BS62" s="134"/>
      <c r="BT62" s="134"/>
      <c r="BU62" s="134"/>
      <c r="BV62" s="134"/>
      <c r="BW62" s="134"/>
      <c r="BX62" s="134"/>
      <c r="BY62" s="133"/>
      <c r="BZ62" s="127"/>
      <c r="CA62" s="130"/>
      <c r="CB62" s="131"/>
      <c r="CC62" s="133"/>
      <c r="CD62" s="130"/>
      <c r="CE62" s="131"/>
      <c r="CF62" s="133"/>
      <c r="CG62" s="130"/>
      <c r="CH62" s="131"/>
      <c r="CI62" s="131"/>
      <c r="CJ62" s="131"/>
      <c r="CK62" s="131"/>
      <c r="CL62" s="131"/>
      <c r="CM62" s="131"/>
      <c r="CN62" s="131"/>
      <c r="CO62" s="131"/>
      <c r="CP62" s="129"/>
      <c r="CQ62" s="126"/>
      <c r="CR62" s="127"/>
      <c r="CS62" s="127"/>
      <c r="CT62" s="129"/>
      <c r="CU62" s="126"/>
      <c r="CV62" s="129"/>
      <c r="CW62" s="126"/>
      <c r="CX62" s="127"/>
      <c r="CY62" s="127"/>
      <c r="CZ62" s="127"/>
      <c r="DA62" s="129"/>
      <c r="DB62" s="126"/>
      <c r="DC62" s="128"/>
      <c r="DD62" s="129"/>
      <c r="DE62" s="126"/>
      <c r="DF62" s="129"/>
      <c r="DG62" s="131"/>
      <c r="DH62" s="134"/>
      <c r="DI62" s="128"/>
      <c r="DJ62" s="129"/>
      <c r="DK62" s="127"/>
      <c r="DL62" s="126"/>
      <c r="DM62" s="128"/>
      <c r="DN62" s="128"/>
      <c r="DO62" s="128"/>
      <c r="DP62" s="128"/>
      <c r="DQ62" s="128"/>
      <c r="DR62" s="127"/>
      <c r="DS62" s="127"/>
      <c r="DT62" s="127"/>
      <c r="DU62" s="126"/>
      <c r="DV62" s="129"/>
      <c r="DW62" s="126"/>
      <c r="DX62" s="129"/>
      <c r="DY62" s="126"/>
      <c r="DZ62" s="134"/>
      <c r="EA62" s="129"/>
      <c r="EB62" s="126"/>
      <c r="EC62" s="128"/>
      <c r="ED62" s="129"/>
      <c r="EE62" s="126"/>
      <c r="EF62" s="133"/>
      <c r="EG62" s="78"/>
      <c r="EH62" s="127"/>
      <c r="EI62" s="78"/>
      <c r="EJ62" s="79"/>
      <c r="EK62" s="126"/>
      <c r="EL62" s="77"/>
      <c r="EM62" s="127"/>
      <c r="EN62" s="78"/>
      <c r="EO62" s="79"/>
      <c r="EP62" s="126"/>
      <c r="EQ62" s="127"/>
      <c r="ER62" s="127"/>
      <c r="ES62" s="127"/>
      <c r="ET62" s="126"/>
      <c r="EU62" s="127"/>
      <c r="EV62" s="127"/>
      <c r="EW62" s="127"/>
      <c r="EX62" s="126"/>
      <c r="EY62" s="129"/>
      <c r="EZ62" s="126"/>
      <c r="FA62" s="128"/>
      <c r="FB62" s="128"/>
      <c r="FC62" s="128"/>
      <c r="FD62" s="129"/>
      <c r="FE62" s="127"/>
      <c r="FF62" s="127"/>
      <c r="FG62" s="127"/>
      <c r="FH62" s="127"/>
      <c r="FI62" s="126"/>
      <c r="FJ62" s="128"/>
      <c r="FK62" s="128"/>
      <c r="FL62" s="128"/>
      <c r="FM62" s="128"/>
      <c r="FN62" s="128"/>
      <c r="FO62" s="128"/>
      <c r="FP62" s="128"/>
      <c r="FQ62" s="128"/>
      <c r="FR62" s="128"/>
      <c r="FS62" s="128"/>
      <c r="FT62" s="128"/>
      <c r="FU62" s="128"/>
      <c r="FV62" s="129"/>
      <c r="FW62" s="127"/>
      <c r="FX62" s="126"/>
      <c r="FY62" s="135"/>
      <c r="FZ62" s="234"/>
      <c r="GA62" s="134"/>
      <c r="GB62" s="134"/>
      <c r="GC62" s="134"/>
      <c r="GD62" s="134"/>
      <c r="GE62" s="77"/>
      <c r="GF62" s="130"/>
      <c r="GG62" s="130"/>
      <c r="GH62" s="134"/>
      <c r="GI62" s="80"/>
      <c r="GJ62" s="78"/>
      <c r="GK62" s="130"/>
      <c r="GL62" s="79"/>
      <c r="GM62" s="77"/>
      <c r="GN62" s="130"/>
      <c r="GO62" s="130"/>
      <c r="GP62" s="79"/>
      <c r="GQ62" s="134"/>
      <c r="GR62" s="134"/>
      <c r="GS62" s="134"/>
    </row>
    <row r="63" spans="1:263" s="81" customFormat="1" ht="12.5" hidden="1" x14ac:dyDescent="0.25">
      <c r="A63" s="76" t="s">
        <v>187</v>
      </c>
      <c r="B63" s="129"/>
      <c r="C63" s="127"/>
      <c r="D63" s="127"/>
      <c r="E63" s="127"/>
      <c r="F63" s="126"/>
      <c r="G63" s="127"/>
      <c r="H63" s="127"/>
      <c r="I63" s="127"/>
      <c r="J63" s="127"/>
      <c r="K63" s="127"/>
      <c r="L63" s="129"/>
      <c r="M63" s="127"/>
      <c r="N63" s="127"/>
      <c r="O63" s="127"/>
      <c r="P63" s="126"/>
      <c r="Q63" s="77"/>
      <c r="R63" s="130"/>
      <c r="S63" s="130"/>
      <c r="T63" s="130"/>
      <c r="U63" s="79"/>
      <c r="V63" s="77"/>
      <c r="W63" s="77"/>
      <c r="X63" s="130"/>
      <c r="Y63" s="79"/>
      <c r="Z63" s="77"/>
      <c r="AA63" s="77"/>
      <c r="AB63" s="130"/>
      <c r="AC63" s="79"/>
      <c r="AD63" s="127"/>
      <c r="AE63" s="127"/>
      <c r="AF63" s="130"/>
      <c r="AG63" s="78"/>
      <c r="AH63" s="77"/>
      <c r="AI63" s="77"/>
      <c r="AJ63" s="130"/>
      <c r="AK63" s="79"/>
      <c r="AL63" s="127"/>
      <c r="AM63" s="127"/>
      <c r="AN63" s="130"/>
      <c r="AO63" s="78"/>
      <c r="AP63" s="77"/>
      <c r="AQ63" s="77"/>
      <c r="AR63" s="130"/>
      <c r="AS63" s="79"/>
      <c r="AT63" s="77"/>
      <c r="AU63" s="127"/>
      <c r="AV63" s="130"/>
      <c r="AW63" s="79"/>
      <c r="AX63" s="128"/>
      <c r="AY63" s="127"/>
      <c r="AZ63" s="127"/>
      <c r="BA63" s="127"/>
      <c r="BB63" s="126"/>
      <c r="BC63" s="127"/>
      <c r="BD63" s="126"/>
      <c r="BE63" s="127"/>
      <c r="BF63" s="126"/>
      <c r="BG63" s="128"/>
      <c r="BH63" s="128"/>
      <c r="BI63" s="133"/>
      <c r="BJ63" s="130"/>
      <c r="BK63" s="131"/>
      <c r="BL63" s="133"/>
      <c r="BM63" s="130"/>
      <c r="BN63" s="131"/>
      <c r="BO63" s="134"/>
      <c r="BP63" s="134"/>
      <c r="BQ63" s="134"/>
      <c r="BR63" s="134"/>
      <c r="BS63" s="134"/>
      <c r="BT63" s="134"/>
      <c r="BU63" s="134"/>
      <c r="BV63" s="134"/>
      <c r="BW63" s="134"/>
      <c r="BX63" s="134"/>
      <c r="BY63" s="133"/>
      <c r="BZ63" s="127"/>
      <c r="CA63" s="130"/>
      <c r="CB63" s="131"/>
      <c r="CC63" s="133"/>
      <c r="CD63" s="130"/>
      <c r="CE63" s="131"/>
      <c r="CF63" s="133"/>
      <c r="CG63" s="130"/>
      <c r="CH63" s="131"/>
      <c r="CI63" s="131"/>
      <c r="CJ63" s="131"/>
      <c r="CK63" s="131"/>
      <c r="CL63" s="131"/>
      <c r="CM63" s="131"/>
      <c r="CN63" s="131"/>
      <c r="CO63" s="131"/>
      <c r="CP63" s="129"/>
      <c r="CQ63" s="126"/>
      <c r="CR63" s="127"/>
      <c r="CS63" s="127"/>
      <c r="CT63" s="129"/>
      <c r="CU63" s="126"/>
      <c r="CV63" s="129"/>
      <c r="CW63" s="126"/>
      <c r="CX63" s="127"/>
      <c r="CY63" s="127"/>
      <c r="CZ63" s="127"/>
      <c r="DA63" s="77"/>
      <c r="DB63" s="79"/>
      <c r="DC63" s="128"/>
      <c r="DD63" s="129"/>
      <c r="DE63" s="126"/>
      <c r="DF63" s="129"/>
      <c r="DG63" s="131">
        <v>0</v>
      </c>
      <c r="DH63" s="134"/>
      <c r="DI63" s="128"/>
      <c r="DJ63" s="129"/>
      <c r="DK63" s="127"/>
      <c r="DL63" s="126"/>
      <c r="DM63" s="128"/>
      <c r="DN63" s="128"/>
      <c r="DO63" s="128"/>
      <c r="DP63" s="128"/>
      <c r="DQ63" s="128"/>
      <c r="DR63" s="127"/>
      <c r="DS63" s="127"/>
      <c r="DT63" s="127"/>
      <c r="DU63" s="126"/>
      <c r="DV63" s="129"/>
      <c r="DW63" s="126"/>
      <c r="DX63" s="129"/>
      <c r="DY63" s="126"/>
      <c r="DZ63" s="134"/>
      <c r="EA63" s="129"/>
      <c r="EB63" s="126"/>
      <c r="EC63" s="128"/>
      <c r="ED63" s="129"/>
      <c r="EE63" s="126"/>
      <c r="EF63" s="133"/>
      <c r="EG63" s="127"/>
      <c r="EH63" s="127"/>
      <c r="EI63" s="130"/>
      <c r="EJ63" s="79"/>
      <c r="EK63" s="126"/>
      <c r="EL63" s="129"/>
      <c r="EM63" s="127"/>
      <c r="EN63" s="130"/>
      <c r="EO63" s="79"/>
      <c r="EP63" s="126"/>
      <c r="EQ63" s="127"/>
      <c r="ER63" s="127"/>
      <c r="ES63" s="127"/>
      <c r="ET63" s="126"/>
      <c r="EU63" s="127"/>
      <c r="EV63" s="127"/>
      <c r="EW63" s="127"/>
      <c r="EX63" s="126"/>
      <c r="EY63" s="129"/>
      <c r="EZ63" s="126"/>
      <c r="FA63" s="128"/>
      <c r="FB63" s="128"/>
      <c r="FC63" s="128"/>
      <c r="FD63" s="129"/>
      <c r="FE63" s="127"/>
      <c r="FF63" s="127"/>
      <c r="FG63" s="127"/>
      <c r="FH63" s="127"/>
      <c r="FI63" s="126"/>
      <c r="FJ63" s="128"/>
      <c r="FK63" s="128"/>
      <c r="FL63" s="128"/>
      <c r="FM63" s="128"/>
      <c r="FN63" s="128"/>
      <c r="FO63" s="128"/>
      <c r="FP63" s="128"/>
      <c r="FQ63" s="128"/>
      <c r="FR63" s="128"/>
      <c r="FS63" s="128"/>
      <c r="FT63" s="128"/>
      <c r="FU63" s="128"/>
      <c r="FV63" s="129"/>
      <c r="FW63" s="127"/>
      <c r="FX63" s="126"/>
      <c r="FY63" s="135"/>
      <c r="FZ63" s="234"/>
      <c r="GA63" s="134"/>
      <c r="GB63" s="134"/>
      <c r="GC63" s="134"/>
      <c r="GD63" s="134"/>
      <c r="GE63" s="77"/>
      <c r="GF63" s="130"/>
      <c r="GG63" s="130"/>
      <c r="GH63" s="134"/>
      <c r="GI63" s="80"/>
      <c r="GJ63" s="78"/>
      <c r="GK63" s="130"/>
      <c r="GL63" s="79"/>
      <c r="GM63" s="77"/>
      <c r="GN63" s="130"/>
      <c r="GO63" s="130"/>
      <c r="GP63" s="79"/>
      <c r="GQ63" s="134"/>
      <c r="GR63" s="134"/>
      <c r="GS63" s="134"/>
    </row>
    <row r="64" spans="1:263" s="81" customFormat="1" ht="12.5" hidden="1" x14ac:dyDescent="0.25">
      <c r="A64" s="76" t="s">
        <v>188</v>
      </c>
      <c r="B64" s="129"/>
      <c r="C64" s="127"/>
      <c r="D64" s="127"/>
      <c r="E64" s="127"/>
      <c r="F64" s="126"/>
      <c r="G64" s="127"/>
      <c r="H64" s="127"/>
      <c r="I64" s="127"/>
      <c r="J64" s="127"/>
      <c r="K64" s="127"/>
      <c r="L64" s="129"/>
      <c r="M64" s="127"/>
      <c r="N64" s="127"/>
      <c r="O64" s="127"/>
      <c r="P64" s="126"/>
      <c r="Q64" s="133"/>
      <c r="R64" s="130"/>
      <c r="S64" s="130"/>
      <c r="T64" s="130"/>
      <c r="U64" s="131"/>
      <c r="V64" s="129"/>
      <c r="W64" s="129"/>
      <c r="X64" s="127"/>
      <c r="Y64" s="126"/>
      <c r="Z64" s="129"/>
      <c r="AA64" s="129"/>
      <c r="AB64" s="127"/>
      <c r="AC64" s="126"/>
      <c r="AD64" s="127"/>
      <c r="AE64" s="127"/>
      <c r="AF64" s="127"/>
      <c r="AG64" s="127"/>
      <c r="AH64" s="129"/>
      <c r="AI64" s="129"/>
      <c r="AJ64" s="127"/>
      <c r="AK64" s="126"/>
      <c r="AL64" s="127"/>
      <c r="AM64" s="127"/>
      <c r="AN64" s="127"/>
      <c r="AO64" s="127"/>
      <c r="AP64" s="129"/>
      <c r="AQ64" s="129"/>
      <c r="AR64" s="127"/>
      <c r="AS64" s="126"/>
      <c r="AT64" s="129"/>
      <c r="AU64" s="127"/>
      <c r="AV64" s="127"/>
      <c r="AW64" s="126"/>
      <c r="AX64" s="128"/>
      <c r="AY64" s="127"/>
      <c r="AZ64" s="127"/>
      <c r="BA64" s="127"/>
      <c r="BB64" s="126"/>
      <c r="BC64" s="127"/>
      <c r="BD64" s="126"/>
      <c r="BE64" s="127"/>
      <c r="BF64" s="126"/>
      <c r="BG64" s="128"/>
      <c r="BH64" s="128"/>
      <c r="BI64" s="77"/>
      <c r="BJ64" s="130"/>
      <c r="BK64" s="79">
        <v>0</v>
      </c>
      <c r="BL64" s="77"/>
      <c r="BM64" s="130"/>
      <c r="BN64" s="79">
        <v>0</v>
      </c>
      <c r="BO64" s="80">
        <v>0</v>
      </c>
      <c r="BP64" s="80">
        <v>0</v>
      </c>
      <c r="BQ64" s="80">
        <v>0</v>
      </c>
      <c r="BR64" s="80">
        <v>0</v>
      </c>
      <c r="BS64" s="80">
        <v>0</v>
      </c>
      <c r="BT64" s="80">
        <v>0</v>
      </c>
      <c r="BU64" s="80">
        <v>0</v>
      </c>
      <c r="BV64" s="80">
        <v>0</v>
      </c>
      <c r="BW64" s="80">
        <v>0</v>
      </c>
      <c r="BX64" s="80">
        <v>0</v>
      </c>
      <c r="BY64" s="77"/>
      <c r="BZ64" s="127"/>
      <c r="CA64" s="130"/>
      <c r="CB64" s="79"/>
      <c r="CC64" s="77"/>
      <c r="CD64" s="130"/>
      <c r="CE64" s="79">
        <v>0</v>
      </c>
      <c r="CF64" s="77"/>
      <c r="CG64" s="130"/>
      <c r="CH64" s="79">
        <v>0</v>
      </c>
      <c r="CI64" s="79"/>
      <c r="CJ64" s="79"/>
      <c r="CK64" s="79"/>
      <c r="CL64" s="79"/>
      <c r="CM64" s="79"/>
      <c r="CN64" s="79"/>
      <c r="CO64" s="79"/>
      <c r="CP64" s="129"/>
      <c r="CQ64" s="126"/>
      <c r="CR64" s="127"/>
      <c r="CS64" s="127"/>
      <c r="CT64" s="129"/>
      <c r="CU64" s="126"/>
      <c r="CV64" s="129"/>
      <c r="CW64" s="126"/>
      <c r="CX64" s="127"/>
      <c r="CY64" s="127"/>
      <c r="CZ64" s="127"/>
      <c r="DA64" s="77"/>
      <c r="DB64" s="79"/>
      <c r="DC64" s="128"/>
      <c r="DD64" s="129"/>
      <c r="DE64" s="79">
        <v>0</v>
      </c>
      <c r="DF64" s="129"/>
      <c r="DG64" s="126"/>
      <c r="DH64" s="134"/>
      <c r="DI64" s="128"/>
      <c r="DJ64" s="129"/>
      <c r="DK64" s="127"/>
      <c r="DL64" s="126"/>
      <c r="DM64" s="128"/>
      <c r="DN64" s="128"/>
      <c r="DO64" s="128"/>
      <c r="DP64" s="128"/>
      <c r="DQ64" s="128"/>
      <c r="DR64" s="127"/>
      <c r="DS64" s="127"/>
      <c r="DT64" s="127"/>
      <c r="DU64" s="126"/>
      <c r="DV64" s="129"/>
      <c r="DW64" s="79"/>
      <c r="DX64" s="129"/>
      <c r="DY64" s="79"/>
      <c r="DZ64" s="134"/>
      <c r="EA64" s="129"/>
      <c r="EB64" s="79"/>
      <c r="EC64" s="128"/>
      <c r="ED64" s="129"/>
      <c r="EE64" s="79"/>
      <c r="EF64" s="77"/>
      <c r="EG64" s="127"/>
      <c r="EH64" s="127"/>
      <c r="EI64" s="127"/>
      <c r="EJ64" s="126"/>
      <c r="EK64" s="79"/>
      <c r="EL64" s="129"/>
      <c r="EM64" s="127"/>
      <c r="EN64" s="127"/>
      <c r="EO64" s="126"/>
      <c r="EP64" s="79"/>
      <c r="EQ64" s="127"/>
      <c r="ER64" s="127"/>
      <c r="ES64" s="127"/>
      <c r="ET64" s="126"/>
      <c r="EU64" s="127"/>
      <c r="EV64" s="127"/>
      <c r="EW64" s="127"/>
      <c r="EX64" s="126"/>
      <c r="EY64" s="129"/>
      <c r="EZ64" s="126"/>
      <c r="FA64" s="128"/>
      <c r="FB64" s="128"/>
      <c r="FC64" s="128"/>
      <c r="FD64" s="129"/>
      <c r="FE64" s="127"/>
      <c r="FF64" s="127"/>
      <c r="FG64" s="127"/>
      <c r="FH64" s="127"/>
      <c r="FI64" s="126"/>
      <c r="FJ64" s="128"/>
      <c r="FK64" s="128"/>
      <c r="FL64" s="128"/>
      <c r="FM64" s="128"/>
      <c r="FN64" s="128"/>
      <c r="FO64" s="128"/>
      <c r="FP64" s="128"/>
      <c r="FQ64" s="128"/>
      <c r="FR64" s="128"/>
      <c r="FS64" s="128"/>
      <c r="FT64" s="128"/>
      <c r="FU64" s="128"/>
      <c r="FV64" s="129"/>
      <c r="FW64" s="127"/>
      <c r="FX64" s="126"/>
      <c r="FY64" s="135"/>
      <c r="FZ64" s="234"/>
      <c r="GA64" s="134"/>
      <c r="GB64" s="80">
        <v>0</v>
      </c>
      <c r="GC64" s="80">
        <v>0</v>
      </c>
      <c r="GD64" s="128"/>
      <c r="GE64" s="77"/>
      <c r="GF64" s="130"/>
      <c r="GG64" s="130"/>
      <c r="GH64" s="80">
        <v>0</v>
      </c>
      <c r="GI64" s="134"/>
      <c r="GJ64" s="130"/>
      <c r="GK64" s="130"/>
      <c r="GL64" s="131"/>
      <c r="GM64" s="133"/>
      <c r="GN64" s="130"/>
      <c r="GO64" s="130"/>
      <c r="GP64" s="131"/>
      <c r="GQ64" s="80"/>
      <c r="GR64" s="80">
        <v>0</v>
      </c>
      <c r="GS64" s="80">
        <v>0</v>
      </c>
    </row>
    <row r="65" spans="1:201" s="81" customFormat="1" ht="12.5" hidden="1" x14ac:dyDescent="0.25">
      <c r="A65" s="76" t="s">
        <v>189</v>
      </c>
      <c r="B65" s="129"/>
      <c r="C65" s="127"/>
      <c r="D65" s="127"/>
      <c r="E65" s="127"/>
      <c r="F65" s="126"/>
      <c r="G65" s="127"/>
      <c r="H65" s="127"/>
      <c r="I65" s="127"/>
      <c r="J65" s="127"/>
      <c r="K65" s="127"/>
      <c r="L65" s="129"/>
      <c r="M65" s="127"/>
      <c r="N65" s="127"/>
      <c r="O65" s="127"/>
      <c r="P65" s="126"/>
      <c r="Q65" s="77"/>
      <c r="R65" s="78"/>
      <c r="S65" s="130"/>
      <c r="T65" s="78"/>
      <c r="U65" s="79"/>
      <c r="V65" s="77">
        <v>0</v>
      </c>
      <c r="W65" s="77"/>
      <c r="X65" s="127"/>
      <c r="Y65" s="79">
        <v>0</v>
      </c>
      <c r="Z65" s="77">
        <v>0</v>
      </c>
      <c r="AA65" s="77"/>
      <c r="AB65" s="127"/>
      <c r="AC65" s="79">
        <v>0</v>
      </c>
      <c r="AD65" s="78">
        <v>0</v>
      </c>
      <c r="AE65" s="127"/>
      <c r="AF65" s="121">
        <v>0</v>
      </c>
      <c r="AG65" s="78">
        <v>0</v>
      </c>
      <c r="AH65" s="77">
        <v>0</v>
      </c>
      <c r="AI65" s="77"/>
      <c r="AJ65" s="127"/>
      <c r="AK65" s="79">
        <v>0</v>
      </c>
      <c r="AL65" s="78">
        <v>0</v>
      </c>
      <c r="AM65" s="127"/>
      <c r="AN65" s="121">
        <v>0</v>
      </c>
      <c r="AO65" s="78">
        <v>0</v>
      </c>
      <c r="AP65" s="77">
        <v>0</v>
      </c>
      <c r="AQ65" s="77"/>
      <c r="AR65" s="127"/>
      <c r="AS65" s="79">
        <v>0</v>
      </c>
      <c r="AT65" s="77"/>
      <c r="AU65" s="127"/>
      <c r="AV65" s="127"/>
      <c r="AW65" s="79">
        <v>0</v>
      </c>
      <c r="AX65" s="128"/>
      <c r="AY65" s="127"/>
      <c r="AZ65" s="127"/>
      <c r="BA65" s="127"/>
      <c r="BB65" s="126"/>
      <c r="BC65" s="127"/>
      <c r="BD65" s="126"/>
      <c r="BE65" s="127"/>
      <c r="BF65" s="126"/>
      <c r="BG65" s="128"/>
      <c r="BH65" s="128"/>
      <c r="BI65" s="133"/>
      <c r="BJ65" s="130"/>
      <c r="BK65" s="131"/>
      <c r="BL65" s="133"/>
      <c r="BM65" s="130"/>
      <c r="BN65" s="131"/>
      <c r="BO65" s="128"/>
      <c r="BP65" s="128"/>
      <c r="BQ65" s="128"/>
      <c r="BR65" s="128"/>
      <c r="BS65" s="128"/>
      <c r="BT65" s="128"/>
      <c r="BU65" s="128"/>
      <c r="BV65" s="128"/>
      <c r="BW65" s="128"/>
      <c r="BX65" s="128"/>
      <c r="BY65" s="133"/>
      <c r="BZ65" s="127"/>
      <c r="CA65" s="130"/>
      <c r="CB65" s="131"/>
      <c r="CC65" s="133"/>
      <c r="CD65" s="130"/>
      <c r="CE65" s="131"/>
      <c r="CF65" s="133"/>
      <c r="CG65" s="130"/>
      <c r="CH65" s="131"/>
      <c r="CI65" s="131"/>
      <c r="CJ65" s="131"/>
      <c r="CK65" s="131"/>
      <c r="CL65" s="131"/>
      <c r="CM65" s="131"/>
      <c r="CN65" s="131"/>
      <c r="CO65" s="131"/>
      <c r="CP65" s="129"/>
      <c r="CQ65" s="126"/>
      <c r="CR65" s="127"/>
      <c r="CS65" s="127"/>
      <c r="CT65" s="129"/>
      <c r="CU65" s="126"/>
      <c r="CV65" s="129"/>
      <c r="CW65" s="126"/>
      <c r="CX65" s="127"/>
      <c r="CY65" s="127"/>
      <c r="CZ65" s="127"/>
      <c r="DA65" s="77"/>
      <c r="DB65" s="79"/>
      <c r="DC65" s="128"/>
      <c r="DD65" s="129"/>
      <c r="DE65" s="126"/>
      <c r="DF65" s="129"/>
      <c r="DG65" s="126"/>
      <c r="DH65" s="134"/>
      <c r="DI65" s="128"/>
      <c r="DJ65" s="129"/>
      <c r="DK65" s="127"/>
      <c r="DL65" s="126"/>
      <c r="DM65" s="128"/>
      <c r="DN65" s="128"/>
      <c r="DO65" s="128"/>
      <c r="DP65" s="128"/>
      <c r="DQ65" s="128"/>
      <c r="DR65" s="127"/>
      <c r="DS65" s="127"/>
      <c r="DT65" s="127"/>
      <c r="DU65" s="126"/>
      <c r="DV65" s="129"/>
      <c r="DW65" s="126"/>
      <c r="DX65" s="129"/>
      <c r="DY65" s="126"/>
      <c r="DZ65" s="134"/>
      <c r="EA65" s="129"/>
      <c r="EB65" s="126"/>
      <c r="EC65" s="128"/>
      <c r="ED65" s="129"/>
      <c r="EE65" s="126"/>
      <c r="EF65" s="235">
        <v>0</v>
      </c>
      <c r="EG65" s="78">
        <v>0</v>
      </c>
      <c r="EH65" s="127"/>
      <c r="EI65" s="121">
        <v>0</v>
      </c>
      <c r="EJ65" s="79">
        <v>0</v>
      </c>
      <c r="EK65" s="126"/>
      <c r="EL65" s="77">
        <v>0</v>
      </c>
      <c r="EM65" s="127"/>
      <c r="EN65" s="121">
        <v>0</v>
      </c>
      <c r="EO65" s="79">
        <v>0</v>
      </c>
      <c r="EP65" s="126"/>
      <c r="EQ65" s="127"/>
      <c r="ER65" s="127"/>
      <c r="ES65" s="127"/>
      <c r="ET65" s="126"/>
      <c r="EU65" s="127"/>
      <c r="EV65" s="127"/>
      <c r="EW65" s="127"/>
      <c r="EX65" s="126"/>
      <c r="EY65" s="129"/>
      <c r="EZ65" s="126"/>
      <c r="FA65" s="128"/>
      <c r="FB65" s="128"/>
      <c r="FC65" s="128"/>
      <c r="FD65" s="129"/>
      <c r="FE65" s="127"/>
      <c r="FF65" s="127"/>
      <c r="FG65" s="127"/>
      <c r="FH65" s="127"/>
      <c r="FI65" s="126"/>
      <c r="FJ65" s="128"/>
      <c r="FK65" s="128"/>
      <c r="FL65" s="128"/>
      <c r="FM65" s="128"/>
      <c r="FN65" s="128"/>
      <c r="FO65" s="128"/>
      <c r="FP65" s="128"/>
      <c r="FQ65" s="128"/>
      <c r="FR65" s="128"/>
      <c r="FS65" s="128"/>
      <c r="FT65" s="128"/>
      <c r="FU65" s="128"/>
      <c r="FV65" s="129"/>
      <c r="FW65" s="127"/>
      <c r="FX65" s="126"/>
      <c r="FY65" s="135"/>
      <c r="FZ65" s="234"/>
      <c r="GA65" s="134"/>
      <c r="GB65" s="128"/>
      <c r="GC65" s="128"/>
      <c r="GD65" s="128"/>
      <c r="GE65" s="129"/>
      <c r="GF65" s="127"/>
      <c r="GG65" s="127"/>
      <c r="GH65" s="128"/>
      <c r="GI65" s="80">
        <v>0</v>
      </c>
      <c r="GJ65" s="78"/>
      <c r="GK65" s="130"/>
      <c r="GL65" s="79">
        <v>0</v>
      </c>
      <c r="GM65" s="77"/>
      <c r="GN65" s="130"/>
      <c r="GO65" s="130"/>
      <c r="GP65" s="79">
        <v>0</v>
      </c>
      <c r="GQ65" s="134"/>
      <c r="GR65" s="134"/>
      <c r="GS65" s="134"/>
    </row>
    <row r="66" spans="1:201" s="81" customFormat="1" ht="12.5" hidden="1" x14ac:dyDescent="0.25">
      <c r="A66" s="136" t="s">
        <v>311</v>
      </c>
      <c r="B66" s="133"/>
      <c r="C66" s="130"/>
      <c r="D66" s="130"/>
      <c r="E66" s="130"/>
      <c r="F66" s="131"/>
      <c r="G66" s="130"/>
      <c r="H66" s="130"/>
      <c r="I66" s="130"/>
      <c r="J66" s="130"/>
      <c r="K66" s="130"/>
      <c r="L66" s="133"/>
      <c r="M66" s="130"/>
      <c r="N66" s="130"/>
      <c r="O66" s="130"/>
      <c r="P66" s="131"/>
      <c r="Q66" s="77">
        <v>0</v>
      </c>
      <c r="R66" s="78">
        <v>0</v>
      </c>
      <c r="S66" s="130"/>
      <c r="T66" s="78">
        <v>0</v>
      </c>
      <c r="U66" s="79">
        <v>0</v>
      </c>
      <c r="V66" s="77">
        <v>0</v>
      </c>
      <c r="W66" s="77"/>
      <c r="X66" s="130"/>
      <c r="Y66" s="79">
        <v>0</v>
      </c>
      <c r="Z66" s="77">
        <v>0</v>
      </c>
      <c r="AA66" s="77"/>
      <c r="AB66" s="130"/>
      <c r="AC66" s="79">
        <v>0</v>
      </c>
      <c r="AD66" s="78"/>
      <c r="AE66" s="130"/>
      <c r="AF66" s="78"/>
      <c r="AG66" s="78"/>
      <c r="AH66" s="77">
        <v>0</v>
      </c>
      <c r="AI66" s="77"/>
      <c r="AJ66" s="130"/>
      <c r="AK66" s="79">
        <v>0</v>
      </c>
      <c r="AL66" s="78"/>
      <c r="AM66" s="130"/>
      <c r="AN66" s="78"/>
      <c r="AO66" s="78"/>
      <c r="AP66" s="77">
        <v>0</v>
      </c>
      <c r="AQ66" s="77"/>
      <c r="AR66" s="130"/>
      <c r="AS66" s="79">
        <v>0</v>
      </c>
      <c r="AT66" s="77"/>
      <c r="AU66" s="130"/>
      <c r="AV66" s="130"/>
      <c r="AW66" s="79">
        <v>0</v>
      </c>
      <c r="AX66" s="134"/>
      <c r="AY66" s="130"/>
      <c r="AZ66" s="130"/>
      <c r="BA66" s="130"/>
      <c r="BB66" s="131"/>
      <c r="BC66" s="130"/>
      <c r="BD66" s="131"/>
      <c r="BE66" s="130"/>
      <c r="BF66" s="131"/>
      <c r="BG66" s="134"/>
      <c r="BH66" s="134"/>
      <c r="BI66" s="133"/>
      <c r="BJ66" s="130"/>
      <c r="BK66" s="131"/>
      <c r="BL66" s="133"/>
      <c r="BM66" s="130"/>
      <c r="BN66" s="131"/>
      <c r="BO66" s="134"/>
      <c r="BP66" s="134"/>
      <c r="BQ66" s="134"/>
      <c r="BR66" s="134"/>
      <c r="BS66" s="134"/>
      <c r="BT66" s="134"/>
      <c r="BU66" s="134"/>
      <c r="BV66" s="134"/>
      <c r="BW66" s="134"/>
      <c r="BX66" s="134"/>
      <c r="BY66" s="133"/>
      <c r="BZ66" s="130"/>
      <c r="CA66" s="130"/>
      <c r="CB66" s="131"/>
      <c r="CC66" s="133"/>
      <c r="CD66" s="130"/>
      <c r="CE66" s="131"/>
      <c r="CF66" s="133"/>
      <c r="CG66" s="130"/>
      <c r="CH66" s="131"/>
      <c r="CI66" s="131"/>
      <c r="CJ66" s="131"/>
      <c r="CK66" s="131"/>
      <c r="CL66" s="131"/>
      <c r="CM66" s="131"/>
      <c r="CN66" s="131"/>
      <c r="CO66" s="131"/>
      <c r="CP66" s="133"/>
      <c r="CQ66" s="131"/>
      <c r="CR66" s="130"/>
      <c r="CS66" s="130"/>
      <c r="CT66" s="133"/>
      <c r="CU66" s="131"/>
      <c r="CV66" s="133"/>
      <c r="CW66" s="131"/>
      <c r="CX66" s="130"/>
      <c r="CY66" s="130"/>
      <c r="CZ66" s="130"/>
      <c r="DA66" s="77"/>
      <c r="DB66" s="79"/>
      <c r="DC66" s="134"/>
      <c r="DD66" s="133"/>
      <c r="DE66" s="131"/>
      <c r="DF66" s="133"/>
      <c r="DG66" s="131"/>
      <c r="DH66" s="134"/>
      <c r="DI66" s="134"/>
      <c r="DJ66" s="133"/>
      <c r="DK66" s="130"/>
      <c r="DL66" s="131"/>
      <c r="DM66" s="134"/>
      <c r="DN66" s="134"/>
      <c r="DO66" s="134"/>
      <c r="DP66" s="134"/>
      <c r="DQ66" s="134"/>
      <c r="DR66" s="130"/>
      <c r="DS66" s="130"/>
      <c r="DT66" s="130"/>
      <c r="DU66" s="131"/>
      <c r="DV66" s="133"/>
      <c r="DW66" s="131"/>
      <c r="DX66" s="133"/>
      <c r="DY66" s="131"/>
      <c r="DZ66" s="134"/>
      <c r="EA66" s="133"/>
      <c r="EB66" s="131"/>
      <c r="EC66" s="134"/>
      <c r="ED66" s="133"/>
      <c r="EE66" s="131"/>
      <c r="EF66" s="133"/>
      <c r="EG66" s="78"/>
      <c r="EH66" s="130"/>
      <c r="EI66" s="78"/>
      <c r="EJ66" s="79"/>
      <c r="EK66" s="236"/>
      <c r="EL66" s="77"/>
      <c r="EM66" s="130"/>
      <c r="EN66" s="78"/>
      <c r="EO66" s="79"/>
      <c r="EP66" s="131"/>
      <c r="EQ66" s="130"/>
      <c r="ER66" s="130"/>
      <c r="ES66" s="130"/>
      <c r="ET66" s="131"/>
      <c r="EU66" s="130"/>
      <c r="EV66" s="130"/>
      <c r="EW66" s="130"/>
      <c r="EX66" s="131"/>
      <c r="EY66" s="133"/>
      <c r="EZ66" s="131"/>
      <c r="FA66" s="134"/>
      <c r="FB66" s="134"/>
      <c r="FC66" s="134"/>
      <c r="FD66" s="133"/>
      <c r="FE66" s="130"/>
      <c r="FF66" s="130"/>
      <c r="FG66" s="130"/>
      <c r="FH66" s="130"/>
      <c r="FI66" s="131"/>
      <c r="FJ66" s="134"/>
      <c r="FK66" s="134"/>
      <c r="FL66" s="134"/>
      <c r="FM66" s="134"/>
      <c r="FN66" s="134"/>
      <c r="FO66" s="134"/>
      <c r="FP66" s="134"/>
      <c r="FQ66" s="134"/>
      <c r="FR66" s="134"/>
      <c r="FS66" s="134"/>
      <c r="FT66" s="134"/>
      <c r="FU66" s="134"/>
      <c r="FV66" s="133"/>
      <c r="FW66" s="130"/>
      <c r="FX66" s="131"/>
      <c r="FY66" s="78"/>
      <c r="FZ66" s="80"/>
      <c r="GA66" s="134"/>
      <c r="GB66" s="134"/>
      <c r="GC66" s="134"/>
      <c r="GD66" s="134"/>
      <c r="GE66" s="133"/>
      <c r="GF66" s="130"/>
      <c r="GG66" s="130"/>
      <c r="GH66" s="134"/>
      <c r="GI66" s="80">
        <v>0</v>
      </c>
      <c r="GJ66" s="78"/>
      <c r="GK66" s="130"/>
      <c r="GL66" s="79">
        <v>0</v>
      </c>
      <c r="GM66" s="77"/>
      <c r="GN66" s="130"/>
      <c r="GO66" s="130"/>
      <c r="GP66" s="79">
        <v>0</v>
      </c>
      <c r="GQ66" s="134"/>
      <c r="GR66" s="134"/>
      <c r="GS66" s="134"/>
    </row>
    <row r="67" spans="1:201" s="81" customFormat="1" ht="12.5" hidden="1" x14ac:dyDescent="0.25">
      <c r="A67" s="76" t="s">
        <v>191</v>
      </c>
      <c r="B67" s="129"/>
      <c r="C67" s="127"/>
      <c r="D67" s="127"/>
      <c r="E67" s="127"/>
      <c r="F67" s="126"/>
      <c r="G67" s="127"/>
      <c r="H67" s="127"/>
      <c r="I67" s="127"/>
      <c r="J67" s="127"/>
      <c r="K67" s="127"/>
      <c r="L67" s="129"/>
      <c r="M67" s="127"/>
      <c r="N67" s="127"/>
      <c r="O67" s="127"/>
      <c r="P67" s="126"/>
      <c r="Q67" s="133"/>
      <c r="R67" s="130"/>
      <c r="S67" s="130"/>
      <c r="T67" s="130"/>
      <c r="U67" s="131"/>
      <c r="V67" s="129"/>
      <c r="W67" s="129"/>
      <c r="X67" s="127"/>
      <c r="Y67" s="126"/>
      <c r="Z67" s="129"/>
      <c r="AA67" s="129"/>
      <c r="AB67" s="127"/>
      <c r="AC67" s="126"/>
      <c r="AD67" s="127"/>
      <c r="AE67" s="127"/>
      <c r="AF67" s="127"/>
      <c r="AG67" s="127"/>
      <c r="AH67" s="129"/>
      <c r="AI67" s="129"/>
      <c r="AJ67" s="127"/>
      <c r="AK67" s="126"/>
      <c r="AL67" s="127"/>
      <c r="AM67" s="127"/>
      <c r="AN67" s="127"/>
      <c r="AO67" s="127"/>
      <c r="AP67" s="129"/>
      <c r="AQ67" s="129"/>
      <c r="AR67" s="127"/>
      <c r="AS67" s="126"/>
      <c r="AT67" s="129"/>
      <c r="AU67" s="127"/>
      <c r="AV67" s="127"/>
      <c r="AW67" s="126"/>
      <c r="AX67" s="128"/>
      <c r="AY67" s="127"/>
      <c r="AZ67" s="127"/>
      <c r="BA67" s="127"/>
      <c r="BB67" s="126"/>
      <c r="BC67" s="127"/>
      <c r="BD67" s="126"/>
      <c r="BE67" s="127"/>
      <c r="BF67" s="126"/>
      <c r="BG67" s="128"/>
      <c r="BH67" s="128"/>
      <c r="BI67" s="133"/>
      <c r="BJ67" s="130"/>
      <c r="BK67" s="131"/>
      <c r="BL67" s="133"/>
      <c r="BM67" s="130"/>
      <c r="BN67" s="131"/>
      <c r="BO67" s="128"/>
      <c r="BP67" s="128"/>
      <c r="BQ67" s="128"/>
      <c r="BR67" s="128"/>
      <c r="BS67" s="128"/>
      <c r="BT67" s="128"/>
      <c r="BU67" s="128"/>
      <c r="BV67" s="128"/>
      <c r="BW67" s="128"/>
      <c r="BX67" s="128"/>
      <c r="BY67" s="133"/>
      <c r="BZ67" s="127"/>
      <c r="CA67" s="130"/>
      <c r="CB67" s="131"/>
      <c r="CC67" s="133"/>
      <c r="CD67" s="130"/>
      <c r="CE67" s="131"/>
      <c r="CF67" s="133"/>
      <c r="CG67" s="130"/>
      <c r="CH67" s="131"/>
      <c r="CI67" s="131"/>
      <c r="CJ67" s="131"/>
      <c r="CK67" s="131"/>
      <c r="CL67" s="131"/>
      <c r="CM67" s="131"/>
      <c r="CN67" s="131"/>
      <c r="CO67" s="131"/>
      <c r="CP67" s="129"/>
      <c r="CQ67" s="126"/>
      <c r="CR67" s="127"/>
      <c r="CS67" s="127"/>
      <c r="CT67" s="129"/>
      <c r="CU67" s="126"/>
      <c r="CV67" s="129"/>
      <c r="CW67" s="126"/>
      <c r="CX67" s="127"/>
      <c r="CY67" s="127"/>
      <c r="CZ67" s="127"/>
      <c r="DA67" s="77"/>
      <c r="DB67" s="79">
        <v>0</v>
      </c>
      <c r="DC67" s="128"/>
      <c r="DD67" s="129"/>
      <c r="DE67" s="126"/>
      <c r="DF67" s="129"/>
      <c r="DG67" s="126"/>
      <c r="DH67" s="134"/>
      <c r="DI67" s="128"/>
      <c r="DJ67" s="129"/>
      <c r="DK67" s="127"/>
      <c r="DL67" s="126"/>
      <c r="DM67" s="128"/>
      <c r="DN67" s="128"/>
      <c r="DO67" s="128"/>
      <c r="DP67" s="128"/>
      <c r="DQ67" s="128"/>
      <c r="DR67" s="127"/>
      <c r="DS67" s="127"/>
      <c r="DT67" s="127"/>
      <c r="DU67" s="126"/>
      <c r="DV67" s="129"/>
      <c r="DW67" s="126"/>
      <c r="DX67" s="129"/>
      <c r="DY67" s="126"/>
      <c r="DZ67" s="134"/>
      <c r="EA67" s="129"/>
      <c r="EB67" s="126"/>
      <c r="EC67" s="128"/>
      <c r="ED67" s="129"/>
      <c r="EE67" s="126"/>
      <c r="EF67" s="129"/>
      <c r="EG67" s="127"/>
      <c r="EH67" s="127"/>
      <c r="EI67" s="127"/>
      <c r="EJ67" s="126"/>
      <c r="EK67" s="126"/>
      <c r="EL67" s="129"/>
      <c r="EM67" s="127"/>
      <c r="EN67" s="127"/>
      <c r="EO67" s="126"/>
      <c r="EP67" s="126"/>
      <c r="EQ67" s="127"/>
      <c r="ER67" s="127"/>
      <c r="ES67" s="127"/>
      <c r="ET67" s="126"/>
      <c r="EU67" s="127"/>
      <c r="EV67" s="127"/>
      <c r="EW67" s="127"/>
      <c r="EX67" s="126"/>
      <c r="EY67" s="129"/>
      <c r="EZ67" s="126"/>
      <c r="FA67" s="128"/>
      <c r="FB67" s="128"/>
      <c r="FC67" s="128"/>
      <c r="FD67" s="129"/>
      <c r="FE67" s="127"/>
      <c r="FF67" s="127"/>
      <c r="FG67" s="127"/>
      <c r="FH67" s="127"/>
      <c r="FI67" s="126"/>
      <c r="FJ67" s="128"/>
      <c r="FK67" s="128"/>
      <c r="FL67" s="128"/>
      <c r="FM67" s="128"/>
      <c r="FN67" s="128"/>
      <c r="FO67" s="128"/>
      <c r="FP67" s="128"/>
      <c r="FQ67" s="128"/>
      <c r="FR67" s="128"/>
      <c r="FS67" s="128"/>
      <c r="FT67" s="128"/>
      <c r="FU67" s="128"/>
      <c r="FV67" s="129"/>
      <c r="FW67" s="127"/>
      <c r="FX67" s="126"/>
      <c r="FY67" s="135"/>
      <c r="FZ67" s="234"/>
      <c r="GA67" s="134"/>
      <c r="GB67" s="128"/>
      <c r="GC67" s="128"/>
      <c r="GD67" s="128"/>
      <c r="GE67" s="77"/>
      <c r="GF67" s="127"/>
      <c r="GG67" s="127"/>
      <c r="GH67" s="128"/>
      <c r="GI67" s="134"/>
      <c r="GJ67" s="130"/>
      <c r="GK67" s="130"/>
      <c r="GL67" s="131"/>
      <c r="GM67" s="133"/>
      <c r="GN67" s="130"/>
      <c r="GO67" s="130"/>
      <c r="GP67" s="131"/>
      <c r="GQ67" s="134"/>
      <c r="GR67" s="134"/>
      <c r="GS67" s="134"/>
    </row>
    <row r="68" spans="1:201" s="81" customFormat="1" ht="12.5" hidden="1" x14ac:dyDescent="0.25">
      <c r="A68" s="138" t="s">
        <v>192</v>
      </c>
      <c r="B68" s="139"/>
      <c r="C68" s="140"/>
      <c r="D68" s="141">
        <v>1</v>
      </c>
      <c r="E68" s="141">
        <v>0</v>
      </c>
      <c r="F68" s="142"/>
      <c r="G68" s="140"/>
      <c r="H68" s="140"/>
      <c r="I68" s="141">
        <v>1</v>
      </c>
      <c r="J68" s="141">
        <v>0</v>
      </c>
      <c r="K68" s="140"/>
      <c r="L68" s="139"/>
      <c r="M68" s="140"/>
      <c r="N68" s="141">
        <v>1</v>
      </c>
      <c r="O68" s="141"/>
      <c r="P68" s="142"/>
      <c r="Q68" s="147"/>
      <c r="R68" s="148"/>
      <c r="S68" s="141">
        <v>1</v>
      </c>
      <c r="T68" s="141">
        <v>0</v>
      </c>
      <c r="U68" s="149"/>
      <c r="V68" s="139"/>
      <c r="W68" s="139"/>
      <c r="X68" s="141">
        <v>0</v>
      </c>
      <c r="Y68" s="142"/>
      <c r="Z68" s="139"/>
      <c r="AA68" s="139"/>
      <c r="AB68" s="141">
        <v>0</v>
      </c>
      <c r="AC68" s="142"/>
      <c r="AD68" s="140"/>
      <c r="AE68" s="141">
        <v>1</v>
      </c>
      <c r="AF68" s="141">
        <v>0</v>
      </c>
      <c r="AG68" s="140"/>
      <c r="AH68" s="139"/>
      <c r="AI68" s="139"/>
      <c r="AJ68" s="141">
        <v>0</v>
      </c>
      <c r="AK68" s="142"/>
      <c r="AL68" s="140"/>
      <c r="AM68" s="141">
        <v>1</v>
      </c>
      <c r="AN68" s="141">
        <v>0</v>
      </c>
      <c r="AO68" s="140"/>
      <c r="AP68" s="139"/>
      <c r="AQ68" s="139"/>
      <c r="AR68" s="141">
        <v>0</v>
      </c>
      <c r="AS68" s="142"/>
      <c r="AT68" s="139"/>
      <c r="AU68" s="141">
        <v>1</v>
      </c>
      <c r="AV68" s="141">
        <v>0</v>
      </c>
      <c r="AW68" s="142"/>
      <c r="AX68" s="143"/>
      <c r="AY68" s="140"/>
      <c r="AZ68" s="141">
        <v>1</v>
      </c>
      <c r="BA68" s="141">
        <v>0</v>
      </c>
      <c r="BB68" s="142"/>
      <c r="BC68" s="141">
        <v>1</v>
      </c>
      <c r="BD68" s="142"/>
      <c r="BE68" s="141">
        <v>1</v>
      </c>
      <c r="BF68" s="142"/>
      <c r="BG68" s="143"/>
      <c r="BH68" s="143"/>
      <c r="BI68" s="147"/>
      <c r="BJ68" s="141">
        <v>0</v>
      </c>
      <c r="BK68" s="149"/>
      <c r="BL68" s="147"/>
      <c r="BM68" s="141">
        <v>0</v>
      </c>
      <c r="BN68" s="149"/>
      <c r="BO68" s="143"/>
      <c r="BP68" s="143"/>
      <c r="BQ68" s="143"/>
      <c r="BR68" s="143"/>
      <c r="BS68" s="143"/>
      <c r="BT68" s="143"/>
      <c r="BU68" s="143"/>
      <c r="BV68" s="143"/>
      <c r="BW68" s="143"/>
      <c r="BX68" s="143"/>
      <c r="BY68" s="147"/>
      <c r="BZ68" s="141">
        <v>1</v>
      </c>
      <c r="CA68" s="141">
        <v>0</v>
      </c>
      <c r="CB68" s="149"/>
      <c r="CC68" s="147"/>
      <c r="CD68" s="141">
        <v>0</v>
      </c>
      <c r="CE68" s="149"/>
      <c r="CF68" s="147"/>
      <c r="CG68" s="141">
        <v>0</v>
      </c>
      <c r="CH68" s="149"/>
      <c r="CI68" s="149"/>
      <c r="CJ68" s="149"/>
      <c r="CK68" s="149"/>
      <c r="CL68" s="149"/>
      <c r="CM68" s="149"/>
      <c r="CN68" s="149"/>
      <c r="CO68" s="149"/>
      <c r="CP68" s="139"/>
      <c r="CQ68" s="142"/>
      <c r="CR68" s="140"/>
      <c r="CS68" s="140"/>
      <c r="CT68" s="139"/>
      <c r="CU68" s="142"/>
      <c r="CV68" s="139"/>
      <c r="CW68" s="142"/>
      <c r="CX68" s="140"/>
      <c r="CY68" s="141">
        <v>0</v>
      </c>
      <c r="CZ68" s="140"/>
      <c r="DA68" s="145">
        <v>1</v>
      </c>
      <c r="DB68" s="146"/>
      <c r="DC68" s="144">
        <v>2.0000000000000018E-2</v>
      </c>
      <c r="DD68" s="139"/>
      <c r="DE68" s="142"/>
      <c r="DF68" s="139"/>
      <c r="DG68" s="146"/>
      <c r="DH68" s="237"/>
      <c r="DI68" s="143"/>
      <c r="DJ68" s="139"/>
      <c r="DK68" s="141">
        <v>0</v>
      </c>
      <c r="DL68" s="142"/>
      <c r="DM68" s="143"/>
      <c r="DN68" s="143"/>
      <c r="DO68" s="143"/>
      <c r="DP68" s="143"/>
      <c r="DQ68" s="143"/>
      <c r="DR68" s="140"/>
      <c r="DS68" s="141">
        <v>1</v>
      </c>
      <c r="DT68" s="141">
        <v>0</v>
      </c>
      <c r="DU68" s="142"/>
      <c r="DV68" s="139"/>
      <c r="DW68" s="142"/>
      <c r="DX68" s="139"/>
      <c r="DY68" s="142"/>
      <c r="DZ68" s="237"/>
      <c r="EA68" s="139"/>
      <c r="EB68" s="142"/>
      <c r="EC68" s="143"/>
      <c r="ED68" s="139"/>
      <c r="EE68" s="142"/>
      <c r="EF68" s="139"/>
      <c r="EG68" s="140"/>
      <c r="EH68" s="141">
        <v>1</v>
      </c>
      <c r="EI68" s="141">
        <v>0</v>
      </c>
      <c r="EJ68" s="142"/>
      <c r="EK68" s="142"/>
      <c r="EL68" s="139"/>
      <c r="EM68" s="141">
        <v>1</v>
      </c>
      <c r="EN68" s="141">
        <v>0</v>
      </c>
      <c r="EO68" s="142"/>
      <c r="EP68" s="142"/>
      <c r="EQ68" s="140"/>
      <c r="ER68" s="141">
        <v>1</v>
      </c>
      <c r="ES68" s="141">
        <v>0</v>
      </c>
      <c r="ET68" s="142"/>
      <c r="EU68" s="140"/>
      <c r="EV68" s="141">
        <v>1</v>
      </c>
      <c r="EW68" s="141">
        <v>0</v>
      </c>
      <c r="EX68" s="142"/>
      <c r="EY68" s="139"/>
      <c r="EZ68" s="146">
        <v>0</v>
      </c>
      <c r="FA68" s="143"/>
      <c r="FB68" s="143"/>
      <c r="FC68" s="144">
        <v>0</v>
      </c>
      <c r="FD68" s="139"/>
      <c r="FE68" s="140"/>
      <c r="FF68" s="141">
        <v>1</v>
      </c>
      <c r="FG68" s="141">
        <v>0</v>
      </c>
      <c r="FH68" s="140"/>
      <c r="FI68" s="142"/>
      <c r="FJ68" s="143">
        <v>0</v>
      </c>
      <c r="FK68" s="143"/>
      <c r="FL68" s="143"/>
      <c r="FM68" s="143"/>
      <c r="FN68" s="143"/>
      <c r="FO68" s="143"/>
      <c r="FP68" s="143"/>
      <c r="FQ68" s="143"/>
      <c r="FR68" s="143"/>
      <c r="FS68" s="143"/>
      <c r="FT68" s="143"/>
      <c r="FU68" s="143"/>
      <c r="FV68" s="145">
        <v>0</v>
      </c>
      <c r="FW68" s="140"/>
      <c r="FX68" s="142"/>
      <c r="FY68" s="238">
        <v>1</v>
      </c>
      <c r="FZ68" s="239"/>
      <c r="GA68" s="237"/>
      <c r="GB68" s="143"/>
      <c r="GC68" s="143"/>
      <c r="GD68" s="144">
        <v>0</v>
      </c>
      <c r="GE68" s="139"/>
      <c r="GF68" s="140"/>
      <c r="GG68" s="141">
        <v>0</v>
      </c>
      <c r="GH68" s="143"/>
      <c r="GI68" s="237"/>
      <c r="GJ68" s="148"/>
      <c r="GK68" s="141">
        <v>0</v>
      </c>
      <c r="GL68" s="149"/>
      <c r="GM68" s="147"/>
      <c r="GN68" s="141">
        <v>1</v>
      </c>
      <c r="GO68" s="141">
        <v>0</v>
      </c>
      <c r="GP68" s="149"/>
      <c r="GQ68" s="237"/>
      <c r="GR68" s="237"/>
      <c r="GS68" s="237"/>
    </row>
    <row r="69" spans="1:201" s="81" customFormat="1" hidden="1" x14ac:dyDescent="0.35">
      <c r="A69" s="136" t="s">
        <v>193</v>
      </c>
      <c r="B69" s="76"/>
      <c r="F69" s="151"/>
      <c r="L69" s="76"/>
      <c r="P69" s="151"/>
      <c r="Q69" s="136"/>
      <c r="R69" s="137"/>
      <c r="S69" s="137"/>
      <c r="T69" s="137"/>
      <c r="U69" s="153"/>
      <c r="V69" s="76" t="s">
        <v>194</v>
      </c>
      <c r="W69" s="76"/>
      <c r="Y69" s="151"/>
      <c r="Z69" s="76" t="s">
        <v>194</v>
      </c>
      <c r="AA69" s="76"/>
      <c r="AC69" s="151"/>
      <c r="AD69" s="76"/>
      <c r="AG69" s="151"/>
      <c r="AH69" s="76" t="s">
        <v>194</v>
      </c>
      <c r="AI69" s="76"/>
      <c r="AK69" s="151"/>
      <c r="AL69" s="76" t="s">
        <v>194</v>
      </c>
      <c r="AP69" s="76" t="s">
        <v>194</v>
      </c>
      <c r="AQ69" s="76"/>
      <c r="AS69" s="151"/>
      <c r="AT69" s="76"/>
      <c r="AW69" s="151"/>
      <c r="AX69" s="152"/>
      <c r="BB69" s="151"/>
      <c r="BD69" s="151"/>
      <c r="BF69" s="151"/>
      <c r="BG69" s="152"/>
      <c r="BH69" s="152"/>
      <c r="BI69" s="136"/>
      <c r="BJ69" s="137"/>
      <c r="BK69" s="153" t="s">
        <v>194</v>
      </c>
      <c r="BL69" s="136"/>
      <c r="BM69" s="137"/>
      <c r="BN69" s="153" t="s">
        <v>194</v>
      </c>
      <c r="BO69" s="152" t="s">
        <v>194</v>
      </c>
      <c r="BP69" s="152" t="s">
        <v>194</v>
      </c>
      <c r="BQ69" s="152" t="s">
        <v>194</v>
      </c>
      <c r="BR69" s="152" t="s">
        <v>194</v>
      </c>
      <c r="BS69" s="152" t="s">
        <v>194</v>
      </c>
      <c r="BT69" s="152" t="s">
        <v>194</v>
      </c>
      <c r="BU69" s="152" t="s">
        <v>194</v>
      </c>
      <c r="BV69" s="152" t="s">
        <v>194</v>
      </c>
      <c r="BW69" s="152" t="s">
        <v>194</v>
      </c>
      <c r="BX69" s="152" t="s">
        <v>194</v>
      </c>
      <c r="BY69" s="136"/>
      <c r="CA69" s="137"/>
      <c r="CB69" s="153"/>
      <c r="CC69" s="136"/>
      <c r="CD69" s="137"/>
      <c r="CE69" s="153" t="s">
        <v>194</v>
      </c>
      <c r="CF69" s="136"/>
      <c r="CG69" s="137"/>
      <c r="CH69" s="153" t="s">
        <v>194</v>
      </c>
      <c r="CI69" s="153"/>
      <c r="CJ69" s="153"/>
      <c r="CK69" s="153"/>
      <c r="CL69" s="153"/>
      <c r="CM69" s="153"/>
      <c r="CN69" s="153"/>
      <c r="CO69" s="153"/>
      <c r="CP69" s="76"/>
      <c r="CQ69" s="151"/>
      <c r="CT69" s="76"/>
      <c r="CU69" s="151"/>
      <c r="CV69" s="76"/>
      <c r="CW69" s="151"/>
      <c r="DA69" s="76"/>
      <c r="DB69" s="151"/>
      <c r="DC69" s="152"/>
      <c r="DD69" s="76"/>
      <c r="DE69" s="151"/>
      <c r="DF69" s="76"/>
      <c r="DG69" s="151"/>
      <c r="DH69" s="240"/>
      <c r="DI69" s="152"/>
      <c r="DJ69" s="76"/>
      <c r="DL69" s="151"/>
      <c r="DM69" s="152"/>
      <c r="DN69" s="152"/>
      <c r="DO69" s="152"/>
      <c r="DP69" s="152"/>
      <c r="DQ69" s="152"/>
      <c r="DU69" s="151"/>
      <c r="DV69" s="76"/>
      <c r="DW69" s="151"/>
      <c r="DX69" s="76"/>
      <c r="DY69" s="151"/>
      <c r="DZ69" s="240"/>
      <c r="EA69" s="76"/>
      <c r="EB69" s="151"/>
      <c r="EC69" s="152"/>
      <c r="ED69" s="76"/>
      <c r="EE69" s="151"/>
      <c r="EF69" s="76"/>
      <c r="EJ69" s="151"/>
      <c r="EK69" s="151"/>
      <c r="EL69" s="76" t="s">
        <v>194</v>
      </c>
      <c r="EO69" s="151"/>
      <c r="EP69" s="151"/>
      <c r="ET69" s="151"/>
      <c r="EX69" s="151"/>
      <c r="EY69" s="76"/>
      <c r="EZ69" s="151"/>
      <c r="FA69" s="152"/>
      <c r="FB69" s="152"/>
      <c r="FC69" s="152"/>
      <c r="FD69" s="76"/>
      <c r="FI69" s="151"/>
      <c r="FJ69" s="152"/>
      <c r="FK69" s="152"/>
      <c r="FL69" s="152" t="s">
        <v>194</v>
      </c>
      <c r="FM69" s="152" t="s">
        <v>194</v>
      </c>
      <c r="FN69" s="152" t="s">
        <v>194</v>
      </c>
      <c r="FO69" s="152" t="s">
        <v>194</v>
      </c>
      <c r="FP69" s="152" t="s">
        <v>194</v>
      </c>
      <c r="FQ69" s="152" t="s">
        <v>194</v>
      </c>
      <c r="FR69" s="152" t="s">
        <v>194</v>
      </c>
      <c r="FS69" s="152" t="s">
        <v>194</v>
      </c>
      <c r="FT69" s="152" t="s">
        <v>194</v>
      </c>
      <c r="FU69" s="152" t="s">
        <v>194</v>
      </c>
      <c r="FV69" s="76"/>
      <c r="FX69" s="151"/>
      <c r="FZ69" s="152"/>
      <c r="GA69" s="240"/>
      <c r="GB69" s="152" t="s">
        <v>194</v>
      </c>
      <c r="GC69" s="241" t="s">
        <v>194</v>
      </c>
      <c r="GD69" s="152"/>
      <c r="GE69" s="76"/>
      <c r="GF69" s="81" t="s">
        <v>194</v>
      </c>
      <c r="GH69" s="152" t="s">
        <v>194</v>
      </c>
      <c r="GI69" s="136" t="s">
        <v>194</v>
      </c>
      <c r="GJ69" s="136"/>
      <c r="GK69" s="137"/>
      <c r="GL69" s="153"/>
      <c r="GM69" s="136"/>
      <c r="GN69" s="137"/>
      <c r="GO69" s="137"/>
      <c r="GP69" s="153"/>
      <c r="GQ69" s="242" t="s">
        <v>312</v>
      </c>
      <c r="GR69" s="240" t="s">
        <v>194</v>
      </c>
      <c r="GS69" s="240" t="s">
        <v>194</v>
      </c>
    </row>
    <row r="70" spans="1:201" s="81" customFormat="1" ht="12.5" hidden="1" x14ac:dyDescent="0.25">
      <c r="A70" s="76" t="s">
        <v>195</v>
      </c>
      <c r="B70" s="154">
        <v>43.273924329860904</v>
      </c>
      <c r="C70" s="155">
        <v>222.99999999999949</v>
      </c>
      <c r="D70" s="86">
        <v>404</v>
      </c>
      <c r="E70" s="86">
        <v>272</v>
      </c>
      <c r="F70" s="97">
        <v>826.62767725132812</v>
      </c>
      <c r="G70" s="155">
        <v>43.273924329860904</v>
      </c>
      <c r="H70" s="155">
        <v>222.99999999999949</v>
      </c>
      <c r="I70" s="86">
        <v>404</v>
      </c>
      <c r="J70" s="86">
        <v>272</v>
      </c>
      <c r="K70" s="86">
        <v>826.62767725132812</v>
      </c>
      <c r="L70" s="154">
        <v>43.273924329860904</v>
      </c>
      <c r="M70" s="155">
        <v>222.99999999999949</v>
      </c>
      <c r="N70" s="86">
        <v>404</v>
      </c>
      <c r="O70" s="86">
        <v>272</v>
      </c>
      <c r="P70" s="97">
        <v>826.62767725132812</v>
      </c>
      <c r="Q70" s="95">
        <v>826.62767725132812</v>
      </c>
      <c r="R70" s="86">
        <v>222.99999999999949</v>
      </c>
      <c r="S70" s="86">
        <v>404</v>
      </c>
      <c r="T70" s="86">
        <v>272</v>
      </c>
      <c r="U70" s="97">
        <v>826.62767725132812</v>
      </c>
      <c r="V70" s="95">
        <v>2297.536237462537</v>
      </c>
      <c r="W70" s="154">
        <v>36.449120058050113</v>
      </c>
      <c r="X70" s="86">
        <v>272</v>
      </c>
      <c r="Y70" s="97">
        <v>826.62767725132812</v>
      </c>
      <c r="Z70" s="95">
        <v>2297.536237462537</v>
      </c>
      <c r="AA70" s="154">
        <v>222.99999999999949</v>
      </c>
      <c r="AB70" s="86">
        <v>272</v>
      </c>
      <c r="AC70" s="97">
        <v>1377.7127954188802</v>
      </c>
      <c r="AD70" s="155">
        <v>222.99999999999949</v>
      </c>
      <c r="AE70" s="86">
        <v>404</v>
      </c>
      <c r="AF70" s="86">
        <v>272</v>
      </c>
      <c r="AG70" s="97">
        <v>826.62767725132812</v>
      </c>
      <c r="AH70" s="95">
        <v>2297.536237462537</v>
      </c>
      <c r="AI70" s="154">
        <v>222.99999999999949</v>
      </c>
      <c r="AJ70" s="86">
        <v>272</v>
      </c>
      <c r="AK70" s="97">
        <v>1377.7127954188802</v>
      </c>
      <c r="AL70" s="155">
        <v>222.99999999999949</v>
      </c>
      <c r="AM70" s="86">
        <v>404</v>
      </c>
      <c r="AN70" s="86">
        <v>272</v>
      </c>
      <c r="AO70" s="97">
        <v>826.62767725132812</v>
      </c>
      <c r="AP70" s="95">
        <v>2297.536237462537</v>
      </c>
      <c r="AQ70" s="154">
        <v>222.99999999999949</v>
      </c>
      <c r="AR70" s="86">
        <v>272</v>
      </c>
      <c r="AS70" s="97">
        <v>1377.7127954188802</v>
      </c>
      <c r="AT70" s="154">
        <v>222.99999999999949</v>
      </c>
      <c r="AU70" s="86">
        <v>404</v>
      </c>
      <c r="AV70" s="86">
        <v>272</v>
      </c>
      <c r="AW70" s="97">
        <v>826.62767725132812</v>
      </c>
      <c r="AX70" s="107">
        <v>826.62767725132812</v>
      </c>
      <c r="AY70" s="155">
        <v>222.99999999999949</v>
      </c>
      <c r="AZ70" s="86">
        <v>404</v>
      </c>
      <c r="BA70" s="86">
        <v>272</v>
      </c>
      <c r="BB70" s="97">
        <v>826.62767725132812</v>
      </c>
      <c r="BC70" s="86">
        <v>404</v>
      </c>
      <c r="BD70" s="97">
        <v>826.62767725132812</v>
      </c>
      <c r="BE70" s="86">
        <v>404</v>
      </c>
      <c r="BF70" s="97">
        <v>826.62767725132812</v>
      </c>
      <c r="BG70" s="107">
        <v>826.62767725132812</v>
      </c>
      <c r="BH70" s="107">
        <v>826.62767725132812</v>
      </c>
      <c r="BI70" s="95">
        <v>222.99999999999949</v>
      </c>
      <c r="BJ70" s="86">
        <v>272</v>
      </c>
      <c r="BK70" s="97">
        <v>826.62767725132812</v>
      </c>
      <c r="BL70" s="95">
        <v>222.99999999999949</v>
      </c>
      <c r="BM70" s="86">
        <v>272</v>
      </c>
      <c r="BN70" s="97">
        <v>826.62767725132812</v>
      </c>
      <c r="BO70" s="107">
        <v>1180.8966817876117</v>
      </c>
      <c r="BP70" s="107">
        <v>1180.8966817876117</v>
      </c>
      <c r="BQ70" s="107">
        <v>826.62767725132812</v>
      </c>
      <c r="BR70" s="107">
        <v>826.62767725132812</v>
      </c>
      <c r="BS70" s="107">
        <v>1180.8966817876117</v>
      </c>
      <c r="BT70" s="107">
        <v>1180.8966817876117</v>
      </c>
      <c r="BU70" s="107">
        <v>1180.8966817876117</v>
      </c>
      <c r="BV70" s="107">
        <v>826.62767725132812</v>
      </c>
      <c r="BW70" s="107">
        <v>826.62767725132812</v>
      </c>
      <c r="BX70" s="107">
        <v>1180.8966817876117</v>
      </c>
      <c r="BY70" s="95">
        <v>222.99999999999949</v>
      </c>
      <c r="BZ70" s="86">
        <v>404</v>
      </c>
      <c r="CA70" s="86">
        <v>272</v>
      </c>
      <c r="CB70" s="97">
        <v>826.62767725132812</v>
      </c>
      <c r="CC70" s="95">
        <v>222.99999999999949</v>
      </c>
      <c r="CD70" s="86">
        <v>272</v>
      </c>
      <c r="CE70" s="97">
        <v>861.0704971368001</v>
      </c>
      <c r="CF70" s="95">
        <v>222.99999999999949</v>
      </c>
      <c r="CG70" s="86">
        <v>272</v>
      </c>
      <c r="CH70" s="97">
        <v>861.0704971368001</v>
      </c>
      <c r="CI70" s="97">
        <v>898.50834483840015</v>
      </c>
      <c r="CJ70" s="97">
        <v>898.50834483840015</v>
      </c>
      <c r="CK70" s="97">
        <v>898.50834483840015</v>
      </c>
      <c r="CL70" s="97">
        <v>898.50834483840015</v>
      </c>
      <c r="CM70" s="97">
        <v>898.50834483840015</v>
      </c>
      <c r="CN70" s="97">
        <v>898.50834483840015</v>
      </c>
      <c r="CO70" s="97">
        <v>898.50834483840015</v>
      </c>
      <c r="CP70" s="154">
        <v>45.548859087131163</v>
      </c>
      <c r="CQ70" s="97">
        <v>826.62767725132812</v>
      </c>
      <c r="CR70" s="155">
        <v>43.273924329860904</v>
      </c>
      <c r="CS70" s="86">
        <v>826.62767725132812</v>
      </c>
      <c r="CT70" s="154">
        <v>48.39252753371899</v>
      </c>
      <c r="CU70" s="97">
        <v>1033.2845965641602</v>
      </c>
      <c r="CV70" s="154">
        <v>43.273924329860904</v>
      </c>
      <c r="CW70" s="97">
        <v>826.62767725132812</v>
      </c>
      <c r="CX70" s="155">
        <v>222.99999999999946</v>
      </c>
      <c r="CY70" s="86">
        <v>272</v>
      </c>
      <c r="CZ70" s="86">
        <v>826.62767725132812</v>
      </c>
      <c r="DA70" s="95">
        <v>5074.62</v>
      </c>
      <c r="DB70" s="97">
        <v>51664.229828208008</v>
      </c>
      <c r="DC70" s="107">
        <v>1640.8092317947101</v>
      </c>
      <c r="DD70" s="154">
        <v>144.83128038981047</v>
      </c>
      <c r="DE70" s="97">
        <v>826.62767725132812</v>
      </c>
      <c r="DF70" s="154">
        <v>45.548859087131163</v>
      </c>
      <c r="DG70" s="97">
        <v>826.62767725132812</v>
      </c>
      <c r="DH70" s="224">
        <v>826.62767725132812</v>
      </c>
      <c r="DI70" s="224">
        <v>861.0704971368001</v>
      </c>
      <c r="DJ70" s="154">
        <v>222.99999999999946</v>
      </c>
      <c r="DK70" s="86">
        <v>272</v>
      </c>
      <c r="DL70" s="97">
        <v>826.62767725132812</v>
      </c>
      <c r="DM70" s="107">
        <v>272</v>
      </c>
      <c r="DN70" s="97">
        <v>826.62767725132812</v>
      </c>
      <c r="DO70" s="107">
        <v>272</v>
      </c>
      <c r="DP70" s="224">
        <v>861.0704971368001</v>
      </c>
      <c r="DQ70" s="224">
        <v>738.06042611725729</v>
      </c>
      <c r="DR70" s="155">
        <v>222.99999999999949</v>
      </c>
      <c r="DS70" s="86">
        <v>404</v>
      </c>
      <c r="DT70" s="86">
        <v>272</v>
      </c>
      <c r="DU70" s="97">
        <v>826.62767725132812</v>
      </c>
      <c r="DV70" s="154">
        <v>404</v>
      </c>
      <c r="DW70" s="97">
        <v>272</v>
      </c>
      <c r="DX70" s="154">
        <v>404</v>
      </c>
      <c r="DY70" s="97">
        <v>272</v>
      </c>
      <c r="DZ70" s="107">
        <v>404</v>
      </c>
      <c r="EA70" s="154">
        <v>404</v>
      </c>
      <c r="EB70" s="97">
        <v>272</v>
      </c>
      <c r="EC70" s="107">
        <v>1640.8092317947101</v>
      </c>
      <c r="ED70" s="154">
        <v>404</v>
      </c>
      <c r="EE70" s="97">
        <v>272</v>
      </c>
      <c r="EF70" s="95">
        <v>918.47519694592017</v>
      </c>
      <c r="EG70" s="155">
        <v>222.99999999999949</v>
      </c>
      <c r="EH70" s="86">
        <v>404</v>
      </c>
      <c r="EI70" s="86">
        <v>272</v>
      </c>
      <c r="EJ70" s="97">
        <v>918.47519694592017</v>
      </c>
      <c r="EK70" s="97">
        <v>898.50834483840015</v>
      </c>
      <c r="EL70" s="154">
        <v>222.99999999999949</v>
      </c>
      <c r="EM70" s="86">
        <v>404</v>
      </c>
      <c r="EN70" s="86">
        <v>272</v>
      </c>
      <c r="EO70" s="97">
        <v>826.62767725132812</v>
      </c>
      <c r="EP70" s="97">
        <v>950.14675546129672</v>
      </c>
      <c r="EQ70" s="155">
        <v>222.99999999999949</v>
      </c>
      <c r="ER70" s="86">
        <v>404</v>
      </c>
      <c r="ES70" s="86">
        <v>272</v>
      </c>
      <c r="ET70" s="97">
        <v>826.62767725132812</v>
      </c>
      <c r="EU70" s="155">
        <v>222.99999999999949</v>
      </c>
      <c r="EV70" s="86">
        <v>404</v>
      </c>
      <c r="EW70" s="86">
        <v>272</v>
      </c>
      <c r="EX70" s="97">
        <v>826.62767725132812</v>
      </c>
      <c r="EY70" s="154">
        <v>43.273924329860904</v>
      </c>
      <c r="EZ70" s="97">
        <v>272</v>
      </c>
      <c r="FA70" s="107">
        <v>826.62767725132812</v>
      </c>
      <c r="FB70" s="107">
        <v>826.62767725132812</v>
      </c>
      <c r="FC70" s="107">
        <v>898.50834483840015</v>
      </c>
      <c r="FD70" s="154">
        <v>45.548859087131163</v>
      </c>
      <c r="FE70" s="155">
        <v>222.99999999999949</v>
      </c>
      <c r="FF70" s="86">
        <v>404</v>
      </c>
      <c r="FG70" s="86">
        <v>272</v>
      </c>
      <c r="FH70" s="86">
        <v>939.34963324014564</v>
      </c>
      <c r="FI70" s="97">
        <v>939.34963324014564</v>
      </c>
      <c r="FJ70" s="107">
        <v>272</v>
      </c>
      <c r="FK70" s="107">
        <v>826.62767725132812</v>
      </c>
      <c r="FL70" s="107">
        <v>5947.0340013068862</v>
      </c>
      <c r="FM70" s="107">
        <v>879.4397081196314</v>
      </c>
      <c r="FN70" s="107">
        <v>879.4397081196314</v>
      </c>
      <c r="FO70" s="107">
        <v>879.4397081196314</v>
      </c>
      <c r="FP70" s="107">
        <v>879.4397081196314</v>
      </c>
      <c r="FQ70" s="107">
        <v>879.4397081196314</v>
      </c>
      <c r="FR70" s="107">
        <v>879.4397081196314</v>
      </c>
      <c r="FS70" s="107">
        <v>879.4397081196314</v>
      </c>
      <c r="FT70" s="107">
        <v>879.4397081196314</v>
      </c>
      <c r="FU70" s="107">
        <v>892.72199778983486</v>
      </c>
      <c r="FV70" s="95">
        <v>272</v>
      </c>
      <c r="FW70" s="86">
        <v>826.62767725132812</v>
      </c>
      <c r="FX70" s="97">
        <v>826.62767725132812</v>
      </c>
      <c r="FY70" s="155">
        <v>596.65790247080361</v>
      </c>
      <c r="FZ70" s="107">
        <v>826.62767725132812</v>
      </c>
      <c r="GA70" s="107">
        <v>826.62767725132812</v>
      </c>
      <c r="GB70" s="107">
        <v>1215.6289371343062</v>
      </c>
      <c r="GC70" s="107">
        <v>826.62767725132812</v>
      </c>
      <c r="GD70" s="107">
        <v>272</v>
      </c>
      <c r="GE70" s="95">
        <v>54.298608153555243</v>
      </c>
      <c r="GF70" s="155">
        <v>222.99999999999949</v>
      </c>
      <c r="GG70" s="86">
        <v>272</v>
      </c>
      <c r="GH70" s="107">
        <v>1172.8542526267424</v>
      </c>
      <c r="GI70" s="95">
        <v>2297.536237462537</v>
      </c>
      <c r="GJ70" s="95">
        <v>222.99999999999949</v>
      </c>
      <c r="GK70" s="86">
        <v>272</v>
      </c>
      <c r="GL70" s="97">
        <v>1377.7127954188802</v>
      </c>
      <c r="GM70" s="95">
        <v>222.99999999999949</v>
      </c>
      <c r="GN70" s="86">
        <v>404</v>
      </c>
      <c r="GO70" s="86">
        <v>272</v>
      </c>
      <c r="GP70" s="97">
        <v>826.62767725132812</v>
      </c>
      <c r="GQ70" s="107">
        <v>1558.4986373516747</v>
      </c>
      <c r="GR70" s="107">
        <v>1675.5060751810606</v>
      </c>
      <c r="GS70" s="107">
        <v>1172.8542526267424</v>
      </c>
    </row>
    <row r="71" spans="1:201" s="81" customFormat="1" ht="12.5" hidden="1" x14ac:dyDescent="0.25">
      <c r="A71" s="76" t="s">
        <v>196</v>
      </c>
      <c r="B71" s="95">
        <v>36.496080760123647</v>
      </c>
      <c r="C71" s="86">
        <v>222.99999999999969</v>
      </c>
      <c r="D71" s="155"/>
      <c r="E71" s="86"/>
      <c r="F71" s="97">
        <v>558.47826086956525</v>
      </c>
      <c r="G71" s="86">
        <v>36.496080760123647</v>
      </c>
      <c r="H71" s="86">
        <v>222.99999999999969</v>
      </c>
      <c r="I71" s="155"/>
      <c r="J71" s="86"/>
      <c r="K71" s="86">
        <v>558.47826086956525</v>
      </c>
      <c r="L71" s="95">
        <v>36.496080760123647</v>
      </c>
      <c r="M71" s="86">
        <v>222.99999999999963</v>
      </c>
      <c r="N71" s="155"/>
      <c r="O71" s="86"/>
      <c r="P71" s="97">
        <v>558.47826086956525</v>
      </c>
      <c r="Q71" s="95">
        <v>558.47826086956525</v>
      </c>
      <c r="R71" s="86">
        <v>222.99999999999963</v>
      </c>
      <c r="S71" s="86"/>
      <c r="T71" s="86"/>
      <c r="U71" s="97">
        <v>558.47826086956525</v>
      </c>
      <c r="V71" s="95">
        <v>1804.0730337078651</v>
      </c>
      <c r="W71" s="95">
        <v>30.740221735704914</v>
      </c>
      <c r="X71" s="86"/>
      <c r="Y71" s="97">
        <v>558.47826086956525</v>
      </c>
      <c r="Z71" s="95">
        <v>1804.0730337078651</v>
      </c>
      <c r="AA71" s="95">
        <v>222.99999999999963</v>
      </c>
      <c r="AB71" s="86"/>
      <c r="AC71" s="97">
        <v>930.79710144927549</v>
      </c>
      <c r="AD71" s="86">
        <v>222.99999999999969</v>
      </c>
      <c r="AE71" s="155"/>
      <c r="AF71" s="86"/>
      <c r="AG71" s="97">
        <v>558.47826086956525</v>
      </c>
      <c r="AH71" s="95">
        <v>1804.0730337078651</v>
      </c>
      <c r="AI71" s="95">
        <v>222.99999999999963</v>
      </c>
      <c r="AJ71" s="86"/>
      <c r="AK71" s="97">
        <v>930.79710144927549</v>
      </c>
      <c r="AL71" s="86">
        <v>222.99999999999969</v>
      </c>
      <c r="AM71" s="155"/>
      <c r="AN71" s="86"/>
      <c r="AO71" s="97">
        <v>558.47826086956525</v>
      </c>
      <c r="AP71" s="95">
        <v>1804.0730337078651</v>
      </c>
      <c r="AQ71" s="95">
        <v>222.99999999999963</v>
      </c>
      <c r="AR71" s="86"/>
      <c r="AS71" s="97">
        <v>930.79710144927549</v>
      </c>
      <c r="AT71" s="95">
        <v>222.99999999999969</v>
      </c>
      <c r="AU71" s="155"/>
      <c r="AV71" s="86"/>
      <c r="AW71" s="97">
        <v>558.47826086956525</v>
      </c>
      <c r="AX71" s="107">
        <v>558.47826086956525</v>
      </c>
      <c r="AY71" s="86">
        <v>222.99999999999969</v>
      </c>
      <c r="AZ71" s="155"/>
      <c r="BA71" s="86"/>
      <c r="BB71" s="97">
        <v>558.47826086956525</v>
      </c>
      <c r="BC71" s="155"/>
      <c r="BD71" s="97">
        <v>558.47826086956525</v>
      </c>
      <c r="BE71" s="155"/>
      <c r="BF71" s="97">
        <v>558.47826086956525</v>
      </c>
      <c r="BG71" s="107">
        <v>558.47826086956525</v>
      </c>
      <c r="BH71" s="107">
        <v>558.47826086956525</v>
      </c>
      <c r="BI71" s="95">
        <v>222.99999999999963</v>
      </c>
      <c r="BJ71" s="86"/>
      <c r="BK71" s="97">
        <v>558.47826086956525</v>
      </c>
      <c r="BL71" s="95">
        <v>222.99999999999963</v>
      </c>
      <c r="BM71" s="86"/>
      <c r="BN71" s="97">
        <v>558.47826086956525</v>
      </c>
      <c r="BO71" s="107">
        <v>797.82608695652186</v>
      </c>
      <c r="BP71" s="107">
        <v>797.82608695652186</v>
      </c>
      <c r="BQ71" s="107">
        <v>558.47826086956525</v>
      </c>
      <c r="BR71" s="107">
        <v>558.47826086956525</v>
      </c>
      <c r="BS71" s="107">
        <v>797.82608695652186</v>
      </c>
      <c r="BT71" s="107">
        <v>797.82608695652186</v>
      </c>
      <c r="BU71" s="107">
        <v>797.82608695652186</v>
      </c>
      <c r="BV71" s="107">
        <v>558.47826086956525</v>
      </c>
      <c r="BW71" s="107">
        <v>558.47826086956525</v>
      </c>
      <c r="BX71" s="107">
        <v>797.82608695652186</v>
      </c>
      <c r="BY71" s="95">
        <v>222.99999999999969</v>
      </c>
      <c r="BZ71" s="155"/>
      <c r="CA71" s="86"/>
      <c r="CB71" s="97">
        <v>558.47826086956525</v>
      </c>
      <c r="CC71" s="95">
        <v>222.99999999999963</v>
      </c>
      <c r="CD71" s="86"/>
      <c r="CE71" s="97">
        <v>581.74818840579712</v>
      </c>
      <c r="CF71" s="95">
        <v>222.99999999999963</v>
      </c>
      <c r="CG71" s="86"/>
      <c r="CH71" s="97">
        <v>581.74818840579712</v>
      </c>
      <c r="CI71" s="97">
        <v>607.0415879017014</v>
      </c>
      <c r="CJ71" s="97">
        <v>607.0415879017014</v>
      </c>
      <c r="CK71" s="97">
        <v>607.0415879017014</v>
      </c>
      <c r="CL71" s="97">
        <v>607.0415879017014</v>
      </c>
      <c r="CM71" s="97">
        <v>607.0415879017014</v>
      </c>
      <c r="CN71" s="97">
        <v>607.0415879017014</v>
      </c>
      <c r="CO71" s="97">
        <v>607.0415879017014</v>
      </c>
      <c r="CP71" s="95">
        <v>38.414700434929891</v>
      </c>
      <c r="CQ71" s="97">
        <v>558.47826086956525</v>
      </c>
      <c r="CR71" s="86">
        <v>36.496080760123647</v>
      </c>
      <c r="CS71" s="86">
        <v>558.47826086956525</v>
      </c>
      <c r="CT71" s="95">
        <v>40.812975028437705</v>
      </c>
      <c r="CU71" s="97">
        <v>698.09782608695662</v>
      </c>
      <c r="CV71" s="95">
        <v>36.496080760123647</v>
      </c>
      <c r="CW71" s="97">
        <v>558.47826086956525</v>
      </c>
      <c r="CX71" s="86"/>
      <c r="CY71" s="155"/>
      <c r="CZ71" s="155"/>
      <c r="DA71" s="154"/>
      <c r="DB71" s="157">
        <v>34904.891304347824</v>
      </c>
      <c r="DC71" s="156"/>
      <c r="DD71" s="95">
        <v>122.1468629793582</v>
      </c>
      <c r="DE71" s="97">
        <v>558.47826086956525</v>
      </c>
      <c r="DF71" s="95">
        <v>38.414700434929891</v>
      </c>
      <c r="DG71" s="97">
        <v>558.47826086956525</v>
      </c>
      <c r="DH71" s="224">
        <v>558.47826086956525</v>
      </c>
      <c r="DI71" s="224">
        <v>581.74818840579712</v>
      </c>
      <c r="DJ71" s="95"/>
      <c r="DK71" s="155"/>
      <c r="DL71" s="157"/>
      <c r="DM71" s="107"/>
      <c r="DN71" s="97">
        <v>558.47826086956525</v>
      </c>
      <c r="DO71" s="107"/>
      <c r="DP71" s="224">
        <v>581.74818840579712</v>
      </c>
      <c r="DQ71" s="224">
        <v>498.64130434782612</v>
      </c>
      <c r="DR71" s="86">
        <v>222.99999999999969</v>
      </c>
      <c r="DS71" s="155"/>
      <c r="DT71" s="86"/>
      <c r="DU71" s="97">
        <v>558.47826086956525</v>
      </c>
      <c r="DV71" s="95"/>
      <c r="DW71" s="97"/>
      <c r="DX71" s="95"/>
      <c r="DY71" s="97"/>
      <c r="DZ71" s="107"/>
      <c r="EA71" s="95"/>
      <c r="EB71" s="97"/>
      <c r="EC71" s="107"/>
      <c r="ED71" s="95"/>
      <c r="EE71" s="97"/>
      <c r="EF71" s="95">
        <v>620.53140096618358</v>
      </c>
      <c r="EG71" s="86">
        <v>222.99999999999969</v>
      </c>
      <c r="EH71" s="155"/>
      <c r="EI71" s="86"/>
      <c r="EJ71" s="97">
        <v>620.53140096618358</v>
      </c>
      <c r="EK71" s="97">
        <v>607.0415879017014</v>
      </c>
      <c r="EL71" s="95">
        <v>222.99999999999969</v>
      </c>
      <c r="EM71" s="155"/>
      <c r="EN71" s="86"/>
      <c r="EO71" s="97">
        <v>558.47826086956525</v>
      </c>
      <c r="EP71" s="97">
        <v>641.92903548225888</v>
      </c>
      <c r="EQ71" s="86">
        <v>222.99999999999969</v>
      </c>
      <c r="ER71" s="155"/>
      <c r="ES71" s="86"/>
      <c r="ET71" s="97">
        <v>558.47826086956525</v>
      </c>
      <c r="EU71" s="86">
        <v>222.99999999999969</v>
      </c>
      <c r="EV71" s="155"/>
      <c r="EW71" s="86"/>
      <c r="EX71" s="97">
        <v>558.47826086956525</v>
      </c>
      <c r="EY71" s="95">
        <v>36.496080760123647</v>
      </c>
      <c r="EZ71" s="97"/>
      <c r="FA71" s="107">
        <v>558.47826086956525</v>
      </c>
      <c r="FB71" s="107">
        <v>558.47826086956525</v>
      </c>
      <c r="FC71" s="107">
        <v>607.0415879017014</v>
      </c>
      <c r="FD71" s="95">
        <v>38.414700434929891</v>
      </c>
      <c r="FE71" s="86">
        <v>222.99999999999963</v>
      </c>
      <c r="FF71" s="155"/>
      <c r="FG71" s="86"/>
      <c r="FH71" s="86">
        <v>634.63438735177874</v>
      </c>
      <c r="FI71" s="97">
        <v>634.63438735177874</v>
      </c>
      <c r="FJ71" s="107"/>
      <c r="FK71" s="107">
        <v>558.47826086956525</v>
      </c>
      <c r="FL71" s="107">
        <v>5947.0340013068862</v>
      </c>
      <c r="FM71" s="107">
        <v>690.55427127573785</v>
      </c>
      <c r="FN71" s="107">
        <v>690.55427127573785</v>
      </c>
      <c r="FO71" s="107">
        <v>690.55427127573785</v>
      </c>
      <c r="FP71" s="107">
        <v>690.55427127573785</v>
      </c>
      <c r="FQ71" s="107">
        <v>690.55427127573785</v>
      </c>
      <c r="FR71" s="107">
        <v>690.55427127573785</v>
      </c>
      <c r="FS71" s="107">
        <v>690.55427127573785</v>
      </c>
      <c r="FT71" s="107">
        <v>690.55427127573785</v>
      </c>
      <c r="FU71" s="107">
        <v>700.98380018988246</v>
      </c>
      <c r="FV71" s="154"/>
      <c r="FW71" s="155"/>
      <c r="FX71" s="157"/>
      <c r="FY71" s="155"/>
      <c r="FZ71" s="156"/>
      <c r="GA71" s="107">
        <v>558.47826086956525</v>
      </c>
      <c r="GB71" s="107">
        <v>821.2915601023019</v>
      </c>
      <c r="GC71" s="107">
        <v>558.47826086956525</v>
      </c>
      <c r="GD71" s="107"/>
      <c r="GE71" s="95">
        <v>45.794006876492375</v>
      </c>
      <c r="GF71" s="86"/>
      <c r="GG71" s="86"/>
      <c r="GH71" s="107">
        <v>792.39253812367372</v>
      </c>
      <c r="GI71" s="95">
        <v>1804.0730337078651</v>
      </c>
      <c r="GJ71" s="95">
        <v>222.99999999999963</v>
      </c>
      <c r="GK71" s="86"/>
      <c r="GL71" s="97">
        <v>930.79710144927549</v>
      </c>
      <c r="GM71" s="95">
        <v>222.99999999999969</v>
      </c>
      <c r="GN71" s="86"/>
      <c r="GO71" s="86"/>
      <c r="GP71" s="97">
        <v>558.47826086956525</v>
      </c>
      <c r="GQ71" s="107">
        <v>1052.9378975670536</v>
      </c>
      <c r="GR71" s="107">
        <v>1131.9893401766767</v>
      </c>
      <c r="GS71" s="107">
        <v>792.39253812367372</v>
      </c>
    </row>
    <row r="72" spans="1:201" s="81" customFormat="1" hidden="1" x14ac:dyDescent="0.35">
      <c r="A72" s="112" t="s">
        <v>197</v>
      </c>
      <c r="B72" s="112"/>
      <c r="C72" s="113"/>
      <c r="D72" s="113"/>
      <c r="E72" s="113"/>
      <c r="F72" s="114"/>
      <c r="G72" s="113"/>
      <c r="H72" s="113"/>
      <c r="I72" s="113"/>
      <c r="J72" s="113"/>
      <c r="K72" s="113"/>
      <c r="L72" s="112"/>
      <c r="M72" s="113"/>
      <c r="N72" s="113"/>
      <c r="O72" s="113"/>
      <c r="P72" s="114"/>
      <c r="Q72" s="116"/>
      <c r="R72" s="117"/>
      <c r="S72" s="117"/>
      <c r="T72" s="117"/>
      <c r="U72" s="118"/>
      <c r="V72" s="112" t="s">
        <v>198</v>
      </c>
      <c r="W72" s="112"/>
      <c r="X72" s="113"/>
      <c r="Y72" s="114"/>
      <c r="Z72" s="112" t="s">
        <v>198</v>
      </c>
      <c r="AA72" s="112"/>
      <c r="AB72" s="113"/>
      <c r="AC72" s="114"/>
      <c r="AD72" s="113" t="s">
        <v>198</v>
      </c>
      <c r="AE72" s="113"/>
      <c r="AF72" s="113"/>
      <c r="AG72" s="114"/>
      <c r="AH72" s="112" t="s">
        <v>198</v>
      </c>
      <c r="AI72" s="112"/>
      <c r="AJ72" s="113"/>
      <c r="AK72" s="114"/>
      <c r="AL72" s="113" t="s">
        <v>198</v>
      </c>
      <c r="AM72" s="113"/>
      <c r="AN72" s="113"/>
      <c r="AO72" s="114"/>
      <c r="AP72" s="112" t="s">
        <v>198</v>
      </c>
      <c r="AQ72" s="112"/>
      <c r="AR72" s="113"/>
      <c r="AS72" s="114"/>
      <c r="AT72" s="112"/>
      <c r="AU72" s="113"/>
      <c r="AV72" s="113"/>
      <c r="AW72" s="114"/>
      <c r="AX72" s="115" t="s">
        <v>313</v>
      </c>
      <c r="AY72" s="113" t="s">
        <v>314</v>
      </c>
      <c r="AZ72" s="113"/>
      <c r="BA72" s="113"/>
      <c r="BB72" s="114"/>
      <c r="BC72" s="113" t="s">
        <v>315</v>
      </c>
      <c r="BD72" s="114"/>
      <c r="BE72" s="113" t="s">
        <v>315</v>
      </c>
      <c r="BF72" s="114"/>
      <c r="BG72" s="115" t="s">
        <v>316</v>
      </c>
      <c r="BH72" s="115" t="s">
        <v>317</v>
      </c>
      <c r="BI72" s="116"/>
      <c r="BJ72" s="117"/>
      <c r="BK72" s="118" t="s">
        <v>198</v>
      </c>
      <c r="BL72" s="116"/>
      <c r="BM72" s="117"/>
      <c r="BN72" s="118" t="s">
        <v>198</v>
      </c>
      <c r="BO72" s="115" t="s">
        <v>198</v>
      </c>
      <c r="BP72" s="115" t="s">
        <v>198</v>
      </c>
      <c r="BQ72" s="115" t="s">
        <v>198</v>
      </c>
      <c r="BR72" s="115" t="s">
        <v>198</v>
      </c>
      <c r="BS72" s="115" t="s">
        <v>198</v>
      </c>
      <c r="BT72" s="115" t="s">
        <v>198</v>
      </c>
      <c r="BU72" s="115" t="s">
        <v>198</v>
      </c>
      <c r="BV72" s="115" t="s">
        <v>198</v>
      </c>
      <c r="BW72" s="115" t="s">
        <v>198</v>
      </c>
      <c r="BX72" s="115" t="s">
        <v>198</v>
      </c>
      <c r="BY72" s="116"/>
      <c r="BZ72" s="113"/>
      <c r="CA72" s="117"/>
      <c r="CB72" s="118"/>
      <c r="CC72" s="116"/>
      <c r="CD72" s="117"/>
      <c r="CE72" s="118" t="s">
        <v>198</v>
      </c>
      <c r="CF72" s="116"/>
      <c r="CG72" s="117"/>
      <c r="CH72" s="118" t="s">
        <v>198</v>
      </c>
      <c r="CI72" s="118"/>
      <c r="CJ72" s="118"/>
      <c r="CK72" s="118"/>
      <c r="CL72" s="118"/>
      <c r="CM72" s="118"/>
      <c r="CN72" s="118"/>
      <c r="CO72" s="118"/>
      <c r="CP72" s="112"/>
      <c r="CQ72" s="114"/>
      <c r="CR72" s="113"/>
      <c r="CS72" s="113"/>
      <c r="CT72" s="112"/>
      <c r="CU72" s="114"/>
      <c r="CV72" s="112"/>
      <c r="CW72" s="114"/>
      <c r="CX72" s="113" t="s">
        <v>199</v>
      </c>
      <c r="CY72" s="113"/>
      <c r="CZ72" s="113"/>
      <c r="DA72" s="112"/>
      <c r="DB72" s="114"/>
      <c r="DC72" s="115"/>
      <c r="DD72" s="112"/>
      <c r="DE72" s="114"/>
      <c r="DF72" s="112"/>
      <c r="DG72" s="114"/>
      <c r="DH72" s="231"/>
      <c r="DI72" s="115"/>
      <c r="DJ72" s="112" t="s">
        <v>318</v>
      </c>
      <c r="DK72" s="113"/>
      <c r="DL72" s="114"/>
      <c r="DM72" s="118" t="s">
        <v>199</v>
      </c>
      <c r="DN72" s="118" t="s">
        <v>199</v>
      </c>
      <c r="DO72" s="118" t="s">
        <v>199</v>
      </c>
      <c r="DP72" s="118" t="s">
        <v>199</v>
      </c>
      <c r="DQ72" s="118" t="s">
        <v>199</v>
      </c>
      <c r="DR72" s="113" t="s">
        <v>314</v>
      </c>
      <c r="DS72" s="113"/>
      <c r="DT72" s="113"/>
      <c r="DU72" s="114"/>
      <c r="DV72" s="112"/>
      <c r="DW72" s="114"/>
      <c r="DX72" s="112"/>
      <c r="DY72" s="114"/>
      <c r="DZ72" s="231"/>
      <c r="EA72" s="112"/>
      <c r="EB72" s="114"/>
      <c r="EC72" s="118"/>
      <c r="ED72" s="112"/>
      <c r="EE72" s="114"/>
      <c r="EF72" s="243" t="s">
        <v>199</v>
      </c>
      <c r="EG72" s="113"/>
      <c r="EH72" s="113"/>
      <c r="EI72" s="113"/>
      <c r="EJ72" s="114"/>
      <c r="EK72" s="114"/>
      <c r="EL72" s="112" t="s">
        <v>198</v>
      </c>
      <c r="EM72" s="113"/>
      <c r="EN72" s="113"/>
      <c r="EO72" s="114"/>
      <c r="EP72" s="114"/>
      <c r="EQ72" s="113"/>
      <c r="ER72" s="113"/>
      <c r="ES72" s="113"/>
      <c r="ET72" s="114"/>
      <c r="EU72" s="113"/>
      <c r="EV72" s="113"/>
      <c r="EW72" s="113"/>
      <c r="EX72" s="114"/>
      <c r="EY72" s="112"/>
      <c r="EZ72" s="114"/>
      <c r="FA72" s="115"/>
      <c r="FB72" s="115"/>
      <c r="FC72" s="244" t="s">
        <v>319</v>
      </c>
      <c r="FD72" s="112"/>
      <c r="FE72" s="113"/>
      <c r="FF72" s="113"/>
      <c r="FG72" s="117"/>
      <c r="FH72" s="117"/>
      <c r="FI72" s="118"/>
      <c r="FJ72" s="115" t="s">
        <v>198</v>
      </c>
      <c r="FK72" s="244" t="s">
        <v>320</v>
      </c>
      <c r="FL72" s="115" t="s">
        <v>198</v>
      </c>
      <c r="FM72" s="115" t="s">
        <v>198</v>
      </c>
      <c r="FN72" s="115" t="s">
        <v>198</v>
      </c>
      <c r="FO72" s="115" t="s">
        <v>198</v>
      </c>
      <c r="FP72" s="115" t="s">
        <v>198</v>
      </c>
      <c r="FQ72" s="115" t="s">
        <v>198</v>
      </c>
      <c r="FR72" s="115" t="s">
        <v>198</v>
      </c>
      <c r="FS72" s="115" t="s">
        <v>198</v>
      </c>
      <c r="FT72" s="115" t="s">
        <v>198</v>
      </c>
      <c r="FU72" s="115" t="s">
        <v>198</v>
      </c>
      <c r="FV72" s="112"/>
      <c r="FW72" s="113"/>
      <c r="FX72" s="114"/>
      <c r="FY72" s="113" t="s">
        <v>199</v>
      </c>
      <c r="FZ72" s="115" t="s">
        <v>199</v>
      </c>
      <c r="GA72" s="231"/>
      <c r="GB72" s="115" t="s">
        <v>198</v>
      </c>
      <c r="GC72" s="244" t="s">
        <v>198</v>
      </c>
      <c r="GD72" s="115"/>
      <c r="GE72" s="112"/>
      <c r="GF72" s="113" t="s">
        <v>198</v>
      </c>
      <c r="GG72" s="113"/>
      <c r="GH72" s="115" t="s">
        <v>198</v>
      </c>
      <c r="GI72" s="116" t="s">
        <v>198</v>
      </c>
      <c r="GJ72" s="116"/>
      <c r="GK72" s="117"/>
      <c r="GL72" s="118"/>
      <c r="GM72" s="116"/>
      <c r="GN72" s="117"/>
      <c r="GO72" s="117"/>
      <c r="GP72" s="118"/>
      <c r="GQ72" s="231" t="s">
        <v>198</v>
      </c>
      <c r="GR72" s="231" t="s">
        <v>198</v>
      </c>
      <c r="GS72" s="231" t="s">
        <v>198</v>
      </c>
    </row>
    <row r="73" spans="1:201" s="81" customFormat="1" ht="12.5" hidden="1" x14ac:dyDescent="0.25">
      <c r="A73" s="76" t="s">
        <v>200</v>
      </c>
      <c r="B73" s="154">
        <v>3179.1271680524669</v>
      </c>
      <c r="C73" s="155">
        <v>2861.4105061160858</v>
      </c>
      <c r="D73" s="155">
        <v>2454.6631759888346</v>
      </c>
      <c r="E73" s="155">
        <v>4275.4348907528311</v>
      </c>
      <c r="F73" s="157">
        <v>1332.9674944247447</v>
      </c>
      <c r="G73" s="155">
        <v>3171.7850729761349</v>
      </c>
      <c r="H73" s="155">
        <v>2854.8021677647794</v>
      </c>
      <c r="I73" s="155">
        <v>2448.9942079149582</v>
      </c>
      <c r="J73" s="155">
        <v>4265.560907171418</v>
      </c>
      <c r="K73" s="155">
        <v>1329.8890475554044</v>
      </c>
      <c r="L73" s="154">
        <v>0</v>
      </c>
      <c r="M73" s="155">
        <v>2803.014373338206</v>
      </c>
      <c r="N73" s="155">
        <v>2404.5680091319196</v>
      </c>
      <c r="O73" s="155">
        <v>5043.2621899565356</v>
      </c>
      <c r="P73" s="157">
        <v>1305.7640761711787</v>
      </c>
      <c r="Q73" s="95">
        <v>2176.2734602852979</v>
      </c>
      <c r="R73" s="86">
        <v>7287.8373706793354</v>
      </c>
      <c r="S73" s="86">
        <v>8743.8836695706177</v>
      </c>
      <c r="T73" s="86">
        <v>6837.8467224035303</v>
      </c>
      <c r="U73" s="97">
        <v>1305.7640761711787</v>
      </c>
      <c r="V73" s="154">
        <v>48873.521474257832</v>
      </c>
      <c r="W73" s="154">
        <v>899015.57303425006</v>
      </c>
      <c r="X73" s="155">
        <v>162053.44002946402</v>
      </c>
      <c r="Y73" s="157">
        <v>124333.89007246736</v>
      </c>
      <c r="Z73" s="154">
        <v>48873.521474257832</v>
      </c>
      <c r="AA73" s="154">
        <v>191332.17996219633</v>
      </c>
      <c r="AB73" s="155">
        <v>129642.75202357121</v>
      </c>
      <c r="AC73" s="157">
        <v>110029.9912145729</v>
      </c>
      <c r="AD73" s="155">
        <v>276348.77802671492</v>
      </c>
      <c r="AE73" s="155">
        <v>497341.27788344427</v>
      </c>
      <c r="AF73" s="155">
        <v>226874.81604124964</v>
      </c>
      <c r="AG73" s="157">
        <v>132035.98945748748</v>
      </c>
      <c r="AH73" s="154">
        <v>48873.521474257832</v>
      </c>
      <c r="AI73" s="154">
        <v>191332.17996219633</v>
      </c>
      <c r="AJ73" s="155">
        <v>129642.75202357121</v>
      </c>
      <c r="AK73" s="157">
        <v>110029.9912145729</v>
      </c>
      <c r="AL73" s="155">
        <v>276348.77802671492</v>
      </c>
      <c r="AM73" s="155">
        <v>497341.27788344427</v>
      </c>
      <c r="AN73" s="155">
        <v>226874.81604124964</v>
      </c>
      <c r="AO73" s="157">
        <v>132035.98945748748</v>
      </c>
      <c r="AP73" s="154">
        <v>48873.521474257832</v>
      </c>
      <c r="AQ73" s="154">
        <v>191332.17996219633</v>
      </c>
      <c r="AR73" s="155">
        <v>129642.75202357121</v>
      </c>
      <c r="AS73" s="157">
        <v>110029.9912145729</v>
      </c>
      <c r="AT73" s="155">
        <v>276348.77802671492</v>
      </c>
      <c r="AU73" s="155">
        <v>497341.27788344427</v>
      </c>
      <c r="AV73" s="155">
        <v>226874.81604124964</v>
      </c>
      <c r="AW73" s="157">
        <v>132035.98945748748</v>
      </c>
      <c r="AX73" s="156">
        <v>1.8193095578510208</v>
      </c>
      <c r="AY73" s="155">
        <v>304.62238377898086</v>
      </c>
      <c r="AZ73" s="155">
        <v>548.22491600050978</v>
      </c>
      <c r="BA73" s="155">
        <v>214.36000790242224</v>
      </c>
      <c r="BB73" s="157">
        <v>145.54476462808168</v>
      </c>
      <c r="BC73" s="155">
        <v>91.370819333418297</v>
      </c>
      <c r="BD73" s="157">
        <v>181.9309557851021</v>
      </c>
      <c r="BE73" s="155">
        <v>91.370819333418297</v>
      </c>
      <c r="BF73" s="157">
        <v>181.9309557851021</v>
      </c>
      <c r="BG73" s="156">
        <v>90.965477892551036</v>
      </c>
      <c r="BH73" s="107">
        <v>4951.3496046557802</v>
      </c>
      <c r="BI73" s="95">
        <v>0</v>
      </c>
      <c r="BJ73" s="86">
        <v>0</v>
      </c>
      <c r="BK73" s="97">
        <v>99026.992093115594</v>
      </c>
      <c r="BL73" s="95">
        <v>0</v>
      </c>
      <c r="BM73" s="86">
        <v>0</v>
      </c>
      <c r="BN73" s="97">
        <v>49513.496046557797</v>
      </c>
      <c r="BO73" s="156">
        <v>188622.84208212499</v>
      </c>
      <c r="BP73" s="156">
        <v>188622.84208212499</v>
      </c>
      <c r="BQ73" s="156">
        <v>132035.98945748748</v>
      </c>
      <c r="BR73" s="156">
        <v>132035.98945748748</v>
      </c>
      <c r="BS73" s="156">
        <v>353667.82890398434</v>
      </c>
      <c r="BT73" s="156">
        <v>94311.421041062495</v>
      </c>
      <c r="BU73" s="156">
        <v>94311.421041062495</v>
      </c>
      <c r="BV73" s="156">
        <v>66017.994728743739</v>
      </c>
      <c r="BW73" s="156">
        <v>66017.994728743739</v>
      </c>
      <c r="BX73" s="156">
        <v>176833.91445199217</v>
      </c>
      <c r="BY73" s="95">
        <v>7918.3030953213438</v>
      </c>
      <c r="BZ73" s="155">
        <v>9500.3109433322679</v>
      </c>
      <c r="CA73" s="86">
        <v>2786.0190262945102</v>
      </c>
      <c r="CB73" s="97">
        <v>2364.54135847936</v>
      </c>
      <c r="CC73" s="95">
        <v>0</v>
      </c>
      <c r="CD73" s="86">
        <v>0</v>
      </c>
      <c r="CE73" s="97">
        <v>137537.48901821612</v>
      </c>
      <c r="CF73" s="95">
        <v>0</v>
      </c>
      <c r="CG73" s="86">
        <v>0</v>
      </c>
      <c r="CH73" s="97">
        <v>68768.744509108059</v>
      </c>
      <c r="CI73" s="97">
        <v>89698.362403184437</v>
      </c>
      <c r="CJ73" s="97">
        <v>89698.362403184437</v>
      </c>
      <c r="CK73" s="97">
        <v>89698.362403184437</v>
      </c>
      <c r="CL73" s="97">
        <v>89698.362403184437</v>
      </c>
      <c r="CM73" s="97">
        <v>89698.362403184437</v>
      </c>
      <c r="CN73" s="97">
        <v>89698.362403184437</v>
      </c>
      <c r="CO73" s="97">
        <v>89698.362403184437</v>
      </c>
      <c r="CP73" s="154">
        <v>5886.432490962683</v>
      </c>
      <c r="CQ73" s="157">
        <v>883.56165795193874</v>
      </c>
      <c r="CR73" s="155">
        <v>5678.2516512071506</v>
      </c>
      <c r="CS73" s="155">
        <v>897.12002642494099</v>
      </c>
      <c r="CT73" s="154">
        <v>5830.000696444381</v>
      </c>
      <c r="CU73" s="157">
        <v>1029.5857209380558</v>
      </c>
      <c r="CV73" s="154">
        <v>6156.6333322395058</v>
      </c>
      <c r="CW73" s="157">
        <v>972.70064748419213</v>
      </c>
      <c r="CX73" s="155">
        <v>85030.393238989156</v>
      </c>
      <c r="CY73" s="155">
        <v>239839.09124360676</v>
      </c>
      <c r="CZ73" s="155">
        <v>147747.63829648151</v>
      </c>
      <c r="DA73" s="154">
        <v>92536.17917915259</v>
      </c>
      <c r="DB73" s="157">
        <v>29995.082149914462</v>
      </c>
      <c r="DC73" s="156">
        <v>41169.514489565547</v>
      </c>
      <c r="DD73" s="154">
        <v>58877.195204153235</v>
      </c>
      <c r="DE73" s="157">
        <v>1424.3670794861393</v>
      </c>
      <c r="DF73" s="154">
        <v>12728.153030913616</v>
      </c>
      <c r="DG73" s="157">
        <v>1910.5133732402337</v>
      </c>
      <c r="DH73" s="156">
        <v>33008.997364371869</v>
      </c>
      <c r="DI73" s="156">
        <v>171921.86127277013</v>
      </c>
      <c r="DJ73" s="154">
        <v>265.71997887184108</v>
      </c>
      <c r="DK73" s="155">
        <v>324.10688005892803</v>
      </c>
      <c r="DL73" s="157">
        <v>984.98425530987686</v>
      </c>
      <c r="DM73" s="97">
        <v>16205.344002946402</v>
      </c>
      <c r="DN73" s="97">
        <v>165044.98682185932</v>
      </c>
      <c r="DO73" s="156">
        <v>16205.344002946402</v>
      </c>
      <c r="DP73" s="156">
        <v>171921.86127277013</v>
      </c>
      <c r="DQ73" s="156">
        <v>1105211.9653249511</v>
      </c>
      <c r="DR73" s="155">
        <v>304.62238377898086</v>
      </c>
      <c r="DS73" s="155">
        <v>548.22491600050978</v>
      </c>
      <c r="DT73" s="155">
        <v>142.90667193494815</v>
      </c>
      <c r="DU73" s="157">
        <v>181.9309557851021</v>
      </c>
      <c r="DV73" s="154">
        <v>12037.706526743774</v>
      </c>
      <c r="DW73" s="157">
        <v>8647.5446067061384</v>
      </c>
      <c r="DX73" s="154">
        <v>14847.394511549066</v>
      </c>
      <c r="DY73" s="157">
        <v>10809.430758382672</v>
      </c>
      <c r="DZ73" s="107">
        <v>1484.7394511549069</v>
      </c>
      <c r="EA73" s="154">
        <v>29954.827881742523</v>
      </c>
      <c r="EB73" s="157">
        <v>21808.179045495312</v>
      </c>
      <c r="EC73" s="156">
        <v>36164.238944712626</v>
      </c>
      <c r="ED73" s="154">
        <v>19664.070219177778</v>
      </c>
      <c r="EE73" s="157">
        <v>14316.141818474542</v>
      </c>
      <c r="EF73" s="154">
        <v>91691.659345477412</v>
      </c>
      <c r="EG73" s="155">
        <v>106287.99154873651</v>
      </c>
      <c r="EH73" s="155">
        <v>91179.234278631455</v>
      </c>
      <c r="EI73" s="155">
        <v>158812.37122887475</v>
      </c>
      <c r="EJ73" s="157">
        <v>55014.995607286444</v>
      </c>
      <c r="EK73" s="157">
        <v>89698.362403184437</v>
      </c>
      <c r="EL73" s="155">
        <v>276348.77802671492</v>
      </c>
      <c r="EM73" s="155">
        <v>497341.27788344427</v>
      </c>
      <c r="EN73" s="155">
        <v>129642.75202357121</v>
      </c>
      <c r="EO73" s="157">
        <v>165044.98682185932</v>
      </c>
      <c r="EP73" s="157">
        <v>94853.440702218009</v>
      </c>
      <c r="EQ73" s="86">
        <v>0</v>
      </c>
      <c r="ER73" s="86">
        <v>33688.060019553464</v>
      </c>
      <c r="ES73" s="86">
        <v>13172.281305073044</v>
      </c>
      <c r="ET73" s="97">
        <v>0</v>
      </c>
      <c r="EU73" s="86">
        <v>8105.9131579384766</v>
      </c>
      <c r="EV73" s="86">
        <v>10283.587249511509</v>
      </c>
      <c r="EW73" s="86">
        <v>1740.6748397013118</v>
      </c>
      <c r="EX73" s="97">
        <v>3988.818292513105</v>
      </c>
      <c r="EY73" s="154">
        <v>336101.38752787211</v>
      </c>
      <c r="EZ73" s="157">
        <v>32410.688005892804</v>
      </c>
      <c r="FA73" s="156">
        <v>1471.1727194727932</v>
      </c>
      <c r="FB73" s="156">
        <v>1572.5607279538331</v>
      </c>
      <c r="FC73" s="156">
        <v>197.75103889685013</v>
      </c>
      <c r="FD73" s="154">
        <v>4294.3349640233928</v>
      </c>
      <c r="FE73" s="86">
        <v>21060.692946301238</v>
      </c>
      <c r="FF73" s="86">
        <v>4379.8621673064836</v>
      </c>
      <c r="FG73" s="86">
        <v>941.90722414549236</v>
      </c>
      <c r="FH73" s="86">
        <v>24279.678831741294</v>
      </c>
      <c r="FI73" s="97">
        <v>1486.5109488821199</v>
      </c>
      <c r="FJ73" s="157">
        <v>64821.376011785607</v>
      </c>
      <c r="FK73" s="156">
        <v>1314.2147310261932</v>
      </c>
      <c r="FL73" s="157">
        <v>1400362.6525135273</v>
      </c>
      <c r="FM73" s="157">
        <v>0</v>
      </c>
      <c r="FN73" s="157">
        <v>0</v>
      </c>
      <c r="FO73" s="157">
        <v>0</v>
      </c>
      <c r="FP73" s="157">
        <v>0</v>
      </c>
      <c r="FQ73" s="157">
        <v>0</v>
      </c>
      <c r="FR73" s="157">
        <v>0</v>
      </c>
      <c r="FS73" s="157">
        <v>0</v>
      </c>
      <c r="FT73" s="157">
        <v>0</v>
      </c>
      <c r="FU73" s="157">
        <v>85455.498625648426</v>
      </c>
      <c r="FV73" s="154">
        <v>32410.688005892804</v>
      </c>
      <c r="FW73" s="155">
        <v>906185.51488508657</v>
      </c>
      <c r="FX73" s="157">
        <v>492492.12765493843</v>
      </c>
      <c r="FY73" s="155">
        <v>79572.067816895709</v>
      </c>
      <c r="FZ73" s="156">
        <v>24624.606382746919</v>
      </c>
      <c r="GA73" s="156">
        <v>33008.997364371869</v>
      </c>
      <c r="GB73" s="156">
        <v>29125.585909739886</v>
      </c>
      <c r="GC73" s="156">
        <v>33008.997364371869</v>
      </c>
      <c r="GD73" s="156">
        <v>15007.072692976564</v>
      </c>
      <c r="GE73" s="154">
        <v>341941.84611469193</v>
      </c>
      <c r="GF73" s="155">
        <v>209918.7833087545</v>
      </c>
      <c r="GG73" s="155">
        <v>252803.36644596388</v>
      </c>
      <c r="GH73" s="156">
        <v>117086.39814263573</v>
      </c>
      <c r="GI73" s="95">
        <v>48873.521474257832</v>
      </c>
      <c r="GJ73" s="95">
        <v>191332.17996219633</v>
      </c>
      <c r="GK73" s="86">
        <v>129642.75202357121</v>
      </c>
      <c r="GL73" s="97">
        <v>110029.9912145729</v>
      </c>
      <c r="GM73" s="86">
        <v>276348.77802671492</v>
      </c>
      <c r="GN73" s="86">
        <v>497341.27788344427</v>
      </c>
      <c r="GO73" s="86">
        <v>226874.81604124964</v>
      </c>
      <c r="GP73" s="97">
        <v>132035.98945748748</v>
      </c>
      <c r="GQ73" s="107">
        <v>172046.32958862375</v>
      </c>
      <c r="GR73" s="107">
        <v>840814.15169057332</v>
      </c>
      <c r="GS73" s="107">
        <v>93669.118514108588</v>
      </c>
    </row>
    <row r="74" spans="1:201" s="81" customFormat="1" ht="12.5" hidden="1" x14ac:dyDescent="0.25">
      <c r="A74" s="76" t="s">
        <v>201</v>
      </c>
      <c r="B74" s="154">
        <v>3165.09834007683</v>
      </c>
      <c r="C74" s="155">
        <v>2847.2866411459877</v>
      </c>
      <c r="D74" s="155">
        <v>1969.1808966850788</v>
      </c>
      <c r="E74" s="155">
        <v>4254.3314297302459</v>
      </c>
      <c r="F74" s="157">
        <v>1326.3879935595091</v>
      </c>
      <c r="G74" s="155">
        <v>3157.7886441413193</v>
      </c>
      <c r="H74" s="155">
        <v>2840.7109214204784</v>
      </c>
      <c r="I74" s="155">
        <v>1964.633134798971</v>
      </c>
      <c r="J74" s="155">
        <v>4244.5061839341033</v>
      </c>
      <c r="K74" s="155">
        <v>1323.3247418422825</v>
      </c>
      <c r="L74" s="154">
        <v>0</v>
      </c>
      <c r="M74" s="155">
        <v>2789.1787505103553</v>
      </c>
      <c r="N74" s="155">
        <v>1928.9935314466077</v>
      </c>
      <c r="O74" s="155">
        <v>5031.1496598542581</v>
      </c>
      <c r="P74" s="157">
        <v>1299.3188508338051</v>
      </c>
      <c r="Q74" s="95">
        <v>2165.5314180563419</v>
      </c>
      <c r="R74" s="86">
        <v>7251.8647513269225</v>
      </c>
      <c r="S74" s="86">
        <v>7014.5219325331209</v>
      </c>
      <c r="T74" s="86">
        <v>6804.0952478817771</v>
      </c>
      <c r="U74" s="97">
        <v>1299.3188508338051</v>
      </c>
      <c r="V74" s="154">
        <v>48632.282750754101</v>
      </c>
      <c r="W74" s="154">
        <v>895048.40401117445</v>
      </c>
      <c r="X74" s="155">
        <v>161253.54749393871</v>
      </c>
      <c r="Y74" s="157">
        <v>123720.18048034942</v>
      </c>
      <c r="Z74" s="154">
        <v>48632.282750754101</v>
      </c>
      <c r="AA74" s="154">
        <v>190387.76815255053</v>
      </c>
      <c r="AB74" s="155">
        <v>129002.83799515096</v>
      </c>
      <c r="AC74" s="157">
        <v>109486.88538084021</v>
      </c>
      <c r="AD74" s="155">
        <v>274984.72599113378</v>
      </c>
      <c r="AE74" s="155">
        <v>398977.32329263515</v>
      </c>
      <c r="AF74" s="155">
        <v>225754.96649151418</v>
      </c>
      <c r="AG74" s="157">
        <v>131384.26245700824</v>
      </c>
      <c r="AH74" s="154">
        <v>48632.282750754101</v>
      </c>
      <c r="AI74" s="154">
        <v>190387.76815255053</v>
      </c>
      <c r="AJ74" s="155">
        <v>129002.83799515096</v>
      </c>
      <c r="AK74" s="157">
        <v>109486.88538084021</v>
      </c>
      <c r="AL74" s="155">
        <v>274984.72599113378</v>
      </c>
      <c r="AM74" s="155">
        <v>398977.32329263515</v>
      </c>
      <c r="AN74" s="155">
        <v>225754.96649151418</v>
      </c>
      <c r="AO74" s="157">
        <v>131384.26245700824</v>
      </c>
      <c r="AP74" s="154">
        <v>48632.282750754101</v>
      </c>
      <c r="AQ74" s="154">
        <v>190387.76815255053</v>
      </c>
      <c r="AR74" s="155">
        <v>129002.83799515096</v>
      </c>
      <c r="AS74" s="157">
        <v>109486.88538084021</v>
      </c>
      <c r="AT74" s="155">
        <v>274984.72599113378</v>
      </c>
      <c r="AU74" s="155">
        <v>398977.32329263515</v>
      </c>
      <c r="AV74" s="155">
        <v>225754.96649151418</v>
      </c>
      <c r="AW74" s="157">
        <v>131384.26245700824</v>
      </c>
      <c r="AX74" s="156">
        <v>1.8103294822977321</v>
      </c>
      <c r="AY74" s="155">
        <v>303.11877379147035</v>
      </c>
      <c r="AZ74" s="155">
        <v>439.79721626780804</v>
      </c>
      <c r="BA74" s="155">
        <v>213.30193119510196</v>
      </c>
      <c r="BB74" s="157">
        <v>144.8263585838186</v>
      </c>
      <c r="BC74" s="155">
        <v>73.299536044634664</v>
      </c>
      <c r="BD74" s="157">
        <v>181.03294822977324</v>
      </c>
      <c r="BE74" s="155">
        <v>73.299536044634664</v>
      </c>
      <c r="BF74" s="157">
        <v>181.03294822977324</v>
      </c>
      <c r="BG74" s="156">
        <v>90.516474114886606</v>
      </c>
      <c r="BH74" s="107">
        <v>4926.9098421378085</v>
      </c>
      <c r="BI74" s="95">
        <v>0</v>
      </c>
      <c r="BJ74" s="86">
        <v>0</v>
      </c>
      <c r="BK74" s="97">
        <v>98538.196842756166</v>
      </c>
      <c r="BL74" s="95">
        <v>0</v>
      </c>
      <c r="BM74" s="86">
        <v>0</v>
      </c>
      <c r="BN74" s="97">
        <v>49269.098421378083</v>
      </c>
      <c r="BO74" s="156">
        <v>187691.80351001178</v>
      </c>
      <c r="BP74" s="156">
        <v>187691.80351001178</v>
      </c>
      <c r="BQ74" s="156">
        <v>131384.26245700824</v>
      </c>
      <c r="BR74" s="156">
        <v>131384.26245700824</v>
      </c>
      <c r="BS74" s="156">
        <v>351922.13158127211</v>
      </c>
      <c r="BT74" s="156">
        <v>93845.901755005892</v>
      </c>
      <c r="BU74" s="156">
        <v>93845.901755005892</v>
      </c>
      <c r="BV74" s="156">
        <v>65692.13122850412</v>
      </c>
      <c r="BW74" s="156">
        <v>65692.13122850412</v>
      </c>
      <c r="BX74" s="156">
        <v>175961.06579063606</v>
      </c>
      <c r="BY74" s="95">
        <v>7879.2185097746069</v>
      </c>
      <c r="BZ74" s="155">
        <v>7621.3433293722082</v>
      </c>
      <c r="CA74" s="86">
        <v>2772.2672921594044</v>
      </c>
      <c r="CB74" s="97">
        <v>2352.8700296742159</v>
      </c>
      <c r="CC74" s="95">
        <v>0</v>
      </c>
      <c r="CD74" s="86">
        <v>0</v>
      </c>
      <c r="CE74" s="97">
        <v>136858.60672605023</v>
      </c>
      <c r="CF74" s="95">
        <v>0</v>
      </c>
      <c r="CG74" s="86">
        <v>0</v>
      </c>
      <c r="CH74" s="97">
        <v>68429.303363025116</v>
      </c>
      <c r="CI74" s="97">
        <v>89255.613082206692</v>
      </c>
      <c r="CJ74" s="97">
        <v>89255.613082206692</v>
      </c>
      <c r="CK74" s="97">
        <v>89255.613082206692</v>
      </c>
      <c r="CL74" s="97">
        <v>89255.613082206692</v>
      </c>
      <c r="CM74" s="97">
        <v>89255.613082206692</v>
      </c>
      <c r="CN74" s="97">
        <v>89255.613082206692</v>
      </c>
      <c r="CO74" s="97">
        <v>89255.613082206692</v>
      </c>
      <c r="CP74" s="154">
        <v>5860.4568868296456</v>
      </c>
      <c r="CQ74" s="157">
        <v>879.20041529801142</v>
      </c>
      <c r="CR74" s="155">
        <v>5653.1947058865389</v>
      </c>
      <c r="CS74" s="155">
        <v>892.69185993568215</v>
      </c>
      <c r="CT74" s="154">
        <v>5804.2741141012275</v>
      </c>
      <c r="CU74" s="157">
        <v>1024.5037064327664</v>
      </c>
      <c r="CV74" s="154">
        <v>6129.465387907172</v>
      </c>
      <c r="CW74" s="157">
        <v>967.89941656257884</v>
      </c>
      <c r="CX74" s="155">
        <v>84610.684920348809</v>
      </c>
      <c r="CY74" s="155">
        <v>238655.25029102928</v>
      </c>
      <c r="CZ74" s="155">
        <v>147018.35891189479</v>
      </c>
      <c r="DA74" s="154">
        <v>61933.29259202088</v>
      </c>
      <c r="DB74" s="157">
        <v>29847.027024951836</v>
      </c>
      <c r="DC74" s="156">
        <v>40539.378165170987</v>
      </c>
      <c r="DD74" s="154">
        <v>58617.382368885919</v>
      </c>
      <c r="DE74" s="157">
        <v>1417.3364320989454</v>
      </c>
      <c r="DF74" s="154">
        <v>12671.986334874322</v>
      </c>
      <c r="DG74" s="157">
        <v>1901.0831174801688</v>
      </c>
      <c r="DH74" s="156">
        <v>32846.06561425206</v>
      </c>
      <c r="DI74" s="156">
        <v>171073.25840756277</v>
      </c>
      <c r="DJ74" s="154">
        <v>264.40839037609004</v>
      </c>
      <c r="DK74" s="155">
        <v>322.50709498787739</v>
      </c>
      <c r="DL74" s="157">
        <v>980.12239274596516</v>
      </c>
      <c r="DM74" s="97">
        <v>16125.354749393869</v>
      </c>
      <c r="DN74" s="97">
        <v>164230.32807126027</v>
      </c>
      <c r="DO74" s="156">
        <v>16125.354749393869</v>
      </c>
      <c r="DP74" s="156">
        <v>171073.25840756277</v>
      </c>
      <c r="DQ74" s="156">
        <v>1099756.6611914753</v>
      </c>
      <c r="DR74" s="155">
        <v>303.11877379147035</v>
      </c>
      <c r="DS74" s="155">
        <v>439.79721626780804</v>
      </c>
      <c r="DT74" s="155">
        <v>142.20128746340129</v>
      </c>
      <c r="DU74" s="157">
        <v>181.03294822977324</v>
      </c>
      <c r="DV74" s="154">
        <v>12037.560075920075</v>
      </c>
      <c r="DW74" s="157">
        <v>8604.8604996592967</v>
      </c>
      <c r="DX74" s="154">
        <v>14837.697895173234</v>
      </c>
      <c r="DY74" s="157">
        <v>10756.07562457412</v>
      </c>
      <c r="DZ74" s="107">
        <v>1483.7697895173235</v>
      </c>
      <c r="EA74" s="154">
        <v>29935.264821412482</v>
      </c>
      <c r="EB74" s="157">
        <v>21700.534310346709</v>
      </c>
      <c r="EC74" s="156">
        <v>36163.798970322976</v>
      </c>
      <c r="ED74" s="154">
        <v>19651.227902288141</v>
      </c>
      <c r="EE74" s="157">
        <v>14245.477629080984</v>
      </c>
      <c r="EF74" s="154">
        <v>91239.071150700154</v>
      </c>
      <c r="EG74" s="155">
        <v>105763.35615043607</v>
      </c>
      <c r="EH74" s="155">
        <v>73145.842603649784</v>
      </c>
      <c r="EI74" s="155">
        <v>158028.47654405993</v>
      </c>
      <c r="EJ74" s="157">
        <v>54743.442690420095</v>
      </c>
      <c r="EK74" s="157">
        <v>89255.613082206692</v>
      </c>
      <c r="EL74" s="155">
        <v>274984.72599113378</v>
      </c>
      <c r="EM74" s="155">
        <v>398977.32329263515</v>
      </c>
      <c r="EN74" s="155">
        <v>129002.83799515096</v>
      </c>
      <c r="EO74" s="157">
        <v>164230.32807126027</v>
      </c>
      <c r="EP74" s="157">
        <v>94385.246017965677</v>
      </c>
      <c r="EQ74" s="86">
        <v>0</v>
      </c>
      <c r="ER74" s="86">
        <v>27025.249282994417</v>
      </c>
      <c r="ES74" s="86">
        <v>13107.263188272487</v>
      </c>
      <c r="ET74" s="97">
        <v>0</v>
      </c>
      <c r="EU74" s="86">
        <v>8065.9025328787884</v>
      </c>
      <c r="EV74" s="86">
        <v>8249.7035679751552</v>
      </c>
      <c r="EW74" s="86">
        <v>1732.0829035424704</v>
      </c>
      <c r="EX74" s="97">
        <v>3969.1295652811004</v>
      </c>
      <c r="EY74" s="154">
        <v>334618.24190369446</v>
      </c>
      <c r="EZ74" s="157">
        <v>32250.709498787739</v>
      </c>
      <c r="FA74" s="156">
        <v>1463.9110403837174</v>
      </c>
      <c r="FB74" s="156">
        <v>1564.7985996847765</v>
      </c>
      <c r="FC74" s="156">
        <v>196.77494372801442</v>
      </c>
      <c r="FD74" s="154">
        <v>4275.3849556420191</v>
      </c>
      <c r="FE74" s="86">
        <v>20956.737787572893</v>
      </c>
      <c r="FF74" s="86">
        <v>3513.6148186601004</v>
      </c>
      <c r="FG74" s="86">
        <v>937.25798894496609</v>
      </c>
      <c r="FH74" s="86">
        <v>24159.834823129499</v>
      </c>
      <c r="FI74" s="97">
        <v>1479.1735605997651</v>
      </c>
      <c r="FJ74" s="157">
        <v>64501.418997575478</v>
      </c>
      <c r="FK74" s="156">
        <v>1307.7277934256451</v>
      </c>
      <c r="FL74" s="157">
        <v>1393450.4904972792</v>
      </c>
      <c r="FM74" s="157">
        <v>0</v>
      </c>
      <c r="FN74" s="157">
        <v>0</v>
      </c>
      <c r="FO74" s="157">
        <v>0</v>
      </c>
      <c r="FP74" s="157">
        <v>0</v>
      </c>
      <c r="FQ74" s="157">
        <v>0</v>
      </c>
      <c r="FR74" s="157">
        <v>0</v>
      </c>
      <c r="FS74" s="157">
        <v>0</v>
      </c>
      <c r="FT74" s="157">
        <v>0</v>
      </c>
      <c r="FU74" s="157">
        <v>85033.691995330533</v>
      </c>
      <c r="FV74" s="154">
        <v>32250.709498787739</v>
      </c>
      <c r="FW74" s="155">
        <v>901712.60132628796</v>
      </c>
      <c r="FX74" s="157">
        <v>490061.19637298264</v>
      </c>
      <c r="FY74" s="155">
        <v>63834.336778869474</v>
      </c>
      <c r="FZ74" s="156">
        <v>24503.05981864913</v>
      </c>
      <c r="GA74" s="156">
        <v>32846.06561425206</v>
      </c>
      <c r="GB74" s="156">
        <v>28981.822600810643</v>
      </c>
      <c r="GC74" s="156">
        <v>32846.06561425206</v>
      </c>
      <c r="GD74" s="156">
        <v>14932.998082619541</v>
      </c>
      <c r="GE74" s="154">
        <v>340432.92775967275</v>
      </c>
      <c r="GF74" s="155">
        <v>208882.62839711114</v>
      </c>
      <c r="GG74" s="155">
        <v>251555.53409054436</v>
      </c>
      <c r="GH74" s="156">
        <v>116508.46202558192</v>
      </c>
      <c r="GI74" s="95">
        <v>48632.282750754101</v>
      </c>
      <c r="GJ74" s="95">
        <v>190387.76815255053</v>
      </c>
      <c r="GK74" s="86">
        <v>129002.83799515096</v>
      </c>
      <c r="GL74" s="97">
        <v>109486.88538084021</v>
      </c>
      <c r="GM74" s="86">
        <v>274984.72599113378</v>
      </c>
      <c r="GN74" s="86">
        <v>398977.32329263515</v>
      </c>
      <c r="GO74" s="86">
        <v>225754.96649151418</v>
      </c>
      <c r="GP74" s="97">
        <v>131384.26245700824</v>
      </c>
      <c r="GQ74" s="107">
        <v>171197.11235030132</v>
      </c>
      <c r="GR74" s="107">
        <v>836663.90987170744</v>
      </c>
      <c r="GS74" s="107">
        <v>93206.769620465537</v>
      </c>
    </row>
    <row r="75" spans="1:201" s="81" customFormat="1" ht="12.5" hidden="1" x14ac:dyDescent="0.25">
      <c r="A75" s="136" t="s">
        <v>202</v>
      </c>
      <c r="B75" s="95">
        <v>28.587357863124431</v>
      </c>
      <c r="C75" s="86">
        <v>28.896500259338463</v>
      </c>
      <c r="D75" s="86">
        <v>1017.4230431713609</v>
      </c>
      <c r="E75" s="86">
        <v>43.176295454760506</v>
      </c>
      <c r="F75" s="97">
        <v>13.461226715287571</v>
      </c>
      <c r="G75" s="86">
        <v>28.521336251431315</v>
      </c>
      <c r="H75" s="86">
        <v>28.829764692919678</v>
      </c>
      <c r="I75" s="86">
        <v>1015.0733363741989</v>
      </c>
      <c r="J75" s="86">
        <v>43.076581146550915</v>
      </c>
      <c r="K75" s="86">
        <v>13.430138431880449</v>
      </c>
      <c r="L75" s="95">
        <v>0</v>
      </c>
      <c r="M75" s="86">
        <v>28.306775764249924</v>
      </c>
      <c r="N75" s="86">
        <v>996.65930759643516</v>
      </c>
      <c r="O75" s="86">
        <v>24.865624384087635</v>
      </c>
      <c r="P75" s="97">
        <v>13.186507802730681</v>
      </c>
      <c r="Q75" s="95">
        <v>21.977513004551142</v>
      </c>
      <c r="R75" s="86">
        <v>73.59761698704979</v>
      </c>
      <c r="S75" s="86">
        <v>3624.2156639870377</v>
      </c>
      <c r="T75" s="86">
        <v>69.053300519067221</v>
      </c>
      <c r="U75" s="97">
        <v>13.186507802730681</v>
      </c>
      <c r="V75" s="95">
        <v>493.55858690566379</v>
      </c>
      <c r="W75" s="95">
        <v>8084.1308171374894</v>
      </c>
      <c r="X75" s="86">
        <v>1636.5276012752993</v>
      </c>
      <c r="Y75" s="97">
        <v>1255.6095251080535</v>
      </c>
      <c r="Z75" s="95">
        <v>493.55858690566379</v>
      </c>
      <c r="AA75" s="95">
        <v>1932.2045460027045</v>
      </c>
      <c r="AB75" s="86">
        <v>1309.2220810202393</v>
      </c>
      <c r="AC75" s="97">
        <v>1111.1588717770387</v>
      </c>
      <c r="AD75" s="86">
        <v>2790.7608918218143</v>
      </c>
      <c r="AE75" s="86">
        <v>206140.90005854596</v>
      </c>
      <c r="AF75" s="86">
        <v>2291.1386417854187</v>
      </c>
      <c r="AG75" s="97">
        <v>1333.3906461324464</v>
      </c>
      <c r="AH75" s="95">
        <v>493.55858690566379</v>
      </c>
      <c r="AI75" s="95">
        <v>1932.2045460027045</v>
      </c>
      <c r="AJ75" s="86">
        <v>1309.2220810202393</v>
      </c>
      <c r="AK75" s="97">
        <v>1111.1588717770387</v>
      </c>
      <c r="AL75" s="86">
        <v>2790.7608918218143</v>
      </c>
      <c r="AM75" s="86">
        <v>206140.90005854596</v>
      </c>
      <c r="AN75" s="86">
        <v>2291.1386417854187</v>
      </c>
      <c r="AO75" s="97">
        <v>1333.3906461324464</v>
      </c>
      <c r="AP75" s="95">
        <v>493.55858690566379</v>
      </c>
      <c r="AQ75" s="95">
        <v>1932.2045460027045</v>
      </c>
      <c r="AR75" s="86">
        <v>1309.2220810202393</v>
      </c>
      <c r="AS75" s="97">
        <v>1111.1588717770387</v>
      </c>
      <c r="AT75" s="86">
        <v>2790.7608918218143</v>
      </c>
      <c r="AU75" s="86">
        <v>206140.90005854596</v>
      </c>
      <c r="AV75" s="86">
        <v>2291.1386417854187</v>
      </c>
      <c r="AW75" s="97">
        <v>1333.3906461324464</v>
      </c>
      <c r="AX75" s="107">
        <v>1.8372644888907167E-2</v>
      </c>
      <c r="AY75" s="86">
        <v>3.0762872971406181</v>
      </c>
      <c r="AZ75" s="86">
        <v>227.23144577866904</v>
      </c>
      <c r="BA75" s="86">
        <v>2.1647554626308629</v>
      </c>
      <c r="BB75" s="97">
        <v>1.4698115911125735</v>
      </c>
      <c r="BC75" s="86">
        <v>37.871907629778171</v>
      </c>
      <c r="BD75" s="97">
        <v>1.837264488890717</v>
      </c>
      <c r="BE75" s="86">
        <v>37.871907629778171</v>
      </c>
      <c r="BF75" s="97">
        <v>1.837264488890717</v>
      </c>
      <c r="BG75" s="107">
        <v>0.91863224444535829</v>
      </c>
      <c r="BH75" s="107">
        <v>50.002149229966733</v>
      </c>
      <c r="BI75" s="95">
        <v>0</v>
      </c>
      <c r="BJ75" s="86">
        <v>0</v>
      </c>
      <c r="BK75" s="97">
        <v>1000.0429845993347</v>
      </c>
      <c r="BL75" s="95">
        <v>0</v>
      </c>
      <c r="BM75" s="86">
        <v>0</v>
      </c>
      <c r="BN75" s="97">
        <v>500.02149229966733</v>
      </c>
      <c r="BO75" s="107">
        <v>1904.8437801892092</v>
      </c>
      <c r="BP75" s="107">
        <v>1904.8437801892092</v>
      </c>
      <c r="BQ75" s="107">
        <v>1333.3906461324464</v>
      </c>
      <c r="BR75" s="107">
        <v>1333.3906461324464</v>
      </c>
      <c r="BS75" s="107">
        <v>3571.5820878547675</v>
      </c>
      <c r="BT75" s="107">
        <v>952.42189009460458</v>
      </c>
      <c r="BU75" s="107">
        <v>952.42189009460458</v>
      </c>
      <c r="BV75" s="107">
        <v>666.69532306622318</v>
      </c>
      <c r="BW75" s="107">
        <v>666.69532306622318</v>
      </c>
      <c r="BX75" s="107">
        <v>1785.7910439273837</v>
      </c>
      <c r="BY75" s="95">
        <v>79.964495467673757</v>
      </c>
      <c r="BZ75" s="86">
        <v>3937.7440316818706</v>
      </c>
      <c r="CA75" s="86">
        <v>28.135145007598265</v>
      </c>
      <c r="CB75" s="97">
        <v>23.878772316125467</v>
      </c>
      <c r="CC75" s="95">
        <v>0</v>
      </c>
      <c r="CD75" s="86">
        <v>0</v>
      </c>
      <c r="CE75" s="97">
        <v>1388.9485897212983</v>
      </c>
      <c r="CF75" s="95">
        <v>0</v>
      </c>
      <c r="CG75" s="86">
        <v>0</v>
      </c>
      <c r="CH75" s="97">
        <v>694.47429486064914</v>
      </c>
      <c r="CI75" s="97">
        <v>905.8360367747598</v>
      </c>
      <c r="CJ75" s="97">
        <v>905.8360367747598</v>
      </c>
      <c r="CK75" s="97">
        <v>905.8360367747598</v>
      </c>
      <c r="CL75" s="97">
        <v>905.8360367747598</v>
      </c>
      <c r="CM75" s="97">
        <v>905.8360367747598</v>
      </c>
      <c r="CN75" s="97">
        <v>905.8360367747598</v>
      </c>
      <c r="CO75" s="97">
        <v>905.8360367747598</v>
      </c>
      <c r="CP75" s="95">
        <v>52.931997765713788</v>
      </c>
      <c r="CQ75" s="97">
        <v>8.922816080942253</v>
      </c>
      <c r="CR75" s="86">
        <v>51.059993328098614</v>
      </c>
      <c r="CS75" s="86">
        <v>9.0597378533544575</v>
      </c>
      <c r="CT75" s="95">
        <v>52.424551595908234</v>
      </c>
      <c r="CU75" s="97">
        <v>10.397467958024865</v>
      </c>
      <c r="CV75" s="95">
        <v>55.361698666678294</v>
      </c>
      <c r="CW75" s="97">
        <v>9.8230031839917142</v>
      </c>
      <c r="CX75" s="86">
        <v>858.69565902209604</v>
      </c>
      <c r="CY75" s="86">
        <v>2422.0608498874431</v>
      </c>
      <c r="CZ75" s="86">
        <v>1492.0577313969357</v>
      </c>
      <c r="DA75" s="95">
        <v>28420.759912500438</v>
      </c>
      <c r="DB75" s="97">
        <v>302.91106336237033</v>
      </c>
      <c r="DC75" s="107">
        <v>615.1492973507718</v>
      </c>
      <c r="DD75" s="95">
        <v>529.43570996225844</v>
      </c>
      <c r="DE75" s="97">
        <v>14.384242873851598</v>
      </c>
      <c r="DF75" s="95">
        <v>114.45413989344837</v>
      </c>
      <c r="DG75" s="97">
        <v>19.293684030062863</v>
      </c>
      <c r="DH75" s="107">
        <v>333.34766153311159</v>
      </c>
      <c r="DI75" s="107">
        <v>1736.1857371516226</v>
      </c>
      <c r="DJ75" s="95">
        <v>2.6834239344440505</v>
      </c>
      <c r="DK75" s="86">
        <v>3.2730552025505983</v>
      </c>
      <c r="DL75" s="97">
        <v>9.9470515426462374</v>
      </c>
      <c r="DM75" s="97">
        <v>163.65276012752992</v>
      </c>
      <c r="DN75" s="97">
        <v>1666.7383076655576</v>
      </c>
      <c r="DO75" s="107">
        <v>163.65276012752992</v>
      </c>
      <c r="DP75" s="107">
        <v>1736.1857371516226</v>
      </c>
      <c r="DQ75" s="107">
        <v>11161.194024546148</v>
      </c>
      <c r="DR75" s="86">
        <v>3.0762872971406181</v>
      </c>
      <c r="DS75" s="86">
        <v>227.23144577866904</v>
      </c>
      <c r="DT75" s="86">
        <v>1.4431703084205754</v>
      </c>
      <c r="DU75" s="97">
        <v>1.837264488890717</v>
      </c>
      <c r="DV75" s="95">
        <v>0.2996287683241039</v>
      </c>
      <c r="DW75" s="97">
        <v>87.328880087709877</v>
      </c>
      <c r="DX75" s="95">
        <v>20.306134829514601</v>
      </c>
      <c r="DY75" s="97">
        <v>109.16110010963733</v>
      </c>
      <c r="DZ75" s="107">
        <v>2.0306134829514604</v>
      </c>
      <c r="EA75" s="95">
        <v>40.967913480606022</v>
      </c>
      <c r="EB75" s="97">
        <v>220.23405942519767</v>
      </c>
      <c r="EC75" s="107">
        <v>0.9001587094941379</v>
      </c>
      <c r="ED75" s="95">
        <v>26.89369241566725</v>
      </c>
      <c r="EE75" s="97">
        <v>144.57429120569981</v>
      </c>
      <c r="EF75" s="95">
        <v>925.96572648086544</v>
      </c>
      <c r="EG75" s="86">
        <v>1073.3695737776209</v>
      </c>
      <c r="EH75" s="86">
        <v>37792.498344066757</v>
      </c>
      <c r="EI75" s="86">
        <v>1603.7970492497932</v>
      </c>
      <c r="EJ75" s="97">
        <v>555.57943588851924</v>
      </c>
      <c r="EK75" s="97">
        <v>905.8360367747598</v>
      </c>
      <c r="EL75" s="86">
        <v>2790.7608918218143</v>
      </c>
      <c r="EM75" s="86">
        <v>206140.90005854596</v>
      </c>
      <c r="EN75" s="86">
        <v>1309.2220810202393</v>
      </c>
      <c r="EO75" s="97">
        <v>1666.7383076655576</v>
      </c>
      <c r="EP75" s="97">
        <v>957.89557911813665</v>
      </c>
      <c r="EQ75" s="86">
        <v>0</v>
      </c>
      <c r="ER75" s="86">
        <v>13963.222685257511</v>
      </c>
      <c r="ES75" s="86">
        <v>133.0227974401239</v>
      </c>
      <c r="ET75" s="97">
        <v>0</v>
      </c>
      <c r="EU75" s="86">
        <v>81.859111501089032</v>
      </c>
      <c r="EV75" s="86">
        <v>4262.4009421990841</v>
      </c>
      <c r="EW75" s="86">
        <v>17.578537175753379</v>
      </c>
      <c r="EX75" s="97">
        <v>40.281843020318732</v>
      </c>
      <c r="EY75" s="95">
        <v>3022.2920115013703</v>
      </c>
      <c r="EZ75" s="97">
        <v>327.30552025505983</v>
      </c>
      <c r="FA75" s="107">
        <v>14.856918564781621</v>
      </c>
      <c r="FB75" s="107">
        <v>15.880804724108987</v>
      </c>
      <c r="FC75" s="107">
        <v>1.9970266183594751</v>
      </c>
      <c r="FD75" s="154">
        <v>38.615533104285767</v>
      </c>
      <c r="FE75" s="86">
        <v>212.68542835214981</v>
      </c>
      <c r="FF75" s="86">
        <v>1815.3906973965804</v>
      </c>
      <c r="FG75" s="86">
        <v>9.5120299197254656</v>
      </c>
      <c r="FH75" s="86">
        <v>245.19297184323807</v>
      </c>
      <c r="FI75" s="97">
        <v>15.011814602647227</v>
      </c>
      <c r="FJ75" s="97">
        <v>654.61104051011966</v>
      </c>
      <c r="FK75" s="107">
        <v>13.271848354073301</v>
      </c>
      <c r="FL75" s="97">
        <v>14141.829585455285</v>
      </c>
      <c r="FM75" s="97">
        <v>0</v>
      </c>
      <c r="FN75" s="97">
        <v>0</v>
      </c>
      <c r="FO75" s="97">
        <v>0</v>
      </c>
      <c r="FP75" s="97">
        <v>0</v>
      </c>
      <c r="FQ75" s="97">
        <v>0</v>
      </c>
      <c r="FR75" s="97">
        <v>0</v>
      </c>
      <c r="FS75" s="97">
        <v>0</v>
      </c>
      <c r="FT75" s="97">
        <v>0</v>
      </c>
      <c r="FU75" s="97">
        <v>862.98866692487331</v>
      </c>
      <c r="FV75" s="95">
        <v>327.30552025505983</v>
      </c>
      <c r="FW75" s="86">
        <v>9151.2874192345371</v>
      </c>
      <c r="FX75" s="97">
        <v>4973.5257713231185</v>
      </c>
      <c r="FY75" s="86">
        <v>32981.492606247579</v>
      </c>
      <c r="FZ75" s="107">
        <v>248.67628856615593</v>
      </c>
      <c r="GA75" s="107">
        <v>333.34766153311159</v>
      </c>
      <c r="GB75" s="107">
        <v>294.13028958803966</v>
      </c>
      <c r="GC75" s="107">
        <v>333.34766153311159</v>
      </c>
      <c r="GD75" s="107">
        <v>151.55178854540611</v>
      </c>
      <c r="GE75" s="95">
        <v>3074.8106025737929</v>
      </c>
      <c r="GF75" s="86">
        <v>2119.9049082107999</v>
      </c>
      <c r="GG75" s="86">
        <v>2552.9830579894669</v>
      </c>
      <c r="GH75" s="107">
        <v>1182.4193442576318</v>
      </c>
      <c r="GI75" s="95">
        <v>493.55858690566379</v>
      </c>
      <c r="GJ75" s="95">
        <v>1932.2045460027045</v>
      </c>
      <c r="GK75" s="86">
        <v>1309.2220810202393</v>
      </c>
      <c r="GL75" s="97">
        <v>1111.1588717770387</v>
      </c>
      <c r="GM75" s="86">
        <v>2790.7608918218143</v>
      </c>
      <c r="GN75" s="86">
        <v>206140.90005854596</v>
      </c>
      <c r="GO75" s="86">
        <v>2291.1386417854187</v>
      </c>
      <c r="GP75" s="97">
        <v>1333.3906461324464</v>
      </c>
      <c r="GQ75" s="107">
        <v>1737.4427042011446</v>
      </c>
      <c r="GR75" s="107">
        <v>8491.1222281632326</v>
      </c>
      <c r="GS75" s="107">
        <v>945.93547540610541</v>
      </c>
    </row>
    <row r="76" spans="1:201" s="81" customFormat="1" ht="12.5" hidden="1" x14ac:dyDescent="0.25">
      <c r="A76" s="136" t="s">
        <v>203</v>
      </c>
      <c r="B76" s="95">
        <v>222.69360419709528</v>
      </c>
      <c r="C76" s="86">
        <v>298.67478326334231</v>
      </c>
      <c r="D76" s="86">
        <v>915.89815750583</v>
      </c>
      <c r="E76" s="86">
        <v>446.27102144998207</v>
      </c>
      <c r="F76" s="97">
        <v>139.13549860931425</v>
      </c>
      <c r="G76" s="86">
        <v>222.1793002613058</v>
      </c>
      <c r="H76" s="86">
        <v>297.98500316342779</v>
      </c>
      <c r="I76" s="86">
        <v>913.78291926678696</v>
      </c>
      <c r="J76" s="86">
        <v>445.24037243970452</v>
      </c>
      <c r="K76" s="86">
        <v>138.81416951321853</v>
      </c>
      <c r="L76" s="95">
        <v>0</v>
      </c>
      <c r="M76" s="86">
        <v>292.57937952327484</v>
      </c>
      <c r="N76" s="86">
        <v>897.20635837305792</v>
      </c>
      <c r="O76" s="86">
        <v>3147.0764404116089</v>
      </c>
      <c r="P76" s="97">
        <v>136.29599863769567</v>
      </c>
      <c r="Q76" s="95">
        <v>227.15999772949249</v>
      </c>
      <c r="R76" s="86">
        <v>760.70638676051294</v>
      </c>
      <c r="S76" s="86">
        <v>3262.5685759020298</v>
      </c>
      <c r="T76" s="86">
        <v>713.73624421821296</v>
      </c>
      <c r="U76" s="97">
        <v>136.29599863769567</v>
      </c>
      <c r="V76" s="95">
        <v>5101.4310608140513</v>
      </c>
      <c r="W76" s="95">
        <v>62974.837936715805</v>
      </c>
      <c r="X76" s="86">
        <v>16915.180808354693</v>
      </c>
      <c r="Y76" s="97">
        <v>12978.004236130349</v>
      </c>
      <c r="Z76" s="95">
        <v>5101.4310608140513</v>
      </c>
      <c r="AA76" s="95">
        <v>19971.303404165752</v>
      </c>
      <c r="AB76" s="86">
        <v>13532.144646683737</v>
      </c>
      <c r="AC76" s="97">
        <v>11484.95950100031</v>
      </c>
      <c r="AD76" s="86">
        <v>28845.358331423573</v>
      </c>
      <c r="AE76" s="86">
        <v>185570.86142034244</v>
      </c>
      <c r="AF76" s="86">
        <v>23681.253131696547</v>
      </c>
      <c r="AG76" s="97">
        <v>13781.951401200378</v>
      </c>
      <c r="AH76" s="95">
        <v>5101.4310608140513</v>
      </c>
      <c r="AI76" s="95">
        <v>19971.303404165752</v>
      </c>
      <c r="AJ76" s="86">
        <v>13532.144646683737</v>
      </c>
      <c r="AK76" s="97">
        <v>11484.95950100031</v>
      </c>
      <c r="AL76" s="86">
        <v>28845.358331423573</v>
      </c>
      <c r="AM76" s="86">
        <v>185570.86142034244</v>
      </c>
      <c r="AN76" s="86">
        <v>23681.253131696547</v>
      </c>
      <c r="AO76" s="97">
        <v>13781.951401200378</v>
      </c>
      <c r="AP76" s="95">
        <v>5101.4310608140513</v>
      </c>
      <c r="AQ76" s="95">
        <v>19971.303404165752</v>
      </c>
      <c r="AR76" s="86">
        <v>13532.144646683737</v>
      </c>
      <c r="AS76" s="97">
        <v>11484.95950100031</v>
      </c>
      <c r="AT76" s="86">
        <v>28845.358331423573</v>
      </c>
      <c r="AU76" s="86">
        <v>185570.86142034244</v>
      </c>
      <c r="AV76" s="86">
        <v>23681.253131696547</v>
      </c>
      <c r="AW76" s="97">
        <v>13781.951401200378</v>
      </c>
      <c r="AX76" s="107">
        <v>0.18990001145191715</v>
      </c>
      <c r="AY76" s="86">
        <v>31.796564756395298</v>
      </c>
      <c r="AZ76" s="86">
        <v>204.55685952162565</v>
      </c>
      <c r="BA76" s="86">
        <v>22.374954157656589</v>
      </c>
      <c r="BB76" s="97">
        <v>15.192000916153404</v>
      </c>
      <c r="BC76" s="86">
        <v>34.09280992027093</v>
      </c>
      <c r="BD76" s="97">
        <v>18.990001145191712</v>
      </c>
      <c r="BE76" s="86">
        <v>34.09280992027093</v>
      </c>
      <c r="BF76" s="97">
        <v>18.990001145191712</v>
      </c>
      <c r="BG76" s="107">
        <v>9.4950005725958562</v>
      </c>
      <c r="BH76" s="107">
        <v>516.823177545014</v>
      </c>
      <c r="BI76" s="95">
        <v>0</v>
      </c>
      <c r="BJ76" s="86">
        <v>0</v>
      </c>
      <c r="BK76" s="97">
        <v>10336.463550900284</v>
      </c>
      <c r="BL76" s="95">
        <v>0</v>
      </c>
      <c r="BM76" s="86">
        <v>0</v>
      </c>
      <c r="BN76" s="97">
        <v>5168.2317754501419</v>
      </c>
      <c r="BO76" s="107">
        <v>19688.502001714834</v>
      </c>
      <c r="BP76" s="107">
        <v>19688.502001714834</v>
      </c>
      <c r="BQ76" s="107">
        <v>13781.951401200378</v>
      </c>
      <c r="BR76" s="107">
        <v>13781.951401200378</v>
      </c>
      <c r="BS76" s="107">
        <v>36915.941253215366</v>
      </c>
      <c r="BT76" s="107">
        <v>9844.2510008574172</v>
      </c>
      <c r="BU76" s="107">
        <v>9844.2510008574172</v>
      </c>
      <c r="BV76" s="107">
        <v>6890.9757006001892</v>
      </c>
      <c r="BW76" s="107">
        <v>6890.9757006001892</v>
      </c>
      <c r="BX76" s="107">
        <v>18457.970626607683</v>
      </c>
      <c r="BY76" s="95">
        <v>826.51456537030299</v>
      </c>
      <c r="BZ76" s="86">
        <v>3544.8111064057771</v>
      </c>
      <c r="CA76" s="86">
        <v>290.80540071669975</v>
      </c>
      <c r="CB76" s="97">
        <v>246.81145059456276</v>
      </c>
      <c r="CC76" s="95">
        <v>0</v>
      </c>
      <c r="CD76" s="86">
        <v>0</v>
      </c>
      <c r="CE76" s="97">
        <v>14356.199376250384</v>
      </c>
      <c r="CF76" s="95">
        <v>0</v>
      </c>
      <c r="CG76" s="86">
        <v>0</v>
      </c>
      <c r="CH76" s="97">
        <v>7178.0996881251922</v>
      </c>
      <c r="CI76" s="97">
        <v>9362.738723641558</v>
      </c>
      <c r="CJ76" s="97">
        <v>9362.738723641558</v>
      </c>
      <c r="CK76" s="97">
        <v>9362.738723641558</v>
      </c>
      <c r="CL76" s="97">
        <v>9362.738723641558</v>
      </c>
      <c r="CM76" s="97">
        <v>9362.738723641558</v>
      </c>
      <c r="CN76" s="97">
        <v>9362.738723641558</v>
      </c>
      <c r="CO76" s="97">
        <v>9362.738723641558</v>
      </c>
      <c r="CP76" s="95">
        <v>412.3367194771281</v>
      </c>
      <c r="CQ76" s="97">
        <v>92.226398877242673</v>
      </c>
      <c r="CR76" s="86">
        <v>397.75393021477339</v>
      </c>
      <c r="CS76" s="86">
        <v>93.641624954180202</v>
      </c>
      <c r="CT76" s="95">
        <v>408.38374778135039</v>
      </c>
      <c r="CU76" s="97">
        <v>107.4684290824124</v>
      </c>
      <c r="CV76" s="95">
        <v>431.26392685835526</v>
      </c>
      <c r="CW76" s="97">
        <v>101.53075011309397</v>
      </c>
      <c r="CX76" s="86">
        <v>8875.4948712072655</v>
      </c>
      <c r="CY76" s="86">
        <v>25034.467596364935</v>
      </c>
      <c r="CZ76" s="86">
        <v>15421.937450621117</v>
      </c>
      <c r="DA76" s="95">
        <v>7796.1838676893021</v>
      </c>
      <c r="DB76" s="97">
        <v>3130.8945853602745</v>
      </c>
      <c r="DC76" s="107">
        <v>39271.753509769049</v>
      </c>
      <c r="DD76" s="95">
        <v>4124.268741681386</v>
      </c>
      <c r="DE76" s="97">
        <v>148.67581140268021</v>
      </c>
      <c r="DF76" s="95">
        <v>891.59008853450177</v>
      </c>
      <c r="DG76" s="97">
        <v>199.41988975527102</v>
      </c>
      <c r="DH76" s="107">
        <v>3445.4878503000946</v>
      </c>
      <c r="DI76" s="107">
        <v>17945.24922031298</v>
      </c>
      <c r="DJ76" s="95">
        <v>27.735921472522676</v>
      </c>
      <c r="DK76" s="86">
        <v>33.830361616709354</v>
      </c>
      <c r="DL76" s="97">
        <v>102.81291633747401</v>
      </c>
      <c r="DM76" s="97">
        <v>1691.5180808354673</v>
      </c>
      <c r="DN76" s="97">
        <v>17227.439251500462</v>
      </c>
      <c r="DO76" s="107">
        <v>1691.5180808354671</v>
      </c>
      <c r="DP76" s="107">
        <v>17945.24922031298</v>
      </c>
      <c r="DQ76" s="107">
        <v>115362.31641629792</v>
      </c>
      <c r="DR76" s="86">
        <v>31.796564756395298</v>
      </c>
      <c r="DS76" s="86">
        <v>204.55685952162565</v>
      </c>
      <c r="DT76" s="86">
        <v>14.916636105104388</v>
      </c>
      <c r="DU76" s="97">
        <v>18.990001145191712</v>
      </c>
      <c r="DV76" s="95">
        <v>12011.133435148351</v>
      </c>
      <c r="DW76" s="97">
        <v>902.63298665027651</v>
      </c>
      <c r="DX76" s="95">
        <v>14762.840321976426</v>
      </c>
      <c r="DY76" s="97">
        <v>1128.2912333128461</v>
      </c>
      <c r="DZ76" s="95">
        <v>1476.2840321976425</v>
      </c>
      <c r="EA76" s="95">
        <v>29784.238611459539</v>
      </c>
      <c r="EB76" s="97">
        <v>2276.3434802029151</v>
      </c>
      <c r="EC76" s="107">
        <v>36084.406824547405</v>
      </c>
      <c r="ED76" s="95">
        <v>19552.085620143331</v>
      </c>
      <c r="EE76" s="97">
        <v>1494.322658584204</v>
      </c>
      <c r="EF76" s="95">
        <v>9570.7995841669181</v>
      </c>
      <c r="EG76" s="86">
        <v>11094.368589009086</v>
      </c>
      <c r="EH76" s="86">
        <v>34021.324593729456</v>
      </c>
      <c r="EI76" s="86">
        <v>16576.877192187589</v>
      </c>
      <c r="EJ76" s="97">
        <v>5742.4797505001552</v>
      </c>
      <c r="EK76" s="97">
        <v>9362.7387236415525</v>
      </c>
      <c r="EL76" s="86">
        <v>28845.358331423573</v>
      </c>
      <c r="EM76" s="86">
        <v>185570.86142034244</v>
      </c>
      <c r="EN76" s="86">
        <v>13532.144646683737</v>
      </c>
      <c r="EO76" s="97">
        <v>17227.439251500444</v>
      </c>
      <c r="EP76" s="97">
        <v>9900.8271560347494</v>
      </c>
      <c r="EQ76" s="86">
        <v>0</v>
      </c>
      <c r="ER76" s="86">
        <v>12569.884293565165</v>
      </c>
      <c r="ES76" s="86">
        <v>1374.9261965269598</v>
      </c>
      <c r="ET76" s="97">
        <v>0</v>
      </c>
      <c r="EU76" s="86">
        <v>846.09735318436469</v>
      </c>
      <c r="EV76" s="86">
        <v>3837.0717035683751</v>
      </c>
      <c r="EW76" s="86">
        <v>181.69209883324993</v>
      </c>
      <c r="EX76" s="97">
        <v>416.35390533680948</v>
      </c>
      <c r="EY76" s="95">
        <v>23543.452465941606</v>
      </c>
      <c r="EZ76" s="97">
        <v>3383.0361616709342</v>
      </c>
      <c r="FA76" s="107">
        <v>153.56139644845939</v>
      </c>
      <c r="FB76" s="107">
        <v>164.14430351259807</v>
      </c>
      <c r="FC76" s="107">
        <v>20.641305592599707</v>
      </c>
      <c r="FD76" s="95">
        <v>300.81241806813887</v>
      </c>
      <c r="FE76" s="86">
        <v>2198.3206840357961</v>
      </c>
      <c r="FF76" s="86">
        <v>1634.2395683470941</v>
      </c>
      <c r="FG76" s="86">
        <v>98.316524463903193</v>
      </c>
      <c r="FH76" s="86">
        <v>2534.3192796957264</v>
      </c>
      <c r="FI76" s="97">
        <v>155.16240487932987</v>
      </c>
      <c r="FJ76" s="97">
        <v>6766.0723233418685</v>
      </c>
      <c r="FK76" s="107">
        <v>137.17808022013878</v>
      </c>
      <c r="FL76" s="97">
        <v>146170.22298463201</v>
      </c>
      <c r="FM76" s="97">
        <v>0</v>
      </c>
      <c r="FN76" s="97">
        <v>0</v>
      </c>
      <c r="FO76" s="97">
        <v>0</v>
      </c>
      <c r="FP76" s="97">
        <v>0</v>
      </c>
      <c r="FQ76" s="97">
        <v>0</v>
      </c>
      <c r="FR76" s="97">
        <v>0</v>
      </c>
      <c r="FS76" s="97">
        <v>0</v>
      </c>
      <c r="FT76" s="97">
        <v>0</v>
      </c>
      <c r="FU76" s="97">
        <v>8919.8674835790735</v>
      </c>
      <c r="FV76" s="95">
        <v>3383.0361616709342</v>
      </c>
      <c r="FW76" s="86">
        <v>94587.883030476165</v>
      </c>
      <c r="FX76" s="97">
        <v>51406.458168737066</v>
      </c>
      <c r="FY76" s="86">
        <v>29690.391339766957</v>
      </c>
      <c r="FZ76" s="107">
        <v>2570.3229084368504</v>
      </c>
      <c r="GA76" s="107">
        <v>3445.4878503000946</v>
      </c>
      <c r="GB76" s="107">
        <v>3040.1363385000841</v>
      </c>
      <c r="GC76" s="107">
        <v>3445.4878503000946</v>
      </c>
      <c r="GD76" s="107">
        <v>1566.4422054827537</v>
      </c>
      <c r="GE76" s="95">
        <v>23952.568774950225</v>
      </c>
      <c r="GF76" s="86">
        <v>21911.377963292936</v>
      </c>
      <c r="GG76" s="86">
        <v>26387.682061033265</v>
      </c>
      <c r="GH76" s="107">
        <v>12221.509117125752</v>
      </c>
      <c r="GI76" s="95">
        <v>5101.4310608140513</v>
      </c>
      <c r="GJ76" s="95">
        <v>19971.303404165752</v>
      </c>
      <c r="GK76" s="86">
        <v>13532.144646683737</v>
      </c>
      <c r="GL76" s="97">
        <v>11484.95950100031</v>
      </c>
      <c r="GM76" s="86">
        <v>28845.358331423573</v>
      </c>
      <c r="GN76" s="86">
        <v>185570.86142034244</v>
      </c>
      <c r="GO76" s="86">
        <v>23681.253131696547</v>
      </c>
      <c r="GP76" s="97">
        <v>13781.951401200378</v>
      </c>
      <c r="GQ76" s="107">
        <v>17958.241255947592</v>
      </c>
      <c r="GR76" s="107">
        <v>87764.402899954002</v>
      </c>
      <c r="GS76" s="107">
        <v>9777.2072937006014</v>
      </c>
    </row>
    <row r="77" spans="1:201" s="81" customFormat="1" ht="12.5" hidden="1" x14ac:dyDescent="0.25">
      <c r="A77" s="138" t="s">
        <v>204</v>
      </c>
      <c r="B77" s="158">
        <v>2913.8173780166103</v>
      </c>
      <c r="C77" s="159">
        <v>2519.7153576233068</v>
      </c>
      <c r="D77" s="159">
        <v>35.859696007887869</v>
      </c>
      <c r="E77" s="159">
        <v>3764.8841128255035</v>
      </c>
      <c r="F77" s="160">
        <v>1173.7912682349074</v>
      </c>
      <c r="G77" s="159">
        <v>2907.0880076285821</v>
      </c>
      <c r="H77" s="159">
        <v>2513.8961535641311</v>
      </c>
      <c r="I77" s="159">
        <v>35.776879157985142</v>
      </c>
      <c r="J77" s="159">
        <v>3756.189230347848</v>
      </c>
      <c r="K77" s="159">
        <v>1171.0804338971834</v>
      </c>
      <c r="L77" s="158">
        <v>0</v>
      </c>
      <c r="M77" s="159">
        <v>2468.2925952228306</v>
      </c>
      <c r="N77" s="159">
        <v>35.127865477114646</v>
      </c>
      <c r="O77" s="159">
        <v>1859.2075950585615</v>
      </c>
      <c r="P77" s="160">
        <v>1149.8363443933788</v>
      </c>
      <c r="Q77" s="163">
        <v>1916.3939073222984</v>
      </c>
      <c r="R77" s="162">
        <v>6417.5607475793595</v>
      </c>
      <c r="S77" s="162">
        <v>127.73769264405328</v>
      </c>
      <c r="T77" s="162">
        <v>6021.3057031444969</v>
      </c>
      <c r="U77" s="164">
        <v>1149.8363443933788</v>
      </c>
      <c r="V77" s="158">
        <v>43037.293103034383</v>
      </c>
      <c r="W77" s="158">
        <v>823989.43525732111</v>
      </c>
      <c r="X77" s="159">
        <v>142701.83908430871</v>
      </c>
      <c r="Y77" s="160">
        <v>109486.56671911101</v>
      </c>
      <c r="Z77" s="158">
        <v>43037.293103034383</v>
      </c>
      <c r="AA77" s="158">
        <v>168484.26020238208</v>
      </c>
      <c r="AB77" s="159">
        <v>114161.47126744698</v>
      </c>
      <c r="AC77" s="160">
        <v>96890.76700806286</v>
      </c>
      <c r="AD77" s="159">
        <v>243348.60676788838</v>
      </c>
      <c r="AE77" s="159">
        <v>7265.5618137467527</v>
      </c>
      <c r="AF77" s="159">
        <v>199782.57471803221</v>
      </c>
      <c r="AG77" s="160">
        <v>116268.92040967541</v>
      </c>
      <c r="AH77" s="158">
        <v>43037.293103034383</v>
      </c>
      <c r="AI77" s="158">
        <v>168484.26020238208</v>
      </c>
      <c r="AJ77" s="159">
        <v>114161.47126744698</v>
      </c>
      <c r="AK77" s="160">
        <v>96890.76700806286</v>
      </c>
      <c r="AL77" s="159">
        <v>243348.60676788838</v>
      </c>
      <c r="AM77" s="159">
        <v>7265.5618137467527</v>
      </c>
      <c r="AN77" s="159">
        <v>199782.57471803221</v>
      </c>
      <c r="AO77" s="160">
        <v>116268.92040967541</v>
      </c>
      <c r="AP77" s="158">
        <v>43037.293103034383</v>
      </c>
      <c r="AQ77" s="158">
        <v>168484.26020238208</v>
      </c>
      <c r="AR77" s="159">
        <v>114161.47126744698</v>
      </c>
      <c r="AS77" s="160">
        <v>96890.76700806286</v>
      </c>
      <c r="AT77" s="159">
        <v>243348.60676788838</v>
      </c>
      <c r="AU77" s="159">
        <v>7265.5618137467527</v>
      </c>
      <c r="AV77" s="159">
        <v>199782.57471803221</v>
      </c>
      <c r="AW77" s="160">
        <v>116268.92040967541</v>
      </c>
      <c r="AX77" s="161">
        <v>1.6020568259569077</v>
      </c>
      <c r="AY77" s="159">
        <v>268.24592173793445</v>
      </c>
      <c r="AZ77" s="159">
        <v>8.0089109675133567</v>
      </c>
      <c r="BA77" s="159">
        <v>188.7622215748145</v>
      </c>
      <c r="BB77" s="160">
        <v>128.16454607655263</v>
      </c>
      <c r="BC77" s="159">
        <v>1.3348184945855592</v>
      </c>
      <c r="BD77" s="160">
        <v>160.2056825956908</v>
      </c>
      <c r="BE77" s="159">
        <v>1.3348184945855592</v>
      </c>
      <c r="BF77" s="160">
        <v>160.2056825956908</v>
      </c>
      <c r="BG77" s="161">
        <v>80.102841297845387</v>
      </c>
      <c r="BH77" s="245">
        <v>4360.0845153628279</v>
      </c>
      <c r="BI77" s="163">
        <v>0</v>
      </c>
      <c r="BJ77" s="162">
        <v>0</v>
      </c>
      <c r="BK77" s="164">
        <v>87201.690307256547</v>
      </c>
      <c r="BL77" s="163">
        <v>0</v>
      </c>
      <c r="BM77" s="162">
        <v>0</v>
      </c>
      <c r="BN77" s="164">
        <v>43600.845153628274</v>
      </c>
      <c r="BO77" s="161">
        <v>166098.45772810775</v>
      </c>
      <c r="BP77" s="161">
        <v>166098.45772810775</v>
      </c>
      <c r="BQ77" s="161">
        <v>116268.92040967541</v>
      </c>
      <c r="BR77" s="161">
        <v>116268.92040967541</v>
      </c>
      <c r="BS77" s="161">
        <v>311434.60824020201</v>
      </c>
      <c r="BT77" s="161">
        <v>83049.228864053875</v>
      </c>
      <c r="BU77" s="161">
        <v>83049.228864053875</v>
      </c>
      <c r="BV77" s="161">
        <v>58134.460204837706</v>
      </c>
      <c r="BW77" s="161">
        <v>58134.460204837706</v>
      </c>
      <c r="BX77" s="161">
        <v>155717.30412010101</v>
      </c>
      <c r="BY77" s="163">
        <v>6972.7394489366297</v>
      </c>
      <c r="BZ77" s="159">
        <v>138.78819128456067</v>
      </c>
      <c r="CA77" s="162">
        <v>2453.3267464351065</v>
      </c>
      <c r="CB77" s="164">
        <v>2082.1798067635277</v>
      </c>
      <c r="CC77" s="163">
        <v>0</v>
      </c>
      <c r="CD77" s="162">
        <v>0</v>
      </c>
      <c r="CE77" s="164">
        <v>121113.45876007856</v>
      </c>
      <c r="CF77" s="163">
        <v>0</v>
      </c>
      <c r="CG77" s="162">
        <v>0</v>
      </c>
      <c r="CH77" s="164">
        <v>60556.72938003928</v>
      </c>
      <c r="CI77" s="164">
        <v>78987.038321790373</v>
      </c>
      <c r="CJ77" s="164">
        <v>78987.038321790373</v>
      </c>
      <c r="CK77" s="164">
        <v>78987.038321790373</v>
      </c>
      <c r="CL77" s="164">
        <v>78987.038321790373</v>
      </c>
      <c r="CM77" s="164">
        <v>78987.038321790373</v>
      </c>
      <c r="CN77" s="164">
        <v>78987.038321790373</v>
      </c>
      <c r="CO77" s="164">
        <v>78987.038321790373</v>
      </c>
      <c r="CP77" s="158">
        <v>5395.1881695868033</v>
      </c>
      <c r="CQ77" s="160">
        <v>778.05120033982655</v>
      </c>
      <c r="CR77" s="159">
        <v>5204.3807823436673</v>
      </c>
      <c r="CS77" s="159">
        <v>789.99049712814747</v>
      </c>
      <c r="CT77" s="158">
        <v>5343.4658147239688</v>
      </c>
      <c r="CU77" s="160">
        <v>906.63780939232913</v>
      </c>
      <c r="CV77" s="158">
        <v>5642.8397623821384</v>
      </c>
      <c r="CW77" s="160">
        <v>856.5456632654932</v>
      </c>
      <c r="CX77" s="159">
        <v>74876.494390119449</v>
      </c>
      <c r="CY77" s="159">
        <v>211198.72184477691</v>
      </c>
      <c r="CZ77" s="159">
        <v>130104.36372987674</v>
      </c>
      <c r="DA77" s="158">
        <v>25716.348811831143</v>
      </c>
      <c r="DB77" s="160">
        <v>26413.22137622919</v>
      </c>
      <c r="DC77" s="161">
        <v>652.47535805117002</v>
      </c>
      <c r="DD77" s="158">
        <v>53963.677917242276</v>
      </c>
      <c r="DE77" s="160">
        <v>1254.2763778224135</v>
      </c>
      <c r="DF77" s="158">
        <v>11665.942106446371</v>
      </c>
      <c r="DG77" s="160">
        <v>1682.3695436948349</v>
      </c>
      <c r="DH77" s="161">
        <v>29067.230102418853</v>
      </c>
      <c r="DI77" s="161">
        <v>151391.82345009816</v>
      </c>
      <c r="DJ77" s="158">
        <v>233.98904496912328</v>
      </c>
      <c r="DK77" s="159">
        <v>285.40367816861743</v>
      </c>
      <c r="DL77" s="160">
        <v>867.3624248658449</v>
      </c>
      <c r="DM77" s="164">
        <v>14270.183908430872</v>
      </c>
      <c r="DN77" s="164">
        <v>145336.15051209426</v>
      </c>
      <c r="DO77" s="161">
        <v>14270.183908430872</v>
      </c>
      <c r="DP77" s="161">
        <v>151391.82345009816</v>
      </c>
      <c r="DQ77" s="161">
        <v>973233.15075063135</v>
      </c>
      <c r="DR77" s="159">
        <v>268.24592173793445</v>
      </c>
      <c r="DS77" s="159">
        <v>8.0089109675133567</v>
      </c>
      <c r="DT77" s="159">
        <v>125.84148104987632</v>
      </c>
      <c r="DU77" s="160">
        <v>160.2056825956908</v>
      </c>
      <c r="DV77" s="158">
        <v>26.127012003400456</v>
      </c>
      <c r="DW77" s="160">
        <v>7614.8986329213094</v>
      </c>
      <c r="DX77" s="158">
        <v>54.551438367295283</v>
      </c>
      <c r="DY77" s="160">
        <v>9518.6232911516363</v>
      </c>
      <c r="DZ77" s="245">
        <v>5.4551438367295289</v>
      </c>
      <c r="EA77" s="158">
        <v>110.05829647233695</v>
      </c>
      <c r="EB77" s="160">
        <v>19203.956770718596</v>
      </c>
      <c r="EC77" s="161">
        <v>78.491987066072511</v>
      </c>
      <c r="ED77" s="158">
        <v>72.248589729143347</v>
      </c>
      <c r="EE77" s="160">
        <v>12606.580679291081</v>
      </c>
      <c r="EF77" s="158">
        <v>80742.305840052373</v>
      </c>
      <c r="EG77" s="159">
        <v>93595.61798764937</v>
      </c>
      <c r="EH77" s="159">
        <v>1332.0196658535713</v>
      </c>
      <c r="EI77" s="159">
        <v>139847.80230262256</v>
      </c>
      <c r="EJ77" s="160">
        <v>48445.383504031422</v>
      </c>
      <c r="EK77" s="160">
        <v>78987.038321790373</v>
      </c>
      <c r="EL77" s="159">
        <v>243348.60676788838</v>
      </c>
      <c r="EM77" s="159">
        <v>7265.5618137467527</v>
      </c>
      <c r="EN77" s="159">
        <v>114161.47126744698</v>
      </c>
      <c r="EO77" s="160">
        <v>145336.15051209426</v>
      </c>
      <c r="EP77" s="160">
        <v>83526.523282812792</v>
      </c>
      <c r="EQ77" s="162">
        <v>0</v>
      </c>
      <c r="ER77" s="162">
        <v>492.14230417174082</v>
      </c>
      <c r="ES77" s="162">
        <v>11599.314194305403</v>
      </c>
      <c r="ET77" s="164">
        <v>0</v>
      </c>
      <c r="EU77" s="162">
        <v>7137.9460681933351</v>
      </c>
      <c r="EV77" s="162">
        <v>150.23092220769595</v>
      </c>
      <c r="EW77" s="162">
        <v>1532.8122675334671</v>
      </c>
      <c r="EX77" s="164">
        <v>3512.4938169239722</v>
      </c>
      <c r="EY77" s="158">
        <v>308052.49742625147</v>
      </c>
      <c r="EZ77" s="160">
        <v>28540.367816861744</v>
      </c>
      <c r="FA77" s="161">
        <v>1295.4927253704764</v>
      </c>
      <c r="FB77" s="161">
        <v>1384.7734914480695</v>
      </c>
      <c r="FC77" s="161">
        <v>174.13661151705523</v>
      </c>
      <c r="FD77" s="158">
        <v>3935.9570044695947</v>
      </c>
      <c r="FE77" s="162">
        <v>18545.731675184947</v>
      </c>
      <c r="FF77" s="162">
        <v>63.98455291642582</v>
      </c>
      <c r="FG77" s="162">
        <v>829.42943456133742</v>
      </c>
      <c r="FH77" s="162">
        <v>21380.322571590536</v>
      </c>
      <c r="FI77" s="164">
        <v>1308.9993411177879</v>
      </c>
      <c r="FJ77" s="160">
        <v>57080.735633723489</v>
      </c>
      <c r="FK77" s="161">
        <v>1157.2778648514332</v>
      </c>
      <c r="FL77" s="160">
        <v>1233138.4379271918</v>
      </c>
      <c r="FM77" s="160">
        <v>0</v>
      </c>
      <c r="FN77" s="160">
        <v>0</v>
      </c>
      <c r="FO77" s="160">
        <v>0</v>
      </c>
      <c r="FP77" s="160">
        <v>0</v>
      </c>
      <c r="FQ77" s="160">
        <v>0</v>
      </c>
      <c r="FR77" s="160">
        <v>0</v>
      </c>
      <c r="FS77" s="160">
        <v>0</v>
      </c>
      <c r="FT77" s="160">
        <v>0</v>
      </c>
      <c r="FU77" s="160">
        <v>75250.835844826594</v>
      </c>
      <c r="FV77" s="158">
        <v>28540.367816861744</v>
      </c>
      <c r="FW77" s="159">
        <v>797973.43087657727</v>
      </c>
      <c r="FX77" s="160">
        <v>433681.21243292245</v>
      </c>
      <c r="FY77" s="159">
        <v>1162.4528328549372</v>
      </c>
      <c r="FZ77" s="161">
        <v>21684.060621646124</v>
      </c>
      <c r="GA77" s="161">
        <v>29067.230102418853</v>
      </c>
      <c r="GB77" s="161">
        <v>25647.555972722519</v>
      </c>
      <c r="GC77" s="161">
        <v>29067.230102418853</v>
      </c>
      <c r="GD77" s="161">
        <v>13215.00408859138</v>
      </c>
      <c r="GE77" s="158">
        <v>313405.54838214873</v>
      </c>
      <c r="GF77" s="159">
        <v>184851.34552560741</v>
      </c>
      <c r="GG77" s="159">
        <v>222614.86897152162</v>
      </c>
      <c r="GH77" s="161">
        <v>103104.53356419853</v>
      </c>
      <c r="GI77" s="163">
        <v>43037.293103034383</v>
      </c>
      <c r="GJ77" s="163">
        <v>168484.26020238208</v>
      </c>
      <c r="GK77" s="162">
        <v>114161.47126744698</v>
      </c>
      <c r="GL77" s="164">
        <v>96890.76700806286</v>
      </c>
      <c r="GM77" s="162">
        <v>243348.60676788838</v>
      </c>
      <c r="GN77" s="162">
        <v>7265.5618137467527</v>
      </c>
      <c r="GO77" s="162">
        <v>199782.57471803221</v>
      </c>
      <c r="GP77" s="164">
        <v>116268.92040967541</v>
      </c>
      <c r="GQ77" s="245">
        <v>151501.42839015258</v>
      </c>
      <c r="GR77" s="245">
        <v>740408.38474359026</v>
      </c>
      <c r="GS77" s="245">
        <v>82483.626851358829</v>
      </c>
    </row>
    <row r="78" spans="1:201" s="81" customFormat="1" hidden="1" x14ac:dyDescent="0.35">
      <c r="A78" s="246" t="s">
        <v>205</v>
      </c>
      <c r="B78" s="247">
        <v>6.0022007545019344E-2</v>
      </c>
      <c r="C78" s="248">
        <v>5.5898158462486885E-2</v>
      </c>
      <c r="D78" s="248">
        <v>0.22458472019857323</v>
      </c>
      <c r="E78" s="248">
        <v>8.3521373989689063E-2</v>
      </c>
      <c r="F78" s="208">
        <v>2.6039754893412571E-2</v>
      </c>
      <c r="G78" s="248">
        <v>5.9883388589950043E-2</v>
      </c>
      <c r="H78" s="248">
        <v>5.5769063408301019E-2</v>
      </c>
      <c r="I78" s="248">
        <v>0.22406604878933875</v>
      </c>
      <c r="J78" s="248">
        <v>8.3328483980475043E-2</v>
      </c>
      <c r="K78" s="248">
        <v>2.597961689134928E-2</v>
      </c>
      <c r="L78" s="247">
        <v>0</v>
      </c>
      <c r="M78" s="248">
        <v>5.4757379718354496E-2</v>
      </c>
      <c r="N78" s="248">
        <v>0.22000135856186764</v>
      </c>
      <c r="O78" s="248">
        <v>9.5538417468708489E-2</v>
      </c>
      <c r="P78" s="208">
        <v>2.5508331324159254E-2</v>
      </c>
      <c r="Q78" s="204">
        <v>4.2513885540265431E-2</v>
      </c>
      <c r="R78" s="205">
        <v>0.14236918726772169</v>
      </c>
      <c r="S78" s="205">
        <v>0.80000494022497348</v>
      </c>
      <c r="T78" s="205">
        <v>0.13357854065822827</v>
      </c>
      <c r="U78" s="206">
        <v>2.5508331324159254E-2</v>
      </c>
      <c r="V78" s="247">
        <v>0.95475285428234413</v>
      </c>
      <c r="W78" s="247">
        <v>16.973438511680545</v>
      </c>
      <c r="X78" s="248">
        <v>3.1657425073390004</v>
      </c>
      <c r="Y78" s="208">
        <v>2.4288844521514616</v>
      </c>
      <c r="Z78" s="247">
        <v>0.95475285428234413</v>
      </c>
      <c r="AA78" s="247">
        <v>3.7377078512991293</v>
      </c>
      <c r="AB78" s="248">
        <v>2.5325940058712004</v>
      </c>
      <c r="AC78" s="208">
        <v>2.1494552673906746</v>
      </c>
      <c r="AD78" s="248">
        <v>5.3985220757504386</v>
      </c>
      <c r="AE78" s="248">
        <v>45.503290565174581</v>
      </c>
      <c r="AF78" s="248">
        <v>4.4320395102746009</v>
      </c>
      <c r="AG78" s="208">
        <v>2.579346320868809</v>
      </c>
      <c r="AH78" s="247">
        <v>0.95475285428234413</v>
      </c>
      <c r="AI78" s="247">
        <v>3.7377078512991293</v>
      </c>
      <c r="AJ78" s="248">
        <v>2.5325940058712004</v>
      </c>
      <c r="AK78" s="208">
        <v>2.1494552673906746</v>
      </c>
      <c r="AL78" s="248">
        <v>5.3985220757504386</v>
      </c>
      <c r="AM78" s="248">
        <v>45.503290565174581</v>
      </c>
      <c r="AN78" s="248">
        <v>4.4320395102746009</v>
      </c>
      <c r="AO78" s="208">
        <v>2.579346320868809</v>
      </c>
      <c r="AP78" s="247">
        <v>0.95475285428234413</v>
      </c>
      <c r="AQ78" s="247">
        <v>3.7377078512991293</v>
      </c>
      <c r="AR78" s="248">
        <v>2.5325940058712004</v>
      </c>
      <c r="AS78" s="208">
        <v>2.1494552673906746</v>
      </c>
      <c r="AT78" s="248">
        <v>5.3985220757504386</v>
      </c>
      <c r="AU78" s="248">
        <v>45.503290565174581</v>
      </c>
      <c r="AV78" s="248">
        <v>4.4320395102746009</v>
      </c>
      <c r="AW78" s="208">
        <v>2.579346320868809</v>
      </c>
      <c r="AX78" s="249">
        <v>3.5540532803561174E-5</v>
      </c>
      <c r="AY78" s="248">
        <v>5.9508519463747148E-3</v>
      </c>
      <c r="AZ78" s="248">
        <v>5.0158791874270928E-2</v>
      </c>
      <c r="BA78" s="248">
        <v>4.1875605279766952E-3</v>
      </c>
      <c r="BB78" s="208">
        <v>2.8432426242848939E-3</v>
      </c>
      <c r="BC78" s="248">
        <v>8.3597986457118207E-3</v>
      </c>
      <c r="BD78" s="208">
        <v>3.5540532803561174E-3</v>
      </c>
      <c r="BE78" s="248">
        <v>8.3597986457118207E-3</v>
      </c>
      <c r="BF78" s="208">
        <v>3.5540532803561174E-3</v>
      </c>
      <c r="BG78" s="249">
        <v>1.7770266401780585E-3</v>
      </c>
      <c r="BH78" s="207">
        <v>9.672548703258034E-2</v>
      </c>
      <c r="BI78" s="204">
        <v>0</v>
      </c>
      <c r="BJ78" s="205">
        <v>0</v>
      </c>
      <c r="BK78" s="206">
        <v>1.9345097406516067</v>
      </c>
      <c r="BL78" s="204">
        <v>0</v>
      </c>
      <c r="BM78" s="205">
        <v>0</v>
      </c>
      <c r="BN78" s="206">
        <v>0.96725487032580337</v>
      </c>
      <c r="BO78" s="249">
        <v>3.6847804583840134</v>
      </c>
      <c r="BP78" s="249">
        <v>3.6847804583840134</v>
      </c>
      <c r="BQ78" s="249">
        <v>2.579346320868809</v>
      </c>
      <c r="BR78" s="249">
        <v>2.579346320868809</v>
      </c>
      <c r="BS78" s="249">
        <v>6.9089633594700253</v>
      </c>
      <c r="BT78" s="249">
        <v>1.8423902291920067</v>
      </c>
      <c r="BU78" s="249">
        <v>1.8423902291920067</v>
      </c>
      <c r="BV78" s="249">
        <v>1.2896731604344045</v>
      </c>
      <c r="BW78" s="249">
        <v>1.2896731604344045</v>
      </c>
      <c r="BX78" s="249">
        <v>3.4544816797350126</v>
      </c>
      <c r="BY78" s="204">
        <v>0.15468544629657416</v>
      </c>
      <c r="BZ78" s="248">
        <v>0.86921280926790012</v>
      </c>
      <c r="CA78" s="205">
        <v>5.4425372619008594E-2</v>
      </c>
      <c r="CB78" s="206">
        <v>4.6191732107249438E-2</v>
      </c>
      <c r="CC78" s="204">
        <v>0</v>
      </c>
      <c r="CD78" s="205">
        <v>0</v>
      </c>
      <c r="CE78" s="206">
        <v>2.6868190842383428</v>
      </c>
      <c r="CF78" s="204">
        <v>0</v>
      </c>
      <c r="CG78" s="205">
        <v>0</v>
      </c>
      <c r="CH78" s="206">
        <v>1.3434095421191714</v>
      </c>
      <c r="CI78" s="206">
        <v>1.7522733158076149</v>
      </c>
      <c r="CJ78" s="206">
        <v>1.7522733158076149</v>
      </c>
      <c r="CK78" s="206">
        <v>1.7522733158076149</v>
      </c>
      <c r="CL78" s="206">
        <v>1.7522733158076149</v>
      </c>
      <c r="CM78" s="206">
        <v>1.7522733158076149</v>
      </c>
      <c r="CN78" s="206">
        <v>1.7522733158076149</v>
      </c>
      <c r="CO78" s="206">
        <v>1.7522733158076149</v>
      </c>
      <c r="CP78" s="247">
        <v>0.11113600579943148</v>
      </c>
      <c r="CQ78" s="208">
        <v>1.7260532685543794E-2</v>
      </c>
      <c r="CR78" s="248">
        <v>0.10720554587316508</v>
      </c>
      <c r="CS78" s="248">
        <v>1.7525397802861539E-2</v>
      </c>
      <c r="CT78" s="247">
        <v>0.11007057198149728</v>
      </c>
      <c r="CU78" s="208">
        <v>2.0113138487712817E-2</v>
      </c>
      <c r="CV78" s="247">
        <v>0.11623740504409372</v>
      </c>
      <c r="CW78" s="208">
        <v>1.9001878553747478E-2</v>
      </c>
      <c r="CX78" s="248">
        <v>1.6610837156155185</v>
      </c>
      <c r="CY78" s="248">
        <v>4.6852989108617207</v>
      </c>
      <c r="CZ78" s="248">
        <v>2.8862761495780518</v>
      </c>
      <c r="DA78" s="247">
        <v>25.275783629619529</v>
      </c>
      <c r="DB78" s="208">
        <v>0.5859592154035409</v>
      </c>
      <c r="DC78" s="249">
        <v>0.61307938665643857</v>
      </c>
      <c r="DD78" s="247">
        <v>1.1116030495056117</v>
      </c>
      <c r="DE78" s="208">
        <v>2.7825261893630496E-2</v>
      </c>
      <c r="DF78" s="247">
        <v>0.2403078759896432</v>
      </c>
      <c r="DG78" s="208">
        <v>3.7322215408735329E-2</v>
      </c>
      <c r="DH78" s="249">
        <v>0.64483658021720225</v>
      </c>
      <c r="DI78" s="249">
        <v>3.358523855297928</v>
      </c>
      <c r="DJ78" s="247">
        <v>5.1908866112984958E-3</v>
      </c>
      <c r="DK78" s="248">
        <v>6.3314850146780005E-3</v>
      </c>
      <c r="DL78" s="208">
        <v>1.924184099718701E-2</v>
      </c>
      <c r="DM78" s="206">
        <v>0.31657425073390005</v>
      </c>
      <c r="DN78" s="206">
        <v>3.224182901086011</v>
      </c>
      <c r="DO78" s="249">
        <v>0.31657425073390005</v>
      </c>
      <c r="DP78" s="249">
        <v>3.358523855297928</v>
      </c>
      <c r="DQ78" s="249">
        <v>21.590510498343829</v>
      </c>
      <c r="DR78" s="248">
        <v>5.9508519463747148E-3</v>
      </c>
      <c r="DS78" s="248">
        <v>5.0158791874270928E-2</v>
      </c>
      <c r="DT78" s="248">
        <v>2.7917070186511297E-3</v>
      </c>
      <c r="DU78" s="208">
        <v>3.5540532803561174E-3</v>
      </c>
      <c r="DV78" s="247">
        <v>2.2313885968556543E-2</v>
      </c>
      <c r="DW78" s="208">
        <v>0.16893130772529322</v>
      </c>
      <c r="DX78" s="247">
        <v>4.2967573292849594E-2</v>
      </c>
      <c r="DY78" s="208">
        <v>0.21116413465661654</v>
      </c>
      <c r="DZ78" s="207">
        <v>4.2967573292849604E-3</v>
      </c>
      <c r="EA78" s="247">
        <v>8.6687685269109319E-2</v>
      </c>
      <c r="EB78" s="208">
        <v>0.42602662059769741</v>
      </c>
      <c r="EC78" s="249">
        <v>6.7036416127868079E-2</v>
      </c>
      <c r="ED78" s="247">
        <v>5.6906777665336639E-2</v>
      </c>
      <c r="EE78" s="208">
        <v>0.27966835315312133</v>
      </c>
      <c r="EF78" s="166">
        <v>1.7912127228255619</v>
      </c>
      <c r="EG78" s="167">
        <v>2.0763546445193994</v>
      </c>
      <c r="EH78" s="167">
        <v>8.3422699369486732</v>
      </c>
      <c r="EI78" s="167">
        <v>3.1024276571922202</v>
      </c>
      <c r="EJ78" s="168">
        <v>1.0747276336953371</v>
      </c>
      <c r="EK78" s="208">
        <v>1.7522733158076149</v>
      </c>
      <c r="EL78" s="248">
        <v>5.3985220757504386</v>
      </c>
      <c r="EM78" s="248">
        <v>45.503290565174581</v>
      </c>
      <c r="EN78" s="248">
        <v>2.5325940058712004</v>
      </c>
      <c r="EO78" s="208">
        <v>3.224182901086011</v>
      </c>
      <c r="EP78" s="208">
        <v>1.8529786787850637</v>
      </c>
      <c r="EQ78" s="170">
        <v>0</v>
      </c>
      <c r="ER78" s="170">
        <v>3.0822247253847146</v>
      </c>
      <c r="ES78" s="170">
        <v>0.2573228364576205</v>
      </c>
      <c r="ET78" s="172">
        <v>0</v>
      </c>
      <c r="EU78" s="170">
        <v>0.1583504419296419</v>
      </c>
      <c r="EV78" s="170">
        <v>0.9408771792646401</v>
      </c>
      <c r="EW78" s="170">
        <v>3.400438972783322E-2</v>
      </c>
      <c r="EX78" s="172">
        <v>7.7922268236726128E-2</v>
      </c>
      <c r="EY78" s="247">
        <v>6.3456033532775225</v>
      </c>
      <c r="EZ78" s="208">
        <v>0.63314850146780011</v>
      </c>
      <c r="FA78" s="169">
        <v>2.8739618318659274E-2</v>
      </c>
      <c r="FB78" s="169">
        <v>3.072025093049718E-2</v>
      </c>
      <c r="FC78" s="169">
        <v>3.8631013916914322E-3</v>
      </c>
      <c r="FD78" s="166">
        <v>8.1077161115688509E-2</v>
      </c>
      <c r="FE78" s="170">
        <v>0.41142434793114085</v>
      </c>
      <c r="FF78" s="170">
        <v>0.40072712581292969</v>
      </c>
      <c r="FG78" s="170">
        <v>1.840032360254075E-2</v>
      </c>
      <c r="FH78" s="170">
        <v>0.47430780443912401</v>
      </c>
      <c r="FI78" s="172">
        <v>2.9039253333007595E-2</v>
      </c>
      <c r="FJ78" s="208">
        <v>1.2662970029356002</v>
      </c>
      <c r="FK78" s="169">
        <v>2.5673416355890186E-2</v>
      </c>
      <c r="FL78" s="208">
        <v>27.356331182763167</v>
      </c>
      <c r="FM78" s="208">
        <v>0</v>
      </c>
      <c r="FN78" s="208">
        <v>0</v>
      </c>
      <c r="FO78" s="208">
        <v>0</v>
      </c>
      <c r="FP78" s="208">
        <v>0</v>
      </c>
      <c r="FQ78" s="208">
        <v>0</v>
      </c>
      <c r="FR78" s="208">
        <v>0</v>
      </c>
      <c r="FS78" s="208">
        <v>0</v>
      </c>
      <c r="FT78" s="208">
        <v>0</v>
      </c>
      <c r="FU78" s="208">
        <v>1.6693882242541589</v>
      </c>
      <c r="FV78" s="166">
        <v>0.63314850146780011</v>
      </c>
      <c r="FW78" s="167">
        <v>17.70249371741205</v>
      </c>
      <c r="FX78" s="168">
        <v>9.620920498593506</v>
      </c>
      <c r="FY78" s="167">
        <v>7.2802944049871172</v>
      </c>
      <c r="FZ78" s="169">
        <v>0.4810460249296753</v>
      </c>
      <c r="GA78" s="169">
        <v>0.64483658021720225</v>
      </c>
      <c r="GB78" s="169">
        <v>0.56897345313282555</v>
      </c>
      <c r="GC78" s="169">
        <v>0.64483658021720225</v>
      </c>
      <c r="GD78" s="169">
        <v>0.29316580953939902</v>
      </c>
      <c r="GE78" s="166">
        <v>6.4558713705142239</v>
      </c>
      <c r="GF78" s="167">
        <v>4.1008004229258121</v>
      </c>
      <c r="GG78" s="167">
        <v>4.9385583114488405</v>
      </c>
      <c r="GH78" s="169">
        <v>2.2873034201802009</v>
      </c>
      <c r="GI78" s="204">
        <v>0.95475285428234413</v>
      </c>
      <c r="GJ78" s="204">
        <v>3.7377078512991293</v>
      </c>
      <c r="GK78" s="205">
        <v>2.5325940058712004</v>
      </c>
      <c r="GL78" s="206">
        <v>2.1494552673906746</v>
      </c>
      <c r="GM78" s="205">
        <v>5.3985220757504386</v>
      </c>
      <c r="GN78" s="205">
        <v>45.503290565174581</v>
      </c>
      <c r="GO78" s="205">
        <v>4.4320395102746009</v>
      </c>
      <c r="GP78" s="206">
        <v>2.579346320868809</v>
      </c>
      <c r="GQ78" s="250">
        <v>3.3609553657814026</v>
      </c>
      <c r="GR78" s="250">
        <v>16.425452617945474</v>
      </c>
      <c r="GS78" s="250">
        <v>1.8298427361441605</v>
      </c>
    </row>
    <row r="79" spans="1:201" s="62" customFormat="1" ht="12.5" x14ac:dyDescent="0.25">
      <c r="A79" s="82" t="s">
        <v>206</v>
      </c>
      <c r="B79" s="173"/>
      <c r="C79" s="174"/>
      <c r="D79" s="174"/>
      <c r="E79" s="174"/>
      <c r="F79" s="175"/>
      <c r="G79" s="174"/>
      <c r="H79" s="174"/>
      <c r="I79" s="174"/>
      <c r="J79" s="174"/>
      <c r="K79" s="174"/>
      <c r="L79" s="179"/>
      <c r="M79" s="176"/>
      <c r="N79" s="176"/>
      <c r="O79" s="176"/>
      <c r="P79" s="180"/>
      <c r="Q79" s="182"/>
      <c r="R79" s="181"/>
      <c r="S79" s="181"/>
      <c r="T79" s="181"/>
      <c r="U79" s="183"/>
      <c r="V79" s="179"/>
      <c r="W79" s="179"/>
      <c r="X79" s="176"/>
      <c r="Y79" s="180"/>
      <c r="Z79" s="179"/>
      <c r="AA79" s="179"/>
      <c r="AB79" s="176"/>
      <c r="AC79" s="180"/>
      <c r="AD79" s="176"/>
      <c r="AE79" s="176"/>
      <c r="AF79" s="176"/>
      <c r="AG79" s="180"/>
      <c r="AH79" s="179"/>
      <c r="AI79" s="179"/>
      <c r="AJ79" s="176"/>
      <c r="AK79" s="180"/>
      <c r="AL79" s="176"/>
      <c r="AM79" s="176"/>
      <c r="AN79" s="176"/>
      <c r="AO79" s="180"/>
      <c r="AP79" s="179"/>
      <c r="AQ79" s="179"/>
      <c r="AR79" s="176"/>
      <c r="AS79" s="180"/>
      <c r="AT79" s="176"/>
      <c r="AU79" s="176"/>
      <c r="AV79" s="176"/>
      <c r="AW79" s="180"/>
      <c r="AX79" s="178"/>
      <c r="AY79" s="176"/>
      <c r="AZ79" s="176"/>
      <c r="BA79" s="176"/>
      <c r="BB79" s="180"/>
      <c r="BC79" s="176"/>
      <c r="BD79" s="180"/>
      <c r="BE79" s="176"/>
      <c r="BF79" s="180"/>
      <c r="BG79" s="178"/>
      <c r="BH79" s="189"/>
      <c r="BI79" s="182"/>
      <c r="BJ79" s="181"/>
      <c r="BK79" s="183"/>
      <c r="BL79" s="182"/>
      <c r="BM79" s="181"/>
      <c r="BN79" s="183"/>
      <c r="BO79" s="178"/>
      <c r="BP79" s="178"/>
      <c r="BQ79" s="178"/>
      <c r="BR79" s="178"/>
      <c r="BS79" s="178"/>
      <c r="BT79" s="178"/>
      <c r="BU79" s="178"/>
      <c r="BV79" s="178"/>
      <c r="BW79" s="178"/>
      <c r="BX79" s="178"/>
      <c r="BY79" s="182"/>
      <c r="BZ79" s="176"/>
      <c r="CA79" s="181"/>
      <c r="CB79" s="183"/>
      <c r="CC79" s="182"/>
      <c r="CD79" s="181"/>
      <c r="CE79" s="183"/>
      <c r="CF79" s="182"/>
      <c r="CG79" s="181"/>
      <c r="CH79" s="183"/>
      <c r="CI79" s="183"/>
      <c r="CJ79" s="183"/>
      <c r="CK79" s="183"/>
      <c r="CL79" s="183"/>
      <c r="CM79" s="183"/>
      <c r="CN79" s="183"/>
      <c r="CO79" s="183"/>
      <c r="CP79" s="179"/>
      <c r="CQ79" s="180"/>
      <c r="CR79" s="176"/>
      <c r="CS79" s="176"/>
      <c r="CT79" s="179"/>
      <c r="CU79" s="180"/>
      <c r="CV79" s="179"/>
      <c r="CW79" s="180"/>
      <c r="CX79" s="176"/>
      <c r="CY79" s="176"/>
      <c r="CZ79" s="176"/>
      <c r="DA79" s="179"/>
      <c r="DB79" s="180"/>
      <c r="DC79" s="178"/>
      <c r="DD79" s="179"/>
      <c r="DE79" s="180"/>
      <c r="DF79" s="179"/>
      <c r="DG79" s="180"/>
      <c r="DH79" s="189"/>
      <c r="DI79" s="178"/>
      <c r="DJ79" s="179"/>
      <c r="DK79" s="176"/>
      <c r="DL79" s="180"/>
      <c r="DM79" s="183"/>
      <c r="DN79" s="183"/>
      <c r="DO79" s="189"/>
      <c r="DP79" s="189"/>
      <c r="DQ79" s="189"/>
      <c r="DR79" s="176"/>
      <c r="DS79" s="176"/>
      <c r="DT79" s="176"/>
      <c r="DU79" s="180"/>
      <c r="DV79" s="179"/>
      <c r="DW79" s="180"/>
      <c r="DX79" s="179"/>
      <c r="DY79" s="180"/>
      <c r="DZ79" s="189"/>
      <c r="EA79" s="179"/>
      <c r="EB79" s="180"/>
      <c r="EC79" s="189"/>
      <c r="ED79" s="179"/>
      <c r="EE79" s="180"/>
      <c r="EF79" s="179"/>
      <c r="EG79" s="176"/>
      <c r="EH79" s="176"/>
      <c r="EI79" s="176"/>
      <c r="EJ79" s="180"/>
      <c r="EK79" s="180"/>
      <c r="EL79" s="176"/>
      <c r="EM79" s="176"/>
      <c r="EN79" s="176"/>
      <c r="EO79" s="180"/>
      <c r="EP79" s="180"/>
      <c r="EQ79" s="174"/>
      <c r="ER79" s="174"/>
      <c r="ES79" s="174"/>
      <c r="ET79" s="175"/>
      <c r="EU79" s="174"/>
      <c r="EV79" s="174"/>
      <c r="EW79" s="174"/>
      <c r="EX79" s="175"/>
      <c r="EY79" s="179"/>
      <c r="EZ79" s="180"/>
      <c r="FA79" s="178"/>
      <c r="FB79" s="178"/>
      <c r="FC79" s="178"/>
      <c r="FD79" s="179"/>
      <c r="FE79" s="181"/>
      <c r="FF79" s="181"/>
      <c r="FG79" s="181"/>
      <c r="FH79" s="181"/>
      <c r="FI79" s="183"/>
      <c r="FJ79" s="180"/>
      <c r="FK79" s="178"/>
      <c r="FL79" s="180" t="s">
        <v>198</v>
      </c>
      <c r="FM79" s="180" t="s">
        <v>198</v>
      </c>
      <c r="FN79" s="180" t="s">
        <v>198</v>
      </c>
      <c r="FO79" s="180" t="s">
        <v>198</v>
      </c>
      <c r="FP79" s="180" t="s">
        <v>198</v>
      </c>
      <c r="FQ79" s="180" t="s">
        <v>198</v>
      </c>
      <c r="FR79" s="180" t="s">
        <v>198</v>
      </c>
      <c r="FS79" s="180" t="s">
        <v>198</v>
      </c>
      <c r="FT79" s="180" t="s">
        <v>198</v>
      </c>
      <c r="FU79" s="180" t="s">
        <v>198</v>
      </c>
      <c r="FV79" s="173"/>
      <c r="FW79" s="174"/>
      <c r="FX79" s="175"/>
      <c r="FY79" s="174"/>
      <c r="FZ79" s="178"/>
      <c r="GA79" s="189"/>
      <c r="GB79" s="178"/>
      <c r="GC79" s="178"/>
      <c r="GD79" s="178"/>
      <c r="GE79" s="179"/>
      <c r="GF79" s="176" t="s">
        <v>198</v>
      </c>
      <c r="GG79" s="176"/>
      <c r="GH79" s="178"/>
      <c r="GI79" s="182"/>
      <c r="GJ79" s="182"/>
      <c r="GK79" s="181"/>
      <c r="GL79" s="183"/>
      <c r="GM79" s="181"/>
      <c r="GN79" s="181"/>
      <c r="GO79" s="181"/>
      <c r="GP79" s="183"/>
      <c r="GQ79" s="189"/>
      <c r="GR79" s="189"/>
      <c r="GS79" s="189"/>
    </row>
    <row r="80" spans="1:201" s="62" customFormat="1" ht="12.5" x14ac:dyDescent="0.25">
      <c r="A80" s="82" t="s">
        <v>207</v>
      </c>
      <c r="B80" s="173">
        <v>0.24045571716751798</v>
      </c>
      <c r="C80" s="174">
        <v>6.8787599275733691E-2</v>
      </c>
      <c r="D80" s="174">
        <v>1.7998542464307071E-2</v>
      </c>
      <c r="E80" s="174">
        <v>0.17476857000046517</v>
      </c>
      <c r="F80" s="175">
        <v>3.5399055213473932E-2</v>
      </c>
      <c r="G80" s="174">
        <v>0.23990039218560694</v>
      </c>
      <c r="H80" s="174">
        <v>6.8628736459854414E-2</v>
      </c>
      <c r="I80" s="185">
        <v>1.795697539164124E-2</v>
      </c>
      <c r="J80" s="174">
        <v>0.17436494743695374</v>
      </c>
      <c r="K80" s="174">
        <v>3.5317302199124122E-2</v>
      </c>
      <c r="L80" s="179">
        <v>0</v>
      </c>
      <c r="M80" s="176">
        <v>6.738377071908605E-2</v>
      </c>
      <c r="N80" s="176">
        <v>1.7631225271157944E-2</v>
      </c>
      <c r="O80" s="176">
        <v>0.18013910007361372</v>
      </c>
      <c r="P80" s="180">
        <v>3.467662551523977E-2</v>
      </c>
      <c r="Q80" s="182">
        <v>5.7794375858732948E-2</v>
      </c>
      <c r="R80" s="181">
        <v>0.17519780386962372</v>
      </c>
      <c r="S80" s="181">
        <v>6.4113546440574348E-2</v>
      </c>
      <c r="T80" s="181">
        <v>0.27951324814734951</v>
      </c>
      <c r="U80" s="183">
        <v>3.467662551523977E-2</v>
      </c>
      <c r="V80" s="179">
        <v>0.54267269160435028</v>
      </c>
      <c r="W80" s="179">
        <v>67.997731116602523</v>
      </c>
      <c r="X80" s="176">
        <v>6.6243197946627053</v>
      </c>
      <c r="Y80" s="180">
        <v>3.3018826475440015</v>
      </c>
      <c r="Z80" s="179">
        <v>0.54267269160435028</v>
      </c>
      <c r="AA80" s="179">
        <v>14.060456039194017</v>
      </c>
      <c r="AB80" s="176">
        <v>5.2994558357301651</v>
      </c>
      <c r="AC80" s="180">
        <v>2.9220200420743376</v>
      </c>
      <c r="AD80" s="176">
        <v>6.6433561219576882</v>
      </c>
      <c r="AE80" s="176">
        <v>3.6466991466688428</v>
      </c>
      <c r="AF80" s="176">
        <v>9.2740477125277874</v>
      </c>
      <c r="AG80" s="180">
        <v>3.5064240504892052</v>
      </c>
      <c r="AH80" s="179">
        <v>0.54267269160435028</v>
      </c>
      <c r="AI80" s="179">
        <v>14.060456039194017</v>
      </c>
      <c r="AJ80" s="176">
        <v>5.2994558357301651</v>
      </c>
      <c r="AK80" s="180">
        <v>2.9220200420743376</v>
      </c>
      <c r="AL80" s="176">
        <v>6.6433561219576882</v>
      </c>
      <c r="AM80" s="176">
        <v>3.6466991466688428</v>
      </c>
      <c r="AN80" s="176">
        <v>9.2740477125277874</v>
      </c>
      <c r="AO80" s="180">
        <v>3.5064240504892052</v>
      </c>
      <c r="AP80" s="179">
        <v>0.54267269160435028</v>
      </c>
      <c r="AQ80" s="179">
        <v>14.060456039194017</v>
      </c>
      <c r="AR80" s="176">
        <v>5.2994558357301651</v>
      </c>
      <c r="AS80" s="180">
        <v>2.9220200420743376</v>
      </c>
      <c r="AT80" s="176">
        <v>6.6433561219576882</v>
      </c>
      <c r="AU80" s="176">
        <v>3.6466991466688428</v>
      </c>
      <c r="AV80" s="176">
        <v>9.2740477125277874</v>
      </c>
      <c r="AW80" s="180">
        <v>3.5064240504892052</v>
      </c>
      <c r="AX80" s="178">
        <v>4.8314636146894471E-5</v>
      </c>
      <c r="AY80" s="176">
        <v>7.3230465957327372E-3</v>
      </c>
      <c r="AZ80" s="176">
        <v>4.0197977169113787E-3</v>
      </c>
      <c r="BA80" s="176">
        <v>8.7624751642044231E-3</v>
      </c>
      <c r="BB80" s="180">
        <v>3.8651708917515583E-3</v>
      </c>
      <c r="BC80" s="176">
        <v>6.6996628615189648E-4</v>
      </c>
      <c r="BD80" s="180">
        <v>4.831463614689448E-3</v>
      </c>
      <c r="BE80" s="176">
        <v>6.6996628615189648E-4</v>
      </c>
      <c r="BF80" s="180">
        <v>4.831463614689448E-3</v>
      </c>
      <c r="BG80" s="178">
        <v>2.4157318073447236E-3</v>
      </c>
      <c r="BH80" s="189">
        <v>0.1314909018933452</v>
      </c>
      <c r="BI80" s="182">
        <v>0</v>
      </c>
      <c r="BJ80" s="181">
        <v>0</v>
      </c>
      <c r="BK80" s="183">
        <v>2.629818037866904</v>
      </c>
      <c r="BL80" s="182">
        <v>0</v>
      </c>
      <c r="BM80" s="181">
        <v>0</v>
      </c>
      <c r="BN80" s="183">
        <v>1.314909018933452</v>
      </c>
      <c r="BO80" s="178">
        <v>5.0091772149845788</v>
      </c>
      <c r="BP80" s="178">
        <v>5.0091772149845788</v>
      </c>
      <c r="BQ80" s="178">
        <v>3.5064240504892052</v>
      </c>
      <c r="BR80" s="178">
        <v>3.5064240504892052</v>
      </c>
      <c r="BS80" s="178">
        <v>9.3922072780960875</v>
      </c>
      <c r="BT80" s="178">
        <v>2.5045886074922894</v>
      </c>
      <c r="BU80" s="178">
        <v>2.5045886074922894</v>
      </c>
      <c r="BV80" s="178">
        <v>1.7532120252446026</v>
      </c>
      <c r="BW80" s="178">
        <v>1.7532120252446026</v>
      </c>
      <c r="BX80" s="178">
        <v>4.6961036390480437</v>
      </c>
      <c r="BY80" s="182">
        <v>0.1903540436091028</v>
      </c>
      <c r="BZ80" s="176">
        <v>6.9659964597303586E-2</v>
      </c>
      <c r="CA80" s="181">
        <v>0.11388515406296916</v>
      </c>
      <c r="CB80" s="183">
        <v>6.2794126978674883E-2</v>
      </c>
      <c r="CC80" s="182">
        <v>0</v>
      </c>
      <c r="CD80" s="181">
        <v>0</v>
      </c>
      <c r="CE80" s="183">
        <v>3.6525250525929218</v>
      </c>
      <c r="CF80" s="182">
        <v>0</v>
      </c>
      <c r="CG80" s="181">
        <v>0</v>
      </c>
      <c r="CH80" s="183">
        <v>1.8262625262964609</v>
      </c>
      <c r="CI80" s="183">
        <v>2.3820815560388624</v>
      </c>
      <c r="CJ80" s="183">
        <v>2.3820815560388624</v>
      </c>
      <c r="CK80" s="183">
        <v>2.3820815560388624</v>
      </c>
      <c r="CL80" s="183">
        <v>2.3820815560388624</v>
      </c>
      <c r="CM80" s="183">
        <v>2.3820815560388624</v>
      </c>
      <c r="CN80" s="183">
        <v>2.3820815560388624</v>
      </c>
      <c r="CO80" s="183">
        <v>2.3820815560388624</v>
      </c>
      <c r="CP80" s="179">
        <v>0.44522482786987772</v>
      </c>
      <c r="CQ80" s="180">
        <v>2.3464374071512712E-2</v>
      </c>
      <c r="CR80" s="176">
        <v>0.4294789106800917</v>
      </c>
      <c r="CS80" s="176">
        <v>2.3824437941177862E-2</v>
      </c>
      <c r="CT80" s="179">
        <v>0.4409565658895741</v>
      </c>
      <c r="CU80" s="180">
        <v>2.7342273487486194E-2</v>
      </c>
      <c r="CV80" s="179">
        <v>0.46566167535474451</v>
      </c>
      <c r="CW80" s="180">
        <v>2.5831600598283547E-2</v>
      </c>
      <c r="CX80" s="176">
        <v>2.0441095759869796</v>
      </c>
      <c r="CY80" s="176">
        <v>9.8039932961008045</v>
      </c>
      <c r="CZ80" s="176">
        <v>3.441264727469012</v>
      </c>
      <c r="DA80" s="179">
        <v>0.60840613937495769</v>
      </c>
      <c r="DB80" s="180">
        <v>0.79656673819772128</v>
      </c>
      <c r="DC80" s="178">
        <v>5.1401994817423375</v>
      </c>
      <c r="DD80" s="179">
        <v>4.4532217332782604</v>
      </c>
      <c r="DE80" s="180">
        <v>3.7826315421700688E-2</v>
      </c>
      <c r="DF80" s="179">
        <v>0.96270359865508248</v>
      </c>
      <c r="DG80" s="180">
        <v>5.0736697382555387E-2</v>
      </c>
      <c r="DH80" s="178">
        <v>0.87660601262230131</v>
      </c>
      <c r="DI80" s="178">
        <v>4.5656563157411529</v>
      </c>
      <c r="DJ80" s="179">
        <v>6.387842424959312E-3</v>
      </c>
      <c r="DK80" s="176">
        <v>1.3248639589325413E-2</v>
      </c>
      <c r="DL80" s="180">
        <v>2.2941764849793413E-2</v>
      </c>
      <c r="DM80" s="183">
        <v>0.66243197946627064</v>
      </c>
      <c r="DN80" s="183">
        <v>4.383030063111506</v>
      </c>
      <c r="DO80" s="189">
        <v>0.66243197946627064</v>
      </c>
      <c r="DP80" s="178">
        <v>4.5656563157411529</v>
      </c>
      <c r="DQ80" s="178">
        <v>29.350647744050267</v>
      </c>
      <c r="DR80" s="176">
        <v>7.3230465957327372E-3</v>
      </c>
      <c r="DS80" s="176">
        <v>4.0197977169113787E-3</v>
      </c>
      <c r="DT80" s="176">
        <v>5.841650109469616E-3</v>
      </c>
      <c r="DU80" s="180">
        <v>4.831463614689448E-3</v>
      </c>
      <c r="DV80" s="179">
        <v>1.5160840906026549</v>
      </c>
      <c r="DW80" s="180">
        <v>0.35348895341571884</v>
      </c>
      <c r="DX80" s="179">
        <v>1.9353491653426886</v>
      </c>
      <c r="DY80" s="180">
        <v>0.44186119176964855</v>
      </c>
      <c r="DZ80" s="189">
        <v>0.19353491653426885</v>
      </c>
      <c r="EA80" s="179">
        <v>3.9045942433751506</v>
      </c>
      <c r="EB80" s="180">
        <v>0.89146118780543637</v>
      </c>
      <c r="EC80" s="178">
        <v>4.5546904795379533</v>
      </c>
      <c r="ED80" s="179">
        <v>2.5632000184492414</v>
      </c>
      <c r="EE80" s="180">
        <v>0.58520634683272954</v>
      </c>
      <c r="EF80" s="179">
        <v>2.4350167017286148</v>
      </c>
      <c r="EG80" s="176">
        <v>2.5551369699837263</v>
      </c>
      <c r="EH80" s="176">
        <v>0.66856151022262111</v>
      </c>
      <c r="EI80" s="176">
        <v>6.491833398769451</v>
      </c>
      <c r="EJ80" s="180">
        <v>1.4610100210371688</v>
      </c>
      <c r="EK80" s="180">
        <v>2.3820815560388628</v>
      </c>
      <c r="EL80" s="176">
        <v>6.6433561219576882</v>
      </c>
      <c r="EM80" s="176">
        <v>3.6466991466688428</v>
      </c>
      <c r="EN80" s="176">
        <v>5.2994558357301642</v>
      </c>
      <c r="EO80" s="180">
        <v>4.3830300631115069</v>
      </c>
      <c r="EP80" s="180">
        <v>2.5189827948916705</v>
      </c>
      <c r="EQ80" s="185">
        <v>0</v>
      </c>
      <c r="ER80" s="185">
        <v>0.24701392220861523</v>
      </c>
      <c r="ES80" s="185">
        <v>0.53844832775037665</v>
      </c>
      <c r="ET80" s="186">
        <v>0</v>
      </c>
      <c r="EU80" s="185">
        <v>0.19486414300931765</v>
      </c>
      <c r="EV80" s="185">
        <v>7.5403250273300054E-2</v>
      </c>
      <c r="EW80" s="185">
        <v>7.11542241535153E-2</v>
      </c>
      <c r="EX80" s="186">
        <v>0.10592936404208614</v>
      </c>
      <c r="EY80" s="179">
        <v>25.421285751372174</v>
      </c>
      <c r="EZ80" s="180">
        <v>1.3248639589325411</v>
      </c>
      <c r="FA80" s="178">
        <v>3.9069313050014647E-2</v>
      </c>
      <c r="FB80" s="178">
        <v>4.176183160370478E-2</v>
      </c>
      <c r="FC80" s="178">
        <v>5.2515908855320084E-3</v>
      </c>
      <c r="FD80" s="182">
        <v>0.32480531257400491</v>
      </c>
      <c r="FE80" s="181">
        <v>0.50629383786873794</v>
      </c>
      <c r="FF80" s="181">
        <v>3.2114848170287758E-2</v>
      </c>
      <c r="FG80" s="181">
        <v>3.8502698051385661E-2</v>
      </c>
      <c r="FH80" s="181">
        <v>0.6447851842787361</v>
      </c>
      <c r="FI80" s="183">
        <v>3.947664393543282E-2</v>
      </c>
      <c r="FJ80" s="180">
        <v>2.6497279178650821</v>
      </c>
      <c r="FK80" s="178">
        <v>3.4901045989897905E-2</v>
      </c>
      <c r="FL80" s="180">
        <v>16.45882595591134</v>
      </c>
      <c r="FM80" s="180">
        <v>0</v>
      </c>
      <c r="FN80" s="180">
        <v>0</v>
      </c>
      <c r="FO80" s="180">
        <v>0</v>
      </c>
      <c r="FP80" s="180">
        <v>0</v>
      </c>
      <c r="FQ80" s="180">
        <v>0</v>
      </c>
      <c r="FR80" s="180">
        <v>0</v>
      </c>
      <c r="FS80" s="180">
        <v>0</v>
      </c>
      <c r="FT80" s="180">
        <v>0</v>
      </c>
      <c r="FU80" s="180">
        <v>0.94886482603874434</v>
      </c>
      <c r="FV80" s="173">
        <v>1.3248639589325413</v>
      </c>
      <c r="FW80" s="174">
        <v>21.106423661809941</v>
      </c>
      <c r="FX80" s="175">
        <v>11.470882424896706</v>
      </c>
      <c r="FY80" s="174">
        <v>0.58345326380601314</v>
      </c>
      <c r="FZ80" s="178">
        <v>0.57354412124483534</v>
      </c>
      <c r="GA80" s="178">
        <v>0.87660601262230131</v>
      </c>
      <c r="GB80" s="178">
        <v>0.77347589349026591</v>
      </c>
      <c r="GC80" s="178">
        <v>0.87660601262230131</v>
      </c>
      <c r="GD80" s="178">
        <v>0.61344978966168262</v>
      </c>
      <c r="GE80" s="179">
        <v>25.863033307806436</v>
      </c>
      <c r="GF80" s="176">
        <v>5.0463955157178564</v>
      </c>
      <c r="GG80" s="176">
        <v>10.333938879673822</v>
      </c>
      <c r="GH80" s="178">
        <v>3.1094140629338156</v>
      </c>
      <c r="GI80" s="182">
        <v>0.54267269160435028</v>
      </c>
      <c r="GJ80" s="182">
        <v>14.060456039194017</v>
      </c>
      <c r="GK80" s="181">
        <v>5.2994558357301651</v>
      </c>
      <c r="GL80" s="183">
        <v>2.9220200420743376</v>
      </c>
      <c r="GM80" s="181">
        <v>6.6433561219576882</v>
      </c>
      <c r="GN80" s="181">
        <v>3.6466991466688428</v>
      </c>
      <c r="GO80" s="181">
        <v>9.2740477125277874</v>
      </c>
      <c r="GP80" s="183">
        <v>3.5064240504892052</v>
      </c>
      <c r="GQ80" s="189">
        <v>4.5689617682774362</v>
      </c>
      <c r="GR80" s="189">
        <v>22.329146587936727</v>
      </c>
      <c r="GS80" s="189">
        <v>2.4875312503470526</v>
      </c>
    </row>
    <row r="81" spans="1:201" s="62" customFormat="1" ht="12.5" x14ac:dyDescent="0.25">
      <c r="A81" s="82" t="s">
        <v>208</v>
      </c>
      <c r="B81" s="173">
        <v>0.5388643756276138</v>
      </c>
      <c r="C81" s="174">
        <v>0.51594603751417323</v>
      </c>
      <c r="D81" s="174">
        <v>5.7031522278136855E-2</v>
      </c>
      <c r="E81" s="174">
        <v>0.54012091636277482</v>
      </c>
      <c r="F81" s="175">
        <v>0.10642224221168015</v>
      </c>
      <c r="G81" s="174">
        <v>0.53761988515272341</v>
      </c>
      <c r="H81" s="174">
        <v>0.51475447622661175</v>
      </c>
      <c r="I81" s="185">
        <v>5.6899809755554573E-2</v>
      </c>
      <c r="J81" s="174">
        <v>0.53887352394623278</v>
      </c>
      <c r="K81" s="174">
        <v>0.10617646336130679</v>
      </c>
      <c r="L81" s="179">
        <v>0</v>
      </c>
      <c r="M81" s="176">
        <v>0.50541652654449609</v>
      </c>
      <c r="N81" s="176">
        <v>5.5867613660215677E-2</v>
      </c>
      <c r="O81" s="176">
        <v>0.54694325565429147</v>
      </c>
      <c r="P81" s="180">
        <v>0.10425035971756423</v>
      </c>
      <c r="Q81" s="182">
        <v>0.17375059952927371</v>
      </c>
      <c r="R81" s="181">
        <v>1.3140829690156899</v>
      </c>
      <c r="S81" s="181">
        <v>0.20315495876442066</v>
      </c>
      <c r="T81" s="181">
        <v>0.86383353554063103</v>
      </c>
      <c r="U81" s="183">
        <v>0.10425035971756423</v>
      </c>
      <c r="V81" s="179">
        <v>2.7630703855261536</v>
      </c>
      <c r="W81" s="179">
        <v>152.38379587670758</v>
      </c>
      <c r="X81" s="176">
        <v>20.472409185265782</v>
      </c>
      <c r="Y81" s="180">
        <v>9.9266421872672055</v>
      </c>
      <c r="Z81" s="179">
        <v>2.7630703855261536</v>
      </c>
      <c r="AA81" s="179">
        <v>31.21013981551032</v>
      </c>
      <c r="AB81" s="176">
        <v>16.377927348212626</v>
      </c>
      <c r="AC81" s="180">
        <v>8.7846391037762892</v>
      </c>
      <c r="AD81" s="176">
        <v>49.828941597163116</v>
      </c>
      <c r="AE81" s="176">
        <v>11.555202541391658</v>
      </c>
      <c r="AF81" s="176">
        <v>28.661372859372094</v>
      </c>
      <c r="AG81" s="180">
        <v>10.541566924531544</v>
      </c>
      <c r="AH81" s="179">
        <v>2.7630703855261536</v>
      </c>
      <c r="AI81" s="179">
        <v>31.21013981551032</v>
      </c>
      <c r="AJ81" s="176">
        <v>16.377927348212626</v>
      </c>
      <c r="AK81" s="180">
        <v>8.7846391037762892</v>
      </c>
      <c r="AL81" s="176">
        <v>49.828941597163116</v>
      </c>
      <c r="AM81" s="176">
        <v>11.555202541391658</v>
      </c>
      <c r="AN81" s="176">
        <v>28.661372859372094</v>
      </c>
      <c r="AO81" s="180">
        <v>10.541566924531544</v>
      </c>
      <c r="AP81" s="179">
        <v>2.7630703855261536</v>
      </c>
      <c r="AQ81" s="179">
        <v>31.21013981551032</v>
      </c>
      <c r="AR81" s="176">
        <v>16.377927348212626</v>
      </c>
      <c r="AS81" s="180">
        <v>8.7846391037762892</v>
      </c>
      <c r="AT81" s="176">
        <v>49.828941597163116</v>
      </c>
      <c r="AU81" s="176">
        <v>11.555202541391658</v>
      </c>
      <c r="AV81" s="176">
        <v>28.661372859372094</v>
      </c>
      <c r="AW81" s="180">
        <v>10.541566924531544</v>
      </c>
      <c r="AX81" s="178">
        <v>1.452511056972192E-4</v>
      </c>
      <c r="AY81" s="176">
        <v>5.4927005933943639E-2</v>
      </c>
      <c r="AZ81" s="176">
        <v>1.2737430461398259E-2</v>
      </c>
      <c r="BA81" s="176">
        <v>2.7080361848148968E-2</v>
      </c>
      <c r="BB81" s="180">
        <v>1.1620088455777536E-2</v>
      </c>
      <c r="BC81" s="176">
        <v>2.1229050768997097E-3</v>
      </c>
      <c r="BD81" s="180">
        <v>1.452511056972192E-2</v>
      </c>
      <c r="BE81" s="176">
        <v>2.1229050768997097E-3</v>
      </c>
      <c r="BF81" s="180">
        <v>1.452511056972192E-2</v>
      </c>
      <c r="BG81" s="178">
        <v>7.2625552848609607E-3</v>
      </c>
      <c r="BH81" s="189">
        <v>0.39530875966993301</v>
      </c>
      <c r="BI81" s="182">
        <v>0</v>
      </c>
      <c r="BJ81" s="181">
        <v>0</v>
      </c>
      <c r="BK81" s="183">
        <v>7.906175193398659</v>
      </c>
      <c r="BL81" s="182">
        <v>0</v>
      </c>
      <c r="BM81" s="181">
        <v>0</v>
      </c>
      <c r="BN81" s="183">
        <v>3.9530875966993295</v>
      </c>
      <c r="BO81" s="178">
        <v>15.059381320759353</v>
      </c>
      <c r="BP81" s="178">
        <v>15.059381320759353</v>
      </c>
      <c r="BQ81" s="178">
        <v>10.541566924531546</v>
      </c>
      <c r="BR81" s="178">
        <v>10.541566924531546</v>
      </c>
      <c r="BS81" s="178">
        <v>28.236339976423789</v>
      </c>
      <c r="BT81" s="178">
        <v>7.5296906603796767</v>
      </c>
      <c r="BU81" s="178">
        <v>7.5296906603796767</v>
      </c>
      <c r="BV81" s="178">
        <v>5.270783462265773</v>
      </c>
      <c r="BW81" s="178">
        <v>5.270783462265773</v>
      </c>
      <c r="BX81" s="178">
        <v>14.118169988211895</v>
      </c>
      <c r="BY81" s="182">
        <v>1.4277633695462211</v>
      </c>
      <c r="BZ81" s="176">
        <v>0.22072975246211382</v>
      </c>
      <c r="CA81" s="181">
        <v>0.35196118943150345</v>
      </c>
      <c r="CB81" s="183">
        <v>0.1887816426312956</v>
      </c>
      <c r="CC81" s="182">
        <v>0</v>
      </c>
      <c r="CD81" s="181">
        <v>0</v>
      </c>
      <c r="CE81" s="183">
        <v>10.980798879720361</v>
      </c>
      <c r="CF81" s="182">
        <v>0</v>
      </c>
      <c r="CG81" s="181">
        <v>0</v>
      </c>
      <c r="CH81" s="183">
        <v>5.4903994398601803</v>
      </c>
      <c r="CI81" s="183">
        <v>7.1613905737306709</v>
      </c>
      <c r="CJ81" s="183">
        <v>7.1613905737306709</v>
      </c>
      <c r="CK81" s="183">
        <v>7.1613905737306709</v>
      </c>
      <c r="CL81" s="183">
        <v>7.1613905737306709</v>
      </c>
      <c r="CM81" s="183">
        <v>7.1613905737306709</v>
      </c>
      <c r="CN81" s="183">
        <v>7.1613905737306709</v>
      </c>
      <c r="CO81" s="183">
        <v>7.1613905737306709</v>
      </c>
      <c r="CP81" s="179">
        <v>0.9977546040914953</v>
      </c>
      <c r="CQ81" s="180">
        <v>7.0542314921261257E-2</v>
      </c>
      <c r="CR81" s="176">
        <v>0.96246779978878483</v>
      </c>
      <c r="CS81" s="176">
        <v>7.162479591173114E-2</v>
      </c>
      <c r="CT81" s="179">
        <v>0.9881893737275651</v>
      </c>
      <c r="CU81" s="180">
        <v>8.2200669881033694E-2</v>
      </c>
      <c r="CV81" s="179">
        <v>1.0435538439243224</v>
      </c>
      <c r="CW81" s="180">
        <v>7.7659045954976247E-2</v>
      </c>
      <c r="CX81" s="176">
        <v>15.331982029896334</v>
      </c>
      <c r="CY81" s="176">
        <v>30.299165594193362</v>
      </c>
      <c r="CZ81" s="176">
        <v>10.139599665063566</v>
      </c>
      <c r="DA81" s="179">
        <v>5.1248452146080146</v>
      </c>
      <c r="DB81" s="180">
        <v>2.394764996947687</v>
      </c>
      <c r="DC81" s="178">
        <v>26.449296437135192</v>
      </c>
      <c r="DD81" s="179">
        <v>9.9797275652320074</v>
      </c>
      <c r="DE81" s="180">
        <v>0.11371945599981421</v>
      </c>
      <c r="DF81" s="179">
        <v>2.1574312298106824</v>
      </c>
      <c r="DG81" s="180">
        <v>0.15253268951121079</v>
      </c>
      <c r="DH81" s="178">
        <v>2.6353917311328865</v>
      </c>
      <c r="DI81" s="178">
        <v>13.725998599650449</v>
      </c>
      <c r="DJ81" s="179">
        <v>4.7912443843426043E-2</v>
      </c>
      <c r="DK81" s="176">
        <v>4.0944818370531565E-2</v>
      </c>
      <c r="DL81" s="180">
        <v>6.7597331100423777E-2</v>
      </c>
      <c r="DM81" s="183">
        <v>2.0472409185265783</v>
      </c>
      <c r="DN81" s="183">
        <v>13.176958655664432</v>
      </c>
      <c r="DO81" s="189">
        <v>2.0472409185265783</v>
      </c>
      <c r="DP81" s="178">
        <v>13.725998599650449</v>
      </c>
      <c r="DQ81" s="178">
        <v>88.238562426324322</v>
      </c>
      <c r="DR81" s="176">
        <v>5.4927005933943639E-2</v>
      </c>
      <c r="DS81" s="176">
        <v>1.2737430461398259E-2</v>
      </c>
      <c r="DT81" s="176">
        <v>1.8053574565432644E-2</v>
      </c>
      <c r="DU81" s="180">
        <v>1.452511056972192E-2</v>
      </c>
      <c r="DV81" s="179">
        <v>8.0456665896111392</v>
      </c>
      <c r="DW81" s="180">
        <v>1.0924548815757209</v>
      </c>
      <c r="DX81" s="179">
        <v>9.9436246675548237</v>
      </c>
      <c r="DY81" s="180">
        <v>1.3655686019696511</v>
      </c>
      <c r="DZ81" s="189">
        <v>0.99436246675548234</v>
      </c>
      <c r="EA81" s="179">
        <v>20.061403043177943</v>
      </c>
      <c r="EB81" s="180">
        <v>2.7550539187797813</v>
      </c>
      <c r="EC81" s="178">
        <v>24.17116652327087</v>
      </c>
      <c r="ED81" s="179">
        <v>13.16945768120133</v>
      </c>
      <c r="EE81" s="180">
        <v>1.8085756970590559</v>
      </c>
      <c r="EF81" s="179">
        <v>7.3205325864802395</v>
      </c>
      <c r="EG81" s="176">
        <v>19.164977537370426</v>
      </c>
      <c r="EH81" s="176">
        <v>2.1184537992551373</v>
      </c>
      <c r="EI81" s="176">
        <v>20.062961001560467</v>
      </c>
      <c r="EJ81" s="180">
        <v>4.3923195518881437</v>
      </c>
      <c r="EK81" s="180">
        <v>7.1613905737306709</v>
      </c>
      <c r="EL81" s="176">
        <v>49.828941597163116</v>
      </c>
      <c r="EM81" s="176">
        <v>11.555202541391658</v>
      </c>
      <c r="EN81" s="176">
        <v>16.377927348212626</v>
      </c>
      <c r="EO81" s="180">
        <v>13.17695865566443</v>
      </c>
      <c r="EP81" s="180">
        <v>7.5729647446347306</v>
      </c>
      <c r="EQ81" s="185">
        <v>0</v>
      </c>
      <c r="ER81" s="185">
        <v>0.7827067128012003</v>
      </c>
      <c r="ES81" s="185">
        <v>1.6640704000597082</v>
      </c>
      <c r="ET81" s="186">
        <v>0</v>
      </c>
      <c r="EU81" s="185">
        <v>1.4615916749215592</v>
      </c>
      <c r="EV81" s="185">
        <v>0.23892835524508124</v>
      </c>
      <c r="EW81" s="185">
        <v>0.21990158043163413</v>
      </c>
      <c r="EX81" s="186">
        <v>0.31846161908652298</v>
      </c>
      <c r="EY81" s="179">
        <v>56.969430527288822</v>
      </c>
      <c r="EZ81" s="180">
        <v>4.0944818370531566</v>
      </c>
      <c r="FA81" s="178">
        <v>0.11745635219298213</v>
      </c>
      <c r="FB81" s="178">
        <v>0.12555102760034123</v>
      </c>
      <c r="FC81" s="178">
        <v>1.578816366274122E-2</v>
      </c>
      <c r="FD81" s="179">
        <v>0.7278929111042427</v>
      </c>
      <c r="FE81" s="181">
        <v>3.7974911498091743</v>
      </c>
      <c r="FF81" s="181">
        <v>0.1017614999945087</v>
      </c>
      <c r="FG81" s="181">
        <v>0.11899229108470875</v>
      </c>
      <c r="FH81" s="181">
        <v>1.9384552678596874</v>
      </c>
      <c r="FI81" s="183">
        <v>0.11868093476691963</v>
      </c>
      <c r="FJ81" s="180">
        <v>8.1889636741063132</v>
      </c>
      <c r="FK81" s="178">
        <v>0.10492504806637183</v>
      </c>
      <c r="FL81" s="180">
        <v>2.0625066529915057</v>
      </c>
      <c r="FM81" s="180">
        <v>0</v>
      </c>
      <c r="FN81" s="180">
        <v>0</v>
      </c>
      <c r="FO81" s="180">
        <v>0</v>
      </c>
      <c r="FP81" s="180">
        <v>0</v>
      </c>
      <c r="FQ81" s="180">
        <v>0</v>
      </c>
      <c r="FR81" s="180">
        <v>0</v>
      </c>
      <c r="FS81" s="180">
        <v>0</v>
      </c>
      <c r="FT81" s="180">
        <v>0</v>
      </c>
      <c r="FU81" s="180">
        <v>4.8312368417583054</v>
      </c>
      <c r="FV81" s="173">
        <v>4.0944818370531566</v>
      </c>
      <c r="FW81" s="174">
        <v>62.189544612389881</v>
      </c>
      <c r="FX81" s="175">
        <v>33.798665550211894</v>
      </c>
      <c r="FY81" s="174">
        <v>1.8487734703514149</v>
      </c>
      <c r="FZ81" s="178">
        <v>1.6899332775105944</v>
      </c>
      <c r="GA81" s="178">
        <v>2.6353917311328865</v>
      </c>
      <c r="GB81" s="178">
        <v>2.3253456451172529</v>
      </c>
      <c r="GC81" s="178">
        <v>2.6353917311328865</v>
      </c>
      <c r="GD81" s="178">
        <v>1.8958618390808919</v>
      </c>
      <c r="GE81" s="179">
        <v>57.959392521068885</v>
      </c>
      <c r="GF81" s="176">
        <v>37.850830636306583</v>
      </c>
      <c r="GG81" s="176">
        <v>31.936958329014622</v>
      </c>
      <c r="GH81" s="178">
        <v>9.3480126671853245</v>
      </c>
      <c r="GI81" s="182">
        <v>2.7630703855261536</v>
      </c>
      <c r="GJ81" s="182">
        <v>31.21013981551032</v>
      </c>
      <c r="GK81" s="181">
        <v>16.377927348212626</v>
      </c>
      <c r="GL81" s="183">
        <v>8.7846391037762892</v>
      </c>
      <c r="GM81" s="181">
        <v>49.828941597163116</v>
      </c>
      <c r="GN81" s="181">
        <v>11.555202541391658</v>
      </c>
      <c r="GO81" s="181">
        <v>28.661372859372094</v>
      </c>
      <c r="GP81" s="183">
        <v>10.541566924531544</v>
      </c>
      <c r="GQ81" s="189">
        <v>13.735935974202235</v>
      </c>
      <c r="GR81" s="189">
        <v>67.12941439343885</v>
      </c>
      <c r="GS81" s="189">
        <v>7.4784101337482598</v>
      </c>
    </row>
    <row r="82" spans="1:201" s="62" customFormat="1" ht="12.5" x14ac:dyDescent="0.25">
      <c r="A82" s="82" t="s">
        <v>209</v>
      </c>
      <c r="B82" s="173">
        <v>5.8979357426502652</v>
      </c>
      <c r="C82" s="174">
        <v>2.2198918656272126</v>
      </c>
      <c r="D82" s="174">
        <v>0.11171693261778895</v>
      </c>
      <c r="E82" s="174">
        <v>3.6434760016781413</v>
      </c>
      <c r="F82" s="175">
        <v>0.25529751663260053</v>
      </c>
      <c r="G82" s="174">
        <v>5.884314643937449</v>
      </c>
      <c r="H82" s="174">
        <v>2.2147650945749562</v>
      </c>
      <c r="I82" s="185">
        <v>0.11145892584499961</v>
      </c>
      <c r="J82" s="174">
        <v>3.6350615074479387</v>
      </c>
      <c r="K82" s="174">
        <v>0.25470791497755996</v>
      </c>
      <c r="L82" s="179">
        <v>0</v>
      </c>
      <c r="M82" s="176">
        <v>2.1745879500021665</v>
      </c>
      <c r="N82" s="176">
        <v>0.10943699521742591</v>
      </c>
      <c r="O82" s="176">
        <v>3.5782342847988522</v>
      </c>
      <c r="P82" s="180">
        <v>0.25008736323193514</v>
      </c>
      <c r="Q82" s="182">
        <v>0.41681227205322524</v>
      </c>
      <c r="R82" s="181">
        <v>5.6539286700056337</v>
      </c>
      <c r="S82" s="181">
        <v>0.39795270988154868</v>
      </c>
      <c r="T82" s="181">
        <v>5.8271336303390511</v>
      </c>
      <c r="U82" s="183">
        <v>0.25008736323193514</v>
      </c>
      <c r="V82" s="179">
        <v>3.1430816035502285</v>
      </c>
      <c r="W82" s="179">
        <v>1667.8590698358644</v>
      </c>
      <c r="X82" s="176">
        <v>138.10006112215029</v>
      </c>
      <c r="Y82" s="180">
        <v>23.81313385475336</v>
      </c>
      <c r="Z82" s="179">
        <v>3.1430816035502285</v>
      </c>
      <c r="AA82" s="179">
        <v>339.08922557846472</v>
      </c>
      <c r="AB82" s="176">
        <v>110.48004889772025</v>
      </c>
      <c r="AC82" s="180">
        <v>21.073569782967574</v>
      </c>
      <c r="AD82" s="176">
        <v>214.39230865556789</v>
      </c>
      <c r="AE82" s="176">
        <v>22.635057458328255</v>
      </c>
      <c r="AF82" s="176">
        <v>193.34008557101041</v>
      </c>
      <c r="AG82" s="180">
        <v>25.288283739561095</v>
      </c>
      <c r="AH82" s="179">
        <v>3.1430816035502285</v>
      </c>
      <c r="AI82" s="179">
        <v>339.08922557846472</v>
      </c>
      <c r="AJ82" s="176">
        <v>110.48004889772025</v>
      </c>
      <c r="AK82" s="180">
        <v>21.073569782967574</v>
      </c>
      <c r="AL82" s="176">
        <v>214.39230865556789</v>
      </c>
      <c r="AM82" s="176">
        <v>22.635057458328255</v>
      </c>
      <c r="AN82" s="176">
        <v>193.34008557101041</v>
      </c>
      <c r="AO82" s="180">
        <v>25.288283739561095</v>
      </c>
      <c r="AP82" s="179">
        <v>3.1430816035502285</v>
      </c>
      <c r="AQ82" s="179">
        <v>339.08922557846472</v>
      </c>
      <c r="AR82" s="176">
        <v>110.48004889772025</v>
      </c>
      <c r="AS82" s="180">
        <v>21.073569782967574</v>
      </c>
      <c r="AT82" s="176">
        <v>214.39230865556789</v>
      </c>
      <c r="AU82" s="176">
        <v>22.635057458328255</v>
      </c>
      <c r="AV82" s="176">
        <v>193.34008557101041</v>
      </c>
      <c r="AW82" s="180">
        <v>25.288283739561095</v>
      </c>
      <c r="AX82" s="178">
        <v>3.4844451499979341E-4</v>
      </c>
      <c r="AY82" s="176">
        <v>0.23632706680622506</v>
      </c>
      <c r="AZ82" s="176">
        <v>2.4950879859738664E-2</v>
      </c>
      <c r="BA82" s="176">
        <v>0.18267511129715472</v>
      </c>
      <c r="BB82" s="180">
        <v>2.7875561199983474E-2</v>
      </c>
      <c r="BC82" s="176">
        <v>4.1584799766231102E-3</v>
      </c>
      <c r="BD82" s="180">
        <v>3.4844451499979341E-2</v>
      </c>
      <c r="BE82" s="176">
        <v>4.1584799766231102E-3</v>
      </c>
      <c r="BF82" s="180">
        <v>3.4844451499979341E-2</v>
      </c>
      <c r="BG82" s="178">
        <v>1.7422225749989671E-2</v>
      </c>
      <c r="BH82" s="189">
        <v>0.94831064023354106</v>
      </c>
      <c r="BI82" s="182">
        <v>0</v>
      </c>
      <c r="BJ82" s="181">
        <v>0</v>
      </c>
      <c r="BK82" s="183">
        <v>18.966212804670821</v>
      </c>
      <c r="BL82" s="182">
        <v>0</v>
      </c>
      <c r="BM82" s="181">
        <v>0</v>
      </c>
      <c r="BN82" s="183">
        <v>9.4831064023354106</v>
      </c>
      <c r="BO82" s="178">
        <v>36.126119627944426</v>
      </c>
      <c r="BP82" s="178">
        <v>36.126119627944426</v>
      </c>
      <c r="BQ82" s="178">
        <v>25.288283739561095</v>
      </c>
      <c r="BR82" s="178">
        <v>25.288283739561095</v>
      </c>
      <c r="BS82" s="178">
        <v>67.736474302395791</v>
      </c>
      <c r="BT82" s="178">
        <v>18.063059813972213</v>
      </c>
      <c r="BU82" s="178">
        <v>18.063059813972213</v>
      </c>
      <c r="BV82" s="178">
        <v>12.644141869780547</v>
      </c>
      <c r="BW82" s="178">
        <v>12.644141869780547</v>
      </c>
      <c r="BX82" s="178">
        <v>33.868237151197896</v>
      </c>
      <c r="BY82" s="182">
        <v>6.1430460932827486</v>
      </c>
      <c r="BZ82" s="176">
        <v>0.43237932107599342</v>
      </c>
      <c r="CA82" s="181">
        <v>2.3742130851945609</v>
      </c>
      <c r="CB82" s="183">
        <v>0.45287041080875889</v>
      </c>
      <c r="CC82" s="182">
        <v>0</v>
      </c>
      <c r="CD82" s="181">
        <v>0</v>
      </c>
      <c r="CE82" s="183">
        <v>26.341962228709466</v>
      </c>
      <c r="CF82" s="182">
        <v>0</v>
      </c>
      <c r="CG82" s="181">
        <v>0</v>
      </c>
      <c r="CH82" s="183">
        <v>13.170981114354733</v>
      </c>
      <c r="CI82" s="183">
        <v>17.179540583940959</v>
      </c>
      <c r="CJ82" s="183">
        <v>17.179540583940959</v>
      </c>
      <c r="CK82" s="183">
        <v>17.179540583940959</v>
      </c>
      <c r="CL82" s="183">
        <v>17.179540583940959</v>
      </c>
      <c r="CM82" s="183">
        <v>17.179540583940959</v>
      </c>
      <c r="CN82" s="183">
        <v>17.179540583940959</v>
      </c>
      <c r="CO82" s="183">
        <v>17.179540583940959</v>
      </c>
      <c r="CP82" s="179">
        <v>10.920544775317925</v>
      </c>
      <c r="CQ82" s="180">
        <v>0.16922475454981786</v>
      </c>
      <c r="CR82" s="176">
        <v>10.534326435873117</v>
      </c>
      <c r="CS82" s="176">
        <v>0.17182153040161086</v>
      </c>
      <c r="CT82" s="179">
        <v>10.815852172500378</v>
      </c>
      <c r="CU82" s="180">
        <v>0.19719211369764647</v>
      </c>
      <c r="CV82" s="179">
        <v>11.421822992646049</v>
      </c>
      <c r="CW82" s="180">
        <v>0.18629716085972911</v>
      </c>
      <c r="CX82" s="176">
        <v>65.966864201713165</v>
      </c>
      <c r="CY82" s="176">
        <v>204.38809046078245</v>
      </c>
      <c r="CZ82" s="176">
        <v>24.241167235444479</v>
      </c>
      <c r="DA82" s="179">
        <v>12.917079633707074</v>
      </c>
      <c r="DB82" s="180">
        <v>5.744828749457799</v>
      </c>
      <c r="DC82" s="178">
        <v>31.421895791692222</v>
      </c>
      <c r="DD82" s="179">
        <v>109.22932480058664</v>
      </c>
      <c r="DE82" s="180">
        <v>0.27280288505682765</v>
      </c>
      <c r="DF82" s="179">
        <v>23.613345654535575</v>
      </c>
      <c r="DG82" s="180">
        <v>0.3659123885028398</v>
      </c>
      <c r="DH82" s="178">
        <v>6.3220709348902737</v>
      </c>
      <c r="DI82" s="178">
        <v>32.927452785886835</v>
      </c>
      <c r="DJ82" s="179">
        <v>0.20614645063035361</v>
      </c>
      <c r="DK82" s="176">
        <v>0.27620012224430063</v>
      </c>
      <c r="DL82" s="180">
        <v>0.16160778156962985</v>
      </c>
      <c r="DM82" s="183">
        <v>13.810006112215031</v>
      </c>
      <c r="DN82" s="183">
        <v>31.610354674451365</v>
      </c>
      <c r="DO82" s="189">
        <v>13.810006112215031</v>
      </c>
      <c r="DP82" s="178">
        <v>32.927452785886835</v>
      </c>
      <c r="DQ82" s="178">
        <v>211.67648219498685</v>
      </c>
      <c r="DR82" s="176">
        <v>0.23632706680622506</v>
      </c>
      <c r="DS82" s="176">
        <v>2.4950879859738664E-2</v>
      </c>
      <c r="DT82" s="176">
        <v>0.12178340753143649</v>
      </c>
      <c r="DU82" s="180">
        <v>3.4844451499979341E-2</v>
      </c>
      <c r="DV82" s="179">
        <v>9.5085134487725167</v>
      </c>
      <c r="DW82" s="180">
        <v>7.3693371675757611</v>
      </c>
      <c r="DX82" s="179">
        <v>11.762174265923647</v>
      </c>
      <c r="DY82" s="180">
        <v>9.2116714594697005</v>
      </c>
      <c r="DZ82" s="189">
        <v>1.1762174265923648</v>
      </c>
      <c r="EA82" s="179">
        <v>23.730352512472184</v>
      </c>
      <c r="EB82" s="180">
        <v>18.584677120079164</v>
      </c>
      <c r="EC82" s="178">
        <v>28.565919231081299</v>
      </c>
      <c r="ED82" s="179">
        <v>15.577966929848701</v>
      </c>
      <c r="EE82" s="180">
        <v>12.200049932943376</v>
      </c>
      <c r="EF82" s="179">
        <v>17.561308152472982</v>
      </c>
      <c r="EG82" s="176">
        <v>82.458580252141502</v>
      </c>
      <c r="EH82" s="176">
        <v>4.1497605340268464</v>
      </c>
      <c r="EI82" s="176">
        <v>135.33805989970728</v>
      </c>
      <c r="EJ82" s="180">
        <v>10.536784891483789</v>
      </c>
      <c r="EK82" s="180">
        <v>17.179540583940963</v>
      </c>
      <c r="EL82" s="176">
        <v>214.39230865556789</v>
      </c>
      <c r="EM82" s="176">
        <v>22.635057458328255</v>
      </c>
      <c r="EN82" s="176">
        <v>110.48004889772022</v>
      </c>
      <c r="EO82" s="180">
        <v>31.610354674451369</v>
      </c>
      <c r="EP82" s="180">
        <v>18.166870502558258</v>
      </c>
      <c r="EQ82" s="185">
        <v>0</v>
      </c>
      <c r="ER82" s="185">
        <v>1.5332151343788289</v>
      </c>
      <c r="ES82" s="185">
        <v>11.225265276800071</v>
      </c>
      <c r="ET82" s="186">
        <v>0</v>
      </c>
      <c r="EU82" s="185">
        <v>6.2885946089617804</v>
      </c>
      <c r="EV82" s="185">
        <v>0.46802788873875883</v>
      </c>
      <c r="EW82" s="185">
        <v>1.4833828995721037</v>
      </c>
      <c r="EX82" s="186">
        <v>0.76396116832298144</v>
      </c>
      <c r="EY82" s="179">
        <v>623.53730501109339</v>
      </c>
      <c r="EZ82" s="180">
        <v>27.620012224430056</v>
      </c>
      <c r="FA82" s="178">
        <v>0.28176736746391678</v>
      </c>
      <c r="FB82" s="178">
        <v>0.30118577555698506</v>
      </c>
      <c r="FC82" s="178">
        <v>3.7874403804325371E-2</v>
      </c>
      <c r="FD82" s="179">
        <v>7.966875917940099</v>
      </c>
      <c r="FE82" s="181">
        <v>16.338956209196855</v>
      </c>
      <c r="FF82" s="181">
        <v>0.19933682608941672</v>
      </c>
      <c r="FG82" s="181">
        <v>0.80268240650884781</v>
      </c>
      <c r="FH82" s="181">
        <v>4.6501821959699869</v>
      </c>
      <c r="FI82" s="183">
        <v>0.28470503240632572</v>
      </c>
      <c r="FJ82" s="180">
        <v>55.240024448860112</v>
      </c>
      <c r="FK82" s="178">
        <v>0.25170588071824151</v>
      </c>
      <c r="FL82" s="180">
        <v>85.701479196682769</v>
      </c>
      <c r="FM82" s="180">
        <v>0</v>
      </c>
      <c r="FN82" s="180">
        <v>0</v>
      </c>
      <c r="FO82" s="180">
        <v>0</v>
      </c>
      <c r="FP82" s="180">
        <v>0</v>
      </c>
      <c r="FQ82" s="180">
        <v>0</v>
      </c>
      <c r="FR82" s="180">
        <v>0</v>
      </c>
      <c r="FS82" s="180">
        <v>0</v>
      </c>
      <c r="FT82" s="180">
        <v>0</v>
      </c>
      <c r="FU82" s="180">
        <v>5.495687594231538</v>
      </c>
      <c r="FV82" s="173">
        <v>27.620012224430063</v>
      </c>
      <c r="FW82" s="174">
        <v>148.67915904405945</v>
      </c>
      <c r="FX82" s="175">
        <v>80.803890784814925</v>
      </c>
      <c r="FY82" s="174">
        <v>3.6214937452578244</v>
      </c>
      <c r="FZ82" s="178">
        <v>4.0401945392407459</v>
      </c>
      <c r="GA82" s="178">
        <v>6.3220709348902737</v>
      </c>
      <c r="GB82" s="178">
        <v>5.5782978837267123</v>
      </c>
      <c r="GC82" s="178">
        <v>6.3220709348902737</v>
      </c>
      <c r="GD82" s="178">
        <v>12.788853206620018</v>
      </c>
      <c r="GE82" s="179">
        <v>634.3725587243872</v>
      </c>
      <c r="GF82" s="176">
        <v>162.85569599797938</v>
      </c>
      <c r="GG82" s="176">
        <v>215.43609535055447</v>
      </c>
      <c r="GH82" s="178">
        <v>22.425052975632351</v>
      </c>
      <c r="GI82" s="182">
        <v>3.1430816035502285</v>
      </c>
      <c r="GJ82" s="182">
        <v>339.08922557846472</v>
      </c>
      <c r="GK82" s="181">
        <v>110.48004889772025</v>
      </c>
      <c r="GL82" s="183">
        <v>21.073569782967574</v>
      </c>
      <c r="GM82" s="181">
        <v>214.39230865556789</v>
      </c>
      <c r="GN82" s="181">
        <v>22.635057458328255</v>
      </c>
      <c r="GO82" s="181">
        <v>193.34008557101041</v>
      </c>
      <c r="GP82" s="183">
        <v>25.288283739561095</v>
      </c>
      <c r="GQ82" s="189">
        <v>32.95129166573183</v>
      </c>
      <c r="GR82" s="189">
        <v>161.03750899701242</v>
      </c>
      <c r="GS82" s="189">
        <v>17.940042380505883</v>
      </c>
    </row>
    <row r="83" spans="1:201" s="62" customFormat="1" ht="12.5" x14ac:dyDescent="0.25">
      <c r="A83" s="82" t="s">
        <v>210</v>
      </c>
      <c r="B83" s="173">
        <v>0.5111407465126605</v>
      </c>
      <c r="C83" s="174">
        <v>7.5155095069313185E-2</v>
      </c>
      <c r="D83" s="174">
        <v>2.0066222853634096E-2</v>
      </c>
      <c r="E83" s="174">
        <v>0.11047536375360992</v>
      </c>
      <c r="F83" s="175">
        <v>9.5897147063045661E-3</v>
      </c>
      <c r="G83" s="174">
        <v>0.5099602828948484</v>
      </c>
      <c r="H83" s="174">
        <v>7.4981526720423339E-2</v>
      </c>
      <c r="I83" s="185">
        <v>2.0019880537574898E-2</v>
      </c>
      <c r="J83" s="174">
        <v>0.11022022434540299</v>
      </c>
      <c r="K83" s="174">
        <v>9.5675675591768445E-3</v>
      </c>
      <c r="L83" s="179">
        <v>0</v>
      </c>
      <c r="M83" s="176">
        <v>7.3621317618919019E-2</v>
      </c>
      <c r="N83" s="176">
        <v>1.9656708101519111E-2</v>
      </c>
      <c r="O83" s="176">
        <v>0.10872265022306182</v>
      </c>
      <c r="P83" s="180">
        <v>9.3940062429105943E-3</v>
      </c>
      <c r="Q83" s="182">
        <v>1.5656677071517657E-2</v>
      </c>
      <c r="R83" s="181">
        <v>0.19141542580918944</v>
      </c>
      <c r="S83" s="181">
        <v>7.1478938550978602E-2</v>
      </c>
      <c r="T83" s="181">
        <v>0.17668696243809331</v>
      </c>
      <c r="U83" s="183">
        <v>9.3940062429105943E-3</v>
      </c>
      <c r="V83" s="179">
        <v>0.46232387404694247</v>
      </c>
      <c r="W83" s="179">
        <v>144.54391625004979</v>
      </c>
      <c r="X83" s="176">
        <v>4.1873898661163906</v>
      </c>
      <c r="Y83" s="180">
        <v>0.89449033011458057</v>
      </c>
      <c r="Z83" s="179">
        <v>0.46232387404694247</v>
      </c>
      <c r="AA83" s="179">
        <v>29.385182487660359</v>
      </c>
      <c r="AB83" s="176">
        <v>3.3499118928931133</v>
      </c>
      <c r="AC83" s="180">
        <v>0.7915843629332574</v>
      </c>
      <c r="AD83" s="176">
        <v>7.258314960574098</v>
      </c>
      <c r="AE83" s="176">
        <v>4.0656335312889169</v>
      </c>
      <c r="AF83" s="176">
        <v>5.8623458125629471</v>
      </c>
      <c r="AG83" s="180">
        <v>0.94990123551990868</v>
      </c>
      <c r="AH83" s="179">
        <v>0.46232387404694247</v>
      </c>
      <c r="AI83" s="179">
        <v>29.385182487660359</v>
      </c>
      <c r="AJ83" s="176">
        <v>3.3499118928931133</v>
      </c>
      <c r="AK83" s="180">
        <v>0.7915843629332574</v>
      </c>
      <c r="AL83" s="176">
        <v>7.258314960574098</v>
      </c>
      <c r="AM83" s="176">
        <v>4.0656335312889169</v>
      </c>
      <c r="AN83" s="176">
        <v>5.8623458125629471</v>
      </c>
      <c r="AO83" s="180">
        <v>0.94990123551990868</v>
      </c>
      <c r="AP83" s="179">
        <v>0.46232387404694247</v>
      </c>
      <c r="AQ83" s="179">
        <v>29.385182487660359</v>
      </c>
      <c r="AR83" s="176">
        <v>3.3499118928931133</v>
      </c>
      <c r="AS83" s="180">
        <v>0.7915843629332574</v>
      </c>
      <c r="AT83" s="176">
        <v>7.258314960574098</v>
      </c>
      <c r="AU83" s="176">
        <v>4.0656335312889169</v>
      </c>
      <c r="AV83" s="176">
        <v>5.8623458125629471</v>
      </c>
      <c r="AW83" s="180">
        <v>0.94990123551990868</v>
      </c>
      <c r="AX83" s="178">
        <v>1.3088585952183078E-5</v>
      </c>
      <c r="AY83" s="176">
        <v>8.0009226792925308E-3</v>
      </c>
      <c r="AZ83" s="176">
        <v>4.4815938276132347E-3</v>
      </c>
      <c r="BA83" s="176">
        <v>5.5389686552043075E-3</v>
      </c>
      <c r="BB83" s="180">
        <v>1.0470868761746463E-3</v>
      </c>
      <c r="BC83" s="176">
        <v>7.4693230460220583E-4</v>
      </c>
      <c r="BD83" s="180">
        <v>1.3088585952183078E-3</v>
      </c>
      <c r="BE83" s="176">
        <v>7.4693230460220583E-4</v>
      </c>
      <c r="BF83" s="180">
        <v>1.3088585952183078E-3</v>
      </c>
      <c r="BG83" s="178">
        <v>6.54429297609154E-4</v>
      </c>
      <c r="BH83" s="189">
        <v>3.562129633199658E-2</v>
      </c>
      <c r="BI83" s="182">
        <v>0</v>
      </c>
      <c r="BJ83" s="181">
        <v>0</v>
      </c>
      <c r="BK83" s="183">
        <v>0.71242592663993154</v>
      </c>
      <c r="BL83" s="182">
        <v>0</v>
      </c>
      <c r="BM83" s="181">
        <v>0</v>
      </c>
      <c r="BN83" s="183">
        <v>0.35621296331996577</v>
      </c>
      <c r="BO83" s="178">
        <v>1.3570017650284412</v>
      </c>
      <c r="BP83" s="178">
        <v>1.3570017650284412</v>
      </c>
      <c r="BQ83" s="178">
        <v>0.94990123551990857</v>
      </c>
      <c r="BR83" s="178">
        <v>0.94990123551990857</v>
      </c>
      <c r="BS83" s="178">
        <v>2.5443783094283274</v>
      </c>
      <c r="BT83" s="178">
        <v>0.67850088251422058</v>
      </c>
      <c r="BU83" s="178">
        <v>0.67850088251422058</v>
      </c>
      <c r="BV83" s="178">
        <v>0.47495061775995429</v>
      </c>
      <c r="BW83" s="178">
        <v>0.47495061775995429</v>
      </c>
      <c r="BX83" s="178">
        <v>1.2721891547141637</v>
      </c>
      <c r="BY83" s="182">
        <v>0.20797464070412888</v>
      </c>
      <c r="BZ83" s="176">
        <v>7.7662531638756777E-2</v>
      </c>
      <c r="CA83" s="181">
        <v>7.1989510592258874E-2</v>
      </c>
      <c r="CB83" s="183">
        <v>1.7011125277935326E-2</v>
      </c>
      <c r="CC83" s="182">
        <v>0</v>
      </c>
      <c r="CD83" s="181">
        <v>0</v>
      </c>
      <c r="CE83" s="183">
        <v>0.98948045366657156</v>
      </c>
      <c r="CF83" s="182">
        <v>0</v>
      </c>
      <c r="CG83" s="181">
        <v>0</v>
      </c>
      <c r="CH83" s="183">
        <v>0.49474022683328578</v>
      </c>
      <c r="CI83" s="183">
        <v>0.64531333934776414</v>
      </c>
      <c r="CJ83" s="183">
        <v>0.64531333934776414</v>
      </c>
      <c r="CK83" s="183">
        <v>0.64531333934776414</v>
      </c>
      <c r="CL83" s="183">
        <v>0.64531333934776414</v>
      </c>
      <c r="CM83" s="183">
        <v>0.64531333934776414</v>
      </c>
      <c r="CN83" s="183">
        <v>0.64531333934776414</v>
      </c>
      <c r="CO83" s="183">
        <v>0.64531333934776414</v>
      </c>
      <c r="CP83" s="179">
        <v>0.94642187577863812</v>
      </c>
      <c r="CQ83" s="180">
        <v>6.356572279990369E-3</v>
      </c>
      <c r="CR83" s="176">
        <v>0.91295051580549735</v>
      </c>
      <c r="CS83" s="176">
        <v>6.4541147077561397E-3</v>
      </c>
      <c r="CT83" s="179">
        <v>0.93734875977780674</v>
      </c>
      <c r="CU83" s="180">
        <v>7.4071073531630557E-3</v>
      </c>
      <c r="CV83" s="179">
        <v>0.98986482487060234</v>
      </c>
      <c r="CW83" s="180">
        <v>6.9978613454761592E-3</v>
      </c>
      <c r="CX83" s="176">
        <v>2.233327680176644</v>
      </c>
      <c r="CY83" s="176">
        <v>6.1973370018522589</v>
      </c>
      <c r="CZ83" s="176">
        <v>0.92652405382510516</v>
      </c>
      <c r="DA83" s="179">
        <v>2.6475491040370436</v>
      </c>
      <c r="DB83" s="180">
        <v>0.21579241925474255</v>
      </c>
      <c r="DC83" s="178">
        <v>0.11200590647806717</v>
      </c>
      <c r="DD83" s="179">
        <v>9.4662880464949843</v>
      </c>
      <c r="DE83" s="180">
        <v>1.0247267083747685E-2</v>
      </c>
      <c r="DF83" s="179">
        <v>2.0464351685352891</v>
      </c>
      <c r="DG83" s="180">
        <v>1.3744729911707365E-2</v>
      </c>
      <c r="DH83" s="178">
        <v>0.23747530887997714</v>
      </c>
      <c r="DI83" s="178">
        <v>1.2368505670832144</v>
      </c>
      <c r="DJ83" s="179">
        <v>6.9791490005520129E-3</v>
      </c>
      <c r="DK83" s="176">
        <v>8.374779732232782E-3</v>
      </c>
      <c r="DL83" s="180">
        <v>6.1768270255007007E-3</v>
      </c>
      <c r="DM83" s="183">
        <v>0.41873898661163916</v>
      </c>
      <c r="DN83" s="183">
        <v>1.1873765443998858</v>
      </c>
      <c r="DO83" s="189">
        <v>0.41873898661163916</v>
      </c>
      <c r="DP83" s="178">
        <v>1.2368505670832144</v>
      </c>
      <c r="DQ83" s="178">
        <v>7.951182216963522</v>
      </c>
      <c r="DR83" s="176">
        <v>8.0009226792925308E-3</v>
      </c>
      <c r="DS83" s="176">
        <v>4.4815938276132347E-3</v>
      </c>
      <c r="DT83" s="176">
        <v>3.6926457701362053E-3</v>
      </c>
      <c r="DU83" s="180">
        <v>1.3088585952183078E-3</v>
      </c>
      <c r="DV83" s="179">
        <v>1.7988361262813182E-2</v>
      </c>
      <c r="DW83" s="180">
        <v>0.2234487626200779</v>
      </c>
      <c r="DX83" s="179">
        <v>2.2535643085496066E-2</v>
      </c>
      <c r="DY83" s="180">
        <v>0.27931095327509736</v>
      </c>
      <c r="DZ83" s="189">
        <v>2.2535643085496064E-3</v>
      </c>
      <c r="EA83" s="179">
        <v>4.54659778390967E-2</v>
      </c>
      <c r="EB83" s="180">
        <v>0.56351378851911771</v>
      </c>
      <c r="EC83" s="178">
        <v>5.404147322306916E-2</v>
      </c>
      <c r="ED83" s="179">
        <v>2.9846480318336244E-2</v>
      </c>
      <c r="EE83" s="180">
        <v>0.36992283015816241</v>
      </c>
      <c r="EF83" s="179">
        <v>0.65965363577771441</v>
      </c>
      <c r="EG83" s="176">
        <v>2.7916596002208069</v>
      </c>
      <c r="EH83" s="176">
        <v>0.74536614740296825</v>
      </c>
      <c r="EI83" s="176">
        <v>4.1036420687940636</v>
      </c>
      <c r="EJ83" s="180">
        <v>0.39579218146662865</v>
      </c>
      <c r="EK83" s="180">
        <v>0.64531333934776414</v>
      </c>
      <c r="EL83" s="176">
        <v>7.258314960574098</v>
      </c>
      <c r="EM83" s="176">
        <v>4.0656335312889169</v>
      </c>
      <c r="EN83" s="176">
        <v>3.3499118928931129</v>
      </c>
      <c r="EO83" s="180">
        <v>1.1873765443998858</v>
      </c>
      <c r="EP83" s="180">
        <v>0.68240031287349767</v>
      </c>
      <c r="EQ83" s="185">
        <v>0</v>
      </c>
      <c r="ER83" s="185">
        <v>0.27539098906579906</v>
      </c>
      <c r="ES83" s="185">
        <v>0.34036597581926492</v>
      </c>
      <c r="ET83" s="186">
        <v>0</v>
      </c>
      <c r="EU83" s="185">
        <v>0.21290222871074757</v>
      </c>
      <c r="EV83" s="185">
        <v>8.4065608472071132E-2</v>
      </c>
      <c r="EW83" s="185">
        <v>4.4978274960678438E-2</v>
      </c>
      <c r="EX83" s="186">
        <v>2.8696595828840862E-2</v>
      </c>
      <c r="EY83" s="179">
        <v>54.038453022997253</v>
      </c>
      <c r="EZ83" s="180">
        <v>0.83747797322327822</v>
      </c>
      <c r="FA83" s="178">
        <v>1.0583999026571032E-2</v>
      </c>
      <c r="FB83" s="178">
        <v>1.1313410718934283E-2</v>
      </c>
      <c r="FC83" s="178">
        <v>1.4226723861068566E-3</v>
      </c>
      <c r="FD83" s="179">
        <v>0.69044409463840306</v>
      </c>
      <c r="FE83" s="181">
        <v>0.55316019048008258</v>
      </c>
      <c r="FF83" s="181">
        <v>3.580421590101391E-2</v>
      </c>
      <c r="FG83" s="181">
        <v>2.4338469855941014E-2</v>
      </c>
      <c r="FH83" s="181">
        <v>0.17467432186527809</v>
      </c>
      <c r="FI83" s="183">
        <v>1.0694346236649679E-2</v>
      </c>
      <c r="FJ83" s="180">
        <v>1.6749559464465564</v>
      </c>
      <c r="FK83" s="178">
        <v>9.4548024509801751E-3</v>
      </c>
      <c r="FL83" s="180">
        <v>7.6703504054659835</v>
      </c>
      <c r="FM83" s="180">
        <v>0</v>
      </c>
      <c r="FN83" s="180">
        <v>0</v>
      </c>
      <c r="FO83" s="180">
        <v>0</v>
      </c>
      <c r="FP83" s="180">
        <v>0</v>
      </c>
      <c r="FQ83" s="180">
        <v>0</v>
      </c>
      <c r="FR83" s="180">
        <v>0</v>
      </c>
      <c r="FS83" s="180">
        <v>0</v>
      </c>
      <c r="FT83" s="180">
        <v>0</v>
      </c>
      <c r="FU83" s="180">
        <v>0.80837467797429463</v>
      </c>
      <c r="FV83" s="173">
        <v>0.83747797322327833</v>
      </c>
      <c r="FW83" s="174">
        <v>5.6826808634606447</v>
      </c>
      <c r="FX83" s="175">
        <v>3.0884135127503503</v>
      </c>
      <c r="FY83" s="174">
        <v>0.65048062860807665</v>
      </c>
      <c r="FZ83" s="178">
        <v>0.15442067563751752</v>
      </c>
      <c r="GA83" s="178">
        <v>0.23747530887997714</v>
      </c>
      <c r="GB83" s="178">
        <v>0.2095370372470387</v>
      </c>
      <c r="GC83" s="178">
        <v>0.23747530887997714</v>
      </c>
      <c r="GD83" s="178">
        <v>0.38777618113639939</v>
      </c>
      <c r="GE83" s="179">
        <v>54.977483204627937</v>
      </c>
      <c r="GF83" s="176">
        <v>5.5135277104360911</v>
      </c>
      <c r="GG83" s="176">
        <v>6.5323281911415698</v>
      </c>
      <c r="GH83" s="178">
        <v>0.84234998893294977</v>
      </c>
      <c r="GI83" s="182">
        <v>0.46232387404694247</v>
      </c>
      <c r="GJ83" s="182">
        <v>29.385182487660359</v>
      </c>
      <c r="GK83" s="181">
        <v>3.3499118928931133</v>
      </c>
      <c r="GL83" s="183">
        <v>0.7915843629332574</v>
      </c>
      <c r="GM83" s="181">
        <v>7.258314960574098</v>
      </c>
      <c r="GN83" s="181">
        <v>4.0656335312889169</v>
      </c>
      <c r="GO83" s="181">
        <v>5.8623458125629471</v>
      </c>
      <c r="GP83" s="183">
        <v>0.94990123551990868</v>
      </c>
      <c r="GQ83" s="189">
        <v>1.2377460245073473</v>
      </c>
      <c r="GR83" s="189">
        <v>6.0490356062402171</v>
      </c>
      <c r="GS83" s="189">
        <v>0.67387999114635988</v>
      </c>
    </row>
    <row r="84" spans="1:201" s="62" customFormat="1" ht="12.5" x14ac:dyDescent="0.25">
      <c r="A84" s="187" t="s">
        <v>211</v>
      </c>
      <c r="B84" s="184">
        <v>0.4700375920635757</v>
      </c>
      <c r="C84" s="185">
        <v>7.2340264415915387E-2</v>
      </c>
      <c r="D84" s="185">
        <v>8.6943195113164101E-3</v>
      </c>
      <c r="E84" s="185">
        <v>0.1063233558930497</v>
      </c>
      <c r="F84" s="186">
        <v>5.3804899972647782E-3</v>
      </c>
      <c r="G84" s="185">
        <v>0.46895205489945674</v>
      </c>
      <c r="H84" s="185">
        <v>7.2173196830659259E-2</v>
      </c>
      <c r="I84" s="185">
        <v>8.6742402514750367E-3</v>
      </c>
      <c r="J84" s="185">
        <v>0.10607780541754613</v>
      </c>
      <c r="K84" s="185">
        <v>5.3680639233680948E-3</v>
      </c>
      <c r="L84" s="182">
        <v>0</v>
      </c>
      <c r="M84" s="181">
        <v>7.086393248905995E-2</v>
      </c>
      <c r="N84" s="181">
        <v>8.5168844192487284E-3</v>
      </c>
      <c r="O84" s="181">
        <v>0.10492997758875007</v>
      </c>
      <c r="P84" s="183">
        <v>5.2706840789532522E-3</v>
      </c>
      <c r="Q84" s="182">
        <v>8.7844734649220879E-3</v>
      </c>
      <c r="R84" s="181">
        <v>0.18424622447155589</v>
      </c>
      <c r="S84" s="181">
        <v>3.097048879726811E-2</v>
      </c>
      <c r="T84" s="181">
        <v>0.17004651671358217</v>
      </c>
      <c r="U84" s="183">
        <v>5.2706840789532522E-3</v>
      </c>
      <c r="V84" s="182">
        <v>0.24033155053379579</v>
      </c>
      <c r="W84" s="182">
        <v>132.92048189300382</v>
      </c>
      <c r="X84" s="181">
        <v>4.0300147279080107</v>
      </c>
      <c r="Y84" s="183">
        <v>0.50187064174781904</v>
      </c>
      <c r="Z84" s="182">
        <v>0.24033155053379579</v>
      </c>
      <c r="AA84" s="182">
        <v>27.017045350850687</v>
      </c>
      <c r="AB84" s="181">
        <v>3.2240117823264085</v>
      </c>
      <c r="AC84" s="183">
        <v>0.44413331128125594</v>
      </c>
      <c r="AD84" s="181">
        <v>6.9864647630033687</v>
      </c>
      <c r="AE84" s="181">
        <v>1.7615630602121908</v>
      </c>
      <c r="AF84" s="181">
        <v>5.6420206190712143</v>
      </c>
      <c r="AG84" s="183">
        <v>0.53295997353750701</v>
      </c>
      <c r="AH84" s="182">
        <v>0.24033155053379579</v>
      </c>
      <c r="AI84" s="182">
        <v>27.017045350850687</v>
      </c>
      <c r="AJ84" s="181">
        <v>3.2240117823264085</v>
      </c>
      <c r="AK84" s="183">
        <v>0.44413331128125594</v>
      </c>
      <c r="AL84" s="181">
        <v>6.9864647630033687</v>
      </c>
      <c r="AM84" s="181">
        <v>1.7615630602121908</v>
      </c>
      <c r="AN84" s="181">
        <v>5.6420206190712143</v>
      </c>
      <c r="AO84" s="183">
        <v>0.53295997353750701</v>
      </c>
      <c r="AP84" s="182">
        <v>0.24033155053379579</v>
      </c>
      <c r="AQ84" s="182">
        <v>27.017045350850687</v>
      </c>
      <c r="AR84" s="181">
        <v>3.2240117823264085</v>
      </c>
      <c r="AS84" s="183">
        <v>0.44413331128125594</v>
      </c>
      <c r="AT84" s="181">
        <v>6.9864647630033687</v>
      </c>
      <c r="AU84" s="181">
        <v>1.7615630602121908</v>
      </c>
      <c r="AV84" s="181">
        <v>5.6420206190712143</v>
      </c>
      <c r="AW84" s="183">
        <v>0.53295997353750701</v>
      </c>
      <c r="AX84" s="189">
        <v>7.3435975887544552E-6</v>
      </c>
      <c r="AY84" s="181">
        <v>7.7012591316332861E-3</v>
      </c>
      <c r="AZ84" s="181">
        <v>1.9417908861784764E-3</v>
      </c>
      <c r="BA84" s="181">
        <v>5.3307969813178443E-3</v>
      </c>
      <c r="BB84" s="183">
        <v>5.8748780710035653E-4</v>
      </c>
      <c r="BC84" s="181">
        <v>3.2363181436307942E-4</v>
      </c>
      <c r="BD84" s="183">
        <v>7.3435975887544563E-4</v>
      </c>
      <c r="BE84" s="181">
        <v>3.2363181436307942E-4</v>
      </c>
      <c r="BF84" s="183">
        <v>7.3435975887544563E-4</v>
      </c>
      <c r="BG84" s="189">
        <v>3.6717987943772276E-4</v>
      </c>
      <c r="BH84" s="189">
        <v>1.9985999007656515E-2</v>
      </c>
      <c r="BI84" s="182">
        <v>0</v>
      </c>
      <c r="BJ84" s="181">
        <v>0</v>
      </c>
      <c r="BK84" s="183">
        <v>0.39971998015313026</v>
      </c>
      <c r="BL84" s="182">
        <v>0</v>
      </c>
      <c r="BM84" s="181">
        <v>0</v>
      </c>
      <c r="BN84" s="183">
        <v>0.19985999007656513</v>
      </c>
      <c r="BO84" s="189">
        <v>0.7613713907678672</v>
      </c>
      <c r="BP84" s="189">
        <v>0.7613713907678672</v>
      </c>
      <c r="BQ84" s="189">
        <v>0.53295997353750701</v>
      </c>
      <c r="BR84" s="189">
        <v>0.53295997353750701</v>
      </c>
      <c r="BS84" s="189">
        <v>1.4275713576897511</v>
      </c>
      <c r="BT84" s="189">
        <v>0.3806856953839336</v>
      </c>
      <c r="BU84" s="189">
        <v>0.3806856953839336</v>
      </c>
      <c r="BV84" s="189">
        <v>0.26647998676875351</v>
      </c>
      <c r="BW84" s="189">
        <v>0.26647998676875351</v>
      </c>
      <c r="BX84" s="189">
        <v>0.71378567884487554</v>
      </c>
      <c r="BY84" s="182">
        <v>0.20018523676227418</v>
      </c>
      <c r="BZ84" s="181">
        <v>3.3649724168332208E-2</v>
      </c>
      <c r="CA84" s="181">
        <v>6.9283920823633424E-2</v>
      </c>
      <c r="CB84" s="183">
        <v>9.544412133551344E-3</v>
      </c>
      <c r="CC84" s="182">
        <v>0</v>
      </c>
      <c r="CD84" s="181">
        <v>0</v>
      </c>
      <c r="CE84" s="183">
        <v>0.55516663910156983</v>
      </c>
      <c r="CF84" s="182">
        <v>0</v>
      </c>
      <c r="CG84" s="181">
        <v>0</v>
      </c>
      <c r="CH84" s="183">
        <v>0.27758331955078491</v>
      </c>
      <c r="CI84" s="183">
        <v>0.36206519941406723</v>
      </c>
      <c r="CJ84" s="183">
        <v>0.36206519941406723</v>
      </c>
      <c r="CK84" s="183">
        <v>0.36206519941406723</v>
      </c>
      <c r="CL84" s="183">
        <v>0.36206519941406723</v>
      </c>
      <c r="CM84" s="183">
        <v>0.36206519941406723</v>
      </c>
      <c r="CN84" s="183">
        <v>0.36206519941406723</v>
      </c>
      <c r="CO84" s="183">
        <v>0.36206519941406723</v>
      </c>
      <c r="CP84" s="182">
        <v>0.87031578406215959</v>
      </c>
      <c r="CQ84" s="183">
        <v>3.5664745633041282E-3</v>
      </c>
      <c r="CR84" s="181">
        <v>0.83953600852634513</v>
      </c>
      <c r="CS84" s="181">
        <v>3.6212025789934387E-3</v>
      </c>
      <c r="CT84" s="182">
        <v>0.86197227862526971</v>
      </c>
      <c r="CU84" s="183">
        <v>4.1558970462550965E-3</v>
      </c>
      <c r="CV84" s="182">
        <v>0.91026528783904459</v>
      </c>
      <c r="CW84" s="183">
        <v>3.9262818680963277E-3</v>
      </c>
      <c r="CX84" s="181">
        <v>2.1496814655394965</v>
      </c>
      <c r="CY84" s="181">
        <v>5.9644217973038556</v>
      </c>
      <c r="CZ84" s="181">
        <v>0.52986628293133531</v>
      </c>
      <c r="DA84" s="182">
        <v>1.0150344625083818</v>
      </c>
      <c r="DB84" s="180">
        <v>0.12107439990080081</v>
      </c>
      <c r="DC84" s="189">
        <v>7.7927405342999662E-2</v>
      </c>
      <c r="DD84" s="182">
        <v>8.7050607284044847</v>
      </c>
      <c r="DE84" s="183">
        <v>5.7494221394466952E-3</v>
      </c>
      <c r="DF84" s="182">
        <v>1.8818720000220521</v>
      </c>
      <c r="DG84" s="183">
        <v>7.7117395115444166E-3</v>
      </c>
      <c r="DH84" s="189">
        <v>0.13323999338437675</v>
      </c>
      <c r="DI84" s="189">
        <v>0.69395829887696214</v>
      </c>
      <c r="DJ84" s="182">
        <v>6.717754579810927E-3</v>
      </c>
      <c r="DK84" s="181">
        <v>8.0600294558160219E-3</v>
      </c>
      <c r="DL84" s="183">
        <v>3.5324418862089017E-3</v>
      </c>
      <c r="DM84" s="183">
        <v>0.40300147279080106</v>
      </c>
      <c r="DN84" s="183">
        <v>0.66619996692188377</v>
      </c>
      <c r="DO84" s="189">
        <v>0.40300147279080106</v>
      </c>
      <c r="DP84" s="189">
        <v>0.69395829887696214</v>
      </c>
      <c r="DQ84" s="189">
        <v>4.461160492780472</v>
      </c>
      <c r="DR84" s="181">
        <v>7.7012591316332861E-3</v>
      </c>
      <c r="DS84" s="181">
        <v>1.9417908861784764E-3</v>
      </c>
      <c r="DT84" s="181">
        <v>3.5538646542118959E-3</v>
      </c>
      <c r="DU84" s="183">
        <v>7.3435975887544563E-4</v>
      </c>
      <c r="DV84" s="182">
        <v>1.781688941917936E-2</v>
      </c>
      <c r="DW84" s="183">
        <v>0.21505086296798731</v>
      </c>
      <c r="DX84" s="182">
        <v>2.18433388827231E-2</v>
      </c>
      <c r="DY84" s="183">
        <v>0.26881357870998412</v>
      </c>
      <c r="DZ84" s="189">
        <v>2.18433388827231E-3</v>
      </c>
      <c r="EA84" s="182">
        <v>4.4069244343550369E-2</v>
      </c>
      <c r="EB84" s="183">
        <v>0.54233518724577279</v>
      </c>
      <c r="EC84" s="189">
        <v>5.3526329519267522E-2</v>
      </c>
      <c r="ED84" s="182">
        <v>2.8929584195870432E-2</v>
      </c>
      <c r="EE84" s="183">
        <v>0.35601997936472307</v>
      </c>
      <c r="EF84" s="182">
        <v>0.37011109273437987</v>
      </c>
      <c r="EG84" s="181">
        <v>2.6871018319243722</v>
      </c>
      <c r="EH84" s="181">
        <v>0.32295322770556834</v>
      </c>
      <c r="EI84" s="181">
        <v>3.9494144333498498</v>
      </c>
      <c r="EJ84" s="183">
        <v>0.22206665564062791</v>
      </c>
      <c r="EK84" s="183">
        <v>0.36206519941406723</v>
      </c>
      <c r="EL84" s="181">
        <v>6.9864647630033687</v>
      </c>
      <c r="EM84" s="181">
        <v>1.7615630602121908</v>
      </c>
      <c r="EN84" s="181">
        <v>3.2240117823264081</v>
      </c>
      <c r="EO84" s="183">
        <v>0.66619996692188377</v>
      </c>
      <c r="EP84" s="183">
        <v>0.38287354420797914</v>
      </c>
      <c r="EQ84" s="185">
        <v>0</v>
      </c>
      <c r="ER84" s="185">
        <v>0.11932177106474599</v>
      </c>
      <c r="ES84" s="185">
        <v>0.32757396356374829</v>
      </c>
      <c r="ET84" s="186">
        <v>0</v>
      </c>
      <c r="EU84" s="185">
        <v>0.20492826874171263</v>
      </c>
      <c r="EV84" s="185">
        <v>3.6424057746226313E-2</v>
      </c>
      <c r="EW84" s="185">
        <v>4.3287851459492419E-2</v>
      </c>
      <c r="EX84" s="186">
        <v>1.6100765407663285E-2</v>
      </c>
      <c r="EY84" s="182">
        <v>49.692974999677787</v>
      </c>
      <c r="EZ84" s="183">
        <v>0.80600294558160201</v>
      </c>
      <c r="FA84" s="189">
        <v>5.9383519361724977E-3</v>
      </c>
      <c r="FB84" s="189">
        <v>6.3476021000035757E-3</v>
      </c>
      <c r="FC84" s="189">
        <v>7.9821712921244071E-4</v>
      </c>
      <c r="FD84" s="182">
        <v>0.63492234166917882</v>
      </c>
      <c r="FE84" s="181">
        <v>0.5324423368340101</v>
      </c>
      <c r="FF84" s="181">
        <v>1.5513297901961341E-2</v>
      </c>
      <c r="FG84" s="181">
        <v>2.3423754441369019E-2</v>
      </c>
      <c r="FH84" s="181">
        <v>9.8004317162559848E-2</v>
      </c>
      <c r="FI84" s="183">
        <v>6.0002643160750923E-3</v>
      </c>
      <c r="FJ84" s="183">
        <v>1.612005891163204</v>
      </c>
      <c r="FK84" s="189">
        <v>5.3047949362006481E-3</v>
      </c>
      <c r="FL84" s="183">
        <v>4.0038806731156473</v>
      </c>
      <c r="FM84" s="183">
        <v>0</v>
      </c>
      <c r="FN84" s="183">
        <v>0</v>
      </c>
      <c r="FO84" s="183">
        <v>0</v>
      </c>
      <c r="FP84" s="183">
        <v>0</v>
      </c>
      <c r="FQ84" s="183">
        <v>0</v>
      </c>
      <c r="FR84" s="183">
        <v>0</v>
      </c>
      <c r="FS84" s="183">
        <v>0</v>
      </c>
      <c r="FT84" s="183">
        <v>0</v>
      </c>
      <c r="FU84" s="183">
        <v>0.42022043566388251</v>
      </c>
      <c r="FV84" s="184">
        <v>0.80600294558160213</v>
      </c>
      <c r="FW84" s="185">
        <v>3.2498465353121899</v>
      </c>
      <c r="FX84" s="186">
        <v>1.7662209431044511</v>
      </c>
      <c r="FY84" s="185">
        <v>0.28184110494000253</v>
      </c>
      <c r="FZ84" s="189">
        <v>8.8311047155222547E-2</v>
      </c>
      <c r="GA84" s="189">
        <v>0.13323999338437675</v>
      </c>
      <c r="GB84" s="189">
        <v>0.1175647000450383</v>
      </c>
      <c r="GC84" s="189">
        <v>0.13323999338437675</v>
      </c>
      <c r="GD84" s="189">
        <v>0.37320234587112516</v>
      </c>
      <c r="GE84" s="182">
        <v>50.556493489369899</v>
      </c>
      <c r="GF84" s="181">
        <v>5.3070261180506328</v>
      </c>
      <c r="GG84" s="181">
        <v>6.2868229755364959</v>
      </c>
      <c r="GH84" s="189">
        <v>0.472616321596115</v>
      </c>
      <c r="GI84" s="182">
        <v>0.24033155053379579</v>
      </c>
      <c r="GJ84" s="182">
        <v>27.017045350850687</v>
      </c>
      <c r="GK84" s="181">
        <v>3.2240117823264085</v>
      </c>
      <c r="GL84" s="183">
        <v>0.44413331128125594</v>
      </c>
      <c r="GM84" s="181">
        <v>6.9864647630033687</v>
      </c>
      <c r="GN84" s="181">
        <v>1.7615630602121908</v>
      </c>
      <c r="GO84" s="181">
        <v>5.6420206190712143</v>
      </c>
      <c r="GP84" s="183">
        <v>0.53295997353750701</v>
      </c>
      <c r="GQ84" s="189">
        <v>0.69446071212501803</v>
      </c>
      <c r="GR84" s="189">
        <v>3.393925321999073</v>
      </c>
      <c r="GS84" s="189">
        <v>0.37809305727689202</v>
      </c>
    </row>
    <row r="85" spans="1:201" s="62" customFormat="1" ht="12.5" x14ac:dyDescent="0.25">
      <c r="A85" s="82" t="s">
        <v>212</v>
      </c>
      <c r="B85" s="173">
        <v>4.0612534254745025</v>
      </c>
      <c r="C85" s="174">
        <v>2.5274728952428032E-2</v>
      </c>
      <c r="D85" s="174">
        <v>0.27475990225049046</v>
      </c>
      <c r="E85" s="174">
        <v>3.7764751959412708E-2</v>
      </c>
      <c r="F85" s="175">
        <v>1.1776599591101878E-2</v>
      </c>
      <c r="G85" s="174">
        <v>4.0518740873094359</v>
      </c>
      <c r="H85" s="174">
        <v>2.5216357753923585E-2</v>
      </c>
      <c r="I85" s="185">
        <v>0.27412535282266026</v>
      </c>
      <c r="J85" s="174">
        <v>3.7677535442185446E-2</v>
      </c>
      <c r="K85" s="174">
        <v>1.1749401901515041E-2</v>
      </c>
      <c r="L85" s="179">
        <v>0</v>
      </c>
      <c r="M85" s="176">
        <v>2.4758918157480509E-2</v>
      </c>
      <c r="N85" s="176">
        <v>0.26915255730660281</v>
      </c>
      <c r="O85" s="176">
        <v>4.9351816512634775E-2</v>
      </c>
      <c r="P85" s="180">
        <v>1.1536260823936531E-2</v>
      </c>
      <c r="Q85" s="182">
        <v>1.9227101373227553E-2</v>
      </c>
      <c r="R85" s="181">
        <v>6.4373187209449331E-2</v>
      </c>
      <c r="S85" s="181">
        <v>0.97873657202401043</v>
      </c>
      <c r="T85" s="181">
        <v>6.0398437119593848E-2</v>
      </c>
      <c r="U85" s="183">
        <v>1.1536260823936531E-2</v>
      </c>
      <c r="V85" s="179">
        <v>0.43179139432641883</v>
      </c>
      <c r="W85" s="179">
        <v>1148.4693384495697</v>
      </c>
      <c r="X85" s="176">
        <v>1.4314118033042154</v>
      </c>
      <c r="Y85" s="180">
        <v>1.0984742277000745</v>
      </c>
      <c r="Z85" s="179">
        <v>0.43179139432641883</v>
      </c>
      <c r="AA85" s="179">
        <v>1.6900297870876366</v>
      </c>
      <c r="AB85" s="176">
        <v>1.1451294426433722</v>
      </c>
      <c r="AC85" s="180">
        <v>0.97210108646024274</v>
      </c>
      <c r="AD85" s="176">
        <v>2.4409781281052427</v>
      </c>
      <c r="AE85" s="176">
        <v>55.669324505730359</v>
      </c>
      <c r="AF85" s="176">
        <v>2.0039765246259016</v>
      </c>
      <c r="AG85" s="180">
        <v>1.1665213037522912</v>
      </c>
      <c r="AH85" s="179">
        <v>0.43179139432641883</v>
      </c>
      <c r="AI85" s="179">
        <v>1.6900297870876366</v>
      </c>
      <c r="AJ85" s="176">
        <v>1.1451294426433722</v>
      </c>
      <c r="AK85" s="180">
        <v>0.97210108646024274</v>
      </c>
      <c r="AL85" s="176">
        <v>2.4409781281052427</v>
      </c>
      <c r="AM85" s="176">
        <v>55.669324505730359</v>
      </c>
      <c r="AN85" s="176">
        <v>2.0039765246259016</v>
      </c>
      <c r="AO85" s="180">
        <v>1.1665213037522912</v>
      </c>
      <c r="AP85" s="179">
        <v>0.43179139432641883</v>
      </c>
      <c r="AQ85" s="179">
        <v>1.6900297870876366</v>
      </c>
      <c r="AR85" s="176">
        <v>1.1451294426433722</v>
      </c>
      <c r="AS85" s="180">
        <v>0.97210108646024274</v>
      </c>
      <c r="AT85" s="176">
        <v>2.4409781281052427</v>
      </c>
      <c r="AU85" s="176">
        <v>55.669324505730359</v>
      </c>
      <c r="AV85" s="176">
        <v>2.0039765246259016</v>
      </c>
      <c r="AW85" s="180">
        <v>1.1665213037522912</v>
      </c>
      <c r="AX85" s="178">
        <v>1.6073370344505182E-5</v>
      </c>
      <c r="AY85" s="176">
        <v>2.690717800329449E-3</v>
      </c>
      <c r="AZ85" s="176">
        <v>6.1364926074186796E-2</v>
      </c>
      <c r="BA85" s="176">
        <v>1.8934337056474941E-3</v>
      </c>
      <c r="BB85" s="180">
        <v>1.2858696275604145E-3</v>
      </c>
      <c r="BC85" s="176">
        <v>1.0227487679031132E-2</v>
      </c>
      <c r="BD85" s="180">
        <v>1.6073370344505181E-3</v>
      </c>
      <c r="BE85" s="176">
        <v>1.0227487679031132E-2</v>
      </c>
      <c r="BF85" s="180">
        <v>1.6073370344505181E-3</v>
      </c>
      <c r="BG85" s="178">
        <v>8.0366851722525894E-4</v>
      </c>
      <c r="BH85" s="189">
        <v>4.3744548890710923E-2</v>
      </c>
      <c r="BI85" s="182">
        <v>0</v>
      </c>
      <c r="BJ85" s="181">
        <v>0</v>
      </c>
      <c r="BK85" s="183">
        <v>0.87489097781421865</v>
      </c>
      <c r="BL85" s="182">
        <v>0</v>
      </c>
      <c r="BM85" s="181">
        <v>0</v>
      </c>
      <c r="BN85" s="183">
        <v>0.43744548890710933</v>
      </c>
      <c r="BO85" s="178">
        <v>1.6664590053604167</v>
      </c>
      <c r="BP85" s="178">
        <v>1.6664590053604167</v>
      </c>
      <c r="BQ85" s="178">
        <v>1.1665213037522915</v>
      </c>
      <c r="BR85" s="178">
        <v>1.1665213037522915</v>
      </c>
      <c r="BS85" s="178">
        <v>3.124610635050781</v>
      </c>
      <c r="BT85" s="178">
        <v>0.83322950268020834</v>
      </c>
      <c r="BU85" s="178">
        <v>0.83322950268020834</v>
      </c>
      <c r="BV85" s="178">
        <v>0.58326065187614573</v>
      </c>
      <c r="BW85" s="178">
        <v>0.58326065187614573</v>
      </c>
      <c r="BX85" s="178">
        <v>1.5623053175253905</v>
      </c>
      <c r="BY85" s="182">
        <v>6.9942066707886622E-2</v>
      </c>
      <c r="BZ85" s="176">
        <v>1.0634063897942763</v>
      </c>
      <c r="CA85" s="181">
        <v>2.4608798910674193E-2</v>
      </c>
      <c r="CB85" s="183">
        <v>2.0890424494131293E-2</v>
      </c>
      <c r="CC85" s="182">
        <v>0</v>
      </c>
      <c r="CD85" s="181">
        <v>0</v>
      </c>
      <c r="CE85" s="183">
        <v>1.2151263580753036</v>
      </c>
      <c r="CF85" s="182">
        <v>0</v>
      </c>
      <c r="CG85" s="181">
        <v>0</v>
      </c>
      <c r="CH85" s="183">
        <v>0.60756317903765178</v>
      </c>
      <c r="CI85" s="183">
        <v>0.79247371178824166</v>
      </c>
      <c r="CJ85" s="183">
        <v>0.79247371178824166</v>
      </c>
      <c r="CK85" s="183">
        <v>0.79247371178824166</v>
      </c>
      <c r="CL85" s="183">
        <v>0.79247371178824166</v>
      </c>
      <c r="CM85" s="183">
        <v>0.79247371178824166</v>
      </c>
      <c r="CN85" s="183">
        <v>0.79247371178824166</v>
      </c>
      <c r="CO85" s="183">
        <v>0.79247371178824166</v>
      </c>
      <c r="CP85" s="179">
        <v>7.5197665440956882</v>
      </c>
      <c r="CQ85" s="180">
        <v>7.8061557414351125E-3</v>
      </c>
      <c r="CR85" s="176">
        <v>7.253820860301837</v>
      </c>
      <c r="CS85" s="176">
        <v>7.9259422158112752E-3</v>
      </c>
      <c r="CT85" s="179">
        <v>7.4476763738451117</v>
      </c>
      <c r="CU85" s="180">
        <v>9.0962599095007254E-3</v>
      </c>
      <c r="CV85" s="179">
        <v>7.8649411892715912</v>
      </c>
      <c r="CW85" s="180">
        <v>8.5936874645022223E-3</v>
      </c>
      <c r="CX85" s="176">
        <v>0.75107019326315116</v>
      </c>
      <c r="CY85" s="176">
        <v>2.1184894688902389</v>
      </c>
      <c r="CZ85" s="176">
        <v>1.3053317384153549</v>
      </c>
      <c r="DA85" s="179">
        <v>14.969403679474494</v>
      </c>
      <c r="DB85" s="180">
        <v>0.26500276537815654</v>
      </c>
      <c r="DC85" s="178">
        <v>0.71766876984004924</v>
      </c>
      <c r="DD85" s="179">
        <v>75.214106912143521</v>
      </c>
      <c r="DE85" s="180">
        <v>1.2584103390379006E-2</v>
      </c>
      <c r="DF85" s="179">
        <v>16.259889071511498</v>
      </c>
      <c r="DG85" s="180">
        <v>1.6879144543434959E-2</v>
      </c>
      <c r="DH85" s="178">
        <v>0.29163032593807287</v>
      </c>
      <c r="DI85" s="178">
        <v>1.5189079475941294</v>
      </c>
      <c r="DJ85" s="179">
        <v>2.3470943539473472E-3</v>
      </c>
      <c r="DK85" s="176">
        <v>2.862823606608431E-3</v>
      </c>
      <c r="DL85" s="180">
        <v>8.7022115894356995E-3</v>
      </c>
      <c r="DM85" s="183">
        <v>0.14314118033042153</v>
      </c>
      <c r="DN85" s="183">
        <v>1.4581516296903643</v>
      </c>
      <c r="DO85" s="189">
        <v>0.14314118033042153</v>
      </c>
      <c r="DP85" s="178">
        <v>1.5189079475941294</v>
      </c>
      <c r="DQ85" s="178">
        <v>9.7644082345336916</v>
      </c>
      <c r="DR85" s="176">
        <v>2.690717800329449E-3</v>
      </c>
      <c r="DS85" s="176">
        <v>6.1364926074186796E-2</v>
      </c>
      <c r="DT85" s="176">
        <v>1.2622891370983294E-3</v>
      </c>
      <c r="DU85" s="180">
        <v>1.6073370344505181E-3</v>
      </c>
      <c r="DV85" s="179">
        <v>3.4811313743895599E-3</v>
      </c>
      <c r="DW85" s="180">
        <v>7.6383428931766653E-2</v>
      </c>
      <c r="DX85" s="179">
        <v>0.15926267638090938</v>
      </c>
      <c r="DY85" s="180">
        <v>9.5479286164708313E-2</v>
      </c>
      <c r="DZ85" s="189">
        <v>1.5926267638090939E-2</v>
      </c>
      <c r="EA85" s="179">
        <v>0.32131469634385457</v>
      </c>
      <c r="EB85" s="180">
        <v>0.19263080677965227</v>
      </c>
      <c r="EC85" s="178">
        <v>1.0458177107214636E-2</v>
      </c>
      <c r="ED85" s="179">
        <v>0.21092942934953005</v>
      </c>
      <c r="EE85" s="180">
        <v>0.12645393009254041</v>
      </c>
      <c r="EF85" s="179">
        <v>0.81008423871686897</v>
      </c>
      <c r="EG85" s="176">
        <v>0.93883774157893973</v>
      </c>
      <c r="EH85" s="176">
        <v>10.206042826050567</v>
      </c>
      <c r="EI85" s="176">
        <v>1.4027835672381312</v>
      </c>
      <c r="EJ85" s="180">
        <v>0.48605054323012142</v>
      </c>
      <c r="EK85" s="180">
        <v>0.79247371178824155</v>
      </c>
      <c r="EL85" s="176">
        <v>2.4409781281052427</v>
      </c>
      <c r="EM85" s="176">
        <v>55.669324505730359</v>
      </c>
      <c r="EN85" s="176">
        <v>1.1451294426433725</v>
      </c>
      <c r="EO85" s="180">
        <v>1.458151629690364</v>
      </c>
      <c r="EP85" s="180">
        <v>0.83801817798296785</v>
      </c>
      <c r="EQ85" s="185">
        <v>0</v>
      </c>
      <c r="ER85" s="185">
        <v>3.7708342914511821</v>
      </c>
      <c r="ES85" s="185">
        <v>0.11635025416983967</v>
      </c>
      <c r="ET85" s="186">
        <v>0</v>
      </c>
      <c r="EU85" s="185">
        <v>7.1599219175615667E-2</v>
      </c>
      <c r="EV85" s="185">
        <v>1.1510815231592588</v>
      </c>
      <c r="EW85" s="185">
        <v>1.5375313913793575E-2</v>
      </c>
      <c r="EX85" s="186">
        <v>3.5240706220568352E-2</v>
      </c>
      <c r="EY85" s="179">
        <v>429.3609029300008</v>
      </c>
      <c r="EZ85" s="180">
        <v>0.28628236066084312</v>
      </c>
      <c r="FA85" s="178">
        <v>1.299762531273164E-2</v>
      </c>
      <c r="FB85" s="178">
        <v>1.3893375572369988E-2</v>
      </c>
      <c r="FC85" s="178">
        <v>1.7471054722288245E-3</v>
      </c>
      <c r="FD85" s="179">
        <v>5.4859027842723602</v>
      </c>
      <c r="FE85" s="181">
        <v>0.18602829081332853</v>
      </c>
      <c r="FF85" s="181">
        <v>0.49025483933247577</v>
      </c>
      <c r="FG85" s="181">
        <v>8.3198302857022451E-3</v>
      </c>
      <c r="FH85" s="181">
        <v>0.21450789835303988</v>
      </c>
      <c r="FI85" s="183">
        <v>1.3133136633859585E-2</v>
      </c>
      <c r="FJ85" s="180">
        <v>0.57256472132168623</v>
      </c>
      <c r="FK85" s="178">
        <v>1.101015691757774E-2</v>
      </c>
      <c r="FL85" s="180">
        <v>12.377199537443865</v>
      </c>
      <c r="FM85" s="180">
        <v>0</v>
      </c>
      <c r="FN85" s="180">
        <v>0</v>
      </c>
      <c r="FO85" s="180">
        <v>0</v>
      </c>
      <c r="FP85" s="180">
        <v>0</v>
      </c>
      <c r="FQ85" s="180">
        <v>0</v>
      </c>
      <c r="FR85" s="180">
        <v>0</v>
      </c>
      <c r="FS85" s="180">
        <v>0</v>
      </c>
      <c r="FT85" s="180">
        <v>0</v>
      </c>
      <c r="FU85" s="180">
        <v>0.75498854576834917</v>
      </c>
      <c r="FV85" s="173">
        <v>0.28628236066084306</v>
      </c>
      <c r="FW85" s="174">
        <v>8.0060346622808432</v>
      </c>
      <c r="FX85" s="175">
        <v>4.3511057947178493</v>
      </c>
      <c r="FY85" s="174">
        <v>8.9068079845342947</v>
      </c>
      <c r="FZ85" s="178">
        <v>0.2175552897358925</v>
      </c>
      <c r="GA85" s="178">
        <v>0.29163032593807287</v>
      </c>
      <c r="GB85" s="178">
        <v>0.25732087582771135</v>
      </c>
      <c r="GC85" s="178">
        <v>0.29163032593807287</v>
      </c>
      <c r="GD85" s="178">
        <v>0.13255689593423856</v>
      </c>
      <c r="GE85" s="179">
        <v>436.8219389905982</v>
      </c>
      <c r="GF85" s="176">
        <v>1.8542045396184048</v>
      </c>
      <c r="GG85" s="176">
        <v>2.2330024131545758</v>
      </c>
      <c r="GH85" s="178">
        <v>1.0344435511424264</v>
      </c>
      <c r="GI85" s="182">
        <v>0.43179139432641883</v>
      </c>
      <c r="GJ85" s="182">
        <v>1.6900297870876366</v>
      </c>
      <c r="GK85" s="181">
        <v>1.1451294426433722</v>
      </c>
      <c r="GL85" s="183">
        <v>0.97210108646024274</v>
      </c>
      <c r="GM85" s="181">
        <v>2.4409781281052427</v>
      </c>
      <c r="GN85" s="181">
        <v>55.669324505730359</v>
      </c>
      <c r="GO85" s="181">
        <v>2.0039765246259016</v>
      </c>
      <c r="GP85" s="183">
        <v>1.1665213037522912</v>
      </c>
      <c r="GQ85" s="189">
        <v>1.520007609456641</v>
      </c>
      <c r="GR85" s="189">
        <v>7.4284869184039284</v>
      </c>
      <c r="GS85" s="189">
        <v>0.82755484091394116</v>
      </c>
    </row>
    <row r="86" spans="1:201" s="62" customFormat="1" x14ac:dyDescent="0.35">
      <c r="A86" s="190" t="s">
        <v>213</v>
      </c>
      <c r="B86" s="173">
        <v>7.0579994354132869E-2</v>
      </c>
      <c r="C86" s="174">
        <v>1.093619614436192E-2</v>
      </c>
      <c r="D86" s="174">
        <v>7.140481757835868E-4</v>
      </c>
      <c r="E86" s="174">
        <v>9.4142020073178009E-3</v>
      </c>
      <c r="F86" s="175">
        <v>5.853076710446469E-4</v>
      </c>
      <c r="G86" s="174">
        <v>7.0416992057703021E-2</v>
      </c>
      <c r="H86" s="174">
        <v>1.0910939340333372E-2</v>
      </c>
      <c r="I86" s="185">
        <v>7.1239910378408686E-4</v>
      </c>
      <c r="J86" s="174">
        <v>9.3924602012962835E-3</v>
      </c>
      <c r="K86" s="174">
        <v>5.8395592122699198E-4</v>
      </c>
      <c r="L86" s="179">
        <v>0</v>
      </c>
      <c r="M86" s="176">
        <v>1.0713008467946369E-2</v>
      </c>
      <c r="N86" s="176">
        <v>6.9947576403290126E-4</v>
      </c>
      <c r="O86" s="176">
        <v>9.1102328264150087E-3</v>
      </c>
      <c r="P86" s="180">
        <v>5.7336261653353159E-4</v>
      </c>
      <c r="Q86" s="182">
        <v>9.5560436088921931E-4</v>
      </c>
      <c r="R86" s="181">
        <v>2.7853822016660559E-2</v>
      </c>
      <c r="S86" s="181">
        <v>2.5435482328469141E-3</v>
      </c>
      <c r="T86" s="181">
        <v>1.5056449691003894E-2</v>
      </c>
      <c r="U86" s="183">
        <v>5.7336261653353159E-4</v>
      </c>
      <c r="V86" s="179">
        <v>1.3489451524852021E-2</v>
      </c>
      <c r="W86" s="179">
        <v>19.959099059225707</v>
      </c>
      <c r="X86" s="176">
        <v>0.3568300908330525</v>
      </c>
      <c r="Y86" s="180">
        <v>5.4595164499223706E-2</v>
      </c>
      <c r="Z86" s="179">
        <v>1.3489451524852021E-2</v>
      </c>
      <c r="AA86" s="179">
        <v>4.0582509088382599</v>
      </c>
      <c r="AB86" s="176">
        <v>0.28546407266644203</v>
      </c>
      <c r="AC86" s="180">
        <v>4.8314304866569652E-2</v>
      </c>
      <c r="AD86" s="176">
        <v>1.0561939415176937</v>
      </c>
      <c r="AE86" s="176">
        <v>0.14467387448035218</v>
      </c>
      <c r="AF86" s="176">
        <v>0.49956212716627346</v>
      </c>
      <c r="AG86" s="180">
        <v>5.7977165839883583E-2</v>
      </c>
      <c r="AH86" s="179">
        <v>1.3489451524852021E-2</v>
      </c>
      <c r="AI86" s="179">
        <v>4.0582509088382599</v>
      </c>
      <c r="AJ86" s="176">
        <v>0.28546407266644203</v>
      </c>
      <c r="AK86" s="180">
        <v>4.8314304866569652E-2</v>
      </c>
      <c r="AL86" s="176">
        <v>1.0561939415176937</v>
      </c>
      <c r="AM86" s="176">
        <v>0.14467387448035218</v>
      </c>
      <c r="AN86" s="176">
        <v>0.49956212716627346</v>
      </c>
      <c r="AO86" s="180">
        <v>5.7977165839883583E-2</v>
      </c>
      <c r="AP86" s="179">
        <v>1.3489451524852021E-2</v>
      </c>
      <c r="AQ86" s="179">
        <v>4.0582509088382599</v>
      </c>
      <c r="AR86" s="176">
        <v>0.28546407266644203</v>
      </c>
      <c r="AS86" s="180">
        <v>4.8314304866569652E-2</v>
      </c>
      <c r="AT86" s="176">
        <v>1.0561939415176937</v>
      </c>
      <c r="AU86" s="176">
        <v>0.14467387448035218</v>
      </c>
      <c r="AV86" s="176">
        <v>0.49956212716627346</v>
      </c>
      <c r="AW86" s="180">
        <v>5.7977165839883583E-2</v>
      </c>
      <c r="AX86" s="178">
        <v>7.9886107100803391E-7</v>
      </c>
      <c r="AY86" s="176">
        <v>1.1642545282647652E-3</v>
      </c>
      <c r="AZ86" s="176">
        <v>1.5947564823494737E-4</v>
      </c>
      <c r="BA86" s="176">
        <v>4.7200541424414062E-4</v>
      </c>
      <c r="BB86" s="180">
        <v>6.3908885680642716E-5</v>
      </c>
      <c r="BC86" s="176">
        <v>2.6579274705824559E-5</v>
      </c>
      <c r="BD86" s="180">
        <v>7.9886107100803392E-5</v>
      </c>
      <c r="BE86" s="176">
        <v>2.6579274705824559E-5</v>
      </c>
      <c r="BF86" s="180">
        <v>7.9886107100803392E-5</v>
      </c>
      <c r="BG86" s="178">
        <v>3.9943053550401696E-5</v>
      </c>
      <c r="BH86" s="189">
        <v>2.1741437189956342E-3</v>
      </c>
      <c r="BI86" s="182">
        <v>0</v>
      </c>
      <c r="BJ86" s="181">
        <v>0</v>
      </c>
      <c r="BK86" s="183">
        <v>4.3482874379912689E-2</v>
      </c>
      <c r="BL86" s="182">
        <v>0</v>
      </c>
      <c r="BM86" s="181">
        <v>0</v>
      </c>
      <c r="BN86" s="183">
        <v>2.1741437189956345E-2</v>
      </c>
      <c r="BO86" s="178">
        <v>8.2824522628405117E-2</v>
      </c>
      <c r="BP86" s="178">
        <v>8.2824522628405117E-2</v>
      </c>
      <c r="BQ86" s="178">
        <v>5.7977165839883583E-2</v>
      </c>
      <c r="BR86" s="178">
        <v>5.7977165839883583E-2</v>
      </c>
      <c r="BS86" s="178">
        <v>0.15529597992825958</v>
      </c>
      <c r="BT86" s="178">
        <v>4.1412261314202559E-2</v>
      </c>
      <c r="BU86" s="178">
        <v>4.1412261314202559E-2</v>
      </c>
      <c r="BV86" s="178">
        <v>2.8988582919941792E-2</v>
      </c>
      <c r="BW86" s="178">
        <v>2.8988582919941792E-2</v>
      </c>
      <c r="BX86" s="178">
        <v>7.764798996412979E-2</v>
      </c>
      <c r="BY86" s="182">
        <v>3.0263436719704693E-2</v>
      </c>
      <c r="BZ86" s="176">
        <v>2.7635888152884851E-3</v>
      </c>
      <c r="CA86" s="181">
        <v>6.1346147421155158E-3</v>
      </c>
      <c r="CB86" s="183">
        <v>1.0382730272185455E-3</v>
      </c>
      <c r="CC86" s="182">
        <v>0</v>
      </c>
      <c r="CD86" s="181">
        <v>0</v>
      </c>
      <c r="CE86" s="183">
        <v>6.0392881083212065E-2</v>
      </c>
      <c r="CF86" s="182">
        <v>0</v>
      </c>
      <c r="CG86" s="181">
        <v>0</v>
      </c>
      <c r="CH86" s="183">
        <v>3.0196440541606032E-2</v>
      </c>
      <c r="CI86" s="183">
        <v>3.938666157600787E-2</v>
      </c>
      <c r="CJ86" s="183">
        <v>3.938666157600787E-2</v>
      </c>
      <c r="CK86" s="183">
        <v>3.938666157600787E-2</v>
      </c>
      <c r="CL86" s="183">
        <v>3.938666157600787E-2</v>
      </c>
      <c r="CM86" s="183">
        <v>3.938666157600787E-2</v>
      </c>
      <c r="CN86" s="183">
        <v>3.938666157600787E-2</v>
      </c>
      <c r="CO86" s="183">
        <v>3.938666157600787E-2</v>
      </c>
      <c r="CP86" s="179">
        <v>0.13068504341480744</v>
      </c>
      <c r="CQ86" s="180">
        <v>3.8797301389812176E-4</v>
      </c>
      <c r="CR86" s="176">
        <v>0.1260632080122352</v>
      </c>
      <c r="CS86" s="176">
        <v>3.9392651021914261E-4</v>
      </c>
      <c r="CT86" s="179">
        <v>0.12943219773486081</v>
      </c>
      <c r="CU86" s="180">
        <v>4.5209236007900217E-4</v>
      </c>
      <c r="CV86" s="179">
        <v>0.13668378861866251</v>
      </c>
      <c r="CW86" s="180">
        <v>4.2711405415650586E-4</v>
      </c>
      <c r="CX86" s="176">
        <v>0.32498275123621329</v>
      </c>
      <c r="CY86" s="176">
        <v>0.52810853443291772</v>
      </c>
      <c r="CZ86" s="176">
        <v>5.9599212327580378E-2</v>
      </c>
      <c r="DA86" s="179">
        <v>0.10861728356578391</v>
      </c>
      <c r="DB86" s="180">
        <v>1.3170877571576419E-2</v>
      </c>
      <c r="DC86" s="178">
        <v>1.5417458327818526E-2</v>
      </c>
      <c r="DD86" s="179">
        <v>1.3071361683345319</v>
      </c>
      <c r="DE86" s="180">
        <v>6.2544134158836764E-4</v>
      </c>
      <c r="DF86" s="179">
        <v>0.28257849452771439</v>
      </c>
      <c r="DG86" s="180">
        <v>8.3890877884721391E-4</v>
      </c>
      <c r="DH86" s="178">
        <v>1.4494291459970896E-2</v>
      </c>
      <c r="DI86" s="178">
        <v>7.5491101354015086E-2</v>
      </c>
      <c r="DJ86" s="179">
        <v>1.0155710976131665E-3</v>
      </c>
      <c r="DK86" s="176">
        <v>7.1366018166610498E-4</v>
      </c>
      <c r="DL86" s="180">
        <v>3.9732808218386921E-4</v>
      </c>
      <c r="DM86" s="183">
        <v>3.5683009083305253E-2</v>
      </c>
      <c r="DN86" s="183">
        <v>7.2471457299854478E-2</v>
      </c>
      <c r="DO86" s="189">
        <v>3.5683009083305253E-2</v>
      </c>
      <c r="DP86" s="178">
        <v>7.5491101354015086E-2</v>
      </c>
      <c r="DQ86" s="178">
        <v>0.48529993727581133</v>
      </c>
      <c r="DR86" s="176">
        <v>1.1642545282647652E-3</v>
      </c>
      <c r="DS86" s="176">
        <v>1.5947564823494737E-4</v>
      </c>
      <c r="DT86" s="176">
        <v>3.1467027616276038E-4</v>
      </c>
      <c r="DU86" s="180">
        <v>7.9886107100803392E-5</v>
      </c>
      <c r="DV86" s="179">
        <v>3.6859838527414017E-3</v>
      </c>
      <c r="DW86" s="180">
        <v>1.9041275069093207E-2</v>
      </c>
      <c r="DX86" s="179">
        <v>5.0088357828463248E-3</v>
      </c>
      <c r="DY86" s="180">
        <v>2.380159383636651E-2</v>
      </c>
      <c r="DZ86" s="189">
        <v>5.0088357828463246E-4</v>
      </c>
      <c r="EA86" s="179">
        <v>1.0105396852381529E-2</v>
      </c>
      <c r="EB86" s="180">
        <v>4.8020051337958031E-2</v>
      </c>
      <c r="EC86" s="178">
        <v>1.1073604469484492E-2</v>
      </c>
      <c r="ED86" s="179">
        <v>6.633763147709631E-3</v>
      </c>
      <c r="EE86" s="180">
        <v>3.1523120919471591E-2</v>
      </c>
      <c r="EF86" s="179">
        <v>4.0261920722141374E-2</v>
      </c>
      <c r="EG86" s="176">
        <v>0.40622843904526679</v>
      </c>
      <c r="EH86" s="176">
        <v>2.6523543654731235E-2</v>
      </c>
      <c r="EI86" s="176">
        <v>0.34969348901639141</v>
      </c>
      <c r="EJ86" s="180">
        <v>2.4157152433284826E-2</v>
      </c>
      <c r="EK86" s="180">
        <v>3.938666157600787E-2</v>
      </c>
      <c r="EL86" s="176">
        <v>1.0561939415176937</v>
      </c>
      <c r="EM86" s="176">
        <v>0.14467387448035218</v>
      </c>
      <c r="EN86" s="176">
        <v>0.28546407266644197</v>
      </c>
      <c r="EO86" s="180">
        <v>7.2471457299854478E-2</v>
      </c>
      <c r="EP86" s="180">
        <v>4.1650262816008317E-2</v>
      </c>
      <c r="EQ86" s="185">
        <v>0</v>
      </c>
      <c r="ER86" s="185">
        <v>9.7996735511216848E-3</v>
      </c>
      <c r="ES86" s="185">
        <v>2.9004421835865664E-2</v>
      </c>
      <c r="ET86" s="186">
        <v>0</v>
      </c>
      <c r="EU86" s="185">
        <v>3.0980474851441304E-2</v>
      </c>
      <c r="EV86" s="185">
        <v>2.9914396353247154E-3</v>
      </c>
      <c r="EW86" s="185">
        <v>3.832841567871051E-3</v>
      </c>
      <c r="EX86" s="186">
        <v>1.7514950325316721E-3</v>
      </c>
      <c r="EY86" s="179">
        <v>7.4618072131620794</v>
      </c>
      <c r="EZ86" s="180">
        <v>7.1366018166610493E-2</v>
      </c>
      <c r="FA86" s="178">
        <v>6.459937558422244E-4</v>
      </c>
      <c r="FB86" s="178">
        <v>6.9051335543043651E-4</v>
      </c>
      <c r="FC86" s="178">
        <v>8.6832725109568904E-5</v>
      </c>
      <c r="FD86" s="179">
        <v>9.5338790018016761E-2</v>
      </c>
      <c r="FE86" s="181">
        <v>8.0493123410509293E-2</v>
      </c>
      <c r="FF86" s="181">
        <v>1.2740780981035777E-3</v>
      </c>
      <c r="FG86" s="181">
        <v>2.0740123769482192E-3</v>
      </c>
      <c r="FH86" s="181">
        <v>1.0661236924499377E-2</v>
      </c>
      <c r="FI86" s="183">
        <v>6.5272879129588026E-4</v>
      </c>
      <c r="FJ86" s="180">
        <v>0.14273203633322099</v>
      </c>
      <c r="FK86" s="178">
        <v>5.7707330950442447E-4</v>
      </c>
      <c r="FL86" s="180">
        <v>0.40669683070825069</v>
      </c>
      <c r="FM86" s="180">
        <v>0</v>
      </c>
      <c r="FN86" s="180">
        <v>0</v>
      </c>
      <c r="FO86" s="180">
        <v>0</v>
      </c>
      <c r="FP86" s="180">
        <v>0</v>
      </c>
      <c r="FQ86" s="180">
        <v>0</v>
      </c>
      <c r="FR86" s="180">
        <v>0</v>
      </c>
      <c r="FS86" s="180">
        <v>0</v>
      </c>
      <c r="FT86" s="180">
        <v>0</v>
      </c>
      <c r="FU86" s="180">
        <v>2.3586346378783173E-2</v>
      </c>
      <c r="FV86" s="173">
        <v>7.1366018166610506E-2</v>
      </c>
      <c r="FW86" s="174">
        <v>0.36554183560915965</v>
      </c>
      <c r="FX86" s="175">
        <v>0.19866404109193461</v>
      </c>
      <c r="FY86" s="174">
        <v>2.3147082020771995E-2</v>
      </c>
      <c r="FZ86" s="178">
        <v>9.9332020545967303E-3</v>
      </c>
      <c r="GA86" s="178">
        <v>1.4494291459970896E-2</v>
      </c>
      <c r="GB86" s="178">
        <v>1.2789080699974321E-2</v>
      </c>
      <c r="GC86" s="178">
        <v>1.4494291459970896E-2</v>
      </c>
      <c r="GD86" s="178">
        <v>3.3044501315118179E-2</v>
      </c>
      <c r="GE86" s="179">
        <v>7.5914715871530749</v>
      </c>
      <c r="GF86" s="176">
        <v>0.80230116711440169</v>
      </c>
      <c r="GG86" s="176">
        <v>0.55665494169956187</v>
      </c>
      <c r="GH86" s="178">
        <v>5.141278185290471E-2</v>
      </c>
      <c r="GI86" s="182">
        <v>1.3489451524852021E-2</v>
      </c>
      <c r="GJ86" s="182">
        <v>4.0582509088382599</v>
      </c>
      <c r="GK86" s="181">
        <v>0.28546407266644203</v>
      </c>
      <c r="GL86" s="183">
        <v>4.8314304866569652E-2</v>
      </c>
      <c r="GM86" s="181">
        <v>1.0561939415176937</v>
      </c>
      <c r="GN86" s="181">
        <v>0.14467387448035218</v>
      </c>
      <c r="GO86" s="181">
        <v>0.49956212716627346</v>
      </c>
      <c r="GP86" s="183">
        <v>5.7977165839883583E-2</v>
      </c>
      <c r="GQ86" s="189">
        <v>7.5545755545040616E-2</v>
      </c>
      <c r="GR86" s="189">
        <v>0.36920253116883051</v>
      </c>
      <c r="GS86" s="189">
        <v>4.1130225482323771E-2</v>
      </c>
    </row>
    <row r="87" spans="1:201" s="62" customFormat="1" x14ac:dyDescent="0.35">
      <c r="A87" s="190" t="s">
        <v>214</v>
      </c>
      <c r="B87" s="173">
        <v>0.18297032182544931</v>
      </c>
      <c r="C87" s="174">
        <v>2.7875233425699995E-2</v>
      </c>
      <c r="D87" s="174">
        <v>1.6855214435772094E-3</v>
      </c>
      <c r="E87" s="174">
        <v>9.1024351522526956E-2</v>
      </c>
      <c r="F87" s="175">
        <v>1.0318350394894489E-3</v>
      </c>
      <c r="G87" s="174">
        <v>0.18254775757181091</v>
      </c>
      <c r="H87" s="174">
        <v>2.7810856443192609E-2</v>
      </c>
      <c r="I87" s="185">
        <v>1.6816287843541681E-3</v>
      </c>
      <c r="J87" s="174">
        <v>9.0814133620627374E-2</v>
      </c>
      <c r="K87" s="174">
        <v>1.0294520486361248E-3</v>
      </c>
      <c r="L87" s="179">
        <v>0</v>
      </c>
      <c r="M87" s="176">
        <v>2.7306351110889786E-2</v>
      </c>
      <c r="N87" s="176">
        <v>1.6511230467695114E-3</v>
      </c>
      <c r="O87" s="176">
        <v>8.8785843145557319E-2</v>
      </c>
      <c r="P87" s="180">
        <v>1.0107771815406844E-3</v>
      </c>
      <c r="Q87" s="182">
        <v>1.6846286359011409E-3</v>
      </c>
      <c r="R87" s="181">
        <v>7.0996512888313448E-2</v>
      </c>
      <c r="S87" s="181">
        <v>6.004083806434587E-3</v>
      </c>
      <c r="T87" s="181">
        <v>0.14557830480903935</v>
      </c>
      <c r="U87" s="183">
        <v>1.0107771815406844E-3</v>
      </c>
      <c r="V87" s="179">
        <v>2.3122608480282719E-2</v>
      </c>
      <c r="W87" s="179">
        <v>51.741613351357671</v>
      </c>
      <c r="X87" s="176">
        <v>3.4501307276554751</v>
      </c>
      <c r="Y87" s="180">
        <v>9.6245456029043552E-2</v>
      </c>
      <c r="Z87" s="179">
        <v>2.3122608480282719E-2</v>
      </c>
      <c r="AA87" s="179">
        <v>10.514082307776279</v>
      </c>
      <c r="AB87" s="176">
        <v>2.7601045821243799</v>
      </c>
      <c r="AC87" s="180">
        <v>8.5172969937206688E-2</v>
      </c>
      <c r="AD87" s="176">
        <v>2.6921291712378697</v>
      </c>
      <c r="AE87" s="176">
        <v>0.34150485363880745</v>
      </c>
      <c r="AF87" s="176">
        <v>4.8301830187176646</v>
      </c>
      <c r="AG87" s="180">
        <v>0.10220756392464801</v>
      </c>
      <c r="AH87" s="179">
        <v>2.3122608480282719E-2</v>
      </c>
      <c r="AI87" s="179">
        <v>10.514082307776279</v>
      </c>
      <c r="AJ87" s="176">
        <v>2.7601045821243799</v>
      </c>
      <c r="AK87" s="180">
        <v>8.5172969937206688E-2</v>
      </c>
      <c r="AL87" s="176">
        <v>2.6921291712378697</v>
      </c>
      <c r="AM87" s="176">
        <v>0.34150485363880745</v>
      </c>
      <c r="AN87" s="176">
        <v>4.8301830187176646</v>
      </c>
      <c r="AO87" s="180">
        <v>0.10220756392464801</v>
      </c>
      <c r="AP87" s="179">
        <v>2.3122608480282719E-2</v>
      </c>
      <c r="AQ87" s="179">
        <v>10.514082307776279</v>
      </c>
      <c r="AR87" s="176">
        <v>2.7601045821243799</v>
      </c>
      <c r="AS87" s="180">
        <v>8.5172969937206688E-2</v>
      </c>
      <c r="AT87" s="176">
        <v>2.6921291712378697</v>
      </c>
      <c r="AU87" s="176">
        <v>0.34150485363880745</v>
      </c>
      <c r="AV87" s="176">
        <v>4.8301830187176646</v>
      </c>
      <c r="AW87" s="180">
        <v>0.10220756392464801</v>
      </c>
      <c r="AX87" s="178">
        <v>1.4083069222020864E-6</v>
      </c>
      <c r="AY87" s="176">
        <v>2.9675644359250025E-3</v>
      </c>
      <c r="AZ87" s="176">
        <v>3.7644466290163498E-4</v>
      </c>
      <c r="BA87" s="176">
        <v>4.5637417503149027E-3</v>
      </c>
      <c r="BB87" s="180">
        <v>1.1266455377616694E-4</v>
      </c>
      <c r="BC87" s="176">
        <v>6.2740777150272506E-5</v>
      </c>
      <c r="BD87" s="180">
        <v>1.4083069222020866E-4</v>
      </c>
      <c r="BE87" s="176">
        <v>6.2740777150272506E-5</v>
      </c>
      <c r="BF87" s="180">
        <v>1.4083069222020866E-4</v>
      </c>
      <c r="BG87" s="178">
        <v>7.0415346110104331E-5</v>
      </c>
      <c r="BH87" s="189">
        <v>3.8327836471743009E-3</v>
      </c>
      <c r="BI87" s="182">
        <v>0</v>
      </c>
      <c r="BJ87" s="181">
        <v>0</v>
      </c>
      <c r="BK87" s="183">
        <v>7.665567294348602E-2</v>
      </c>
      <c r="BL87" s="182">
        <v>0</v>
      </c>
      <c r="BM87" s="181">
        <v>0</v>
      </c>
      <c r="BN87" s="183">
        <v>3.832783647174301E-2</v>
      </c>
      <c r="BO87" s="178">
        <v>0.14601080560664004</v>
      </c>
      <c r="BP87" s="178">
        <v>0.14601080560664004</v>
      </c>
      <c r="BQ87" s="178">
        <v>0.10220756392464801</v>
      </c>
      <c r="BR87" s="178">
        <v>0.10220756392464801</v>
      </c>
      <c r="BS87" s="178">
        <v>0.27377026051245007</v>
      </c>
      <c r="BT87" s="178">
        <v>7.3005402803320019E-2</v>
      </c>
      <c r="BU87" s="178">
        <v>7.3005402803320019E-2</v>
      </c>
      <c r="BV87" s="178">
        <v>5.1103781962324006E-2</v>
      </c>
      <c r="BW87" s="178">
        <v>5.1103781962324006E-2</v>
      </c>
      <c r="BX87" s="178">
        <v>0.13688513025622503</v>
      </c>
      <c r="BY87" s="182">
        <v>7.7138371668706879E-2</v>
      </c>
      <c r="BZ87" s="176">
        <v>6.5234929061854336E-3</v>
      </c>
      <c r="CA87" s="181">
        <v>5.931456838376175E-2</v>
      </c>
      <c r="CB87" s="183">
        <v>1.8303646834643269E-3</v>
      </c>
      <c r="CC87" s="182">
        <v>0</v>
      </c>
      <c r="CD87" s="181">
        <v>0</v>
      </c>
      <c r="CE87" s="183">
        <v>0.10646621242150836</v>
      </c>
      <c r="CF87" s="182">
        <v>0</v>
      </c>
      <c r="CG87" s="181">
        <v>0</v>
      </c>
      <c r="CH87" s="183">
        <v>5.323310621075418E-2</v>
      </c>
      <c r="CI87" s="183">
        <v>6.9434486361853287E-2</v>
      </c>
      <c r="CJ87" s="183">
        <v>6.9434486361853287E-2</v>
      </c>
      <c r="CK87" s="183">
        <v>6.9434486361853287E-2</v>
      </c>
      <c r="CL87" s="183">
        <v>6.9434486361853287E-2</v>
      </c>
      <c r="CM87" s="183">
        <v>6.9434486361853287E-2</v>
      </c>
      <c r="CN87" s="183">
        <v>6.9434486361853287E-2</v>
      </c>
      <c r="CO87" s="183">
        <v>6.9434486361853287E-2</v>
      </c>
      <c r="CP87" s="179">
        <v>0.33878558180955665</v>
      </c>
      <c r="CQ87" s="180">
        <v>6.8395507170086701E-4</v>
      </c>
      <c r="CR87" s="176">
        <v>0.32680401792914837</v>
      </c>
      <c r="CS87" s="176">
        <v>6.9445045116605807E-4</v>
      </c>
      <c r="CT87" s="179">
        <v>0.33553772695556955</v>
      </c>
      <c r="CU87" s="180">
        <v>7.9699064490718454E-4</v>
      </c>
      <c r="CV87" s="179">
        <v>0.35433662216514383</v>
      </c>
      <c r="CW87" s="180">
        <v>7.5295655385910652E-4</v>
      </c>
      <c r="CX87" s="176">
        <v>0.82834743730395943</v>
      </c>
      <c r="CY87" s="176">
        <v>5.1061934769301027</v>
      </c>
      <c r="CZ87" s="176">
        <v>0.10477769141147818</v>
      </c>
      <c r="DA87" s="179">
        <v>0.21634194038830701</v>
      </c>
      <c r="DB87" s="180">
        <v>2.3218853350961126E-2</v>
      </c>
      <c r="DC87" s="178">
        <v>2.8007885269800234E-2</v>
      </c>
      <c r="DD87" s="179">
        <v>3.3885965503176525</v>
      </c>
      <c r="DE87" s="180">
        <v>1.1025864230420112E-3</v>
      </c>
      <c r="DF87" s="179">
        <v>0.73255146246210079</v>
      </c>
      <c r="DG87" s="180">
        <v>1.4789067626688115E-3</v>
      </c>
      <c r="DH87" s="178">
        <v>2.5551890981162003E-2</v>
      </c>
      <c r="DI87" s="178">
        <v>0.13308276552688542</v>
      </c>
      <c r="DJ87" s="179">
        <v>2.5885857415748731E-3</v>
      </c>
      <c r="DK87" s="176">
        <v>6.9002614553109499E-3</v>
      </c>
      <c r="DL87" s="180">
        <v>6.9851794274318783E-4</v>
      </c>
      <c r="DM87" s="183">
        <v>0.34501307276554749</v>
      </c>
      <c r="DN87" s="183">
        <v>0.12775945490581003</v>
      </c>
      <c r="DO87" s="189">
        <v>0.34501307276554749</v>
      </c>
      <c r="DP87" s="178">
        <v>0.13308276552688542</v>
      </c>
      <c r="DQ87" s="178">
        <v>0.85553206410140648</v>
      </c>
      <c r="DR87" s="176">
        <v>2.9675644359250025E-3</v>
      </c>
      <c r="DS87" s="176">
        <v>3.7644466290163498E-4</v>
      </c>
      <c r="DT87" s="176">
        <v>3.0424945002099353E-3</v>
      </c>
      <c r="DU87" s="180">
        <v>1.4083069222020866E-4</v>
      </c>
      <c r="DV87" s="179">
        <v>7.6584689164306717E-3</v>
      </c>
      <c r="DW87" s="180">
        <v>0.1841069178225633</v>
      </c>
      <c r="DX87" s="179">
        <v>8.9574184355096526E-3</v>
      </c>
      <c r="DY87" s="180">
        <v>0.23013364727820415</v>
      </c>
      <c r="DZ87" s="189">
        <v>8.9574184355096533E-4</v>
      </c>
      <c r="EA87" s="179">
        <v>1.8071718057449584E-2</v>
      </c>
      <c r="EB87" s="180">
        <v>0.46429787991785643</v>
      </c>
      <c r="EC87" s="178">
        <v>2.3007929228805696E-2</v>
      </c>
      <c r="ED87" s="179">
        <v>1.1863314129722167E-2</v>
      </c>
      <c r="EE87" s="180">
        <v>0.30479180682873597</v>
      </c>
      <c r="EF87" s="179">
        <v>7.0977474947672231E-2</v>
      </c>
      <c r="EG87" s="176">
        <v>1.0354342966299499</v>
      </c>
      <c r="EH87" s="176">
        <v>6.2609223167114689E-2</v>
      </c>
      <c r="EI87" s="176">
        <v>3.3811281131023652</v>
      </c>
      <c r="EJ87" s="180">
        <v>4.2586484968603337E-2</v>
      </c>
      <c r="EK87" s="180">
        <v>6.9434486361853273E-2</v>
      </c>
      <c r="EL87" s="176">
        <v>2.6921291712378697</v>
      </c>
      <c r="EM87" s="176">
        <v>0.34150485363880745</v>
      </c>
      <c r="EN87" s="176">
        <v>2.7601045821243795</v>
      </c>
      <c r="EO87" s="180">
        <v>0.12775945490581</v>
      </c>
      <c r="EP87" s="180">
        <v>7.3424974083798861E-2</v>
      </c>
      <c r="EQ87" s="185">
        <v>0</v>
      </c>
      <c r="ER87" s="185">
        <v>2.3132276603530112E-2</v>
      </c>
      <c r="ES87" s="185">
        <v>0.28043892481203364</v>
      </c>
      <c r="ET87" s="186">
        <v>0</v>
      </c>
      <c r="EU87" s="185">
        <v>7.8966027741571868E-2</v>
      </c>
      <c r="EV87" s="185">
        <v>7.0613381890842633E-3</v>
      </c>
      <c r="EW87" s="185">
        <v>3.7059106861405434E-2</v>
      </c>
      <c r="EX87" s="186">
        <v>3.0876990606194116E-3</v>
      </c>
      <c r="EY87" s="179">
        <v>19.343856282297637</v>
      </c>
      <c r="EZ87" s="180">
        <v>0.69002614553109487</v>
      </c>
      <c r="FA87" s="178">
        <v>1.138818138808494E-3</v>
      </c>
      <c r="FB87" s="178">
        <v>1.217301447795663E-3</v>
      </c>
      <c r="FC87" s="178">
        <v>1.5307683936979205E-4</v>
      </c>
      <c r="FD87" s="179">
        <v>0.24715458327355336</v>
      </c>
      <c r="FE87" s="181">
        <v>0.20516865047161584</v>
      </c>
      <c r="FF87" s="181">
        <v>3.0074804865778504E-3</v>
      </c>
      <c r="FG87" s="181">
        <v>2.0053280300832775E-2</v>
      </c>
      <c r="FH87" s="181">
        <v>1.8794624378258087E-2</v>
      </c>
      <c r="FI87" s="183">
        <v>1.1506912884647811E-3</v>
      </c>
      <c r="FJ87" s="180">
        <v>1.3800522910621897</v>
      </c>
      <c r="FK87" s="178">
        <v>1.0173187377470483E-3</v>
      </c>
      <c r="FL87" s="180">
        <v>0.6976243033660301</v>
      </c>
      <c r="FM87" s="180">
        <v>0</v>
      </c>
      <c r="FN87" s="180">
        <v>0</v>
      </c>
      <c r="FO87" s="180">
        <v>0</v>
      </c>
      <c r="FP87" s="180">
        <v>0</v>
      </c>
      <c r="FQ87" s="180">
        <v>0</v>
      </c>
      <c r="FR87" s="180">
        <v>0</v>
      </c>
      <c r="FS87" s="180">
        <v>0</v>
      </c>
      <c r="FT87" s="180">
        <v>0</v>
      </c>
      <c r="FU87" s="180">
        <v>4.0429950157141042E-2</v>
      </c>
      <c r="FV87" s="173">
        <v>0.69002614553109498</v>
      </c>
      <c r="FW87" s="174">
        <v>0.64263650732373279</v>
      </c>
      <c r="FX87" s="175">
        <v>0.34925897137159395</v>
      </c>
      <c r="FY87" s="174">
        <v>5.4639034767419242E-2</v>
      </c>
      <c r="FZ87" s="178">
        <v>1.7462948568579696E-2</v>
      </c>
      <c r="GA87" s="178">
        <v>2.5551890981162003E-2</v>
      </c>
      <c r="GB87" s="178">
        <v>2.254578615984883E-2</v>
      </c>
      <c r="GC87" s="178">
        <v>2.5551890981162003E-2</v>
      </c>
      <c r="GD87" s="178">
        <v>0.31950178052859612</v>
      </c>
      <c r="GE87" s="179">
        <v>19.679995898849459</v>
      </c>
      <c r="GF87" s="176">
        <v>2.0449827358441501</v>
      </c>
      <c r="GG87" s="176">
        <v>5.3822039351425408</v>
      </c>
      <c r="GH87" s="178">
        <v>9.0635254615358984E-2</v>
      </c>
      <c r="GI87" s="182">
        <v>2.3122608480282719E-2</v>
      </c>
      <c r="GJ87" s="182">
        <v>10.514082307776279</v>
      </c>
      <c r="GK87" s="181">
        <v>2.7601045821243799</v>
      </c>
      <c r="GL87" s="183">
        <v>8.5172969937206688E-2</v>
      </c>
      <c r="GM87" s="181">
        <v>2.6921291712378697</v>
      </c>
      <c r="GN87" s="181">
        <v>0.34150485363880745</v>
      </c>
      <c r="GO87" s="181">
        <v>4.8301830187176646</v>
      </c>
      <c r="GP87" s="183">
        <v>0.10220756392464801</v>
      </c>
      <c r="GQ87" s="189">
        <v>0.13317911504038907</v>
      </c>
      <c r="GR87" s="189">
        <v>0.65086471128640933</v>
      </c>
      <c r="GS87" s="189">
        <v>7.2508203692287193E-2</v>
      </c>
    </row>
    <row r="88" spans="1:201" s="62" customFormat="1" ht="12.5" x14ac:dyDescent="0.25">
      <c r="A88" s="82" t="s">
        <v>215</v>
      </c>
      <c r="B88" s="173">
        <v>0.29900163240558242</v>
      </c>
      <c r="C88" s="174">
        <v>0.27056967244490665</v>
      </c>
      <c r="D88" s="174">
        <v>0.3157914815813212</v>
      </c>
      <c r="E88" s="174">
        <v>0.42507400850534499</v>
      </c>
      <c r="F88" s="175">
        <v>0.14725994372493309</v>
      </c>
      <c r="G88" s="174">
        <v>0.29831109745776357</v>
      </c>
      <c r="H88" s="174">
        <v>0.26994480022217021</v>
      </c>
      <c r="I88" s="185">
        <v>0.31506217100030204</v>
      </c>
      <c r="J88" s="174">
        <v>0.42409231333558678</v>
      </c>
      <c r="K88" s="174">
        <v>0.14691985147614575</v>
      </c>
      <c r="L88" s="179">
        <v>0</v>
      </c>
      <c r="M88" s="176">
        <v>0.26504784239501056</v>
      </c>
      <c r="N88" s="176">
        <v>0.30934675746741663</v>
      </c>
      <c r="O88" s="176">
        <v>0.66495809041923482</v>
      </c>
      <c r="P88" s="180">
        <v>0.14425463875095484</v>
      </c>
      <c r="Q88" s="182">
        <v>0.24042439791825809</v>
      </c>
      <c r="R88" s="181">
        <v>0.68912439022702743</v>
      </c>
      <c r="S88" s="181">
        <v>1.1248972998815152</v>
      </c>
      <c r="T88" s="181">
        <v>0.67983514896315067</v>
      </c>
      <c r="U88" s="183">
        <v>0.14425463875095484</v>
      </c>
      <c r="V88" s="179">
        <v>4.7629837832353905</v>
      </c>
      <c r="W88" s="179">
        <v>84.553750034463718</v>
      </c>
      <c r="X88" s="176">
        <v>16.111742338631515</v>
      </c>
      <c r="Y88" s="180">
        <v>13.735820064445878</v>
      </c>
      <c r="Z88" s="179">
        <v>4.7629837832353905</v>
      </c>
      <c r="AA88" s="179">
        <v>18.662460846701148</v>
      </c>
      <c r="AB88" s="176">
        <v>12.889393870905211</v>
      </c>
      <c r="AC88" s="180">
        <v>12.155592977385734</v>
      </c>
      <c r="AD88" s="176">
        <v>26.131028103593962</v>
      </c>
      <c r="AE88" s="176">
        <v>63.982765754039583</v>
      </c>
      <c r="AF88" s="176">
        <v>22.55643927408412</v>
      </c>
      <c r="AG88" s="180">
        <v>14.586711572862878</v>
      </c>
      <c r="AH88" s="179">
        <v>4.7629837832353905</v>
      </c>
      <c r="AI88" s="179">
        <v>18.662460846701148</v>
      </c>
      <c r="AJ88" s="176">
        <v>12.889393870905211</v>
      </c>
      <c r="AK88" s="180">
        <v>12.155592977385734</v>
      </c>
      <c r="AL88" s="176">
        <v>26.131028103593962</v>
      </c>
      <c r="AM88" s="176">
        <v>63.982765754039583</v>
      </c>
      <c r="AN88" s="176">
        <v>22.55643927408412</v>
      </c>
      <c r="AO88" s="180">
        <v>14.586711572862878</v>
      </c>
      <c r="AP88" s="179">
        <v>4.7629837832353905</v>
      </c>
      <c r="AQ88" s="179">
        <v>18.662460846701148</v>
      </c>
      <c r="AR88" s="176">
        <v>12.889393870905211</v>
      </c>
      <c r="AS88" s="180">
        <v>12.155592977385734</v>
      </c>
      <c r="AT88" s="176">
        <v>26.131028103593962</v>
      </c>
      <c r="AU88" s="176">
        <v>63.982765754039583</v>
      </c>
      <c r="AV88" s="176">
        <v>22.55643927408412</v>
      </c>
      <c r="AW88" s="180">
        <v>14.586711572862878</v>
      </c>
      <c r="AX88" s="178">
        <v>2.0098871444948024E-4</v>
      </c>
      <c r="AY88" s="176">
        <v>2.8804527844674688E-2</v>
      </c>
      <c r="AZ88" s="176">
        <v>7.0528926394903407E-2</v>
      </c>
      <c r="BA88" s="176">
        <v>2.1312186982287439E-2</v>
      </c>
      <c r="BB88" s="180">
        <v>1.607909715595842E-2</v>
      </c>
      <c r="BC88" s="176">
        <v>1.1754821065817236E-2</v>
      </c>
      <c r="BD88" s="180">
        <v>2.0098871444948027E-2</v>
      </c>
      <c r="BE88" s="176">
        <v>1.1754821065817236E-2</v>
      </c>
      <c r="BF88" s="180">
        <v>2.0098871444948027E-2</v>
      </c>
      <c r="BG88" s="178">
        <v>1.0049435722474012E-2</v>
      </c>
      <c r="BH88" s="189">
        <v>0.54700168398235793</v>
      </c>
      <c r="BI88" s="182">
        <v>0</v>
      </c>
      <c r="BJ88" s="181">
        <v>0</v>
      </c>
      <c r="BK88" s="183">
        <v>10.940033679647161</v>
      </c>
      <c r="BL88" s="182">
        <v>0</v>
      </c>
      <c r="BM88" s="181">
        <v>0</v>
      </c>
      <c r="BN88" s="183">
        <v>5.4700168398235807</v>
      </c>
      <c r="BO88" s="178">
        <v>20.838159389804115</v>
      </c>
      <c r="BP88" s="178">
        <v>20.838159389804115</v>
      </c>
      <c r="BQ88" s="178">
        <v>14.58671157286288</v>
      </c>
      <c r="BR88" s="178">
        <v>14.58671157286288</v>
      </c>
      <c r="BS88" s="178">
        <v>39.071548855882718</v>
      </c>
      <c r="BT88" s="178">
        <v>10.419079694902058</v>
      </c>
      <c r="BU88" s="178">
        <v>10.419079694902058</v>
      </c>
      <c r="BV88" s="178">
        <v>7.29335578643144</v>
      </c>
      <c r="BW88" s="178">
        <v>7.29335578643144</v>
      </c>
      <c r="BX88" s="178">
        <v>19.535774427941359</v>
      </c>
      <c r="BY88" s="182">
        <v>0.7487400602748987</v>
      </c>
      <c r="BZ88" s="176">
        <v>1.2222113802108803</v>
      </c>
      <c r="CA88" s="181">
        <v>0.2769927049621464</v>
      </c>
      <c r="CB88" s="183">
        <v>0.26122334478622639</v>
      </c>
      <c r="CC88" s="182">
        <v>0</v>
      </c>
      <c r="CD88" s="181">
        <v>0</v>
      </c>
      <c r="CE88" s="183">
        <v>15.194491221732166</v>
      </c>
      <c r="CF88" s="182">
        <v>0</v>
      </c>
      <c r="CG88" s="181">
        <v>0</v>
      </c>
      <c r="CH88" s="183">
        <v>7.5972456108660831</v>
      </c>
      <c r="CI88" s="183">
        <v>9.9094507967818473</v>
      </c>
      <c r="CJ88" s="183">
        <v>9.9094507967818473</v>
      </c>
      <c r="CK88" s="183">
        <v>9.9094507967818473</v>
      </c>
      <c r="CL88" s="183">
        <v>9.9094507967818473</v>
      </c>
      <c r="CM88" s="183">
        <v>9.9094507967818473</v>
      </c>
      <c r="CN88" s="183">
        <v>9.9094507967818473</v>
      </c>
      <c r="CO88" s="183">
        <v>9.9094507967818473</v>
      </c>
      <c r="CP88" s="179">
        <v>0.55362771943511435</v>
      </c>
      <c r="CQ88" s="180">
        <v>9.7611712642447224E-2</v>
      </c>
      <c r="CR88" s="176">
        <v>0.5340480022259404</v>
      </c>
      <c r="CS88" s="176">
        <v>9.9109577059011911E-2</v>
      </c>
      <c r="CT88" s="179">
        <v>0.5483202253373286</v>
      </c>
      <c r="CU88" s="180">
        <v>0.11374376041387595</v>
      </c>
      <c r="CV88" s="179">
        <v>0.57904050991138334</v>
      </c>
      <c r="CW88" s="180">
        <v>0.10745936657033384</v>
      </c>
      <c r="CX88" s="176">
        <v>8.0403163395673687</v>
      </c>
      <c r="CY88" s="176">
        <v>23.845378661174642</v>
      </c>
      <c r="CZ88" s="176">
        <v>15.920341277146344</v>
      </c>
      <c r="DA88" s="179">
        <v>8.187000430788979</v>
      </c>
      <c r="DB88" s="180">
        <v>3.3137147964192319</v>
      </c>
      <c r="DC88" s="178">
        <v>25.84011820683973</v>
      </c>
      <c r="DD88" s="179">
        <v>5.5374876646687854</v>
      </c>
      <c r="DE88" s="180">
        <v>0.15735733755405401</v>
      </c>
      <c r="DF88" s="179">
        <v>1.1971016988548548</v>
      </c>
      <c r="DG88" s="180">
        <v>0.21106448057122712</v>
      </c>
      <c r="DH88" s="178">
        <v>3.64667789321572</v>
      </c>
      <c r="DI88" s="178">
        <v>18.993114027165209</v>
      </c>
      <c r="DJ88" s="179">
        <v>2.5125988561148029E-2</v>
      </c>
      <c r="DK88" s="176">
        <v>3.2223484677263027E-2</v>
      </c>
      <c r="DL88" s="180">
        <v>0.10613560851430896</v>
      </c>
      <c r="DM88" s="183">
        <v>1.6111742338631514</v>
      </c>
      <c r="DN88" s="183">
        <v>18.233389466078599</v>
      </c>
      <c r="DO88" s="189">
        <v>1.6111742338631514</v>
      </c>
      <c r="DP88" s="178">
        <v>18.993114027165209</v>
      </c>
      <c r="DQ88" s="178">
        <v>122.0985901746335</v>
      </c>
      <c r="DR88" s="176">
        <v>2.8804527844674688E-2</v>
      </c>
      <c r="DS88" s="176">
        <v>7.0528926394903407E-2</v>
      </c>
      <c r="DT88" s="176">
        <v>1.4208124654858293E-2</v>
      </c>
      <c r="DU88" s="180">
        <v>2.0098871444948027E-2</v>
      </c>
      <c r="DV88" s="179">
        <v>6.5996379323755061</v>
      </c>
      <c r="DW88" s="180">
        <v>0.85975966039190477</v>
      </c>
      <c r="DX88" s="179">
        <v>9.6908987465870666</v>
      </c>
      <c r="DY88" s="180">
        <v>1.0746995754898809</v>
      </c>
      <c r="DZ88" s="189">
        <v>0.96908987465870666</v>
      </c>
      <c r="EA88" s="179">
        <v>19.55152493237841</v>
      </c>
      <c r="EB88" s="180">
        <v>2.1682215545185524</v>
      </c>
      <c r="EC88" s="178">
        <v>19.826939841469784</v>
      </c>
      <c r="ED88" s="179">
        <v>12.834744391792153</v>
      </c>
      <c r="EE88" s="180">
        <v>1.4233452139037095</v>
      </c>
      <c r="EF88" s="179">
        <v>10.129660814488112</v>
      </c>
      <c r="EG88" s="176">
        <v>10.050395424459216</v>
      </c>
      <c r="EH88" s="176">
        <v>11.730173721573923</v>
      </c>
      <c r="EI88" s="176">
        <v>15.789507491858883</v>
      </c>
      <c r="EJ88" s="180">
        <v>6.0777964886928668</v>
      </c>
      <c r="EK88" s="180">
        <v>9.9094507967818455</v>
      </c>
      <c r="EL88" s="176">
        <v>26.131028103593962</v>
      </c>
      <c r="EM88" s="176">
        <v>63.982765754039583</v>
      </c>
      <c r="EN88" s="176">
        <v>12.889393870905211</v>
      </c>
      <c r="EO88" s="180">
        <v>18.233389466078599</v>
      </c>
      <c r="EP88" s="180">
        <v>10.478959463263561</v>
      </c>
      <c r="EQ88" s="185">
        <v>0</v>
      </c>
      <c r="ER88" s="185">
        <v>4.3339560756190902</v>
      </c>
      <c r="ES88" s="185">
        <v>1.3096198535540071</v>
      </c>
      <c r="ET88" s="186">
        <v>0</v>
      </c>
      <c r="EU88" s="185">
        <v>0.76648011996964927</v>
      </c>
      <c r="EV88" s="185">
        <v>1.3229795783227225</v>
      </c>
      <c r="EW88" s="185">
        <v>0.17306207450768799</v>
      </c>
      <c r="EX88" s="186">
        <v>0.44066577747866142</v>
      </c>
      <c r="EY88" s="179">
        <v>31.610834739328197</v>
      </c>
      <c r="EZ88" s="180">
        <v>3.2223484677263028</v>
      </c>
      <c r="FA88" s="178">
        <v>0.16252820326478817</v>
      </c>
      <c r="FB88" s="178">
        <v>0.17372907086714801</v>
      </c>
      <c r="FC88" s="178">
        <v>2.1846599396682636E-2</v>
      </c>
      <c r="FD88" s="179">
        <v>0.40388858213745149</v>
      </c>
      <c r="FE88" s="181">
        <v>1.9914600787840624</v>
      </c>
      <c r="FF88" s="181">
        <v>0.56346759769943389</v>
      </c>
      <c r="FG88" s="181">
        <v>9.3646679142192879E-2</v>
      </c>
      <c r="FH88" s="181">
        <v>2.6823040722119642</v>
      </c>
      <c r="FI88" s="183">
        <v>0.16422269829869168</v>
      </c>
      <c r="FJ88" s="180">
        <v>6.4446969354526056</v>
      </c>
      <c r="FK88" s="178">
        <v>0.14518822712696045</v>
      </c>
      <c r="FL88" s="180">
        <v>132.39696647881647</v>
      </c>
      <c r="FM88" s="180">
        <v>0</v>
      </c>
      <c r="FN88" s="180">
        <v>0</v>
      </c>
      <c r="FO88" s="180">
        <v>0</v>
      </c>
      <c r="FP88" s="180">
        <v>0</v>
      </c>
      <c r="FQ88" s="180">
        <v>0</v>
      </c>
      <c r="FR88" s="180">
        <v>0</v>
      </c>
      <c r="FS88" s="180">
        <v>0</v>
      </c>
      <c r="FT88" s="180">
        <v>0</v>
      </c>
      <c r="FU88" s="180">
        <v>8.3280914054175703</v>
      </c>
      <c r="FV88" s="173">
        <v>3.2223484677263028</v>
      </c>
      <c r="FW88" s="174">
        <v>97.644759833164244</v>
      </c>
      <c r="FX88" s="175">
        <v>53.067804257154478</v>
      </c>
      <c r="FY88" s="174">
        <v>10.236916182304421</v>
      </c>
      <c r="FZ88" s="178">
        <v>2.6533902128577243</v>
      </c>
      <c r="GA88" s="178">
        <v>3.64667789321572</v>
      </c>
      <c r="GB88" s="178">
        <v>3.2176569646021056</v>
      </c>
      <c r="GC88" s="178">
        <v>3.64667789321572</v>
      </c>
      <c r="GD88" s="178">
        <v>1.4920392213975209</v>
      </c>
      <c r="GE88" s="179">
        <v>32.160138544789412</v>
      </c>
      <c r="GF88" s="176">
        <v>19.849530963306943</v>
      </c>
      <c r="GG88" s="176">
        <v>25.134318048265161</v>
      </c>
      <c r="GH88" s="178">
        <v>12.935151437342933</v>
      </c>
      <c r="GI88" s="182">
        <v>4.7629837832353905</v>
      </c>
      <c r="GJ88" s="182">
        <v>18.662460846701148</v>
      </c>
      <c r="GK88" s="181">
        <v>12.889393870905211</v>
      </c>
      <c r="GL88" s="183">
        <v>12.155592977385734</v>
      </c>
      <c r="GM88" s="181">
        <v>26.131028103593962</v>
      </c>
      <c r="GN88" s="181">
        <v>63.982765754039583</v>
      </c>
      <c r="GO88" s="181">
        <v>22.55643927408412</v>
      </c>
      <c r="GP88" s="183">
        <v>14.586711572862878</v>
      </c>
      <c r="GQ88" s="189">
        <v>19.006864697954107</v>
      </c>
      <c r="GR88" s="189">
        <v>92.889170350336357</v>
      </c>
      <c r="GS88" s="189">
        <v>10.348121149874347</v>
      </c>
    </row>
    <row r="89" spans="1:201" s="62" customFormat="1" ht="12.5" x14ac:dyDescent="0.25">
      <c r="A89" s="82" t="s">
        <v>216</v>
      </c>
      <c r="B89" s="173">
        <v>6.060538107033526E-3</v>
      </c>
      <c r="C89" s="174">
        <v>5.3545975032242175E-3</v>
      </c>
      <c r="D89" s="174">
        <v>2.4950195110713239E-3</v>
      </c>
      <c r="E89" s="174">
        <v>8.4748028171822472E-3</v>
      </c>
      <c r="F89" s="175">
        <v>3.9011273185531389E-4</v>
      </c>
      <c r="G89" s="174">
        <v>6.0465414832297556E-3</v>
      </c>
      <c r="H89" s="174">
        <v>5.3422312272352482E-3</v>
      </c>
      <c r="I89" s="185">
        <v>2.4892573412997974E-3</v>
      </c>
      <c r="J89" s="174">
        <v>8.4552305243019224E-3</v>
      </c>
      <c r="K89" s="174">
        <v>3.8921177866396229E-4</v>
      </c>
      <c r="L89" s="179">
        <v>0</v>
      </c>
      <c r="M89" s="176">
        <v>5.2453200031584166E-3</v>
      </c>
      <c r="N89" s="176">
        <v>2.4441007455392556E-3</v>
      </c>
      <c r="O89" s="176">
        <v>8.2637237042863035E-3</v>
      </c>
      <c r="P89" s="180">
        <v>3.8215124753173606E-4</v>
      </c>
      <c r="Q89" s="182">
        <v>6.369187458862268E-4</v>
      </c>
      <c r="R89" s="181">
        <v>1.3637832008211883E-2</v>
      </c>
      <c r="S89" s="181">
        <v>8.8876390746882028E-3</v>
      </c>
      <c r="T89" s="181">
        <v>1.3554036992078229E-2</v>
      </c>
      <c r="U89" s="183">
        <v>3.8215124753173606E-4</v>
      </c>
      <c r="V89" s="179">
        <v>1.6205053236122438E-2</v>
      </c>
      <c r="W89" s="179">
        <v>1.7138408912809915</v>
      </c>
      <c r="X89" s="176">
        <v>0.32122368488552722</v>
      </c>
      <c r="Y89" s="180">
        <v>3.6388159292137137E-2</v>
      </c>
      <c r="Z89" s="179">
        <v>1.6205053236122438E-2</v>
      </c>
      <c r="AA89" s="179">
        <v>0.35804258456527094</v>
      </c>
      <c r="AB89" s="176">
        <v>0.2569789479084218</v>
      </c>
      <c r="AC89" s="180">
        <v>3.220191087799746E-2</v>
      </c>
      <c r="AD89" s="176">
        <v>0.51713533366780717</v>
      </c>
      <c r="AE89" s="176">
        <v>0.50551790735218283</v>
      </c>
      <c r="AF89" s="176">
        <v>0.44971315883973811</v>
      </c>
      <c r="AG89" s="180">
        <v>3.8642293053596954E-2</v>
      </c>
      <c r="AH89" s="179">
        <v>1.6205053236122438E-2</v>
      </c>
      <c r="AI89" s="179">
        <v>0.35804258456527094</v>
      </c>
      <c r="AJ89" s="176">
        <v>0.2569789479084218</v>
      </c>
      <c r="AK89" s="180">
        <v>3.220191087799746E-2</v>
      </c>
      <c r="AL89" s="176">
        <v>0.51713533366780717</v>
      </c>
      <c r="AM89" s="176">
        <v>0.50551790735218283</v>
      </c>
      <c r="AN89" s="176">
        <v>0.44971315883973811</v>
      </c>
      <c r="AO89" s="180">
        <v>3.8642293053596954E-2</v>
      </c>
      <c r="AP89" s="179">
        <v>1.6205053236122438E-2</v>
      </c>
      <c r="AQ89" s="179">
        <v>0.35804258456527094</v>
      </c>
      <c r="AR89" s="176">
        <v>0.2569789479084218</v>
      </c>
      <c r="AS89" s="180">
        <v>3.220191087799746E-2</v>
      </c>
      <c r="AT89" s="176">
        <v>0.51713533366780717</v>
      </c>
      <c r="AU89" s="176">
        <v>0.50551790735218283</v>
      </c>
      <c r="AV89" s="176">
        <v>0.44971315883973811</v>
      </c>
      <c r="AW89" s="180">
        <v>3.8642293053596954E-2</v>
      </c>
      <c r="AX89" s="178">
        <v>5.3244795891293538E-7</v>
      </c>
      <c r="AY89" s="176">
        <v>5.7004412758068139E-4</v>
      </c>
      <c r="AZ89" s="176">
        <v>5.5723810714913792E-4</v>
      </c>
      <c r="BA89" s="176">
        <v>4.249062014233536E-4</v>
      </c>
      <c r="BB89" s="180">
        <v>4.259583671303483E-5</v>
      </c>
      <c r="BC89" s="176">
        <v>9.2873017858189662E-5</v>
      </c>
      <c r="BD89" s="180">
        <v>5.3244795891293538E-5</v>
      </c>
      <c r="BE89" s="176">
        <v>9.2873017858189662E-5</v>
      </c>
      <c r="BF89" s="180">
        <v>5.3244795891293538E-5</v>
      </c>
      <c r="BG89" s="178">
        <v>2.6622397945646772E-5</v>
      </c>
      <c r="BH89" s="189">
        <v>1.4490859895098861E-3</v>
      </c>
      <c r="BI89" s="182">
        <v>0</v>
      </c>
      <c r="BJ89" s="181">
        <v>0</v>
      </c>
      <c r="BK89" s="183">
        <v>2.8981719790197719E-2</v>
      </c>
      <c r="BL89" s="182">
        <v>0</v>
      </c>
      <c r="BM89" s="181">
        <v>0</v>
      </c>
      <c r="BN89" s="183">
        <v>1.449085989509886E-2</v>
      </c>
      <c r="BO89" s="178">
        <v>5.5203275790852803E-2</v>
      </c>
      <c r="BP89" s="178">
        <v>5.5203275790852803E-2</v>
      </c>
      <c r="BQ89" s="178">
        <v>3.8642293053596954E-2</v>
      </c>
      <c r="BR89" s="178">
        <v>3.8642293053596954E-2</v>
      </c>
      <c r="BS89" s="178">
        <v>0.103506142107849</v>
      </c>
      <c r="BT89" s="178">
        <v>2.7601637895426401E-2</v>
      </c>
      <c r="BU89" s="178">
        <v>2.7601637895426401E-2</v>
      </c>
      <c r="BV89" s="178">
        <v>1.9321146526798477E-2</v>
      </c>
      <c r="BW89" s="178">
        <v>1.9321146526798477E-2</v>
      </c>
      <c r="BX89" s="178">
        <v>5.1753071053924501E-2</v>
      </c>
      <c r="BY89" s="182">
        <v>1.4817631337186455E-2</v>
      </c>
      <c r="BZ89" s="176">
        <v>9.6565025282174376E-3</v>
      </c>
      <c r="CA89" s="181">
        <v>5.5224702272583482E-3</v>
      </c>
      <c r="CB89" s="183">
        <v>6.9201814207730953E-4</v>
      </c>
      <c r="CC89" s="182">
        <v>0</v>
      </c>
      <c r="CD89" s="181">
        <v>0</v>
      </c>
      <c r="CE89" s="183">
        <v>4.025238859749683E-2</v>
      </c>
      <c r="CF89" s="182">
        <v>0</v>
      </c>
      <c r="CG89" s="181">
        <v>0</v>
      </c>
      <c r="CH89" s="183">
        <v>2.0126194298748415E-2</v>
      </c>
      <c r="CI89" s="183">
        <v>2.6251557780976188E-2</v>
      </c>
      <c r="CJ89" s="183">
        <v>2.6251557780976188E-2</v>
      </c>
      <c r="CK89" s="183">
        <v>2.6251557780976188E-2</v>
      </c>
      <c r="CL89" s="183">
        <v>2.6251557780976188E-2</v>
      </c>
      <c r="CM89" s="183">
        <v>2.6251557780976188E-2</v>
      </c>
      <c r="CN89" s="183">
        <v>2.6251557780976188E-2</v>
      </c>
      <c r="CO89" s="183">
        <v>2.6251557780976188E-2</v>
      </c>
      <c r="CP89" s="179">
        <v>1.1221617299384125E-2</v>
      </c>
      <c r="CQ89" s="180">
        <v>2.5858744011983203E-4</v>
      </c>
      <c r="CR89" s="176">
        <v>1.0824751164184646E-2</v>
      </c>
      <c r="CS89" s="176">
        <v>2.6255549799568178E-4</v>
      </c>
      <c r="CT89" s="179">
        <v>1.1114038387611313E-2</v>
      </c>
      <c r="CU89" s="180">
        <v>3.0132355061494252E-4</v>
      </c>
      <c r="CV89" s="179">
        <v>1.1736715440649694E-2</v>
      </c>
      <c r="CW89" s="180">
        <v>2.8467528912342439E-4</v>
      </c>
      <c r="CX89" s="176">
        <v>0.15911856420547907</v>
      </c>
      <c r="CY89" s="176">
        <v>0.47541105363058034</v>
      </c>
      <c r="CZ89" s="176">
        <v>4.0848715132784479E-2</v>
      </c>
      <c r="DA89" s="179">
        <v>0.12544208153444752</v>
      </c>
      <c r="DB89" s="180">
        <v>8.7785062191464546E-3</v>
      </c>
      <c r="DC89" s="178">
        <v>1.8381766202022867</v>
      </c>
      <c r="DD89" s="179">
        <v>0.11224070831636933</v>
      </c>
      <c r="DE89" s="180">
        <v>4.1686217771042867E-4</v>
      </c>
      <c r="DF89" s="179">
        <v>2.4264350684424448E-2</v>
      </c>
      <c r="DG89" s="180">
        <v>5.5914010986630005E-4</v>
      </c>
      <c r="DH89" s="178">
        <v>9.6605732633992386E-3</v>
      </c>
      <c r="DI89" s="178">
        <v>5.0315485746871037E-2</v>
      </c>
      <c r="DJ89" s="179">
        <v>4.9724551314212211E-4</v>
      </c>
      <c r="DK89" s="176">
        <v>6.4244736977105447E-4</v>
      </c>
      <c r="DL89" s="180">
        <v>2.723247675518965E-4</v>
      </c>
      <c r="DM89" s="183">
        <v>3.2122368488552724E-2</v>
      </c>
      <c r="DN89" s="183">
        <v>4.83028663169962E-2</v>
      </c>
      <c r="DO89" s="189">
        <v>3.2122368488552724E-2</v>
      </c>
      <c r="DP89" s="178">
        <v>5.0315485746871037E-2</v>
      </c>
      <c r="DQ89" s="178">
        <v>0.32345669408702815</v>
      </c>
      <c r="DR89" s="176">
        <v>5.7004412758068139E-4</v>
      </c>
      <c r="DS89" s="176">
        <v>5.5723810714913792E-4</v>
      </c>
      <c r="DT89" s="176">
        <v>2.8327080094890238E-4</v>
      </c>
      <c r="DU89" s="180">
        <v>5.3244795891293538E-5</v>
      </c>
      <c r="DV89" s="179">
        <v>0.55729390048055893</v>
      </c>
      <c r="DW89" s="180">
        <v>1.7141235281849389E-2</v>
      </c>
      <c r="DX89" s="179">
        <v>0.69278313320970797</v>
      </c>
      <c r="DY89" s="180">
        <v>2.1426544102311738E-2</v>
      </c>
      <c r="DZ89" s="189">
        <v>6.92783133209708E-2</v>
      </c>
      <c r="EA89" s="179">
        <v>1.3976997444587989</v>
      </c>
      <c r="EB89" s="180">
        <v>4.3228354994276352E-2</v>
      </c>
      <c r="EC89" s="178">
        <v>1.6742483075687309</v>
      </c>
      <c r="ED89" s="179">
        <v>0.91753042377240468</v>
      </c>
      <c r="EE89" s="180">
        <v>2.8377576109696084E-2</v>
      </c>
      <c r="EF89" s="179">
        <v>2.6834925731664554E-2</v>
      </c>
      <c r="EG89" s="176">
        <v>0.19889820525684893</v>
      </c>
      <c r="EH89" s="176">
        <v>9.2678283014566848E-2</v>
      </c>
      <c r="EI89" s="176">
        <v>0.31479921118781667</v>
      </c>
      <c r="EJ89" s="180">
        <v>1.6100955438998733E-2</v>
      </c>
      <c r="EK89" s="180">
        <v>2.6251557780976188E-2</v>
      </c>
      <c r="EL89" s="176">
        <v>0.51713533366780717</v>
      </c>
      <c r="EM89" s="176">
        <v>0.50551790735218283</v>
      </c>
      <c r="EN89" s="176">
        <v>0.2569789479084218</v>
      </c>
      <c r="EO89" s="180">
        <v>4.8302866316996193E-2</v>
      </c>
      <c r="EP89" s="180">
        <v>2.7760267998273674E-2</v>
      </c>
      <c r="EQ89" s="185">
        <v>0</v>
      </c>
      <c r="ER89" s="185">
        <v>3.4241914679421594E-2</v>
      </c>
      <c r="ES89" s="185">
        <v>2.6110206228235528E-2</v>
      </c>
      <c r="ET89" s="186">
        <v>0</v>
      </c>
      <c r="EU89" s="185">
        <v>1.5168708671501897E-2</v>
      </c>
      <c r="EV89" s="185">
        <v>1.0452656430550622E-2</v>
      </c>
      <c r="EW89" s="185">
        <v>3.450380233179362E-3</v>
      </c>
      <c r="EX89" s="186">
        <v>1.1673869073891268E-3</v>
      </c>
      <c r="EY89" s="179">
        <v>0.64072783479981077</v>
      </c>
      <c r="EZ89" s="180">
        <v>6.4244736977105449E-2</v>
      </c>
      <c r="FA89" s="178">
        <v>4.3056054331784359E-4</v>
      </c>
      <c r="FB89" s="178">
        <v>4.6023324961513959E-4</v>
      </c>
      <c r="FC89" s="178">
        <v>5.7874778142710357E-5</v>
      </c>
      <c r="FD89" s="179">
        <v>8.1865176565974647E-3</v>
      </c>
      <c r="FE89" s="181">
        <v>3.9411169290597924E-2</v>
      </c>
      <c r="FF89" s="181">
        <v>4.4518700855283944E-3</v>
      </c>
      <c r="FG89" s="181">
        <v>1.8670563815572343E-3</v>
      </c>
      <c r="FH89" s="181">
        <v>7.1058085641524859E-3</v>
      </c>
      <c r="FI89" s="183">
        <v>4.3504950392770318E-4</v>
      </c>
      <c r="FJ89" s="180">
        <v>0.1284894739542109</v>
      </c>
      <c r="FK89" s="178">
        <v>3.8462445716756349E-4</v>
      </c>
      <c r="FL89" s="180">
        <v>0.36300882449402577</v>
      </c>
      <c r="FM89" s="180">
        <v>0</v>
      </c>
      <c r="FN89" s="180">
        <v>0</v>
      </c>
      <c r="FO89" s="180">
        <v>0</v>
      </c>
      <c r="FP89" s="180">
        <v>0</v>
      </c>
      <c r="FQ89" s="180">
        <v>0</v>
      </c>
      <c r="FR89" s="180">
        <v>0</v>
      </c>
      <c r="FS89" s="180">
        <v>0</v>
      </c>
      <c r="FT89" s="180">
        <v>0</v>
      </c>
      <c r="FU89" s="180">
        <v>2.833458410148355E-2</v>
      </c>
      <c r="FV89" s="173">
        <v>6.4244736977105449E-2</v>
      </c>
      <c r="FW89" s="174">
        <v>0.25053878614774483</v>
      </c>
      <c r="FX89" s="175">
        <v>0.13616238377594825</v>
      </c>
      <c r="FY89" s="174">
        <v>8.0880286827730713E-2</v>
      </c>
      <c r="FZ89" s="178">
        <v>6.8081191887974131E-3</v>
      </c>
      <c r="GA89" s="178">
        <v>9.6605732633992386E-3</v>
      </c>
      <c r="GB89" s="178">
        <v>8.5240352324110931E-3</v>
      </c>
      <c r="GC89" s="178">
        <v>9.6605732633992386E-3</v>
      </c>
      <c r="GD89" s="178">
        <v>2.9747145070826223E-2</v>
      </c>
      <c r="GE89" s="179">
        <v>0.65186180961644469</v>
      </c>
      <c r="GF89" s="176">
        <v>0.39282395538227649</v>
      </c>
      <c r="GG89" s="176">
        <v>0.50110894842142251</v>
      </c>
      <c r="GH89" s="178">
        <v>3.4267073153374142E-2</v>
      </c>
      <c r="GI89" s="182">
        <v>1.6205053236122438E-2</v>
      </c>
      <c r="GJ89" s="182">
        <v>0.35804258456527094</v>
      </c>
      <c r="GK89" s="181">
        <v>0.2569789479084218</v>
      </c>
      <c r="GL89" s="183">
        <v>3.220191087799746E-2</v>
      </c>
      <c r="GM89" s="181">
        <v>0.51713533366780717</v>
      </c>
      <c r="GN89" s="181">
        <v>0.50551790735218283</v>
      </c>
      <c r="GO89" s="181">
        <v>0.44971315883973811</v>
      </c>
      <c r="GP89" s="183">
        <v>3.8642293053596954E-2</v>
      </c>
      <c r="GQ89" s="189">
        <v>5.0351913247864248E-2</v>
      </c>
      <c r="GR89" s="189">
        <v>0.24607674761054452</v>
      </c>
      <c r="GS89" s="189">
        <v>2.7413658522699315E-2</v>
      </c>
    </row>
    <row r="90" spans="1:201" s="62" customFormat="1" ht="12.5" x14ac:dyDescent="0.25">
      <c r="A90" s="82" t="s">
        <v>217</v>
      </c>
      <c r="B90" s="191">
        <v>264.93469777240563</v>
      </c>
      <c r="C90" s="192">
        <v>219.34275725414182</v>
      </c>
      <c r="D90" s="192">
        <v>159.21477676767299</v>
      </c>
      <c r="E90" s="192">
        <v>327.81657235381311</v>
      </c>
      <c r="F90" s="193">
        <v>102.32089993887305</v>
      </c>
      <c r="G90" s="192">
        <v>264.32283934798909</v>
      </c>
      <c r="H90" s="192">
        <v>218.83619199489442</v>
      </c>
      <c r="I90" s="84">
        <v>158.84707520469917</v>
      </c>
      <c r="J90" s="192">
        <v>327.05949020057119</v>
      </c>
      <c r="K90" s="192">
        <v>102.08459301060779</v>
      </c>
      <c r="L90" s="154">
        <v>0</v>
      </c>
      <c r="M90" s="155">
        <v>214.86637445303685</v>
      </c>
      <c r="N90" s="155">
        <v>155.965495609149</v>
      </c>
      <c r="O90" s="155">
        <v>335.56693673087119</v>
      </c>
      <c r="P90" s="157">
        <v>100.23271830746748</v>
      </c>
      <c r="Q90" s="95">
        <v>167.05453051244578</v>
      </c>
      <c r="R90" s="86">
        <v>558.65257357789585</v>
      </c>
      <c r="S90" s="86">
        <v>567.14725676054184</v>
      </c>
      <c r="T90" s="86">
        <v>524.28806240676488</v>
      </c>
      <c r="U90" s="97">
        <v>100.23271830746748</v>
      </c>
      <c r="V90" s="154">
        <v>3757.5098721429854</v>
      </c>
      <c r="W90" s="154">
        <v>74920.066591870374</v>
      </c>
      <c r="X90" s="155">
        <v>12425.35662594289</v>
      </c>
      <c r="Y90" s="157">
        <v>9544.0853421606171</v>
      </c>
      <c r="Z90" s="154">
        <v>3757.5098721429854</v>
      </c>
      <c r="AA90" s="154">
        <v>14640.771301336941</v>
      </c>
      <c r="AB90" s="155">
        <v>9940.2853007543126</v>
      </c>
      <c r="AC90" s="157">
        <v>8446.0932231509923</v>
      </c>
      <c r="AD90" s="155">
        <v>21183.64450211931</v>
      </c>
      <c r="AE90" s="155">
        <v>32258.633815885281</v>
      </c>
      <c r="AF90" s="155">
        <v>17395.499276320046</v>
      </c>
      <c r="AG90" s="157">
        <v>10135.311867781187</v>
      </c>
      <c r="AH90" s="154">
        <v>3757.5098721429854</v>
      </c>
      <c r="AI90" s="154">
        <v>14640.771301336941</v>
      </c>
      <c r="AJ90" s="155">
        <v>9940.2853007543126</v>
      </c>
      <c r="AK90" s="157">
        <v>8446.0932231509923</v>
      </c>
      <c r="AL90" s="155">
        <v>21183.64450211931</v>
      </c>
      <c r="AM90" s="155">
        <v>32258.633815885281</v>
      </c>
      <c r="AN90" s="155">
        <v>17395.499276320046</v>
      </c>
      <c r="AO90" s="157">
        <v>10135.311867781187</v>
      </c>
      <c r="AP90" s="154">
        <v>3757.5098721429854</v>
      </c>
      <c r="AQ90" s="154">
        <v>14640.771301336941</v>
      </c>
      <c r="AR90" s="155">
        <v>9940.2853007543126</v>
      </c>
      <c r="AS90" s="157">
        <v>8446.0932231509923</v>
      </c>
      <c r="AT90" s="155">
        <v>21183.64450211931</v>
      </c>
      <c r="AU90" s="155">
        <v>32258.633815885281</v>
      </c>
      <c r="AV90" s="155">
        <v>17395.499276320046</v>
      </c>
      <c r="AW90" s="157">
        <v>10135.311867781187</v>
      </c>
      <c r="AX90" s="156">
        <v>0.13965336139501733</v>
      </c>
      <c r="AY90" s="155">
        <v>23.350970941287336</v>
      </c>
      <c r="AZ90" s="155">
        <v>35.559056930218304</v>
      </c>
      <c r="BA90" s="155">
        <v>16.435933381255364</v>
      </c>
      <c r="BB90" s="157">
        <v>11.172268911601389</v>
      </c>
      <c r="BC90" s="155">
        <v>5.9265094883697165</v>
      </c>
      <c r="BD90" s="157">
        <v>13.965336139501735</v>
      </c>
      <c r="BE90" s="155">
        <v>5.9265094883697165</v>
      </c>
      <c r="BF90" s="157">
        <v>13.965336139501735</v>
      </c>
      <c r="BG90" s="156">
        <v>6.9826680697508676</v>
      </c>
      <c r="BH90" s="107">
        <v>380.07419504179455</v>
      </c>
      <c r="BI90" s="95">
        <v>0</v>
      </c>
      <c r="BJ90" s="86">
        <v>0</v>
      </c>
      <c r="BK90" s="97">
        <v>7601.4839008358913</v>
      </c>
      <c r="BL90" s="95">
        <v>0</v>
      </c>
      <c r="BM90" s="86">
        <v>0</v>
      </c>
      <c r="BN90" s="97">
        <v>3800.7419504179456</v>
      </c>
      <c r="BO90" s="156">
        <v>14479.016953973125</v>
      </c>
      <c r="BP90" s="156">
        <v>14479.016953973125</v>
      </c>
      <c r="BQ90" s="156">
        <v>10135.311867781189</v>
      </c>
      <c r="BR90" s="156">
        <v>10135.311867781189</v>
      </c>
      <c r="BS90" s="156">
        <v>27148.156788699613</v>
      </c>
      <c r="BT90" s="156">
        <v>7239.5084769865625</v>
      </c>
      <c r="BU90" s="156">
        <v>7239.5084769865625</v>
      </c>
      <c r="BV90" s="156">
        <v>5067.6559338905945</v>
      </c>
      <c r="BW90" s="156">
        <v>5067.6559338905945</v>
      </c>
      <c r="BX90" s="156">
        <v>13574.078394349806</v>
      </c>
      <c r="BY90" s="95">
        <v>606.98121782576823</v>
      </c>
      <c r="BZ90" s="155">
        <v>616.21077012197293</v>
      </c>
      <c r="CA90" s="86">
        <v>213.61644629128176</v>
      </c>
      <c r="CB90" s="97">
        <v>181.50630135711299</v>
      </c>
      <c r="CC90" s="95">
        <v>0</v>
      </c>
      <c r="CD90" s="86">
        <v>0</v>
      </c>
      <c r="CE90" s="97">
        <v>10557.616528938735</v>
      </c>
      <c r="CF90" s="95">
        <v>0</v>
      </c>
      <c r="CG90" s="86">
        <v>0</v>
      </c>
      <c r="CH90" s="97">
        <v>5278.8082644693677</v>
      </c>
      <c r="CI90" s="97">
        <v>6885.4020840904814</v>
      </c>
      <c r="CJ90" s="97">
        <v>6885.4020840904814</v>
      </c>
      <c r="CK90" s="97">
        <v>6885.4020840904814</v>
      </c>
      <c r="CL90" s="97">
        <v>6885.4020840904814</v>
      </c>
      <c r="CM90" s="97">
        <v>6885.4020840904814</v>
      </c>
      <c r="CN90" s="97">
        <v>6885.4020840904814</v>
      </c>
      <c r="CO90" s="97">
        <v>6885.4020840904814</v>
      </c>
      <c r="CP90" s="154">
        <v>490.54980518638058</v>
      </c>
      <c r="CQ90" s="157">
        <v>67.823727413653884</v>
      </c>
      <c r="CR90" s="155">
        <v>473.20091508318114</v>
      </c>
      <c r="CS90" s="155">
        <v>68.864491325499415</v>
      </c>
      <c r="CT90" s="154">
        <v>485.84702368845763</v>
      </c>
      <c r="CU90" s="157">
        <v>79.032788099652265</v>
      </c>
      <c r="CV90" s="154">
        <v>513.06717377134908</v>
      </c>
      <c r="CW90" s="157">
        <v>74.666191064665938</v>
      </c>
      <c r="CX90" s="155">
        <v>6518.0444621905526</v>
      </c>
      <c r="CY90" s="155">
        <v>18389.527806395476</v>
      </c>
      <c r="CZ90" s="155">
        <v>11346.57750536128</v>
      </c>
      <c r="DA90" s="154">
        <v>5501.6637952574638</v>
      </c>
      <c r="DB90" s="157">
        <v>2302.4746005859542</v>
      </c>
      <c r="DC90" s="156">
        <v>2342.8928928226569</v>
      </c>
      <c r="DD90" s="154">
        <v>4906.5706065023423</v>
      </c>
      <c r="DE90" s="157">
        <v>109.33689082885152</v>
      </c>
      <c r="DF90" s="154">
        <v>1060.7091815429935</v>
      </c>
      <c r="DG90" s="157">
        <v>146.65432466495099</v>
      </c>
      <c r="DH90" s="156">
        <v>2533.8279669452972</v>
      </c>
      <c r="DI90" s="156">
        <v>13197.020661173421</v>
      </c>
      <c r="DJ90" s="154">
        <v>20.368888944345478</v>
      </c>
      <c r="DK90" s="155">
        <v>24.850713251885779</v>
      </c>
      <c r="DL90" s="157">
        <v>75.643850035741863</v>
      </c>
      <c r="DM90" s="97">
        <v>1242.5356625942891</v>
      </c>
      <c r="DN90" s="97">
        <v>12669.139834726486</v>
      </c>
      <c r="DO90" s="107">
        <v>1242.5356625942891</v>
      </c>
      <c r="DP90" s="156">
        <v>13197.020661173421</v>
      </c>
      <c r="DQ90" s="156">
        <v>84837.989964686305</v>
      </c>
      <c r="DR90" s="155">
        <v>23.350970941287336</v>
      </c>
      <c r="DS90" s="155">
        <v>35.559056930218304</v>
      </c>
      <c r="DT90" s="155">
        <v>10.957288920836909</v>
      </c>
      <c r="DU90" s="157">
        <v>13.965336139501735</v>
      </c>
      <c r="DV90" s="154">
        <v>694.43043188423371</v>
      </c>
      <c r="DW90" s="157">
        <v>663.04563270941253</v>
      </c>
      <c r="DX90" s="154">
        <v>843.186110755914</v>
      </c>
      <c r="DY90" s="157">
        <v>828.80704088676555</v>
      </c>
      <c r="DZ90" s="107">
        <v>84.318611075591406</v>
      </c>
      <c r="EA90" s="154">
        <v>1701.1398734183774</v>
      </c>
      <c r="EB90" s="157">
        <v>1672.1298971094129</v>
      </c>
      <c r="EC90" s="156">
        <v>2086.2402662290756</v>
      </c>
      <c r="ED90" s="154">
        <v>1116.7259600223165</v>
      </c>
      <c r="EE90" s="157">
        <v>1097.6821446664669</v>
      </c>
      <c r="EF90" s="154">
        <v>7038.4110192924918</v>
      </c>
      <c r="EG90" s="155">
        <v>8147.5555777381951</v>
      </c>
      <c r="EH90" s="155">
        <v>5914.0828662456352</v>
      </c>
      <c r="EI90" s="155">
        <v>12176.849493424032</v>
      </c>
      <c r="EJ90" s="157">
        <v>4223.0466115754953</v>
      </c>
      <c r="EK90" s="157">
        <v>6885.4020840904814</v>
      </c>
      <c r="EL90" s="155">
        <v>21183.64450211931</v>
      </c>
      <c r="EM90" s="155">
        <v>32258.633815885281</v>
      </c>
      <c r="EN90" s="155">
        <v>9940.2853007543108</v>
      </c>
      <c r="EO90" s="157">
        <v>12669.139834726486</v>
      </c>
      <c r="EP90" s="157">
        <v>7281.1148475439577</v>
      </c>
      <c r="EQ90" s="84">
        <v>0</v>
      </c>
      <c r="ER90" s="84">
        <v>2185.0806286644561</v>
      </c>
      <c r="ES90" s="84">
        <v>1009.9772813401245</v>
      </c>
      <c r="ET90" s="111">
        <v>0</v>
      </c>
      <c r="EU90" s="84">
        <v>621.36255469970024</v>
      </c>
      <c r="EV90" s="84">
        <v>667.01576995071628</v>
      </c>
      <c r="EW90" s="84">
        <v>133.46526706969223</v>
      </c>
      <c r="EX90" s="111">
        <v>306.18861981980768</v>
      </c>
      <c r="EY90" s="154">
        <v>28009.234868113781</v>
      </c>
      <c r="EZ90" s="157">
        <v>2485.0713251885777</v>
      </c>
      <c r="FA90" s="156">
        <v>112.92977304517008</v>
      </c>
      <c r="FB90" s="156">
        <v>120.71249266450114</v>
      </c>
      <c r="FC90" s="156">
        <v>15.179713195110583</v>
      </c>
      <c r="FD90" s="154">
        <v>357.8712884656257</v>
      </c>
      <c r="FE90" s="86">
        <v>1614.417243052214</v>
      </c>
      <c r="FF90" s="86">
        <v>284.08735832359685</v>
      </c>
      <c r="FG90" s="86">
        <v>72.220208138943377</v>
      </c>
      <c r="FH90" s="86">
        <v>1863.7503155039101</v>
      </c>
      <c r="FI90" s="97">
        <v>114.10716217370879</v>
      </c>
      <c r="FJ90" s="157">
        <v>4970.1426503771554</v>
      </c>
      <c r="FK90" s="156">
        <v>99.133787670139796</v>
      </c>
      <c r="FL90" s="157">
        <v>109514.53560855196</v>
      </c>
      <c r="FM90" s="157">
        <v>0</v>
      </c>
      <c r="FN90" s="157">
        <v>0</v>
      </c>
      <c r="FO90" s="157">
        <v>0</v>
      </c>
      <c r="FP90" s="157">
        <v>0</v>
      </c>
      <c r="FQ90" s="157">
        <v>0</v>
      </c>
      <c r="FR90" s="157">
        <v>0</v>
      </c>
      <c r="FS90" s="157">
        <v>0</v>
      </c>
      <c r="FT90" s="157">
        <v>0</v>
      </c>
      <c r="FU90" s="157">
        <v>6570.0172614715684</v>
      </c>
      <c r="FV90" s="191">
        <v>2485.0713251885782</v>
      </c>
      <c r="FW90" s="192">
        <v>69592.342032882516</v>
      </c>
      <c r="FX90" s="193">
        <v>37821.925017870934</v>
      </c>
      <c r="FY90" s="192">
        <v>5161.2168782813133</v>
      </c>
      <c r="FZ90" s="156">
        <v>1891.0962508935465</v>
      </c>
      <c r="GA90" s="156">
        <v>2533.8279669452972</v>
      </c>
      <c r="GB90" s="156">
        <v>2235.73055906938</v>
      </c>
      <c r="GC90" s="156">
        <v>2533.8279669452972</v>
      </c>
      <c r="GD90" s="156">
        <v>1150.6588819575807</v>
      </c>
      <c r="GE90" s="154">
        <v>28495.953407120593</v>
      </c>
      <c r="GF90" s="155">
        <v>16091.422266032931</v>
      </c>
      <c r="GG90" s="155">
        <v>19383.556336470909</v>
      </c>
      <c r="GH90" s="156">
        <v>8987.7552743519336</v>
      </c>
      <c r="GI90" s="95">
        <v>3757.5098721429854</v>
      </c>
      <c r="GJ90" s="95">
        <v>14640.771301336941</v>
      </c>
      <c r="GK90" s="86">
        <v>9940.2853007543126</v>
      </c>
      <c r="GL90" s="97">
        <v>8446.0932231509923</v>
      </c>
      <c r="GM90" s="86">
        <v>21183.64450211931</v>
      </c>
      <c r="GN90" s="86">
        <v>32258.633815885281</v>
      </c>
      <c r="GO90" s="86">
        <v>17395.499276320046</v>
      </c>
      <c r="GP90" s="97">
        <v>10135.311867781187</v>
      </c>
      <c r="GQ90" s="107">
        <v>13206.575065272011</v>
      </c>
      <c r="GR90" s="107">
        <v>64542.35459016043</v>
      </c>
      <c r="GS90" s="107">
        <v>7190.2042194815467</v>
      </c>
    </row>
    <row r="91" spans="1:201" s="81" customFormat="1" ht="12.5" hidden="1" x14ac:dyDescent="0.25">
      <c r="A91" s="112" t="s">
        <v>218</v>
      </c>
      <c r="B91" s="196"/>
      <c r="C91" s="197"/>
      <c r="D91" s="197"/>
      <c r="E91" s="197"/>
      <c r="F91" s="198"/>
      <c r="G91" s="197"/>
      <c r="H91" s="197"/>
      <c r="I91" s="197"/>
      <c r="J91" s="197"/>
      <c r="K91" s="197"/>
      <c r="L91" s="196"/>
      <c r="M91" s="197"/>
      <c r="N91" s="197"/>
      <c r="O91" s="197"/>
      <c r="P91" s="198"/>
      <c r="Q91" s="201"/>
      <c r="R91" s="200"/>
      <c r="S91" s="200"/>
      <c r="T91" s="200"/>
      <c r="U91" s="202"/>
      <c r="V91" s="196"/>
      <c r="W91" s="196"/>
      <c r="X91" s="197"/>
      <c r="Y91" s="198"/>
      <c r="Z91" s="196"/>
      <c r="AA91" s="196"/>
      <c r="AB91" s="197"/>
      <c r="AC91" s="198"/>
      <c r="AD91" s="197"/>
      <c r="AE91" s="197"/>
      <c r="AF91" s="197"/>
      <c r="AG91" s="198"/>
      <c r="AH91" s="196"/>
      <c r="AI91" s="196"/>
      <c r="AJ91" s="197"/>
      <c r="AK91" s="198"/>
      <c r="AL91" s="197"/>
      <c r="AM91" s="197"/>
      <c r="AN91" s="197"/>
      <c r="AO91" s="198"/>
      <c r="AP91" s="196"/>
      <c r="AQ91" s="196"/>
      <c r="AR91" s="197"/>
      <c r="AS91" s="198"/>
      <c r="AT91" s="197"/>
      <c r="AU91" s="197"/>
      <c r="AV91" s="197"/>
      <c r="AW91" s="198"/>
      <c r="AX91" s="199"/>
      <c r="AY91" s="197"/>
      <c r="AZ91" s="197"/>
      <c r="BA91" s="197"/>
      <c r="BB91" s="198"/>
      <c r="BC91" s="197"/>
      <c r="BD91" s="198"/>
      <c r="BE91" s="197"/>
      <c r="BF91" s="198"/>
      <c r="BG91" s="199"/>
      <c r="BH91" s="251"/>
      <c r="BI91" s="201"/>
      <c r="BJ91" s="200"/>
      <c r="BK91" s="202"/>
      <c r="BL91" s="201"/>
      <c r="BM91" s="200"/>
      <c r="BN91" s="202"/>
      <c r="BO91" s="199"/>
      <c r="BP91" s="199"/>
      <c r="BQ91" s="199"/>
      <c r="BR91" s="199"/>
      <c r="BS91" s="199"/>
      <c r="BT91" s="199"/>
      <c r="BU91" s="199"/>
      <c r="BV91" s="199"/>
      <c r="BW91" s="199"/>
      <c r="BX91" s="199"/>
      <c r="BY91" s="201"/>
      <c r="BZ91" s="197"/>
      <c r="CA91" s="200"/>
      <c r="CB91" s="202"/>
      <c r="CC91" s="201"/>
      <c r="CD91" s="200"/>
      <c r="CE91" s="202"/>
      <c r="CF91" s="201"/>
      <c r="CG91" s="200"/>
      <c r="CH91" s="202"/>
      <c r="CI91" s="202"/>
      <c r="CJ91" s="202"/>
      <c r="CK91" s="202"/>
      <c r="CL91" s="202"/>
      <c r="CM91" s="202"/>
      <c r="CN91" s="202"/>
      <c r="CO91" s="202"/>
      <c r="CP91" s="196"/>
      <c r="CQ91" s="198"/>
      <c r="CR91" s="197"/>
      <c r="CS91" s="197"/>
      <c r="CT91" s="196"/>
      <c r="CU91" s="198"/>
      <c r="CV91" s="196"/>
      <c r="CW91" s="198"/>
      <c r="CX91" s="197"/>
      <c r="CY91" s="197"/>
      <c r="CZ91" s="197"/>
      <c r="DA91" s="196"/>
      <c r="DB91" s="198"/>
      <c r="DC91" s="199"/>
      <c r="DD91" s="196"/>
      <c r="DE91" s="198"/>
      <c r="DF91" s="196"/>
      <c r="DG91" s="198"/>
      <c r="DH91" s="251"/>
      <c r="DI91" s="199"/>
      <c r="DJ91" s="196"/>
      <c r="DK91" s="197"/>
      <c r="DL91" s="198"/>
      <c r="DM91" s="202"/>
      <c r="DN91" s="202"/>
      <c r="DO91" s="251"/>
      <c r="DP91" s="251"/>
      <c r="DQ91" s="251"/>
      <c r="DR91" s="197"/>
      <c r="DS91" s="197"/>
      <c r="DT91" s="197"/>
      <c r="DU91" s="198"/>
      <c r="DV91" s="196"/>
      <c r="DW91" s="198"/>
      <c r="DX91" s="196"/>
      <c r="DY91" s="198"/>
      <c r="DZ91" s="251"/>
      <c r="EA91" s="196"/>
      <c r="EB91" s="198"/>
      <c r="EC91" s="251"/>
      <c r="ED91" s="196"/>
      <c r="EE91" s="198"/>
      <c r="EF91" s="196"/>
      <c r="EG91" s="197"/>
      <c r="EH91" s="197"/>
      <c r="EI91" s="197"/>
      <c r="EJ91" s="198"/>
      <c r="EK91" s="198"/>
      <c r="EL91" s="197"/>
      <c r="EM91" s="197"/>
      <c r="EN91" s="197"/>
      <c r="EO91" s="198"/>
      <c r="EP91" s="198"/>
      <c r="EQ91" s="197"/>
      <c r="ER91" s="197"/>
      <c r="ES91" s="197"/>
      <c r="ET91" s="198"/>
      <c r="EU91" s="197"/>
      <c r="EV91" s="197"/>
      <c r="EW91" s="197"/>
      <c r="EX91" s="198"/>
      <c r="EY91" s="196"/>
      <c r="EZ91" s="198"/>
      <c r="FA91" s="199"/>
      <c r="FB91" s="199"/>
      <c r="FC91" s="199"/>
      <c r="FD91" s="196"/>
      <c r="FE91" s="200"/>
      <c r="FF91" s="200"/>
      <c r="FG91" s="200"/>
      <c r="FH91" s="200"/>
      <c r="FI91" s="202"/>
      <c r="FJ91" s="198"/>
      <c r="FK91" s="199"/>
      <c r="FL91" s="198"/>
      <c r="FM91" s="198"/>
      <c r="FN91" s="198"/>
      <c r="FO91" s="198"/>
      <c r="FP91" s="198"/>
      <c r="FQ91" s="198"/>
      <c r="FR91" s="198"/>
      <c r="FS91" s="198"/>
      <c r="FT91" s="198"/>
      <c r="FU91" s="198"/>
      <c r="FV91" s="196"/>
      <c r="FW91" s="197"/>
      <c r="FX91" s="198"/>
      <c r="FY91" s="197"/>
      <c r="FZ91" s="199"/>
      <c r="GA91" s="251"/>
      <c r="GB91" s="199"/>
      <c r="GC91" s="199"/>
      <c r="GD91" s="199"/>
      <c r="GE91" s="196"/>
      <c r="GF91" s="197"/>
      <c r="GG91" s="197"/>
      <c r="GH91" s="199"/>
      <c r="GI91" s="201"/>
      <c r="GJ91" s="201"/>
      <c r="GK91" s="200"/>
      <c r="GL91" s="202"/>
      <c r="GM91" s="200"/>
      <c r="GN91" s="200"/>
      <c r="GO91" s="200"/>
      <c r="GP91" s="202"/>
      <c r="GQ91" s="251"/>
      <c r="GR91" s="251"/>
      <c r="GS91" s="251"/>
    </row>
    <row r="92" spans="1:201" s="81" customFormat="1" ht="12.5" hidden="1" x14ac:dyDescent="0.25">
      <c r="A92" s="76" t="s">
        <v>207</v>
      </c>
      <c r="B92" s="179">
        <v>2.7938333450460328E-2</v>
      </c>
      <c r="C92" s="176">
        <v>1.2771299676048104E-2</v>
      </c>
      <c r="D92" s="176">
        <v>1.3245245174748062E-3</v>
      </c>
      <c r="E92" s="176">
        <v>2.4775187095040879E-2</v>
      </c>
      <c r="F92" s="180">
        <v>2.1512868790623262E-2</v>
      </c>
      <c r="G92" s="176">
        <v>2.7873810740413084E-2</v>
      </c>
      <c r="H92" s="176">
        <v>1.2741804757627673E-2</v>
      </c>
      <c r="I92" s="176">
        <v>1.3214655693974974E-3</v>
      </c>
      <c r="J92" s="176">
        <v>2.4717969572881436E-2</v>
      </c>
      <c r="K92" s="176">
        <v>2.146318549087587E-2</v>
      </c>
      <c r="L92" s="179">
        <v>0</v>
      </c>
      <c r="M92" s="176">
        <v>1.2510660907149161E-2</v>
      </c>
      <c r="N92" s="176">
        <v>1.2974934048732793E-3</v>
      </c>
      <c r="O92" s="176">
        <v>2.1575872209438945E-2</v>
      </c>
      <c r="P92" s="180">
        <v>2.1073830652039112E-2</v>
      </c>
      <c r="Q92" s="182">
        <v>9.4944192183829546E-3</v>
      </c>
      <c r="R92" s="181">
        <v>3.2527718358587816E-2</v>
      </c>
      <c r="S92" s="181">
        <v>4.7181578359028337E-3</v>
      </c>
      <c r="T92" s="181">
        <v>3.9623789439798822E-2</v>
      </c>
      <c r="U92" s="183">
        <v>2.1073830652039112E-2</v>
      </c>
      <c r="V92" s="179">
        <v>0.12626567584548509</v>
      </c>
      <c r="W92" s="179">
        <v>4.7463276031052342</v>
      </c>
      <c r="X92" s="176">
        <v>0.65991520803359749</v>
      </c>
      <c r="Y92" s="180">
        <v>0.41728533836236786</v>
      </c>
      <c r="Z92" s="179">
        <v>0.12626567584548509</v>
      </c>
      <c r="AA92" s="179">
        <v>1.0911092133179705</v>
      </c>
      <c r="AB92" s="176">
        <v>0.5279321664268779</v>
      </c>
      <c r="AC92" s="180">
        <v>0.36927906049767073</v>
      </c>
      <c r="AD92" s="176">
        <v>1.2334242331693217</v>
      </c>
      <c r="AE92" s="176">
        <v>0.26836297645745466</v>
      </c>
      <c r="AF92" s="176">
        <v>1.3146887178032085</v>
      </c>
      <c r="AG92" s="180">
        <v>0.57603286475727977</v>
      </c>
      <c r="AH92" s="179">
        <v>0.12626567584548509</v>
      </c>
      <c r="AI92" s="179">
        <v>1.0911092133179705</v>
      </c>
      <c r="AJ92" s="176">
        <v>0.5279321664268779</v>
      </c>
      <c r="AK92" s="180">
        <v>0.36927906049767073</v>
      </c>
      <c r="AL92" s="176">
        <v>1.2334242331693217</v>
      </c>
      <c r="AM92" s="176">
        <v>0.26836297645745466</v>
      </c>
      <c r="AN92" s="176">
        <v>1.3146887178032085</v>
      </c>
      <c r="AO92" s="180">
        <v>0.57603286475727977</v>
      </c>
      <c r="AP92" s="179">
        <v>0.12626567584548509</v>
      </c>
      <c r="AQ92" s="179">
        <v>1.0911092133179705</v>
      </c>
      <c r="AR92" s="176">
        <v>0.5279321664268779</v>
      </c>
      <c r="AS92" s="180">
        <v>0.36927906049767073</v>
      </c>
      <c r="AT92" s="176">
        <v>1.2334242331693217</v>
      </c>
      <c r="AU92" s="176">
        <v>0.26836297645745466</v>
      </c>
      <c r="AV92" s="176">
        <v>1.3146887178032085</v>
      </c>
      <c r="AW92" s="180">
        <v>0.57603286475727977</v>
      </c>
      <c r="AX92" s="178">
        <v>4.2747202796468167E-6</v>
      </c>
      <c r="AY92" s="176">
        <v>1.3596174833907829E-3</v>
      </c>
      <c r="AZ92" s="176">
        <v>2.9581954438238748E-4</v>
      </c>
      <c r="BA92" s="176">
        <v>1.2421682091249922E-3</v>
      </c>
      <c r="BB92" s="180">
        <v>6.3496754228612763E-4</v>
      </c>
      <c r="BC92" s="176">
        <v>4.9303257397064585E-5</v>
      </c>
      <c r="BD92" s="180">
        <v>4.2747202796468176E-4</v>
      </c>
      <c r="BE92" s="176">
        <v>4.9303257397064585E-5</v>
      </c>
      <c r="BF92" s="180">
        <v>4.2747202796468176E-4</v>
      </c>
      <c r="BG92" s="178">
        <v>2.1373601398234085E-4</v>
      </c>
      <c r="BH92" s="189">
        <v>1.1633883016392376E-2</v>
      </c>
      <c r="BI92" s="182">
        <v>0</v>
      </c>
      <c r="BJ92" s="181">
        <v>0</v>
      </c>
      <c r="BK92" s="183">
        <v>0.3323511544479037</v>
      </c>
      <c r="BL92" s="182">
        <v>0</v>
      </c>
      <c r="BM92" s="181">
        <v>0</v>
      </c>
      <c r="BN92" s="183">
        <v>0.16617557722395185</v>
      </c>
      <c r="BO92" s="178">
        <v>0.63304981799600701</v>
      </c>
      <c r="BP92" s="178">
        <v>0.63304981799600701</v>
      </c>
      <c r="BQ92" s="178">
        <v>0.44313487259720485</v>
      </c>
      <c r="BR92" s="178">
        <v>0.31023688043712999</v>
      </c>
      <c r="BS92" s="178">
        <v>1.1869684087425132</v>
      </c>
      <c r="BT92" s="178">
        <v>0.31652490899800351</v>
      </c>
      <c r="BU92" s="178">
        <v>0.31652490899800351</v>
      </c>
      <c r="BV92" s="178">
        <v>0.22156743629860243</v>
      </c>
      <c r="BW92" s="178">
        <v>0.155118440218565</v>
      </c>
      <c r="BX92" s="178">
        <v>0.5934842043712566</v>
      </c>
      <c r="BY92" s="182">
        <v>2.8368119991988877E-2</v>
      </c>
      <c r="BZ92" s="176">
        <v>5.1263223774107858E-3</v>
      </c>
      <c r="CA92" s="181">
        <v>1.1345247129517434E-2</v>
      </c>
      <c r="CB92" s="183">
        <v>2.8302064664070301E-2</v>
      </c>
      <c r="CC92" s="182">
        <v>0</v>
      </c>
      <c r="CD92" s="181">
        <v>0</v>
      </c>
      <c r="CE92" s="183">
        <v>0.46159882562208837</v>
      </c>
      <c r="CF92" s="182">
        <v>0</v>
      </c>
      <c r="CG92" s="181">
        <v>0</v>
      </c>
      <c r="CH92" s="183">
        <v>0.23079941281104419</v>
      </c>
      <c r="CI92" s="183">
        <v>0.21075875029696334</v>
      </c>
      <c r="CJ92" s="183">
        <v>0.21075875029696334</v>
      </c>
      <c r="CK92" s="183">
        <v>0.21075875029696334</v>
      </c>
      <c r="CL92" s="183">
        <v>0.21075875029696334</v>
      </c>
      <c r="CM92" s="183">
        <v>0.21075875029696334</v>
      </c>
      <c r="CN92" s="183">
        <v>0.21075875029696334</v>
      </c>
      <c r="CO92" s="183">
        <v>0.21075875029696334</v>
      </c>
      <c r="CP92" s="179">
        <v>1.0424239586169916E-2</v>
      </c>
      <c r="CQ92" s="180">
        <v>2.0760507310404646E-3</v>
      </c>
      <c r="CR92" s="176">
        <v>1.0055573682977536E-2</v>
      </c>
      <c r="CS92" s="176">
        <v>2.1079079993213653E-3</v>
      </c>
      <c r="CT92" s="179">
        <v>1.0324304940314477E-2</v>
      </c>
      <c r="CU92" s="180">
        <v>2.4191545314187256E-3</v>
      </c>
      <c r="CV92" s="179">
        <v>1.0902736249501839E-2</v>
      </c>
      <c r="CW92" s="180">
        <v>2.2854951571505766E-3</v>
      </c>
      <c r="CX92" s="176">
        <v>0.3046299654524342</v>
      </c>
      <c r="CY92" s="176">
        <v>1.1419302196906198</v>
      </c>
      <c r="CZ92" s="176">
        <v>0.52158219446807963</v>
      </c>
      <c r="DA92" s="179">
        <v>6.8301540073925526E-2</v>
      </c>
      <c r="DB92" s="180">
        <v>0.60636402819942314</v>
      </c>
      <c r="DC92" s="178">
        <v>2.2734229580855279E-2</v>
      </c>
      <c r="DD92" s="179">
        <v>0.1042651877707024</v>
      </c>
      <c r="DE92" s="180">
        <v>3.3467481188483401E-3</v>
      </c>
      <c r="DF92" s="179">
        <v>2.2540191684416861E-2</v>
      </c>
      <c r="DG92" s="180">
        <v>4.4890163006526922E-3</v>
      </c>
      <c r="DH92" s="189">
        <v>7.7559220109282498E-2</v>
      </c>
      <c r="DI92" s="178">
        <v>0.40395427140251294</v>
      </c>
      <c r="DJ92" s="179">
        <v>6.2434596547301664E-4</v>
      </c>
      <c r="DK92" s="176">
        <v>7.6153409241552002E-4</v>
      </c>
      <c r="DL92" s="180">
        <v>2.3143571983865428E-3</v>
      </c>
      <c r="DM92" s="183">
        <v>3.8076704620776003E-2</v>
      </c>
      <c r="DN92" s="183">
        <v>0.3877961005464125</v>
      </c>
      <c r="DO92" s="189">
        <v>3.8076704620776003E-2</v>
      </c>
      <c r="DP92" s="189">
        <v>0.40395427140251294</v>
      </c>
      <c r="DQ92" s="189">
        <v>2.5968488875875835</v>
      </c>
      <c r="DR92" s="176">
        <v>1.3596174833907829E-3</v>
      </c>
      <c r="DS92" s="176">
        <v>2.9581954438238748E-4</v>
      </c>
      <c r="DT92" s="176">
        <v>8.2811213941666147E-4</v>
      </c>
      <c r="DU92" s="180">
        <v>7.9370942785765965E-4</v>
      </c>
      <c r="DV92" s="179">
        <v>3.7733497339928728E-4</v>
      </c>
      <c r="DW92" s="180">
        <v>2.0318606110716772E-2</v>
      </c>
      <c r="DX92" s="179">
        <v>8.0706597463386428E-3</v>
      </c>
      <c r="DY92" s="180">
        <v>2.5398257638395965E-2</v>
      </c>
      <c r="DZ92" s="189">
        <v>8.0706597463386432E-4</v>
      </c>
      <c r="EA92" s="179">
        <v>1.6282669892393055E-2</v>
      </c>
      <c r="EB92" s="180">
        <v>5.1241343082957344E-2</v>
      </c>
      <c r="EC92" s="189">
        <v>1.1336073121480132E-3</v>
      </c>
      <c r="ED92" s="179">
        <v>1.068888011587811E-2</v>
      </c>
      <c r="EE92" s="180">
        <v>3.3637761915580669E-2</v>
      </c>
      <c r="EF92" s="179">
        <v>0.40002282274811091</v>
      </c>
      <c r="EG92" s="176">
        <v>0.47439393583435452</v>
      </c>
      <c r="EH92" s="176">
        <v>4.9199879017200014E-2</v>
      </c>
      <c r="EI92" s="176">
        <v>0.92028210246224595</v>
      </c>
      <c r="EJ92" s="180">
        <v>0.88789140542923162</v>
      </c>
      <c r="EK92" s="180">
        <v>0.21075875029696337</v>
      </c>
      <c r="EL92" s="176">
        <v>1.2334242331693217</v>
      </c>
      <c r="EM92" s="176">
        <v>0.26836297645745466</v>
      </c>
      <c r="EN92" s="176">
        <v>0.75125069588754767</v>
      </c>
      <c r="EO92" s="180">
        <v>0.72004108094659969</v>
      </c>
      <c r="EP92" s="180">
        <v>0.22287132215311062</v>
      </c>
      <c r="EQ92" s="181">
        <v>0</v>
      </c>
      <c r="ER92" s="181">
        <v>1.81779161713649E-2</v>
      </c>
      <c r="ES92" s="181">
        <v>5.3640260621026538E-2</v>
      </c>
      <c r="ET92" s="183">
        <v>0</v>
      </c>
      <c r="EU92" s="181">
        <v>2.9040251975819106E-2</v>
      </c>
      <c r="EV92" s="181">
        <v>5.5489745284838443E-3</v>
      </c>
      <c r="EW92" s="181">
        <v>7.088388859573037E-3</v>
      </c>
      <c r="EX92" s="183">
        <v>4.7743632329837207E-2</v>
      </c>
      <c r="EY92" s="179">
        <v>1.7744378861885786</v>
      </c>
      <c r="EZ92" s="180">
        <v>0.13198304160671948</v>
      </c>
      <c r="FA92" s="178">
        <v>2.3743373949280815E-2</v>
      </c>
      <c r="FB92" s="178">
        <v>2.5379683110995588E-2</v>
      </c>
      <c r="FC92" s="178">
        <v>4.6464350865726278E-4</v>
      </c>
      <c r="FD92" s="179">
        <v>3.7738837055188872E-2</v>
      </c>
      <c r="FE92" s="181">
        <v>9.3999941786588811E-2</v>
      </c>
      <c r="FF92" s="181">
        <v>2.363352691523885E-3</v>
      </c>
      <c r="FG92" s="181">
        <v>5.4581412887020056E-3</v>
      </c>
      <c r="FH92" s="181">
        <v>0.39185167468103804</v>
      </c>
      <c r="FI92" s="183">
        <v>2.3990918858022736E-2</v>
      </c>
      <c r="FJ92" s="180">
        <v>0.15230681848310401</v>
      </c>
      <c r="FK92" s="178">
        <v>2.1210216445279498E-2</v>
      </c>
      <c r="FL92" s="180">
        <v>3.513039975636743</v>
      </c>
      <c r="FM92" s="180">
        <v>0</v>
      </c>
      <c r="FN92" s="180">
        <v>0</v>
      </c>
      <c r="FO92" s="180">
        <v>0</v>
      </c>
      <c r="FP92" s="180">
        <v>0</v>
      </c>
      <c r="FQ92" s="180">
        <v>0</v>
      </c>
      <c r="FR92" s="180">
        <v>0</v>
      </c>
      <c r="FS92" s="180">
        <v>0</v>
      </c>
      <c r="FT92" s="180">
        <v>0</v>
      </c>
      <c r="FU92" s="180">
        <v>0.22077591225677637</v>
      </c>
      <c r="FV92" s="179">
        <v>0.13198304160671948</v>
      </c>
      <c r="FW92" s="176">
        <v>2.8933720774360498</v>
      </c>
      <c r="FX92" s="180">
        <v>1.5724848246935053</v>
      </c>
      <c r="FY92" s="176">
        <v>4.2936707471968753E-2</v>
      </c>
      <c r="FZ92" s="178">
        <v>5.7858929959663567E-2</v>
      </c>
      <c r="GA92" s="189">
        <v>7.7559220109282498E-2</v>
      </c>
      <c r="GB92" s="178">
        <v>9.7750339543501069E-2</v>
      </c>
      <c r="GC92" s="178">
        <v>0.11078371814930121</v>
      </c>
      <c r="GD92" s="178">
        <v>3.5261199888696491E-2</v>
      </c>
      <c r="GE92" s="179">
        <v>1.8052724241397471</v>
      </c>
      <c r="GF92" s="176">
        <v>0.67810610878583599</v>
      </c>
      <c r="GG92" s="176">
        <v>1.029467724532412</v>
      </c>
      <c r="GH92" s="178">
        <v>0.39296154281108547</v>
      </c>
      <c r="GI92" s="182">
        <v>0.12626567584548509</v>
      </c>
      <c r="GJ92" s="182">
        <v>1.0911092133179705</v>
      </c>
      <c r="GK92" s="181">
        <v>0.5279321664268779</v>
      </c>
      <c r="GL92" s="183">
        <v>0.36927906049767073</v>
      </c>
      <c r="GM92" s="181">
        <v>1.2334242331693217</v>
      </c>
      <c r="GN92" s="181">
        <v>0.26836297645745466</v>
      </c>
      <c r="GO92" s="181">
        <v>1.3146887178032085</v>
      </c>
      <c r="GP92" s="183">
        <v>0.57603286475727977</v>
      </c>
      <c r="GQ92" s="189">
        <v>0.57741626852138617</v>
      </c>
      <c r="GR92" s="189">
        <v>1.97560953282259</v>
      </c>
      <c r="GS92" s="189">
        <v>0.31436923424886837</v>
      </c>
    </row>
    <row r="93" spans="1:201" s="81" customFormat="1" ht="12.5" hidden="1" x14ac:dyDescent="0.25">
      <c r="A93" s="76" t="s">
        <v>208</v>
      </c>
      <c r="B93" s="179">
        <v>5.4476140188676067E-2</v>
      </c>
      <c r="C93" s="176">
        <v>6.2577188564988603E-2</v>
      </c>
      <c r="D93" s="176">
        <v>1.0655123444061509E-2</v>
      </c>
      <c r="E93" s="176">
        <v>5.5920328134767536E-2</v>
      </c>
      <c r="F93" s="180">
        <v>6.513526855892536E-2</v>
      </c>
      <c r="G93" s="176">
        <v>5.4350329241358117E-2</v>
      </c>
      <c r="H93" s="176">
        <v>6.243266849901867E-2</v>
      </c>
      <c r="I93" s="176">
        <v>1.063051576867107E-2</v>
      </c>
      <c r="J93" s="176">
        <v>5.5791181880414736E-2</v>
      </c>
      <c r="K93" s="176">
        <v>6.498484068696482E-2</v>
      </c>
      <c r="L93" s="179">
        <v>0</v>
      </c>
      <c r="M93" s="176">
        <v>6.1300103084070454E-2</v>
      </c>
      <c r="N93" s="176">
        <v>1.0437671945203109E-2</v>
      </c>
      <c r="O93" s="176">
        <v>5.4157419027649201E-2</v>
      </c>
      <c r="P93" s="180">
        <v>6.3805977363845245E-2</v>
      </c>
      <c r="Q93" s="182">
        <v>1.8346386742768953E-2</v>
      </c>
      <c r="R93" s="181">
        <v>0.15938026801858318</v>
      </c>
      <c r="S93" s="181">
        <v>3.795517070982949E-2</v>
      </c>
      <c r="T93" s="181">
        <v>8.9435260323826454E-2</v>
      </c>
      <c r="U93" s="183">
        <v>6.3805977363845245E-2</v>
      </c>
      <c r="V93" s="179">
        <v>0.18616197997266362</v>
      </c>
      <c r="W93" s="179">
        <v>8.2368665441631261</v>
      </c>
      <c r="X93" s="176">
        <v>1.1828055552351759</v>
      </c>
      <c r="Y93" s="180">
        <v>0.61846529098631875</v>
      </c>
      <c r="Z93" s="179">
        <v>0.18616197997266362</v>
      </c>
      <c r="AA93" s="179">
        <v>1.7484525933141282</v>
      </c>
      <c r="AB93" s="176">
        <v>0.94624444418814069</v>
      </c>
      <c r="AC93" s="180">
        <v>0.54731441680205195</v>
      </c>
      <c r="AD93" s="176">
        <v>6.0435682176041983</v>
      </c>
      <c r="AE93" s="176">
        <v>2.158843120111849</v>
      </c>
      <c r="AF93" s="176">
        <v>2.9673973485087384</v>
      </c>
      <c r="AG93" s="180">
        <v>1.1130877487398425</v>
      </c>
      <c r="AH93" s="179">
        <v>0.18616197997266362</v>
      </c>
      <c r="AI93" s="179">
        <v>1.7484525933141282</v>
      </c>
      <c r="AJ93" s="176">
        <v>0.94624444418814069</v>
      </c>
      <c r="AK93" s="180">
        <v>0.54731441680205195</v>
      </c>
      <c r="AL93" s="176">
        <v>6.0435682176041983</v>
      </c>
      <c r="AM93" s="176">
        <v>2.158843120111849</v>
      </c>
      <c r="AN93" s="176">
        <v>2.9673973485087384</v>
      </c>
      <c r="AO93" s="180">
        <v>1.1130877487398425</v>
      </c>
      <c r="AP93" s="179">
        <v>0.18616197997266362</v>
      </c>
      <c r="AQ93" s="179">
        <v>1.7484525933141282</v>
      </c>
      <c r="AR93" s="176">
        <v>0.94624444418814069</v>
      </c>
      <c r="AS93" s="180">
        <v>0.54731441680205195</v>
      </c>
      <c r="AT93" s="176">
        <v>6.0435682176041983</v>
      </c>
      <c r="AU93" s="176">
        <v>2.158843120111849</v>
      </c>
      <c r="AV93" s="176">
        <v>2.9673973485087384</v>
      </c>
      <c r="AW93" s="180">
        <v>1.1130877487398425</v>
      </c>
      <c r="AX93" s="178">
        <v>2.7622109745954567E-6</v>
      </c>
      <c r="AY93" s="176">
        <v>6.6618936046082501E-3</v>
      </c>
      <c r="AZ93" s="176">
        <v>2.3797171898105882E-3</v>
      </c>
      <c r="BA93" s="176">
        <v>2.8037105668013316E-3</v>
      </c>
      <c r="BB93" s="180">
        <v>1.2269692154872913E-3</v>
      </c>
      <c r="BC93" s="176">
        <v>3.9661953163509805E-4</v>
      </c>
      <c r="BD93" s="180">
        <v>2.7622109745954569E-4</v>
      </c>
      <c r="BE93" s="176">
        <v>3.9661953163509805E-4</v>
      </c>
      <c r="BF93" s="180">
        <v>2.7622109745954569E-4</v>
      </c>
      <c r="BG93" s="178">
        <v>1.3811054872977285E-4</v>
      </c>
      <c r="BH93" s="189">
        <v>7.5175069344405789E-3</v>
      </c>
      <c r="BI93" s="182">
        <v>0</v>
      </c>
      <c r="BJ93" s="181">
        <v>0</v>
      </c>
      <c r="BK93" s="183">
        <v>0.49258297512184679</v>
      </c>
      <c r="BL93" s="182">
        <v>0</v>
      </c>
      <c r="BM93" s="181">
        <v>0</v>
      </c>
      <c r="BN93" s="183">
        <v>0.24629148756092339</v>
      </c>
      <c r="BO93" s="178">
        <v>0.9382532859463748</v>
      </c>
      <c r="BP93" s="178">
        <v>0.9382532859463748</v>
      </c>
      <c r="BQ93" s="178">
        <v>0.65677730016246227</v>
      </c>
      <c r="BR93" s="178">
        <v>0.20046685158508212</v>
      </c>
      <c r="BS93" s="178">
        <v>1.7592249111494527</v>
      </c>
      <c r="BT93" s="178">
        <v>0.4691266429731874</v>
      </c>
      <c r="BU93" s="178">
        <v>0.4691266429731874</v>
      </c>
      <c r="BV93" s="178">
        <v>0.32838865008123114</v>
      </c>
      <c r="BW93" s="178">
        <v>0.10023342579254106</v>
      </c>
      <c r="BX93" s="178">
        <v>0.87961245557472634</v>
      </c>
      <c r="BY93" s="182">
        <v>0.10602398228976209</v>
      </c>
      <c r="BZ93" s="176">
        <v>4.1238646038430735E-2</v>
      </c>
      <c r="CA93" s="181">
        <v>2.033476599258182E-2</v>
      </c>
      <c r="CB93" s="183">
        <v>8.1690148856052344E-2</v>
      </c>
      <c r="CC93" s="182">
        <v>0</v>
      </c>
      <c r="CD93" s="181">
        <v>0</v>
      </c>
      <c r="CE93" s="183">
        <v>0.68414302100256497</v>
      </c>
      <c r="CF93" s="182">
        <v>0</v>
      </c>
      <c r="CG93" s="181">
        <v>0</v>
      </c>
      <c r="CH93" s="183">
        <v>0.34207151050128248</v>
      </c>
      <c r="CI93" s="183">
        <v>0.13618671982682212</v>
      </c>
      <c r="CJ93" s="183">
        <v>0.13618671982682212</v>
      </c>
      <c r="CK93" s="183">
        <v>0.13618671982682212</v>
      </c>
      <c r="CL93" s="183">
        <v>0.13618671982682212</v>
      </c>
      <c r="CM93" s="183">
        <v>0.13618671982682212</v>
      </c>
      <c r="CN93" s="183">
        <v>0.13618671982682212</v>
      </c>
      <c r="CO93" s="183">
        <v>0.13618671982682212</v>
      </c>
      <c r="CP93" s="179">
        <v>6.9967668903988499E-3</v>
      </c>
      <c r="CQ93" s="180">
        <v>1.3414889718984572E-3</v>
      </c>
      <c r="CR93" s="176">
        <v>6.7493177250422063E-3</v>
      </c>
      <c r="CS93" s="176">
        <v>1.3620742945183049E-3</v>
      </c>
      <c r="CT93" s="179">
        <v>6.9296905904399787E-3</v>
      </c>
      <c r="CU93" s="180">
        <v>1.5631935562528147E-3</v>
      </c>
      <c r="CV93" s="179">
        <v>7.3179346440265481E-3</v>
      </c>
      <c r="CW93" s="180">
        <v>1.4768264102622598E-3</v>
      </c>
      <c r="CX93" s="176">
        <v>1.138534455973137</v>
      </c>
      <c r="CY93" s="176">
        <v>2.3051164975611029</v>
      </c>
      <c r="CZ93" s="176">
        <v>0.82322890823764094</v>
      </c>
      <c r="DA93" s="179">
        <v>0.2067428517969008</v>
      </c>
      <c r="DB93" s="180">
        <v>1.741696560703617</v>
      </c>
      <c r="DC93" s="178">
        <v>0.10709870100572476</v>
      </c>
      <c r="DD93" s="179">
        <v>6.9982966871093399E-2</v>
      </c>
      <c r="DE93" s="180">
        <v>2.1625799533843116E-3</v>
      </c>
      <c r="DF93" s="179">
        <v>1.5129014023239344E-2</v>
      </c>
      <c r="DG93" s="180">
        <v>2.9006833850249588E-3</v>
      </c>
      <c r="DH93" s="189">
        <v>5.0116712896270531E-2</v>
      </c>
      <c r="DI93" s="178">
        <v>0.26102454633474237</v>
      </c>
      <c r="DJ93" s="179">
        <v>4.0343581917749483E-4</v>
      </c>
      <c r="DK93" s="176">
        <v>4.920831516425061E-4</v>
      </c>
      <c r="DL93" s="180">
        <v>1.495476296532198E-3</v>
      </c>
      <c r="DM93" s="183">
        <v>2.4604157582125308E-2</v>
      </c>
      <c r="DN93" s="183">
        <v>0.25058356448135261</v>
      </c>
      <c r="DO93" s="189">
        <v>2.4604157582125308E-2</v>
      </c>
      <c r="DP93" s="189">
        <v>0.26102454633474237</v>
      </c>
      <c r="DQ93" s="189">
        <v>1.6780149407233436</v>
      </c>
      <c r="DR93" s="176">
        <v>6.6618936046082501E-3</v>
      </c>
      <c r="DS93" s="176">
        <v>2.3797171898105882E-3</v>
      </c>
      <c r="DT93" s="176">
        <v>1.8691403778675546E-3</v>
      </c>
      <c r="DU93" s="180">
        <v>1.5337115193591142E-3</v>
      </c>
      <c r="DV93" s="179">
        <v>1.8513845796641515E-3</v>
      </c>
      <c r="DW93" s="180">
        <v>1.3129344873096879E-2</v>
      </c>
      <c r="DX93" s="179">
        <v>3.8877427291180197E-2</v>
      </c>
      <c r="DY93" s="180">
        <v>1.6411681091371099E-2</v>
      </c>
      <c r="DZ93" s="189">
        <v>3.8877427291180195E-3</v>
      </c>
      <c r="EA93" s="179">
        <v>7.8435758010363538E-2</v>
      </c>
      <c r="EB93" s="180">
        <v>3.3110798124187435E-2</v>
      </c>
      <c r="EC93" s="189">
        <v>5.562015834891923E-3</v>
      </c>
      <c r="ED93" s="179">
        <v>5.1489738458831119E-2</v>
      </c>
      <c r="EE93" s="180">
        <v>2.1735830427651461E-2</v>
      </c>
      <c r="EF93" s="179">
        <v>0.77297760329155718</v>
      </c>
      <c r="EG93" s="176">
        <v>2.3244493144631528</v>
      </c>
      <c r="EH93" s="176">
        <v>0.39578790535383901</v>
      </c>
      <c r="EI93" s="176">
        <v>2.0771781439561168</v>
      </c>
      <c r="EJ93" s="180">
        <v>2.6882999987896627</v>
      </c>
      <c r="EK93" s="180">
        <v>0.13618671982682209</v>
      </c>
      <c r="EL93" s="176">
        <v>6.0435682176041983</v>
      </c>
      <c r="EM93" s="176">
        <v>2.158843120111849</v>
      </c>
      <c r="EN93" s="176">
        <v>1.6956556277192791</v>
      </c>
      <c r="EO93" s="180">
        <v>1.391359685924803</v>
      </c>
      <c r="EP93" s="180">
        <v>0.14401354280537509</v>
      </c>
      <c r="EQ93" s="181">
        <v>0</v>
      </c>
      <c r="ER93" s="181">
        <v>0.14623205399848638</v>
      </c>
      <c r="ES93" s="181">
        <v>9.614265207778433E-2</v>
      </c>
      <c r="ET93" s="183">
        <v>0</v>
      </c>
      <c r="EU93" s="181">
        <v>0.1085360313635154</v>
      </c>
      <c r="EV93" s="181">
        <v>4.4638666788644775E-2</v>
      </c>
      <c r="EW93" s="181">
        <v>1.2704943936287143E-2</v>
      </c>
      <c r="EX93" s="183">
        <v>0.13780565051511423</v>
      </c>
      <c r="EY93" s="179">
        <v>3.0793930132172092</v>
      </c>
      <c r="EZ93" s="180">
        <v>0.23656111104703517</v>
      </c>
      <c r="FA93" s="178">
        <v>7.1888647382792534E-2</v>
      </c>
      <c r="FB93" s="178">
        <v>7.6842958113315707E-2</v>
      </c>
      <c r="FC93" s="178">
        <v>3.002403233255932E-4</v>
      </c>
      <c r="FD93" s="179">
        <v>7.3585855850045276E-2</v>
      </c>
      <c r="FE93" s="181">
        <v>0.46058367053348315</v>
      </c>
      <c r="FF93" s="181">
        <v>1.9011965681126772E-2</v>
      </c>
      <c r="FG93" s="181">
        <v>1.2319626515806762E-2</v>
      </c>
      <c r="FH93" s="181">
        <v>1.1864230807161733</v>
      </c>
      <c r="FI93" s="183">
        <v>7.2638147798949379E-2</v>
      </c>
      <c r="FJ93" s="180">
        <v>9.8416630328501217E-2</v>
      </c>
      <c r="FK93" s="178">
        <v>6.4218917421110258E-2</v>
      </c>
      <c r="FL93" s="180">
        <v>3.4380829023773964</v>
      </c>
      <c r="FM93" s="180">
        <v>0</v>
      </c>
      <c r="FN93" s="180">
        <v>0</v>
      </c>
      <c r="FO93" s="180">
        <v>0</v>
      </c>
      <c r="FP93" s="180">
        <v>0</v>
      </c>
      <c r="FQ93" s="180">
        <v>0</v>
      </c>
      <c r="FR93" s="180">
        <v>0</v>
      </c>
      <c r="FS93" s="180">
        <v>0</v>
      </c>
      <c r="FT93" s="180">
        <v>0</v>
      </c>
      <c r="FU93" s="180">
        <v>0.32550477935339989</v>
      </c>
      <c r="FV93" s="179">
        <v>0.23656111104703517</v>
      </c>
      <c r="FW93" s="176">
        <v>3.9996232721295581</v>
      </c>
      <c r="FX93" s="180">
        <v>2.173708300070412</v>
      </c>
      <c r="FY93" s="176">
        <v>0.34540388823273499</v>
      </c>
      <c r="FZ93" s="178">
        <v>3.738690741330495E-2</v>
      </c>
      <c r="GA93" s="189">
        <v>5.0116712896270531E-2</v>
      </c>
      <c r="GB93" s="178">
        <v>0.14487734562407259</v>
      </c>
      <c r="GC93" s="178">
        <v>0.16419432504061557</v>
      </c>
      <c r="GD93" s="178">
        <v>2.2784853028560922E-2</v>
      </c>
      <c r="GE93" s="179">
        <v>3.1329038526056543</v>
      </c>
      <c r="GF93" s="176">
        <v>2.0987447550312646</v>
      </c>
      <c r="GG93" s="176">
        <v>1.8451766661668743</v>
      </c>
      <c r="GH93" s="178">
        <v>0.58241460357766583</v>
      </c>
      <c r="GI93" s="182">
        <v>0.18616197997266362</v>
      </c>
      <c r="GJ93" s="182">
        <v>1.7484525933141282</v>
      </c>
      <c r="GK93" s="181">
        <v>0.94624444418814069</v>
      </c>
      <c r="GL93" s="183">
        <v>0.54731441680205195</v>
      </c>
      <c r="GM93" s="181">
        <v>6.0435682176041983</v>
      </c>
      <c r="GN93" s="181">
        <v>2.158843120111849</v>
      </c>
      <c r="GO93" s="181">
        <v>2.9673973485087384</v>
      </c>
      <c r="GP93" s="183">
        <v>1.1130877487398425</v>
      </c>
      <c r="GQ93" s="189">
        <v>0.85579791020886464</v>
      </c>
      <c r="GR93" s="189">
        <v>1.2765865310674389</v>
      </c>
      <c r="GS93" s="189">
        <v>0.46593168286213271</v>
      </c>
    </row>
    <row r="94" spans="1:201" s="81" customFormat="1" ht="12.5" hidden="1" x14ac:dyDescent="0.25">
      <c r="A94" s="76" t="s">
        <v>209</v>
      </c>
      <c r="B94" s="179">
        <v>0.58924765826934811</v>
      </c>
      <c r="C94" s="176">
        <v>0.26661378344280479</v>
      </c>
      <c r="D94" s="176">
        <v>2.5349384759046835E-2</v>
      </c>
      <c r="E94" s="176">
        <v>0.36658971581427174</v>
      </c>
      <c r="F94" s="180">
        <v>0.15822093881171703</v>
      </c>
      <c r="G94" s="176">
        <v>0.58788680917403802</v>
      </c>
      <c r="H94" s="176">
        <v>0.26599804722238268</v>
      </c>
      <c r="I94" s="176">
        <v>2.5290841145284609E-2</v>
      </c>
      <c r="J94" s="176">
        <v>0.36574308829507024</v>
      </c>
      <c r="K94" s="176">
        <v>0.15785553248651682</v>
      </c>
      <c r="L94" s="179">
        <v>0</v>
      </c>
      <c r="M94" s="176">
        <v>0.26117268582152298</v>
      </c>
      <c r="N94" s="176">
        <v>2.4832050376209138E-2</v>
      </c>
      <c r="O94" s="176">
        <v>0.35799365400951771</v>
      </c>
      <c r="P94" s="180">
        <v>0.15499194006045749</v>
      </c>
      <c r="Q94" s="182">
        <v>4.282250450247644E-2</v>
      </c>
      <c r="R94" s="181">
        <v>0.67904898313595974</v>
      </c>
      <c r="S94" s="181">
        <v>9.0298365004396877E-2</v>
      </c>
      <c r="T94" s="181">
        <v>0.58629925394702342</v>
      </c>
      <c r="U94" s="183">
        <v>0.15499194006045749</v>
      </c>
      <c r="V94" s="179">
        <v>0.23717688745125931</v>
      </c>
      <c r="W94" s="179">
        <v>84.319267762610593</v>
      </c>
      <c r="X94" s="176">
        <v>7.1703404168777229</v>
      </c>
      <c r="Y94" s="180">
        <v>1.3942341437323735</v>
      </c>
      <c r="Z94" s="179">
        <v>0.23717688745125931</v>
      </c>
      <c r="AA94" s="179">
        <v>17.267738032890009</v>
      </c>
      <c r="AB94" s="176">
        <v>5.7362723335021792</v>
      </c>
      <c r="AC94" s="180">
        <v>1.2338355254268796</v>
      </c>
      <c r="AD94" s="176">
        <v>25.748976982511017</v>
      </c>
      <c r="AE94" s="176">
        <v>5.1360592088341193</v>
      </c>
      <c r="AF94" s="176">
        <v>19.452985827912364</v>
      </c>
      <c r="AG94" s="180">
        <v>2.5980704429906365</v>
      </c>
      <c r="AH94" s="179">
        <v>0.23717688745125931</v>
      </c>
      <c r="AI94" s="179">
        <v>17.267738032890009</v>
      </c>
      <c r="AJ94" s="176">
        <v>5.7362723335021792</v>
      </c>
      <c r="AK94" s="180">
        <v>1.2338355254268796</v>
      </c>
      <c r="AL94" s="176">
        <v>25.748976982511017</v>
      </c>
      <c r="AM94" s="176">
        <v>5.1360592088341193</v>
      </c>
      <c r="AN94" s="176">
        <v>19.452985827912364</v>
      </c>
      <c r="AO94" s="180">
        <v>2.5980704429906365</v>
      </c>
      <c r="AP94" s="179">
        <v>0.23717688745125931</v>
      </c>
      <c r="AQ94" s="179">
        <v>17.267738032890009</v>
      </c>
      <c r="AR94" s="176">
        <v>5.7362723335021792</v>
      </c>
      <c r="AS94" s="180">
        <v>1.2338355254268796</v>
      </c>
      <c r="AT94" s="176">
        <v>25.748976982511017</v>
      </c>
      <c r="AU94" s="176">
        <v>5.1360592088341193</v>
      </c>
      <c r="AV94" s="176">
        <v>19.452985827912364</v>
      </c>
      <c r="AW94" s="180">
        <v>2.5980704429906365</v>
      </c>
      <c r="AX94" s="178">
        <v>5.0035952163651053E-6</v>
      </c>
      <c r="AY94" s="176">
        <v>2.8383388572553611E-2</v>
      </c>
      <c r="AZ94" s="176">
        <v>5.6615361594752117E-3</v>
      </c>
      <c r="BA94" s="176">
        <v>1.8379925408022527E-2</v>
      </c>
      <c r="BB94" s="180">
        <v>2.8638824358869141E-3</v>
      </c>
      <c r="BC94" s="176">
        <v>9.4358935991253532E-4</v>
      </c>
      <c r="BD94" s="180">
        <v>5.0035952163651049E-4</v>
      </c>
      <c r="BE94" s="176">
        <v>9.4358935991253532E-4</v>
      </c>
      <c r="BF94" s="180">
        <v>5.0035952163651049E-4</v>
      </c>
      <c r="BG94" s="178">
        <v>2.5017976081825524E-4</v>
      </c>
      <c r="BH94" s="189">
        <v>1.3617555676270265E-2</v>
      </c>
      <c r="BI94" s="182">
        <v>0</v>
      </c>
      <c r="BJ94" s="181">
        <v>0</v>
      </c>
      <c r="BK94" s="183">
        <v>1.1104519728841915</v>
      </c>
      <c r="BL94" s="182">
        <v>0</v>
      </c>
      <c r="BM94" s="181">
        <v>0</v>
      </c>
      <c r="BN94" s="183">
        <v>0.55522598644209575</v>
      </c>
      <c r="BO94" s="178">
        <v>2.1151466150175078</v>
      </c>
      <c r="BP94" s="178">
        <v>2.1151466150175078</v>
      </c>
      <c r="BQ94" s="178">
        <v>1.4806026305122553</v>
      </c>
      <c r="BR94" s="178">
        <v>0.36313481803387376</v>
      </c>
      <c r="BS94" s="178">
        <v>3.9658999031578266</v>
      </c>
      <c r="BT94" s="178">
        <v>1.0575733075087539</v>
      </c>
      <c r="BU94" s="178">
        <v>1.0575733075087539</v>
      </c>
      <c r="BV94" s="178">
        <v>0.74030131525612763</v>
      </c>
      <c r="BW94" s="178">
        <v>0.18156740901693688</v>
      </c>
      <c r="BX94" s="178">
        <v>1.9829499515789133</v>
      </c>
      <c r="BY94" s="182">
        <v>0.43945322280589921</v>
      </c>
      <c r="BZ94" s="176">
        <v>9.811001354028881E-2</v>
      </c>
      <c r="CA94" s="181">
        <v>0.12327232808385771</v>
      </c>
      <c r="CB94" s="183">
        <v>0.19776409726290456</v>
      </c>
      <c r="CC94" s="182">
        <v>0</v>
      </c>
      <c r="CD94" s="181">
        <v>0</v>
      </c>
      <c r="CE94" s="183">
        <v>1.5422944067835993</v>
      </c>
      <c r="CF94" s="182">
        <v>0</v>
      </c>
      <c r="CG94" s="181">
        <v>0</v>
      </c>
      <c r="CH94" s="183">
        <v>0.77114720339179965</v>
      </c>
      <c r="CI94" s="183">
        <v>0.24669484920779464</v>
      </c>
      <c r="CJ94" s="183">
        <v>0.24669484920779464</v>
      </c>
      <c r="CK94" s="183">
        <v>0.24669484920779464</v>
      </c>
      <c r="CL94" s="183">
        <v>0.24669484920779464</v>
      </c>
      <c r="CM94" s="183">
        <v>0.24669484920779464</v>
      </c>
      <c r="CN94" s="183">
        <v>0.24669484920779464</v>
      </c>
      <c r="CO94" s="183">
        <v>0.24669484920779464</v>
      </c>
      <c r="CP94" s="179">
        <v>1.3141160500915348E-2</v>
      </c>
      <c r="CQ94" s="180">
        <v>2.4300344413701841E-3</v>
      </c>
      <c r="CR94" s="176">
        <v>1.2676407387269191E-2</v>
      </c>
      <c r="CS94" s="176">
        <v>2.4673236356914422E-3</v>
      </c>
      <c r="CT94" s="179">
        <v>1.3015179396017222E-2</v>
      </c>
      <c r="CU94" s="180">
        <v>2.8316402592907879E-3</v>
      </c>
      <c r="CV94" s="179">
        <v>1.3744370106759374E-2</v>
      </c>
      <c r="CW94" s="180">
        <v>2.6751908633163412E-3</v>
      </c>
      <c r="CX94" s="176">
        <v>4.7190515310541157</v>
      </c>
      <c r="CY94" s="176">
        <v>14.593096297418931</v>
      </c>
      <c r="CZ94" s="176">
        <v>1.8730226218429493</v>
      </c>
      <c r="DA94" s="179">
        <v>0.65969623027891588</v>
      </c>
      <c r="DB94" s="180">
        <v>4.1455163534266513</v>
      </c>
      <c r="DC94" s="178">
        <v>0.13614857404358857</v>
      </c>
      <c r="DD94" s="179">
        <v>0.13144033728567667</v>
      </c>
      <c r="DE94" s="180">
        <v>3.9173961762082885E-3</v>
      </c>
      <c r="DF94" s="179">
        <v>2.8414952879565487E-2</v>
      </c>
      <c r="DG94" s="180">
        <v>5.2544304700064652E-3</v>
      </c>
      <c r="DH94" s="189">
        <v>9.0783704508468441E-2</v>
      </c>
      <c r="DI94" s="178">
        <v>0.47283179431493971</v>
      </c>
      <c r="DJ94" s="179">
        <v>7.3080208337181457E-4</v>
      </c>
      <c r="DK94" s="176">
        <v>8.9138191335037689E-4</v>
      </c>
      <c r="DL94" s="180">
        <v>2.708974119767157E-3</v>
      </c>
      <c r="DM94" s="183">
        <v>4.4569095667518842E-2</v>
      </c>
      <c r="DN94" s="183">
        <v>0.45391852254234222</v>
      </c>
      <c r="DO94" s="189">
        <v>4.4569095667518842E-2</v>
      </c>
      <c r="DP94" s="189">
        <v>0.47283179431493971</v>
      </c>
      <c r="DQ94" s="189">
        <v>3.0396329634531845</v>
      </c>
      <c r="DR94" s="176">
        <v>2.8383388572553611E-2</v>
      </c>
      <c r="DS94" s="176">
        <v>5.6615361594752117E-3</v>
      </c>
      <c r="DT94" s="176">
        <v>1.2253283605348352E-2</v>
      </c>
      <c r="DU94" s="180">
        <v>3.5798530448586429E-3</v>
      </c>
      <c r="DV94" s="179">
        <v>2.3698352522692613E-3</v>
      </c>
      <c r="DW94" s="180">
        <v>2.3783095427986466E-2</v>
      </c>
      <c r="DX94" s="179">
        <v>4.6464387875009505E-2</v>
      </c>
      <c r="DY94" s="180">
        <v>2.972886928498308E-2</v>
      </c>
      <c r="DZ94" s="189">
        <v>4.64643878750095E-3</v>
      </c>
      <c r="EA94" s="179">
        <v>9.3742558018768532E-2</v>
      </c>
      <c r="EB94" s="180">
        <v>5.9978413172613924E-2</v>
      </c>
      <c r="EC94" s="189">
        <v>7.1195695070539172E-3</v>
      </c>
      <c r="ED94" s="179">
        <v>6.1538001509597706E-2</v>
      </c>
      <c r="EE94" s="180">
        <v>3.9373276752492851E-2</v>
      </c>
      <c r="EF94" s="179">
        <v>1.804215585410164</v>
      </c>
      <c r="EG94" s="176">
        <v>9.9034526855811595</v>
      </c>
      <c r="EH94" s="176">
        <v>0.94161085495292174</v>
      </c>
      <c r="EI94" s="176">
        <v>13.617090079538654</v>
      </c>
      <c r="EJ94" s="180">
        <v>6.5301849370782081</v>
      </c>
      <c r="EK94" s="180">
        <v>0.24669484920779461</v>
      </c>
      <c r="EL94" s="176">
        <v>25.748976982511017</v>
      </c>
      <c r="EM94" s="176">
        <v>5.1360592088341193</v>
      </c>
      <c r="EN94" s="176">
        <v>11.115991901664207</v>
      </c>
      <c r="EO94" s="180">
        <v>3.2475880537382955</v>
      </c>
      <c r="EP94" s="180">
        <v>0.26087271410479435</v>
      </c>
      <c r="EQ94" s="181">
        <v>0</v>
      </c>
      <c r="ER94" s="181">
        <v>0.3478976682320214</v>
      </c>
      <c r="ES94" s="181">
        <v>0.58283083041665484</v>
      </c>
      <c r="ET94" s="183">
        <v>0</v>
      </c>
      <c r="EU94" s="181">
        <v>0.44986528277069521</v>
      </c>
      <c r="EV94" s="181">
        <v>0.1061989328886568</v>
      </c>
      <c r="EW94" s="181">
        <v>7.7019229912571888E-2</v>
      </c>
      <c r="EX94" s="183">
        <v>0.33361440092209765</v>
      </c>
      <c r="EY94" s="179">
        <v>31.523172390327353</v>
      </c>
      <c r="EZ94" s="180">
        <v>1.4340680833755446</v>
      </c>
      <c r="FA94" s="178">
        <v>0.17462566026760201</v>
      </c>
      <c r="FB94" s="178">
        <v>0.18666024172080042</v>
      </c>
      <c r="FC94" s="178">
        <v>5.4386904525707662E-4</v>
      </c>
      <c r="FD94" s="179">
        <v>0.79595017362111631</v>
      </c>
      <c r="FE94" s="181">
        <v>1.9623437519149045</v>
      </c>
      <c r="FF94" s="181">
        <v>4.5230976028276824E-2</v>
      </c>
      <c r="FG94" s="181">
        <v>8.0762193892772685E-2</v>
      </c>
      <c r="FH94" s="181">
        <v>2.881955932813606</v>
      </c>
      <c r="FI94" s="183">
        <v>0.17644628160083303</v>
      </c>
      <c r="FJ94" s="180">
        <v>0.17827638267007537</v>
      </c>
      <c r="FK94" s="178">
        <v>0.15599501819276498</v>
      </c>
      <c r="FL94" s="180">
        <v>6.5779504965589997</v>
      </c>
      <c r="FM94" s="180">
        <v>0</v>
      </c>
      <c r="FN94" s="180">
        <v>0</v>
      </c>
      <c r="FO94" s="180">
        <v>0</v>
      </c>
      <c r="FP94" s="180">
        <v>0</v>
      </c>
      <c r="FQ94" s="180">
        <v>0</v>
      </c>
      <c r="FR94" s="180">
        <v>0</v>
      </c>
      <c r="FS94" s="180">
        <v>0</v>
      </c>
      <c r="FT94" s="180">
        <v>0</v>
      </c>
      <c r="FU94" s="180">
        <v>0.41470449781896845</v>
      </c>
      <c r="FV94" s="179">
        <v>1.4340680833755448</v>
      </c>
      <c r="FW94" s="176">
        <v>8.917696111936479</v>
      </c>
      <c r="FX94" s="180">
        <v>4.8465739738785212</v>
      </c>
      <c r="FY94" s="176">
        <v>0.82174327740541797</v>
      </c>
      <c r="FZ94" s="178">
        <v>6.7724352994178921E-2</v>
      </c>
      <c r="GA94" s="189">
        <v>9.0783704508468441E-2</v>
      </c>
      <c r="GB94" s="178">
        <v>0.32660352143652699</v>
      </c>
      <c r="GC94" s="178">
        <v>0.37015065762806382</v>
      </c>
      <c r="GD94" s="178">
        <v>4.1273524241205471E-2</v>
      </c>
      <c r="GE94" s="179">
        <v>32.07095288068794</v>
      </c>
      <c r="GF94" s="176">
        <v>8.486494232596673</v>
      </c>
      <c r="GG94" s="176">
        <v>11.185731050329247</v>
      </c>
      <c r="GH94" s="178">
        <v>1.3129634563992048</v>
      </c>
      <c r="GI94" s="182">
        <v>0.23717688745125931</v>
      </c>
      <c r="GJ94" s="182">
        <v>17.267738032890009</v>
      </c>
      <c r="GK94" s="181">
        <v>5.7362723335021792</v>
      </c>
      <c r="GL94" s="183">
        <v>1.2338355254268796</v>
      </c>
      <c r="GM94" s="181">
        <v>25.748976982511017</v>
      </c>
      <c r="GN94" s="181">
        <v>5.1360592088341193</v>
      </c>
      <c r="GO94" s="181">
        <v>19.452985827912364</v>
      </c>
      <c r="GP94" s="183">
        <v>2.5980704429906365</v>
      </c>
      <c r="GQ94" s="189">
        <v>1.9292637500240997</v>
      </c>
      <c r="GR94" s="189">
        <v>2.312467193444792</v>
      </c>
      <c r="GS94" s="189">
        <v>1.0503707651193639</v>
      </c>
    </row>
    <row r="95" spans="1:201" s="81" customFormat="1" ht="12.5" hidden="1" x14ac:dyDescent="0.25">
      <c r="A95" s="76" t="s">
        <v>210</v>
      </c>
      <c r="B95" s="179">
        <v>5.178204535356852E-2</v>
      </c>
      <c r="C95" s="176">
        <v>9.7549636575436274E-3</v>
      </c>
      <c r="D95" s="176">
        <v>2.9775312704496113E-3</v>
      </c>
      <c r="E95" s="176">
        <v>1.2276198578194893E-2</v>
      </c>
      <c r="F95" s="180">
        <v>5.7808496920255846E-3</v>
      </c>
      <c r="G95" s="176">
        <v>5.1662456334276227E-2</v>
      </c>
      <c r="H95" s="176">
        <v>9.7324348731151235E-3</v>
      </c>
      <c r="I95" s="176">
        <v>2.9706547548134696E-3</v>
      </c>
      <c r="J95" s="176">
        <v>1.2247847080323775E-2</v>
      </c>
      <c r="K95" s="176">
        <v>5.7674989998961973E-3</v>
      </c>
      <c r="L95" s="179">
        <v>0</v>
      </c>
      <c r="M95" s="176">
        <v>9.5558827665733464E-3</v>
      </c>
      <c r="N95" s="176">
        <v>2.9167653261547204E-3</v>
      </c>
      <c r="O95" s="176">
        <v>1.1370873561605726E-2</v>
      </c>
      <c r="P95" s="180">
        <v>5.6628731676985318E-3</v>
      </c>
      <c r="Q95" s="182">
        <v>2.1910789254272131E-3</v>
      </c>
      <c r="R95" s="181">
        <v>2.4845295193090703E-2</v>
      </c>
      <c r="S95" s="181">
        <v>1.0606419367835348E-2</v>
      </c>
      <c r="T95" s="181">
        <v>1.963373700136126E-2</v>
      </c>
      <c r="U95" s="183">
        <v>5.6628731676985318E-3</v>
      </c>
      <c r="V95" s="179">
        <v>4.0831510279426358E-2</v>
      </c>
      <c r="W95" s="179">
        <v>7.4900908050677364</v>
      </c>
      <c r="X95" s="176">
        <v>0.26810943890271655</v>
      </c>
      <c r="Y95" s="180">
        <v>8.9792155535048157E-2</v>
      </c>
      <c r="Z95" s="179">
        <v>4.0831510279426358E-2</v>
      </c>
      <c r="AA95" s="179">
        <v>1.538611813470468</v>
      </c>
      <c r="AB95" s="176">
        <v>0.21448755112217324</v>
      </c>
      <c r="AC95" s="180">
        <v>7.9462084544290407E-2</v>
      </c>
      <c r="AD95" s="176">
        <v>0.942113087477365</v>
      </c>
      <c r="AE95" s="176">
        <v>0.60328000251471592</v>
      </c>
      <c r="AF95" s="176">
        <v>0.6514332144638032</v>
      </c>
      <c r="AG95" s="180">
        <v>0.13293424708690085</v>
      </c>
      <c r="AH95" s="179">
        <v>4.0831510279426358E-2</v>
      </c>
      <c r="AI95" s="179">
        <v>1.538611813470468</v>
      </c>
      <c r="AJ95" s="176">
        <v>0.21448755112217324</v>
      </c>
      <c r="AK95" s="180">
        <v>7.9462084544290407E-2</v>
      </c>
      <c r="AL95" s="176">
        <v>0.942113087477365</v>
      </c>
      <c r="AM95" s="176">
        <v>0.60328000251471592</v>
      </c>
      <c r="AN95" s="176">
        <v>0.6514332144638032</v>
      </c>
      <c r="AO95" s="180">
        <v>0.13293424708690085</v>
      </c>
      <c r="AP95" s="179">
        <v>4.0831510279426358E-2</v>
      </c>
      <c r="AQ95" s="179">
        <v>1.538611813470468</v>
      </c>
      <c r="AR95" s="176">
        <v>0.21448755112217324</v>
      </c>
      <c r="AS95" s="180">
        <v>7.9462084544290407E-2</v>
      </c>
      <c r="AT95" s="176">
        <v>0.942113087477365</v>
      </c>
      <c r="AU95" s="176">
        <v>0.60328000251471592</v>
      </c>
      <c r="AV95" s="176">
        <v>0.6514332144638032</v>
      </c>
      <c r="AW95" s="180">
        <v>0.13293424708690085</v>
      </c>
      <c r="AX95" s="178">
        <v>7.9607208532018613E-7</v>
      </c>
      <c r="AY95" s="176">
        <v>1.0385019124961969E-3</v>
      </c>
      <c r="AZ95" s="176">
        <v>6.6500237042646461E-4</v>
      </c>
      <c r="BA95" s="176">
        <v>6.1549902909881389E-4</v>
      </c>
      <c r="BB95" s="180">
        <v>1.4653492417310819E-4</v>
      </c>
      <c r="BC95" s="176">
        <v>1.1083372840441078E-4</v>
      </c>
      <c r="BD95" s="180">
        <v>7.9607208532018624E-5</v>
      </c>
      <c r="BE95" s="176">
        <v>1.1083372840441078E-4</v>
      </c>
      <c r="BF95" s="180">
        <v>7.9607208532018624E-5</v>
      </c>
      <c r="BG95" s="178">
        <v>3.9803604266009319E-5</v>
      </c>
      <c r="BH95" s="189">
        <v>2.1665533432273527E-3</v>
      </c>
      <c r="BI95" s="182">
        <v>0</v>
      </c>
      <c r="BJ95" s="181">
        <v>0</v>
      </c>
      <c r="BK95" s="183">
        <v>7.151587608986136E-2</v>
      </c>
      <c r="BL95" s="182">
        <v>0</v>
      </c>
      <c r="BM95" s="181">
        <v>0</v>
      </c>
      <c r="BN95" s="183">
        <v>3.575793804493068E-2</v>
      </c>
      <c r="BO95" s="178">
        <v>0.13622071636164068</v>
      </c>
      <c r="BP95" s="178">
        <v>0.13622071636164068</v>
      </c>
      <c r="BQ95" s="178">
        <v>9.5354501453148471E-2</v>
      </c>
      <c r="BR95" s="178">
        <v>5.7774755819396083E-2</v>
      </c>
      <c r="BS95" s="178">
        <v>0.25541384317807631</v>
      </c>
      <c r="BT95" s="178">
        <v>6.8110358180820341E-2</v>
      </c>
      <c r="BU95" s="178">
        <v>6.8110358180820341E-2</v>
      </c>
      <c r="BV95" s="178">
        <v>4.7677250726574236E-2</v>
      </c>
      <c r="BW95" s="178">
        <v>2.8887377909698041E-2</v>
      </c>
      <c r="BX95" s="178">
        <v>0.12770692158903815</v>
      </c>
      <c r="BY95" s="182">
        <v>1.719054168475128E-2</v>
      </c>
      <c r="BZ95" s="176">
        <v>1.1523973304961146E-2</v>
      </c>
      <c r="CA95" s="181">
        <v>4.6093313278403984E-3</v>
      </c>
      <c r="CB95" s="183">
        <v>7.4666352332207319E-3</v>
      </c>
      <c r="CC95" s="182">
        <v>0</v>
      </c>
      <c r="CD95" s="181">
        <v>0</v>
      </c>
      <c r="CE95" s="183">
        <v>9.9327605680363015E-2</v>
      </c>
      <c r="CF95" s="182">
        <v>0</v>
      </c>
      <c r="CG95" s="181">
        <v>0</v>
      </c>
      <c r="CH95" s="183">
        <v>4.9663802840181508E-2</v>
      </c>
      <c r="CI95" s="183">
        <v>3.9249154768611474E-2</v>
      </c>
      <c r="CJ95" s="183">
        <v>3.9249154768611474E-2</v>
      </c>
      <c r="CK95" s="183">
        <v>3.9249154768611474E-2</v>
      </c>
      <c r="CL95" s="183">
        <v>3.9249154768611474E-2</v>
      </c>
      <c r="CM95" s="183">
        <v>3.9249154768611474E-2</v>
      </c>
      <c r="CN95" s="183">
        <v>3.9249154768611474E-2</v>
      </c>
      <c r="CO95" s="183">
        <v>3.9249154768611474E-2</v>
      </c>
      <c r="CP95" s="179">
        <v>2.2058785244719E-3</v>
      </c>
      <c r="CQ95" s="180">
        <v>3.8661852158111898E-4</v>
      </c>
      <c r="CR95" s="176">
        <v>2.1278649493008113E-3</v>
      </c>
      <c r="CS95" s="176">
        <v>3.9255123304149939E-4</v>
      </c>
      <c r="CT95" s="179">
        <v>2.1847313043489394E-3</v>
      </c>
      <c r="CU95" s="180">
        <v>4.5051401414676823E-4</v>
      </c>
      <c r="CV95" s="179">
        <v>2.3071334414325306E-3</v>
      </c>
      <c r="CW95" s="180">
        <v>4.2562291254584012E-4</v>
      </c>
      <c r="CX95" s="176">
        <v>0.1845999707070213</v>
      </c>
      <c r="CY95" s="176">
        <v>0.51354436957602057</v>
      </c>
      <c r="CZ95" s="176">
        <v>0.11397309052887448</v>
      </c>
      <c r="DA95" s="179">
        <v>0.1096780562116513</v>
      </c>
      <c r="DB95" s="180">
        <v>0.16200854077464505</v>
      </c>
      <c r="DC95" s="178">
        <v>2.7031776784219616E-3</v>
      </c>
      <c r="DD95" s="179">
        <v>2.2063608251921243E-2</v>
      </c>
      <c r="DE95" s="180">
        <v>6.2325779927596388E-4</v>
      </c>
      <c r="DF95" s="179">
        <v>4.7697411751837686E-3</v>
      </c>
      <c r="DG95" s="180">
        <v>8.3597997850566976E-4</v>
      </c>
      <c r="DH95" s="189">
        <v>1.4443688954849021E-2</v>
      </c>
      <c r="DI95" s="178">
        <v>7.5227546639838647E-2</v>
      </c>
      <c r="DJ95" s="179">
        <v>1.1627062408313047E-4</v>
      </c>
      <c r="DK95" s="176">
        <v>1.4181887780543304E-4</v>
      </c>
      <c r="DL95" s="180">
        <v>4.3099782923049646E-4</v>
      </c>
      <c r="DM95" s="183">
        <v>7.0909438902716521E-3</v>
      </c>
      <c r="DN95" s="183">
        <v>7.2218444774245105E-2</v>
      </c>
      <c r="DO95" s="189">
        <v>7.0909438902716521E-3</v>
      </c>
      <c r="DP95" s="189">
        <v>7.5227546639838647E-2</v>
      </c>
      <c r="DQ95" s="189">
        <v>0.48360565697039132</v>
      </c>
      <c r="DR95" s="176">
        <v>1.0385019124961969E-3</v>
      </c>
      <c r="DS95" s="176">
        <v>6.6500237042646461E-4</v>
      </c>
      <c r="DT95" s="176">
        <v>4.1033268606587595E-4</v>
      </c>
      <c r="DU95" s="180">
        <v>1.8316865521638524E-4</v>
      </c>
      <c r="DV95" s="179">
        <v>5.8741473222956283E-5</v>
      </c>
      <c r="DW95" s="180">
        <v>3.7838908932525958E-3</v>
      </c>
      <c r="DX95" s="179">
        <v>2.0262623236075268E-4</v>
      </c>
      <c r="DY95" s="180">
        <v>4.7298636165657446E-3</v>
      </c>
      <c r="DZ95" s="189">
        <v>2.026262323607527E-5</v>
      </c>
      <c r="EA95" s="179">
        <v>4.0880128227016805E-4</v>
      </c>
      <c r="EB95" s="180">
        <v>9.5425665714031754E-3</v>
      </c>
      <c r="EC95" s="189">
        <v>1.7647387140397986E-4</v>
      </c>
      <c r="ED95" s="179">
        <v>2.6836065131090564E-4</v>
      </c>
      <c r="EE95" s="180">
        <v>6.264289011175414E-3</v>
      </c>
      <c r="EF95" s="179">
        <v>9.2315449365903371E-2</v>
      </c>
      <c r="EG95" s="176">
        <v>0.36235118749129425</v>
      </c>
      <c r="EH95" s="176">
        <v>0.11060133379436458</v>
      </c>
      <c r="EI95" s="176">
        <v>0.4560032501246622</v>
      </c>
      <c r="EJ95" s="180">
        <v>0.23859052958408497</v>
      </c>
      <c r="EK95" s="180">
        <v>3.9249154768611468E-2</v>
      </c>
      <c r="EL95" s="176">
        <v>0.942113087477365</v>
      </c>
      <c r="EM95" s="176">
        <v>0.60328000251471592</v>
      </c>
      <c r="EN95" s="176">
        <v>0.37224755112217323</v>
      </c>
      <c r="EO95" s="180">
        <v>0.16616780885862606</v>
      </c>
      <c r="EP95" s="180">
        <v>4.1504853318531661E-2</v>
      </c>
      <c r="EQ95" s="181">
        <v>0</v>
      </c>
      <c r="ER95" s="181">
        <v>4.0863957682746463E-2</v>
      </c>
      <c r="ES95" s="181">
        <v>2.1792890969360292E-2</v>
      </c>
      <c r="ET95" s="183">
        <v>0</v>
      </c>
      <c r="EU95" s="181">
        <v>1.7597840895589044E-2</v>
      </c>
      <c r="EV95" s="181">
        <v>1.2474095390086508E-2</v>
      </c>
      <c r="EW95" s="181">
        <v>2.8798608317080004E-3</v>
      </c>
      <c r="EX95" s="183">
        <v>1.2595698990415304E-2</v>
      </c>
      <c r="EY95" s="179">
        <v>2.8002072353390881</v>
      </c>
      <c r="EZ95" s="180">
        <v>5.3621887780543304E-2</v>
      </c>
      <c r="FA95" s="178">
        <v>6.3802218717651437E-3</v>
      </c>
      <c r="FB95" s="178">
        <v>6.8199241451170119E-3</v>
      </c>
      <c r="FC95" s="178">
        <v>8.65295744913246E-5</v>
      </c>
      <c r="FD95" s="179">
        <v>6.9946697982106176E-2</v>
      </c>
      <c r="FE95" s="181">
        <v>7.1798958539757041E-2</v>
      </c>
      <c r="FF95" s="181">
        <v>5.312817127409249E-3</v>
      </c>
      <c r="FG95" s="181">
        <v>2.7045295791676377E-3</v>
      </c>
      <c r="FH95" s="181">
        <v>0.1052967716647316</v>
      </c>
      <c r="FI95" s="183">
        <v>6.4467411223305066E-3</v>
      </c>
      <c r="FJ95" s="180">
        <v>2.8363775561086602E-2</v>
      </c>
      <c r="FK95" s="178">
        <v>5.6995221975663654E-3</v>
      </c>
      <c r="FL95" s="180">
        <v>0.89111073155974352</v>
      </c>
      <c r="FM95" s="180">
        <v>0</v>
      </c>
      <c r="FN95" s="180">
        <v>0</v>
      </c>
      <c r="FO95" s="180">
        <v>0</v>
      </c>
      <c r="FP95" s="180">
        <v>0</v>
      </c>
      <c r="FQ95" s="180">
        <v>0</v>
      </c>
      <c r="FR95" s="180">
        <v>0</v>
      </c>
      <c r="FS95" s="180">
        <v>0</v>
      </c>
      <c r="FT95" s="180">
        <v>0</v>
      </c>
      <c r="FU95" s="180">
        <v>7.1394017973607768E-2</v>
      </c>
      <c r="FV95" s="179">
        <v>5.3621887780543311E-2</v>
      </c>
      <c r="FW95" s="176">
        <v>0.61260154028613312</v>
      </c>
      <c r="FX95" s="180">
        <v>0.33293561972072455</v>
      </c>
      <c r="FY95" s="176">
        <v>9.6521723426962677E-2</v>
      </c>
      <c r="FZ95" s="178">
        <v>1.077494573076241E-2</v>
      </c>
      <c r="GA95" s="189">
        <v>1.4443688954849021E-2</v>
      </c>
      <c r="GB95" s="178">
        <v>2.1034081202900401E-2</v>
      </c>
      <c r="GC95" s="178">
        <v>2.3838625363287118E-2</v>
      </c>
      <c r="GD95" s="178">
        <v>6.5666184194409444E-3</v>
      </c>
      <c r="GE95" s="179">
        <v>2.8488666428851364</v>
      </c>
      <c r="GF95" s="176">
        <v>0.35176621063802005</v>
      </c>
      <c r="GG95" s="176">
        <v>0.41825072468823776</v>
      </c>
      <c r="GH95" s="178">
        <v>8.4558120613248869E-2</v>
      </c>
      <c r="GI95" s="182">
        <v>4.0831510279426358E-2</v>
      </c>
      <c r="GJ95" s="182">
        <v>1.538611813470468</v>
      </c>
      <c r="GK95" s="181">
        <v>0.21448755112217324</v>
      </c>
      <c r="GL95" s="183">
        <v>7.9462084544290407E-2</v>
      </c>
      <c r="GM95" s="181">
        <v>0.942113087477365</v>
      </c>
      <c r="GN95" s="181">
        <v>0.60328000251471592</v>
      </c>
      <c r="GO95" s="181">
        <v>0.6514332144638032</v>
      </c>
      <c r="GP95" s="183">
        <v>0.13293424708690085</v>
      </c>
      <c r="GQ95" s="189">
        <v>0.1242493963363636</v>
      </c>
      <c r="GR95" s="189">
        <v>0.36791357040616918</v>
      </c>
      <c r="GS95" s="189">
        <v>6.764649649059909E-2</v>
      </c>
    </row>
    <row r="96" spans="1:201" s="81" customFormat="1" ht="12.5" hidden="1" x14ac:dyDescent="0.25">
      <c r="A96" s="136" t="s">
        <v>211</v>
      </c>
      <c r="B96" s="182">
        <v>4.7595017617042733E-2</v>
      </c>
      <c r="C96" s="181">
        <v>9.3228999005644485E-3</v>
      </c>
      <c r="D96" s="181">
        <v>2.206387640018688E-3</v>
      </c>
      <c r="E96" s="181">
        <v>1.1699513579486107E-2</v>
      </c>
      <c r="F96" s="183">
        <v>3.0351139300743373E-3</v>
      </c>
      <c r="G96" s="181">
        <v>4.7485098407765512E-2</v>
      </c>
      <c r="H96" s="181">
        <v>9.3013689539118774E-3</v>
      </c>
      <c r="I96" s="181">
        <v>2.2012920565544418E-3</v>
      </c>
      <c r="J96" s="181">
        <v>1.167249391763972E-2</v>
      </c>
      <c r="K96" s="181">
        <v>3.0281044290810947E-3</v>
      </c>
      <c r="L96" s="182">
        <v>0</v>
      </c>
      <c r="M96" s="181">
        <v>9.1326366372876215E-3</v>
      </c>
      <c r="N96" s="181">
        <v>2.1613593208346326E-3</v>
      </c>
      <c r="O96" s="181">
        <v>1.0871225399376936E-2</v>
      </c>
      <c r="P96" s="183">
        <v>2.9731728294605749E-3</v>
      </c>
      <c r="Q96" s="182">
        <v>1.4216601884080072E-3</v>
      </c>
      <c r="R96" s="181">
        <v>2.3744855256947819E-2</v>
      </c>
      <c r="S96" s="181">
        <v>7.8594884393986663E-3</v>
      </c>
      <c r="T96" s="181">
        <v>1.8711425299969445E-2</v>
      </c>
      <c r="U96" s="183">
        <v>2.9731728294605749E-3</v>
      </c>
      <c r="V96" s="182">
        <v>2.7296999503671752E-2</v>
      </c>
      <c r="W96" s="182">
        <v>6.8768839146326677</v>
      </c>
      <c r="X96" s="181">
        <v>0.2521671273526393</v>
      </c>
      <c r="Y96" s="183">
        <v>6.39668166193368E-2</v>
      </c>
      <c r="Z96" s="182">
        <v>2.7296999503671752E-2</v>
      </c>
      <c r="AA96" s="182">
        <v>1.4106727257253588</v>
      </c>
      <c r="AB96" s="181">
        <v>0.20173370188211143</v>
      </c>
      <c r="AC96" s="183">
        <v>5.6607802317997176E-2</v>
      </c>
      <c r="AD96" s="181">
        <v>0.90038531335491134</v>
      </c>
      <c r="AE96" s="181">
        <v>0.44703797210429264</v>
      </c>
      <c r="AF96" s="181">
        <v>0.62083157829369506</v>
      </c>
      <c r="AG96" s="183">
        <v>8.6253089547010095E-2</v>
      </c>
      <c r="AH96" s="182">
        <v>2.7296999503671752E-2</v>
      </c>
      <c r="AI96" s="182">
        <v>1.4106727257253588</v>
      </c>
      <c r="AJ96" s="181">
        <v>0.20173370188211143</v>
      </c>
      <c r="AK96" s="183">
        <v>5.6607802317997176E-2</v>
      </c>
      <c r="AL96" s="181">
        <v>0.90038531335491134</v>
      </c>
      <c r="AM96" s="181">
        <v>0.44703797210429264</v>
      </c>
      <c r="AN96" s="181">
        <v>0.62083157829369506</v>
      </c>
      <c r="AO96" s="183">
        <v>8.6253089547010095E-2</v>
      </c>
      <c r="AP96" s="182">
        <v>2.7296999503671752E-2</v>
      </c>
      <c r="AQ96" s="182">
        <v>1.4106727257253588</v>
      </c>
      <c r="AR96" s="181">
        <v>0.20173370188211143</v>
      </c>
      <c r="AS96" s="183">
        <v>5.6607802317997176E-2</v>
      </c>
      <c r="AT96" s="181">
        <v>0.90038531335491134</v>
      </c>
      <c r="AU96" s="181">
        <v>0.44703797210429264</v>
      </c>
      <c r="AV96" s="181">
        <v>0.62083157829369506</v>
      </c>
      <c r="AW96" s="183">
        <v>8.6253089547010095E-2</v>
      </c>
      <c r="AX96" s="189">
        <v>6.8351067082796026E-7</v>
      </c>
      <c r="AY96" s="181">
        <v>9.9250491510131803E-4</v>
      </c>
      <c r="AZ96" s="181">
        <v>4.927750130632628E-4</v>
      </c>
      <c r="BA96" s="181">
        <v>5.8658543222758265E-4</v>
      </c>
      <c r="BB96" s="183">
        <v>9.5077756209843318E-5</v>
      </c>
      <c r="BC96" s="181">
        <v>8.2129168843877138E-5</v>
      </c>
      <c r="BD96" s="183">
        <v>6.835106708279602E-5</v>
      </c>
      <c r="BE96" s="181">
        <v>8.2129168843877138E-5</v>
      </c>
      <c r="BF96" s="183">
        <v>6.835106708279602E-5</v>
      </c>
      <c r="BG96" s="189">
        <v>3.417553354139801E-5</v>
      </c>
      <c r="BH96" s="189">
        <v>1.8602113506068663E-3</v>
      </c>
      <c r="BI96" s="182">
        <v>0</v>
      </c>
      <c r="BJ96" s="181">
        <v>0</v>
      </c>
      <c r="BK96" s="183">
        <v>5.0947022086197453E-2</v>
      </c>
      <c r="BL96" s="182">
        <v>0</v>
      </c>
      <c r="BM96" s="181">
        <v>0</v>
      </c>
      <c r="BN96" s="183">
        <v>2.5473511043098727E-2</v>
      </c>
      <c r="BO96" s="189">
        <v>9.704194683085228E-2</v>
      </c>
      <c r="BP96" s="189">
        <v>9.704194683085228E-2</v>
      </c>
      <c r="BQ96" s="189">
        <v>6.79293627815966E-2</v>
      </c>
      <c r="BR96" s="189">
        <v>4.9605636016183098E-2</v>
      </c>
      <c r="BS96" s="189">
        <v>0.18195365030784802</v>
      </c>
      <c r="BT96" s="189">
        <v>4.852097341542614E-2</v>
      </c>
      <c r="BU96" s="189">
        <v>4.852097341542614E-2</v>
      </c>
      <c r="BV96" s="189">
        <v>3.39646813907983E-2</v>
      </c>
      <c r="BW96" s="189">
        <v>2.4802818008091549E-2</v>
      </c>
      <c r="BX96" s="189">
        <v>9.097682515392401E-2</v>
      </c>
      <c r="BY96" s="182">
        <v>1.6288957469380232E-2</v>
      </c>
      <c r="BZ96" s="181">
        <v>8.5394072990313784E-3</v>
      </c>
      <c r="CA96" s="181">
        <v>4.3352514731112768E-3</v>
      </c>
      <c r="CB96" s="183">
        <v>4.024563048391148E-3</v>
      </c>
      <c r="CC96" s="182">
        <v>0</v>
      </c>
      <c r="CD96" s="181">
        <v>0</v>
      </c>
      <c r="CE96" s="183">
        <v>7.0759752897496447E-2</v>
      </c>
      <c r="CF96" s="182">
        <v>0</v>
      </c>
      <c r="CG96" s="181">
        <v>0</v>
      </c>
      <c r="CH96" s="183">
        <v>3.5379876448748224E-2</v>
      </c>
      <c r="CI96" s="183">
        <v>3.3699480989254821E-2</v>
      </c>
      <c r="CJ96" s="183">
        <v>3.3699480989254821E-2</v>
      </c>
      <c r="CK96" s="183">
        <v>3.3699480989254821E-2</v>
      </c>
      <c r="CL96" s="183">
        <v>3.3699480989254821E-2</v>
      </c>
      <c r="CM96" s="183">
        <v>3.3699480989254821E-2</v>
      </c>
      <c r="CN96" s="183">
        <v>3.3699480989254821E-2</v>
      </c>
      <c r="CO96" s="183">
        <v>3.3699480989254821E-2</v>
      </c>
      <c r="CP96" s="182">
        <v>1.9284083444845912E-3</v>
      </c>
      <c r="CQ96" s="183">
        <v>3.3195220623034199E-4</v>
      </c>
      <c r="CR96" s="181">
        <v>1.8602078394821589E-3</v>
      </c>
      <c r="CS96" s="181">
        <v>3.3704605597697937E-4</v>
      </c>
      <c r="CT96" s="182">
        <v>1.9099211633930879E-3</v>
      </c>
      <c r="CU96" s="183">
        <v>3.8681313125431662E-4</v>
      </c>
      <c r="CV96" s="182">
        <v>2.0169267395914662E-3</v>
      </c>
      <c r="CW96" s="183">
        <v>3.6544153204034037E-4</v>
      </c>
      <c r="CX96" s="181">
        <v>0.17491834328657535</v>
      </c>
      <c r="CY96" s="181">
        <v>0.48644747648190617</v>
      </c>
      <c r="CZ96" s="181">
        <v>7.9558359924431332E-2</v>
      </c>
      <c r="DA96" s="182">
        <v>7.0310199028367382E-2</v>
      </c>
      <c r="DB96" s="180">
        <v>9.4849605745505619E-2</v>
      </c>
      <c r="DC96" s="189">
        <v>1.8636681175363977E-3</v>
      </c>
      <c r="DD96" s="182">
        <v>1.9288299781888556E-2</v>
      </c>
      <c r="DE96" s="183">
        <v>5.3513163485757764E-4</v>
      </c>
      <c r="DF96" s="182">
        <v>4.169771173350616E-3</v>
      </c>
      <c r="DG96" s="183">
        <v>7.1777574725199957E-4</v>
      </c>
      <c r="DH96" s="189">
        <v>1.2401409004045775E-2</v>
      </c>
      <c r="DI96" s="189">
        <v>6.4590671896071747E-2</v>
      </c>
      <c r="DJ96" s="182">
        <v>9.9830422056165663E-5</v>
      </c>
      <c r="DK96" s="181">
        <v>1.2176625470527858E-4</v>
      </c>
      <c r="DL96" s="183">
        <v>3.7005645696550749E-4</v>
      </c>
      <c r="DM96" s="183">
        <v>6.0883127352639298E-3</v>
      </c>
      <c r="DN96" s="183">
        <v>6.2007045020228871E-2</v>
      </c>
      <c r="DO96" s="189">
        <v>6.0883127352639298E-3</v>
      </c>
      <c r="DP96" s="189">
        <v>6.4590671896071747E-2</v>
      </c>
      <c r="DQ96" s="189">
        <v>0.41522574790331845</v>
      </c>
      <c r="DR96" s="181">
        <v>9.9250491510131803E-4</v>
      </c>
      <c r="DS96" s="181">
        <v>4.927750130632628E-4</v>
      </c>
      <c r="DT96" s="181">
        <v>3.9105695481838845E-4</v>
      </c>
      <c r="DU96" s="183">
        <v>1.1884719526230415E-4</v>
      </c>
      <c r="DV96" s="182">
        <v>5.5262561534544287E-5</v>
      </c>
      <c r="DW96" s="183">
        <v>3.2488638283889207E-3</v>
      </c>
      <c r="DX96" s="182">
        <v>1.7924723464235226E-4</v>
      </c>
      <c r="DY96" s="183">
        <v>4.0610797854861514E-3</v>
      </c>
      <c r="DZ96" s="189">
        <v>1.7924723464235229E-5</v>
      </c>
      <c r="EA96" s="182">
        <v>3.6163382456184115E-4</v>
      </c>
      <c r="EB96" s="183">
        <v>8.1932857575540731E-3</v>
      </c>
      <c r="EC96" s="189">
        <v>1.6602236278082374E-4</v>
      </c>
      <c r="ED96" s="182">
        <v>2.3739722183976011E-4</v>
      </c>
      <c r="EE96" s="183">
        <v>5.3785435555959629E-3</v>
      </c>
      <c r="EF96" s="182">
        <v>5.9897978852090347E-2</v>
      </c>
      <c r="EG96" s="181">
        <v>0.34630204359804284</v>
      </c>
      <c r="EH96" s="181">
        <v>8.1956961552453647E-2</v>
      </c>
      <c r="EI96" s="181">
        <v>0.43458210480558651</v>
      </c>
      <c r="EJ96" s="183">
        <v>0.125266955292645</v>
      </c>
      <c r="EK96" s="183">
        <v>3.3699480989254821E-2</v>
      </c>
      <c r="EL96" s="181">
        <v>0.90038531335491134</v>
      </c>
      <c r="EM96" s="181">
        <v>0.44703797210429264</v>
      </c>
      <c r="EN96" s="181">
        <v>0.35476090188211146</v>
      </c>
      <c r="EO96" s="183">
        <v>0.10781636193376261</v>
      </c>
      <c r="EP96" s="183">
        <v>3.5636232770246482E-2</v>
      </c>
      <c r="EQ96" s="181">
        <v>0</v>
      </c>
      <c r="ER96" s="181">
        <v>3.0280700004149393E-2</v>
      </c>
      <c r="ES96" s="181">
        <v>2.0497043054298746E-2</v>
      </c>
      <c r="ET96" s="183">
        <v>0</v>
      </c>
      <c r="EU96" s="181">
        <v>1.6674895250999619E-2</v>
      </c>
      <c r="EV96" s="181">
        <v>9.2434595606933779E-3</v>
      </c>
      <c r="EW96" s="181">
        <v>2.7086186748191761E-3</v>
      </c>
      <c r="EX96" s="183">
        <v>6.7891604641327928E-3</v>
      </c>
      <c r="EY96" s="182">
        <v>2.5709568275610821</v>
      </c>
      <c r="EZ96" s="183">
        <v>5.043342547052785E-2</v>
      </c>
      <c r="FA96" s="189">
        <v>3.3498017266686692E-3</v>
      </c>
      <c r="FB96" s="189">
        <v>3.5806581865376317E-3</v>
      </c>
      <c r="FC96" s="189">
        <v>7.429463813347395E-5</v>
      </c>
      <c r="FD96" s="182">
        <v>6.4290900445918495E-2</v>
      </c>
      <c r="FE96" s="181">
        <v>6.861886183587132E-2</v>
      </c>
      <c r="FF96" s="181">
        <v>3.9368634546112754E-3</v>
      </c>
      <c r="FG96" s="181">
        <v>2.5774819734340152E-3</v>
      </c>
      <c r="FH96" s="181">
        <v>5.5283862320852264E-2</v>
      </c>
      <c r="FI96" s="183">
        <v>3.3847262645419754E-3</v>
      </c>
      <c r="FJ96" s="183">
        <v>2.4353250941055716E-2</v>
      </c>
      <c r="FK96" s="189">
        <v>2.9924146342127406E-3</v>
      </c>
      <c r="FL96" s="183">
        <v>0.63802072601890703</v>
      </c>
      <c r="FM96" s="183">
        <v>0</v>
      </c>
      <c r="FN96" s="183">
        <v>0</v>
      </c>
      <c r="FO96" s="183">
        <v>0</v>
      </c>
      <c r="FP96" s="183">
        <v>0</v>
      </c>
      <c r="FQ96" s="183">
        <v>0</v>
      </c>
      <c r="FR96" s="183">
        <v>0</v>
      </c>
      <c r="FS96" s="183">
        <v>0</v>
      </c>
      <c r="FT96" s="183">
        <v>0</v>
      </c>
      <c r="FU96" s="183">
        <v>4.7728885359713487E-2</v>
      </c>
      <c r="FV96" s="182">
        <v>5.0433425470527857E-2</v>
      </c>
      <c r="FW96" s="181">
        <v>0.44581336930939458</v>
      </c>
      <c r="FX96" s="183">
        <v>0.24228987462467094</v>
      </c>
      <c r="FY96" s="181">
        <v>7.152379545971814E-2</v>
      </c>
      <c r="FZ96" s="189">
        <v>9.2514114241376861E-3</v>
      </c>
      <c r="GA96" s="189">
        <v>1.2401409004045775E-2</v>
      </c>
      <c r="GB96" s="189">
        <v>1.4984418260646309E-2</v>
      </c>
      <c r="GC96" s="189">
        <v>1.698234069539915E-2</v>
      </c>
      <c r="GD96" s="189">
        <v>5.6381247926035119E-3</v>
      </c>
      <c r="GE96" s="182">
        <v>2.6156325338719557</v>
      </c>
      <c r="GF96" s="181">
        <v>0.3309829095417724</v>
      </c>
      <c r="GG96" s="181">
        <v>0.39338071867011726</v>
      </c>
      <c r="GH96" s="189">
        <v>6.0238155134077577E-2</v>
      </c>
      <c r="GI96" s="182">
        <v>2.7296999503671752E-2</v>
      </c>
      <c r="GJ96" s="182">
        <v>1.4106727257253588</v>
      </c>
      <c r="GK96" s="181">
        <v>0.20173370188211143</v>
      </c>
      <c r="GL96" s="183">
        <v>5.6607802317997176E-2</v>
      </c>
      <c r="GM96" s="181">
        <v>0.90038531335491134</v>
      </c>
      <c r="GN96" s="181">
        <v>0.44703797210429264</v>
      </c>
      <c r="GO96" s="181">
        <v>0.62083157829369506</v>
      </c>
      <c r="GP96" s="183">
        <v>8.6253089547010095E-2</v>
      </c>
      <c r="GQ96" s="189">
        <v>8.8513727097343425E-2</v>
      </c>
      <c r="GR96" s="189">
        <v>0.31589206047073792</v>
      </c>
      <c r="GS96" s="189">
        <v>4.8190524107262066E-2</v>
      </c>
    </row>
    <row r="97" spans="1:201" s="81" customFormat="1" ht="12.5" hidden="1" x14ac:dyDescent="0.25">
      <c r="A97" s="136" t="s">
        <v>212</v>
      </c>
      <c r="B97" s="182">
        <v>0.40806252179537772</v>
      </c>
      <c r="C97" s="181">
        <v>4.9635711976808387E-3</v>
      </c>
      <c r="D97" s="181">
        <v>9.6391515000671682E-2</v>
      </c>
      <c r="E97" s="181">
        <v>7.3774962728050814E-3</v>
      </c>
      <c r="F97" s="183">
        <v>2.6568250892644273E-3</v>
      </c>
      <c r="G97" s="181">
        <v>0.40712011412379495</v>
      </c>
      <c r="H97" s="181">
        <v>4.9521079847531695E-3</v>
      </c>
      <c r="I97" s="181">
        <v>9.6168901802055839E-2</v>
      </c>
      <c r="J97" s="181">
        <v>7.3604581751773581E-3</v>
      </c>
      <c r="K97" s="181">
        <v>2.6506892345548104E-3</v>
      </c>
      <c r="L97" s="182">
        <v>0</v>
      </c>
      <c r="M97" s="181">
        <v>4.8622738262995959E-3</v>
      </c>
      <c r="N97" s="181">
        <v>9.4424341225147757E-2</v>
      </c>
      <c r="O97" s="181">
        <v>1.0529517229539929E-2</v>
      </c>
      <c r="P97" s="183">
        <v>2.6026041690753571E-3</v>
      </c>
      <c r="Q97" s="182">
        <v>3.7556948043227394E-3</v>
      </c>
      <c r="R97" s="181">
        <v>1.2641911948378949E-2</v>
      </c>
      <c r="S97" s="181">
        <v>0.34336124081871916</v>
      </c>
      <c r="T97" s="181">
        <v>1.1799077754090592E-2</v>
      </c>
      <c r="U97" s="183">
        <v>2.6026041690753571E-3</v>
      </c>
      <c r="V97" s="182">
        <v>8.3226202076905245E-2</v>
      </c>
      <c r="W97" s="182">
        <v>58.411832584170014</v>
      </c>
      <c r="X97" s="181">
        <v>0.27594359224416015</v>
      </c>
      <c r="Y97" s="183">
        <v>0.21172686452784462</v>
      </c>
      <c r="Z97" s="182">
        <v>8.3226202076905245E-2</v>
      </c>
      <c r="AA97" s="182">
        <v>0.3257992489457503</v>
      </c>
      <c r="AB97" s="181">
        <v>0.2207548737953281</v>
      </c>
      <c r="AC97" s="183">
        <v>0.18736890666180944</v>
      </c>
      <c r="AD97" s="181">
        <v>0.47937086698878895</v>
      </c>
      <c r="AE97" s="181">
        <v>19.529962284232067</v>
      </c>
      <c r="AF97" s="181">
        <v>0.39148487873310484</v>
      </c>
      <c r="AG97" s="183">
        <v>0.22786055550394368</v>
      </c>
      <c r="AH97" s="182">
        <v>8.3226202076905245E-2</v>
      </c>
      <c r="AI97" s="182">
        <v>0.3257992489457503</v>
      </c>
      <c r="AJ97" s="181">
        <v>0.2207548737953281</v>
      </c>
      <c r="AK97" s="183">
        <v>0.18736890666180944</v>
      </c>
      <c r="AL97" s="181">
        <v>0.47937086698878895</v>
      </c>
      <c r="AM97" s="181">
        <v>19.529962284232067</v>
      </c>
      <c r="AN97" s="181">
        <v>0.39148487873310484</v>
      </c>
      <c r="AO97" s="183">
        <v>0.22786055550394368</v>
      </c>
      <c r="AP97" s="182">
        <v>8.3226202076905245E-2</v>
      </c>
      <c r="AQ97" s="182">
        <v>0.3257992489457503</v>
      </c>
      <c r="AR97" s="181">
        <v>0.2207548737953281</v>
      </c>
      <c r="AS97" s="183">
        <v>0.18736890666180944</v>
      </c>
      <c r="AT97" s="181">
        <v>0.47937086698878895</v>
      </c>
      <c r="AU97" s="181">
        <v>19.529962284232067</v>
      </c>
      <c r="AV97" s="181">
        <v>0.39148487873310484</v>
      </c>
      <c r="AW97" s="183">
        <v>0.22786055550394368</v>
      </c>
      <c r="AX97" s="189">
        <v>3.0565001082965596E-6</v>
      </c>
      <c r="AY97" s="181">
        <v>5.2841592880937237E-4</v>
      </c>
      <c r="AZ97" s="181">
        <v>2.1528098327835705E-2</v>
      </c>
      <c r="BA97" s="181">
        <v>3.6988989418574046E-4</v>
      </c>
      <c r="BB97" s="183">
        <v>2.5117326764551143E-4</v>
      </c>
      <c r="BC97" s="181">
        <v>3.5880163879726179E-3</v>
      </c>
      <c r="BD97" s="183">
        <v>3.0565001082965594E-4</v>
      </c>
      <c r="BE97" s="181">
        <v>3.5880163879726179E-3</v>
      </c>
      <c r="BF97" s="183">
        <v>3.0565001082965594E-4</v>
      </c>
      <c r="BG97" s="189">
        <v>1.52825005414828E-4</v>
      </c>
      <c r="BH97" s="189">
        <v>8.3184307681649586E-3</v>
      </c>
      <c r="BI97" s="182">
        <v>0</v>
      </c>
      <c r="BJ97" s="181">
        <v>0</v>
      </c>
      <c r="BK97" s="183">
        <v>0.16863201599562846</v>
      </c>
      <c r="BL97" s="182">
        <v>0</v>
      </c>
      <c r="BM97" s="181">
        <v>0</v>
      </c>
      <c r="BN97" s="183">
        <v>8.4316007997814232E-2</v>
      </c>
      <c r="BO97" s="189">
        <v>0.32120383999167329</v>
      </c>
      <c r="BP97" s="189">
        <v>0.32120383999167329</v>
      </c>
      <c r="BQ97" s="189">
        <v>0.22484268799417129</v>
      </c>
      <c r="BR97" s="189">
        <v>0.22182482048439892</v>
      </c>
      <c r="BS97" s="189">
        <v>0.60225719998438754</v>
      </c>
      <c r="BT97" s="189">
        <v>0.16060191999583665</v>
      </c>
      <c r="BU97" s="189">
        <v>0.16060191999583665</v>
      </c>
      <c r="BV97" s="189">
        <v>0.11242134399708564</v>
      </c>
      <c r="BW97" s="189">
        <v>0.11091241024219946</v>
      </c>
      <c r="BX97" s="189">
        <v>0.30112859999219377</v>
      </c>
      <c r="BY97" s="182">
        <v>1.3555328109944323E-2</v>
      </c>
      <c r="BZ97" s="181">
        <v>0.3730651821247768</v>
      </c>
      <c r="CA97" s="181">
        <v>4.7440159125070516E-3</v>
      </c>
      <c r="CB97" s="183">
        <v>4.4890327047122196E-3</v>
      </c>
      <c r="CC97" s="182">
        <v>0</v>
      </c>
      <c r="CD97" s="181">
        <v>0</v>
      </c>
      <c r="CE97" s="183">
        <v>0.23421113332726179</v>
      </c>
      <c r="CF97" s="182">
        <v>0</v>
      </c>
      <c r="CG97" s="181">
        <v>0</v>
      </c>
      <c r="CH97" s="183">
        <v>0.11710556666363089</v>
      </c>
      <c r="CI97" s="183">
        <v>0.15069620956820576</v>
      </c>
      <c r="CJ97" s="183">
        <v>0.15069620956820576</v>
      </c>
      <c r="CK97" s="183">
        <v>0.15069620956820576</v>
      </c>
      <c r="CL97" s="183">
        <v>0.15069620956820576</v>
      </c>
      <c r="CM97" s="183">
        <v>0.15069620956820576</v>
      </c>
      <c r="CN97" s="183">
        <v>0.15069620956820576</v>
      </c>
      <c r="CO97" s="183">
        <v>0.15069620956820576</v>
      </c>
      <c r="CP97" s="182">
        <v>9.3560727375798531E-3</v>
      </c>
      <c r="CQ97" s="183">
        <v>1.4844127496404518E-3</v>
      </c>
      <c r="CR97" s="181">
        <v>9.0251838533000183E-3</v>
      </c>
      <c r="CS97" s="181">
        <v>1.5071912562047809E-3</v>
      </c>
      <c r="CT97" s="182">
        <v>9.2663783471258736E-3</v>
      </c>
      <c r="CU97" s="183">
        <v>1.7297379953661813E-3</v>
      </c>
      <c r="CV97" s="182">
        <v>9.7855380764964965E-3</v>
      </c>
      <c r="CW97" s="183">
        <v>1.6341691943219175E-3</v>
      </c>
      <c r="CX97" s="181">
        <v>0.14556336954986357</v>
      </c>
      <c r="CY97" s="181">
        <v>0.41058008720566996</v>
      </c>
      <c r="CZ97" s="181">
        <v>0.2529486800947493</v>
      </c>
      <c r="DA97" s="182">
        <v>2.7699648862567754</v>
      </c>
      <c r="DB97" s="180">
        <v>0.26068361375332877</v>
      </c>
      <c r="DC97" s="189">
        <v>6.3933874978706867E-2</v>
      </c>
      <c r="DD97" s="182">
        <v>9.3581183808778598E-2</v>
      </c>
      <c r="DE97" s="183">
        <v>2.3929837085261679E-3</v>
      </c>
      <c r="DF97" s="182">
        <v>2.0230509014603455E-2</v>
      </c>
      <c r="DG97" s="183">
        <v>3.2097255285727369E-3</v>
      </c>
      <c r="DH97" s="189">
        <v>5.5456205121099729E-2</v>
      </c>
      <c r="DI97" s="189">
        <v>0.28883440167239444</v>
      </c>
      <c r="DJ97" s="182">
        <v>4.4641833529291493E-4</v>
      </c>
      <c r="DK97" s="181">
        <v>5.4451025650077646E-4</v>
      </c>
      <c r="DL97" s="183">
        <v>1.6548060609219183E-3</v>
      </c>
      <c r="DM97" s="183">
        <v>2.7225512825038822E-2</v>
      </c>
      <c r="DN97" s="183">
        <v>0.27728102560549867</v>
      </c>
      <c r="DO97" s="189">
        <v>2.7225512825038822E-2</v>
      </c>
      <c r="DP97" s="189">
        <v>0.28883440167239444</v>
      </c>
      <c r="DQ97" s="189">
        <v>1.8567925821796785</v>
      </c>
      <c r="DR97" s="181">
        <v>5.2841592880937237E-4</v>
      </c>
      <c r="DS97" s="181">
        <v>2.1528098327835705E-2</v>
      </c>
      <c r="DT97" s="181">
        <v>2.4659326279049366E-4</v>
      </c>
      <c r="DU97" s="183">
        <v>3.1396658455688927E-4</v>
      </c>
      <c r="DV97" s="182">
        <v>5.2254282204358736E-5</v>
      </c>
      <c r="DW97" s="183">
        <v>1.4528160374267121E-2</v>
      </c>
      <c r="DX97" s="182">
        <v>3.4810259084423053E-3</v>
      </c>
      <c r="DY97" s="183">
        <v>1.8160200467833901E-2</v>
      </c>
      <c r="DZ97" s="189">
        <v>3.4810259084423057E-4</v>
      </c>
      <c r="EA97" s="182">
        <v>7.0230188777004859E-3</v>
      </c>
      <c r="EB97" s="183">
        <v>3.6638460632858146E-2</v>
      </c>
      <c r="EC97" s="189">
        <v>1.5698474982128111E-4</v>
      </c>
      <c r="ED97" s="182">
        <v>4.6103131323911271E-3</v>
      </c>
      <c r="EE97" s="183">
        <v>2.4051590797028906E-2</v>
      </c>
      <c r="EF97" s="182">
        <v>0.15823649687773869</v>
      </c>
      <c r="EG97" s="181">
        <v>0.18437341038030344</v>
      </c>
      <c r="EH97" s="181">
        <v>3.5804930854425456</v>
      </c>
      <c r="EI97" s="181">
        <v>0.27403941511317342</v>
      </c>
      <c r="EJ97" s="183">
        <v>0.10965400223678365</v>
      </c>
      <c r="EK97" s="183">
        <v>0.15069620956820576</v>
      </c>
      <c r="EL97" s="181">
        <v>0.47937086698878895</v>
      </c>
      <c r="EM97" s="181">
        <v>19.529962284232067</v>
      </c>
      <c r="EN97" s="181">
        <v>0.22370564499034565</v>
      </c>
      <c r="EO97" s="183">
        <v>0.28482569437992961</v>
      </c>
      <c r="EP97" s="183">
        <v>0.15935691126752793</v>
      </c>
      <c r="EQ97" s="181">
        <v>0</v>
      </c>
      <c r="ER97" s="181">
        <v>1.3228874635356842</v>
      </c>
      <c r="ES97" s="181">
        <v>2.2429678880692569E-2</v>
      </c>
      <c r="ET97" s="183">
        <v>0</v>
      </c>
      <c r="EU97" s="181">
        <v>1.3876497421713287E-2</v>
      </c>
      <c r="EV97" s="181">
        <v>0.4038234509395327</v>
      </c>
      <c r="EW97" s="181">
        <v>2.9640103172686488E-3</v>
      </c>
      <c r="EX97" s="183">
        <v>7.5726887601412114E-3</v>
      </c>
      <c r="EY97" s="182">
        <v>21.837550503518781</v>
      </c>
      <c r="EZ97" s="183">
        <v>5.5188718448832025E-2</v>
      </c>
      <c r="FA97" s="189">
        <v>2.9322910034077837E-3</v>
      </c>
      <c r="FB97" s="189">
        <v>3.1343741043158291E-3</v>
      </c>
      <c r="FC97" s="189">
        <v>3.3222827264093034E-4</v>
      </c>
      <c r="FD97" s="182">
        <v>0.55120700186615745</v>
      </c>
      <c r="FE97" s="181">
        <v>3.6533118435128825E-2</v>
      </c>
      <c r="FF97" s="181">
        <v>0.17199164183930291</v>
      </c>
      <c r="FG97" s="181">
        <v>1.6253123279905601E-3</v>
      </c>
      <c r="FH97" s="181">
        <v>4.8393423057395149E-2</v>
      </c>
      <c r="FI97" s="183">
        <v>2.9628626361670502E-3</v>
      </c>
      <c r="FJ97" s="183">
        <v>0.10890205130015529</v>
      </c>
      <c r="FK97" s="189">
        <v>2.2079241272448848E-3</v>
      </c>
      <c r="FL97" s="183">
        <v>2.3849213405889702</v>
      </c>
      <c r="FM97" s="183">
        <v>0</v>
      </c>
      <c r="FN97" s="183">
        <v>0</v>
      </c>
      <c r="FO97" s="183">
        <v>0</v>
      </c>
      <c r="FP97" s="183">
        <v>0</v>
      </c>
      <c r="FQ97" s="183">
        <v>0</v>
      </c>
      <c r="FR97" s="183">
        <v>0</v>
      </c>
      <c r="FS97" s="183">
        <v>0</v>
      </c>
      <c r="FT97" s="183">
        <v>0</v>
      </c>
      <c r="FU97" s="183">
        <v>0.14552126351171457</v>
      </c>
      <c r="FV97" s="182">
        <v>5.5188718448832025E-2</v>
      </c>
      <c r="FW97" s="181">
        <v>1.5431337154764726</v>
      </c>
      <c r="FX97" s="183">
        <v>0.83865962797634386</v>
      </c>
      <c r="FY97" s="181">
        <v>3.1246943546610879</v>
      </c>
      <c r="FZ97" s="189">
        <v>4.1370151523047953E-2</v>
      </c>
      <c r="GA97" s="189">
        <v>5.5456205121099729E-2</v>
      </c>
      <c r="GB97" s="189">
        <v>4.9597651763420139E-2</v>
      </c>
      <c r="GC97" s="189">
        <v>5.6210671998542822E-2</v>
      </c>
      <c r="GD97" s="189">
        <v>2.5212377472186798E-2</v>
      </c>
      <c r="GE97" s="182">
        <v>22.217023228375687</v>
      </c>
      <c r="GF97" s="181">
        <v>0.35744840180627629</v>
      </c>
      <c r="GG97" s="181">
        <v>0.4304720039008898</v>
      </c>
      <c r="GH97" s="189">
        <v>0.19938518728200491</v>
      </c>
      <c r="GI97" s="182">
        <v>8.3226202076905245E-2</v>
      </c>
      <c r="GJ97" s="182">
        <v>0.3257992489457503</v>
      </c>
      <c r="GK97" s="181">
        <v>0.2207548737953281</v>
      </c>
      <c r="GL97" s="183">
        <v>0.18736890666180944</v>
      </c>
      <c r="GM97" s="181">
        <v>0.47937086698878895</v>
      </c>
      <c r="GN97" s="181">
        <v>19.529962284232067</v>
      </c>
      <c r="GO97" s="181">
        <v>0.39148487873310484</v>
      </c>
      <c r="GP97" s="183">
        <v>0.22786055550394368</v>
      </c>
      <c r="GQ97" s="189">
        <v>0.292975872435844</v>
      </c>
      <c r="GR97" s="189">
        <v>1.4125955281272504</v>
      </c>
      <c r="GS97" s="189">
        <v>0.15950814982560393</v>
      </c>
    </row>
    <row r="98" spans="1:201" s="81" customFormat="1" ht="12.5" hidden="1" x14ac:dyDescent="0.25">
      <c r="A98" s="136" t="s">
        <v>213</v>
      </c>
      <c r="B98" s="182">
        <v>7.0994690441820874E-3</v>
      </c>
      <c r="C98" s="181">
        <v>1.3773364979210998E-3</v>
      </c>
      <c r="D98" s="181">
        <v>1.3928618339501014E-4</v>
      </c>
      <c r="E98" s="181">
        <v>1.0572483346746688E-3</v>
      </c>
      <c r="F98" s="183">
        <v>2.663552874893023E-4</v>
      </c>
      <c r="G98" s="181">
        <v>7.0830730417705831E-3</v>
      </c>
      <c r="H98" s="181">
        <v>1.3741555822215134E-3</v>
      </c>
      <c r="I98" s="181">
        <v>1.3896450629710024E-4</v>
      </c>
      <c r="J98" s="181">
        <v>1.0548066526084457E-3</v>
      </c>
      <c r="K98" s="181">
        <v>2.6574014825722544E-4</v>
      </c>
      <c r="L98" s="182">
        <v>0</v>
      </c>
      <c r="M98" s="181">
        <v>1.3492275898002606E-3</v>
      </c>
      <c r="N98" s="181">
        <v>1.3644360822368339E-4</v>
      </c>
      <c r="O98" s="181">
        <v>9.4967876393822759E-4</v>
      </c>
      <c r="P98" s="183">
        <v>2.6091946529564303E-4</v>
      </c>
      <c r="Q98" s="182">
        <v>1.5451904504809003E-4</v>
      </c>
      <c r="R98" s="181">
        <v>3.5079917334806779E-3</v>
      </c>
      <c r="S98" s="181">
        <v>4.9615857535884869E-4</v>
      </c>
      <c r="T98" s="181">
        <v>1.6908927968141306E-3</v>
      </c>
      <c r="U98" s="183">
        <v>2.6091946529564303E-4</v>
      </c>
      <c r="V98" s="182">
        <v>2.5334444934379768E-3</v>
      </c>
      <c r="W98" s="182">
        <v>1.0202823060330528</v>
      </c>
      <c r="X98" s="181">
        <v>2.4005431040346841E-2</v>
      </c>
      <c r="Y98" s="183">
        <v>7.4589695244193979E-3</v>
      </c>
      <c r="Z98" s="182">
        <v>2.5334444934379768E-3</v>
      </c>
      <c r="AA98" s="182">
        <v>0.21019012926801064</v>
      </c>
      <c r="AB98" s="181">
        <v>1.9204344832277474E-2</v>
      </c>
      <c r="AC98" s="183">
        <v>6.6008579862118586E-3</v>
      </c>
      <c r="AD98" s="181">
        <v>0.1330201511871604</v>
      </c>
      <c r="AE98" s="181">
        <v>2.8220885504291776E-2</v>
      </c>
      <c r="AF98" s="181">
        <v>5.6102601856485572E-2</v>
      </c>
      <c r="AG98" s="183">
        <v>9.3747754476939879E-3</v>
      </c>
      <c r="AH98" s="182">
        <v>2.5334444934379768E-3</v>
      </c>
      <c r="AI98" s="182">
        <v>0.21019012926801064</v>
      </c>
      <c r="AJ98" s="181">
        <v>1.9204344832277474E-2</v>
      </c>
      <c r="AK98" s="183">
        <v>6.6008579862118586E-3</v>
      </c>
      <c r="AL98" s="181">
        <v>0.1330201511871604</v>
      </c>
      <c r="AM98" s="181">
        <v>2.8220885504291776E-2</v>
      </c>
      <c r="AN98" s="181">
        <v>5.6102601856485572E-2</v>
      </c>
      <c r="AO98" s="183">
        <v>9.3747754476939879E-3</v>
      </c>
      <c r="AP98" s="182">
        <v>2.5334444934379768E-3</v>
      </c>
      <c r="AQ98" s="182">
        <v>0.21019012926801064</v>
      </c>
      <c r="AR98" s="181">
        <v>1.9204344832277474E-2</v>
      </c>
      <c r="AS98" s="183">
        <v>6.6008579862118586E-3</v>
      </c>
      <c r="AT98" s="181">
        <v>0.1330201511871604</v>
      </c>
      <c r="AU98" s="181">
        <v>2.8220885504291776E-2</v>
      </c>
      <c r="AV98" s="181">
        <v>5.6102601856485572E-2</v>
      </c>
      <c r="AW98" s="183">
        <v>9.3747754476939879E-3</v>
      </c>
      <c r="AX98" s="189">
        <v>8.9111999933090655E-8</v>
      </c>
      <c r="AY98" s="181">
        <v>1.4662961723447909E-4</v>
      </c>
      <c r="AZ98" s="181">
        <v>3.1108201295682923E-5</v>
      </c>
      <c r="BA98" s="181">
        <v>5.3007885084592804E-5</v>
      </c>
      <c r="BB98" s="183">
        <v>1.0333921013369324E-5</v>
      </c>
      <c r="BC98" s="181">
        <v>5.1847002159471532E-6</v>
      </c>
      <c r="BD98" s="183">
        <v>8.9111999933090669E-6</v>
      </c>
      <c r="BE98" s="181">
        <v>5.1847002159471532E-6</v>
      </c>
      <c r="BF98" s="183">
        <v>8.9111999933090669E-6</v>
      </c>
      <c r="BG98" s="189">
        <v>4.4555999966545326E-6</v>
      </c>
      <c r="BH98" s="189">
        <v>2.4252313947054261E-4</v>
      </c>
      <c r="BI98" s="182">
        <v>0</v>
      </c>
      <c r="BJ98" s="181">
        <v>0</v>
      </c>
      <c r="BK98" s="183">
        <v>5.9407721875906717E-3</v>
      </c>
      <c r="BL98" s="182">
        <v>0</v>
      </c>
      <c r="BM98" s="181">
        <v>0</v>
      </c>
      <c r="BN98" s="183">
        <v>2.9703860937953359E-3</v>
      </c>
      <c r="BO98" s="189">
        <v>1.1315756547791756E-2</v>
      </c>
      <c r="BP98" s="189">
        <v>1.1315756547791756E-2</v>
      </c>
      <c r="BQ98" s="189">
        <v>7.9210295834542289E-3</v>
      </c>
      <c r="BR98" s="189">
        <v>6.46728371921447E-3</v>
      </c>
      <c r="BS98" s="189">
        <v>2.1217043527109545E-2</v>
      </c>
      <c r="BT98" s="189">
        <v>5.6578782738958781E-3</v>
      </c>
      <c r="BU98" s="189">
        <v>5.6578782738958781E-3</v>
      </c>
      <c r="BV98" s="189">
        <v>3.9605147917271145E-3</v>
      </c>
      <c r="BW98" s="189">
        <v>3.233641859607235E-3</v>
      </c>
      <c r="BX98" s="189">
        <v>1.0608521763554772E-2</v>
      </c>
      <c r="BY98" s="182">
        <v>2.3849583534707509E-3</v>
      </c>
      <c r="BZ98" s="181">
        <v>5.3908090743632817E-4</v>
      </c>
      <c r="CA98" s="181">
        <v>4.127008201778827E-4</v>
      </c>
      <c r="CB98" s="183">
        <v>3.6463498434291899E-4</v>
      </c>
      <c r="CC98" s="182">
        <v>0</v>
      </c>
      <c r="CD98" s="181">
        <v>0</v>
      </c>
      <c r="CE98" s="183">
        <v>8.2510724827648211E-3</v>
      </c>
      <c r="CF98" s="182">
        <v>0</v>
      </c>
      <c r="CG98" s="181">
        <v>0</v>
      </c>
      <c r="CH98" s="183">
        <v>4.1255362413824105E-3</v>
      </c>
      <c r="CI98" s="183">
        <v>4.3935351353359166E-3</v>
      </c>
      <c r="CJ98" s="183">
        <v>4.3935351353359166E-3</v>
      </c>
      <c r="CK98" s="183">
        <v>4.3935351353359166E-3</v>
      </c>
      <c r="CL98" s="183">
        <v>4.3935351353359166E-3</v>
      </c>
      <c r="CM98" s="183">
        <v>4.3935351353359166E-3</v>
      </c>
      <c r="CN98" s="183">
        <v>4.3935351353359166E-3</v>
      </c>
      <c r="CO98" s="183">
        <v>4.3935351353359166E-3</v>
      </c>
      <c r="CP98" s="182">
        <v>2.1559843364157103E-4</v>
      </c>
      <c r="CQ98" s="183">
        <v>4.3277927093011043E-5</v>
      </c>
      <c r="CR98" s="181">
        <v>2.0797353298495288E-4</v>
      </c>
      <c r="CS98" s="181">
        <v>4.3942032508851406E-5</v>
      </c>
      <c r="CT98" s="182">
        <v>2.1353154397207966E-4</v>
      </c>
      <c r="CU98" s="183">
        <v>5.0430363705513057E-5</v>
      </c>
      <c r="CV98" s="182">
        <v>2.2549489949544009E-4</v>
      </c>
      <c r="CW98" s="183">
        <v>4.7644063463237486E-5</v>
      </c>
      <c r="CX98" s="181">
        <v>2.5610783549578211E-2</v>
      </c>
      <c r="CY98" s="181">
        <v>4.5040208691713317E-2</v>
      </c>
      <c r="CZ98" s="181">
        <v>9.1449008791051542E-3</v>
      </c>
      <c r="DA98" s="182">
        <v>4.6450268263197956E-3</v>
      </c>
      <c r="DB98" s="180">
        <v>1.1090286296019977E-2</v>
      </c>
      <c r="DC98" s="189">
        <v>1.8419462973941759E-4</v>
      </c>
      <c r="DD98" s="182">
        <v>2.1564557281023825E-3</v>
      </c>
      <c r="DE98" s="183">
        <v>6.9767235896783672E-5</v>
      </c>
      <c r="DF98" s="182">
        <v>4.6618556499683928E-4</v>
      </c>
      <c r="DG98" s="183">
        <v>9.3579273990871813E-5</v>
      </c>
      <c r="DH98" s="189">
        <v>1.6168209298036175E-3</v>
      </c>
      <c r="DI98" s="189">
        <v>8.420942342727172E-3</v>
      </c>
      <c r="DJ98" s="182">
        <v>1.3015288485274567E-5</v>
      </c>
      <c r="DK98" s="181">
        <v>1.5875150080693681E-5</v>
      </c>
      <c r="DL98" s="183">
        <v>4.8245729548603132E-5</v>
      </c>
      <c r="DM98" s="183">
        <v>7.9375750403468408E-4</v>
      </c>
      <c r="DN98" s="183">
        <v>8.0841046490180875E-3</v>
      </c>
      <c r="DO98" s="189">
        <v>7.9375750403468408E-4</v>
      </c>
      <c r="DP98" s="189">
        <v>8.420942342727172E-3</v>
      </c>
      <c r="DQ98" s="189">
        <v>5.4134629346103254E-2</v>
      </c>
      <c r="DR98" s="181">
        <v>1.4662961723447909E-4</v>
      </c>
      <c r="DS98" s="181">
        <v>3.1108201295682923E-5</v>
      </c>
      <c r="DT98" s="181">
        <v>3.5338590056395203E-5</v>
      </c>
      <c r="DU98" s="183">
        <v>1.2917401266711656E-5</v>
      </c>
      <c r="DV98" s="182">
        <v>1.1512327932509975E-5</v>
      </c>
      <c r="DW98" s="183">
        <v>4.2356727643669013E-4</v>
      </c>
      <c r="DX98" s="182">
        <v>3.4890114429587401E-5</v>
      </c>
      <c r="DY98" s="183">
        <v>5.294590955458627E-4</v>
      </c>
      <c r="DZ98" s="189">
        <v>3.4890114429587403E-6</v>
      </c>
      <c r="EA98" s="182">
        <v>7.0391298062406731E-5</v>
      </c>
      <c r="EB98" s="183">
        <v>1.0681911944323145E-3</v>
      </c>
      <c r="EC98" s="189">
        <v>3.4585872087529587E-5</v>
      </c>
      <c r="ED98" s="182">
        <v>4.6208892716151987E-5</v>
      </c>
      <c r="EE98" s="183">
        <v>7.0122207804862598E-4</v>
      </c>
      <c r="EF98" s="182">
        <v>6.5102607275652697E-3</v>
      </c>
      <c r="EG98" s="181">
        <v>5.1161596610446315E-2</v>
      </c>
      <c r="EH98" s="181">
        <v>5.1738290091201591E-3</v>
      </c>
      <c r="EI98" s="181">
        <v>3.9271821299539898E-2</v>
      </c>
      <c r="EJ98" s="183">
        <v>1.0993167524707989E-2</v>
      </c>
      <c r="EK98" s="183">
        <v>4.3935351353359166E-3</v>
      </c>
      <c r="EL98" s="181">
        <v>0.1330201511871604</v>
      </c>
      <c r="EM98" s="181">
        <v>2.8220885504291776E-2</v>
      </c>
      <c r="EN98" s="181">
        <v>3.2058629632277465E-2</v>
      </c>
      <c r="EO98" s="183">
        <v>1.1718469309617485E-2</v>
      </c>
      <c r="EP98" s="183">
        <v>4.6460371546080959E-3</v>
      </c>
      <c r="EQ98" s="181">
        <v>0</v>
      </c>
      <c r="ER98" s="181">
        <v>1.9115784813186834E-3</v>
      </c>
      <c r="ES98" s="181">
        <v>1.9512470112050028E-3</v>
      </c>
      <c r="ET98" s="183">
        <v>0</v>
      </c>
      <c r="EU98" s="181">
        <v>2.4414656859948467E-3</v>
      </c>
      <c r="EV98" s="181">
        <v>5.8352674762273088E-4</v>
      </c>
      <c r="EW98" s="181">
        <v>2.5785105098984204E-4</v>
      </c>
      <c r="EX98" s="183">
        <v>6.151140856223517E-4</v>
      </c>
      <c r="EY98" s="182">
        <v>0.38143755126562401</v>
      </c>
      <c r="EZ98" s="183">
        <v>4.8010862080693677E-3</v>
      </c>
      <c r="FA98" s="189">
        <v>2.939716341775485E-4</v>
      </c>
      <c r="FB98" s="189">
        <v>3.1423111706808173E-4</v>
      </c>
      <c r="FC98" s="189">
        <v>9.6860869492489839E-6</v>
      </c>
      <c r="FD98" s="182">
        <v>9.5898957578062251E-3</v>
      </c>
      <c r="FE98" s="181">
        <v>1.013753916274792E-2</v>
      </c>
      <c r="FF98" s="181">
        <v>2.4852871507903069E-4</v>
      </c>
      <c r="FG98" s="181">
        <v>2.3291895902793482E-4</v>
      </c>
      <c r="FH98" s="181">
        <v>4.8515968036919651E-3</v>
      </c>
      <c r="FI98" s="183">
        <v>2.9703653900154889E-4</v>
      </c>
      <c r="FJ98" s="183">
        <v>3.1750300161387363E-3</v>
      </c>
      <c r="FK98" s="189">
        <v>2.626080860705642E-4</v>
      </c>
      <c r="FL98" s="183">
        <v>7.3599569887001101E-2</v>
      </c>
      <c r="FM98" s="183">
        <v>0</v>
      </c>
      <c r="FN98" s="183">
        <v>0</v>
      </c>
      <c r="FO98" s="183">
        <v>0</v>
      </c>
      <c r="FP98" s="183">
        <v>0</v>
      </c>
      <c r="FQ98" s="183">
        <v>0</v>
      </c>
      <c r="FR98" s="183">
        <v>0</v>
      </c>
      <c r="FS98" s="183">
        <v>0</v>
      </c>
      <c r="FT98" s="183">
        <v>0</v>
      </c>
      <c r="FU98" s="183">
        <v>4.4297352819394568E-3</v>
      </c>
      <c r="FV98" s="182">
        <v>4.8010862080693686E-3</v>
      </c>
      <c r="FW98" s="181">
        <v>5.27451099040935E-2</v>
      </c>
      <c r="FX98" s="183">
        <v>2.8665820600050813E-2</v>
      </c>
      <c r="FY98" s="181">
        <v>4.5151977425984466E-3</v>
      </c>
      <c r="FZ98" s="189">
        <v>1.2061432387150783E-3</v>
      </c>
      <c r="GA98" s="189">
        <v>1.6168209298036175E-3</v>
      </c>
      <c r="GB98" s="189">
        <v>1.7472859375266682E-3</v>
      </c>
      <c r="GC98" s="189">
        <v>1.9802573958635572E-3</v>
      </c>
      <c r="GD98" s="189">
        <v>7.350647145459142E-4</v>
      </c>
      <c r="GE98" s="182">
        <v>0.38806581971167464</v>
      </c>
      <c r="GF98" s="181">
        <v>4.8099609320977114E-2</v>
      </c>
      <c r="GG98" s="181">
        <v>3.7448472422941075E-2</v>
      </c>
      <c r="GH98" s="189">
        <v>7.0241820227850355E-3</v>
      </c>
      <c r="GI98" s="182">
        <v>2.5334444934379768E-3</v>
      </c>
      <c r="GJ98" s="182">
        <v>0.21019012926801064</v>
      </c>
      <c r="GK98" s="181">
        <v>1.9204344832277474E-2</v>
      </c>
      <c r="GL98" s="183">
        <v>6.6008579862118586E-3</v>
      </c>
      <c r="GM98" s="181">
        <v>0.1330201511871604</v>
      </c>
      <c r="GN98" s="181">
        <v>2.8220885504291776E-2</v>
      </c>
      <c r="GO98" s="181">
        <v>5.6102601856485572E-2</v>
      </c>
      <c r="GP98" s="183">
        <v>9.3747754476939879E-3</v>
      </c>
      <c r="GQ98" s="189">
        <v>1.0321307637377083E-2</v>
      </c>
      <c r="GR98" s="189">
        <v>4.1184102125916278E-2</v>
      </c>
      <c r="GS98" s="189">
        <v>5.6193456182280282E-3</v>
      </c>
    </row>
    <row r="99" spans="1:201" s="81" customFormat="1" ht="12.5" hidden="1" x14ac:dyDescent="0.25">
      <c r="A99" s="203" t="s">
        <v>214</v>
      </c>
      <c r="B99" s="204">
        <v>1.8328551690047816E-2</v>
      </c>
      <c r="C99" s="205">
        <v>3.4117771461387521E-3</v>
      </c>
      <c r="D99" s="205">
        <v>3.6913377458474005E-4</v>
      </c>
      <c r="E99" s="205">
        <v>9.234134295340363E-3</v>
      </c>
      <c r="F99" s="206">
        <v>4.5637045360208921E-4</v>
      </c>
      <c r="G99" s="205">
        <v>1.8286222471364109E-2</v>
      </c>
      <c r="H99" s="205">
        <v>3.4038977531915503E-3</v>
      </c>
      <c r="I99" s="205">
        <v>3.6828127164112646E-4</v>
      </c>
      <c r="J99" s="205">
        <v>9.2128083500855364E-3</v>
      </c>
      <c r="K99" s="205">
        <v>4.5531648026813531E-4</v>
      </c>
      <c r="L99" s="204">
        <v>0</v>
      </c>
      <c r="M99" s="205">
        <v>3.3421490411155125E-3</v>
      </c>
      <c r="N99" s="205">
        <v>3.6160043224627594E-4</v>
      </c>
      <c r="O99" s="205">
        <v>8.9485676992790957E-3</v>
      </c>
      <c r="P99" s="206">
        <v>4.4705677087551591E-4</v>
      </c>
      <c r="Q99" s="204">
        <v>2.355001024132132E-4</v>
      </c>
      <c r="R99" s="205">
        <v>8.6895875069003328E-3</v>
      </c>
      <c r="S99" s="205">
        <v>1.3149106627137308E-3</v>
      </c>
      <c r="T99" s="205">
        <v>1.4768461346983336E-2</v>
      </c>
      <c r="U99" s="206">
        <v>4.4705677087551591E-4</v>
      </c>
      <c r="V99" s="204">
        <v>3.5751013149600561E-3</v>
      </c>
      <c r="W99" s="204">
        <v>2.6159525164032003</v>
      </c>
      <c r="X99" s="205">
        <v>0.18052729163805847</v>
      </c>
      <c r="Y99" s="206">
        <v>1.0966117496309737E-2</v>
      </c>
      <c r="Z99" s="204">
        <v>3.5751013149600561E-3</v>
      </c>
      <c r="AA99" s="204">
        <v>0.53517400746674726</v>
      </c>
      <c r="AB99" s="205">
        <v>0.14442183331044678</v>
      </c>
      <c r="AC99" s="206">
        <v>9.7045287577962273E-3</v>
      </c>
      <c r="AD99" s="205">
        <v>0.32950198624757071</v>
      </c>
      <c r="AE99" s="205">
        <v>7.4790490588574732E-2</v>
      </c>
      <c r="AF99" s="205">
        <v>0.49000688189328179</v>
      </c>
      <c r="AG99" s="206">
        <v>1.4287951218865627E-2</v>
      </c>
      <c r="AH99" s="204">
        <v>3.5751013149600561E-3</v>
      </c>
      <c r="AI99" s="204">
        <v>0.53517400746674726</v>
      </c>
      <c r="AJ99" s="205">
        <v>0.14442183331044678</v>
      </c>
      <c r="AK99" s="206">
        <v>9.7045287577962273E-3</v>
      </c>
      <c r="AL99" s="205">
        <v>0.32950198624757071</v>
      </c>
      <c r="AM99" s="205">
        <v>7.4790490588574732E-2</v>
      </c>
      <c r="AN99" s="205">
        <v>0.49000688189328179</v>
      </c>
      <c r="AO99" s="206">
        <v>1.4287951218865627E-2</v>
      </c>
      <c r="AP99" s="204">
        <v>3.5751013149600561E-3</v>
      </c>
      <c r="AQ99" s="204">
        <v>0.53517400746674726</v>
      </c>
      <c r="AR99" s="205">
        <v>0.14442183331044678</v>
      </c>
      <c r="AS99" s="206">
        <v>9.7045287577962273E-3</v>
      </c>
      <c r="AT99" s="205">
        <v>0.32950198624757071</v>
      </c>
      <c r="AU99" s="205">
        <v>7.4790490588574732E-2</v>
      </c>
      <c r="AV99" s="205">
        <v>0.49000688189328179</v>
      </c>
      <c r="AW99" s="206">
        <v>1.4287951218865627E-2</v>
      </c>
      <c r="AX99" s="207">
        <v>1.2405022652614995E-7</v>
      </c>
      <c r="AY99" s="205">
        <v>3.6321376641274938E-4</v>
      </c>
      <c r="AZ99" s="205">
        <v>8.2442403725369902E-5</v>
      </c>
      <c r="BA99" s="205">
        <v>4.6297725286436161E-4</v>
      </c>
      <c r="BB99" s="206">
        <v>1.5749770238491478E-5</v>
      </c>
      <c r="BC99" s="205">
        <v>1.3740400620894984E-5</v>
      </c>
      <c r="BD99" s="206">
        <v>1.2405022652614997E-5</v>
      </c>
      <c r="BE99" s="205">
        <v>1.3740400620894984E-5</v>
      </c>
      <c r="BF99" s="206">
        <v>1.2405022652614997E-5</v>
      </c>
      <c r="BG99" s="207">
        <v>6.2025113263074976E-6</v>
      </c>
      <c r="BH99" s="207">
        <v>3.3760941749419937E-4</v>
      </c>
      <c r="BI99" s="204">
        <v>0</v>
      </c>
      <c r="BJ99" s="205">
        <v>0</v>
      </c>
      <c r="BK99" s="206">
        <v>8.7340758820166047E-3</v>
      </c>
      <c r="BL99" s="204">
        <v>0</v>
      </c>
      <c r="BM99" s="205">
        <v>0</v>
      </c>
      <c r="BN99" s="206">
        <v>4.3670379410083024E-3</v>
      </c>
      <c r="BO99" s="207">
        <v>1.6636335013364961E-2</v>
      </c>
      <c r="BP99" s="207">
        <v>1.6636335013364961E-2</v>
      </c>
      <c r="BQ99" s="207">
        <v>1.1645434509355472E-2</v>
      </c>
      <c r="BR99" s="207">
        <v>9.0029177998453159E-3</v>
      </c>
      <c r="BS99" s="207">
        <v>3.1193128150059302E-2</v>
      </c>
      <c r="BT99" s="207">
        <v>8.3181675066824803E-3</v>
      </c>
      <c r="BU99" s="207">
        <v>8.3181675066824803E-3</v>
      </c>
      <c r="BV99" s="207">
        <v>5.8227172546777362E-3</v>
      </c>
      <c r="BW99" s="207">
        <v>4.5014588999226579E-3</v>
      </c>
      <c r="BX99" s="207">
        <v>1.5596564075029651E-2</v>
      </c>
      <c r="BY99" s="204">
        <v>5.7323986863865245E-3</v>
      </c>
      <c r="BZ99" s="205">
        <v>1.4286626664484186E-3</v>
      </c>
      <c r="CA99" s="205">
        <v>3.1036210596800885E-3</v>
      </c>
      <c r="CB99" s="206">
        <v>6.1350878996305604E-4</v>
      </c>
      <c r="CC99" s="204">
        <v>0</v>
      </c>
      <c r="CD99" s="205">
        <v>0</v>
      </c>
      <c r="CE99" s="206">
        <v>1.2130660947245284E-2</v>
      </c>
      <c r="CF99" s="204">
        <v>0</v>
      </c>
      <c r="CG99" s="205">
        <v>0</v>
      </c>
      <c r="CH99" s="206">
        <v>6.0653304736226418E-3</v>
      </c>
      <c r="CI99" s="206">
        <v>6.1161126357644818E-3</v>
      </c>
      <c r="CJ99" s="206">
        <v>6.1161126357644818E-3</v>
      </c>
      <c r="CK99" s="206">
        <v>6.1161126357644818E-3</v>
      </c>
      <c r="CL99" s="206">
        <v>6.1161126357644818E-3</v>
      </c>
      <c r="CM99" s="206">
        <v>6.1161126357644818E-3</v>
      </c>
      <c r="CN99" s="206">
        <v>6.1161126357644818E-3</v>
      </c>
      <c r="CO99" s="206">
        <v>6.1161126357644818E-3</v>
      </c>
      <c r="CP99" s="204">
        <v>3.1972395390745915E-4</v>
      </c>
      <c r="CQ99" s="206">
        <v>6.0245945142082304E-5</v>
      </c>
      <c r="CR99" s="205">
        <v>3.0841652766642043E-4</v>
      </c>
      <c r="CS99" s="205">
        <v>6.1170427000127191E-5</v>
      </c>
      <c r="CT99" s="204">
        <v>3.1665883823728274E-4</v>
      </c>
      <c r="CU99" s="206">
        <v>7.0202644381926524E-5</v>
      </c>
      <c r="CV99" s="204">
        <v>3.3440002153497031E-4</v>
      </c>
      <c r="CW99" s="206">
        <v>6.6323916752834231E-5</v>
      </c>
      <c r="CX99" s="205">
        <v>6.15571428168891E-2</v>
      </c>
      <c r="CY99" s="205">
        <v>0.36751114503232657</v>
      </c>
      <c r="CZ99" s="205">
        <v>1.3542524976137338E-2</v>
      </c>
      <c r="DA99" s="204">
        <v>9.5435342285833773E-3</v>
      </c>
      <c r="DB99" s="208">
        <v>1.9436901259772099E-2</v>
      </c>
      <c r="DC99" s="207">
        <v>3.3727839315789593E-4</v>
      </c>
      <c r="DD99" s="204">
        <v>3.1979385943105517E-3</v>
      </c>
      <c r="DE99" s="206">
        <v>9.71209424499243E-5</v>
      </c>
      <c r="DF99" s="204">
        <v>6.9133476332748612E-4</v>
      </c>
      <c r="DG99" s="206">
        <v>1.3026898897383643E-4</v>
      </c>
      <c r="DH99" s="207">
        <v>2.250729449961329E-3</v>
      </c>
      <c r="DI99" s="207">
        <v>1.1722549218548589E-2</v>
      </c>
      <c r="DJ99" s="204">
        <v>1.8118205024169342E-5</v>
      </c>
      <c r="DK99" s="205">
        <v>2.2099335276116918E-5</v>
      </c>
      <c r="DL99" s="206">
        <v>6.7161478632701713E-5</v>
      </c>
      <c r="DM99" s="206">
        <v>1.1049667638058458E-3</v>
      </c>
      <c r="DN99" s="206">
        <v>1.1253647249806644E-2</v>
      </c>
      <c r="DO99" s="207">
        <v>1.1049667638058458E-3</v>
      </c>
      <c r="DP99" s="207">
        <v>1.1722549218548589E-2</v>
      </c>
      <c r="DQ99" s="207">
        <v>7.5359244976383799E-2</v>
      </c>
      <c r="DR99" s="205">
        <v>3.6321376641274938E-4</v>
      </c>
      <c r="DS99" s="205">
        <v>8.2442403725369902E-5</v>
      </c>
      <c r="DT99" s="205">
        <v>3.086515019095744E-4</v>
      </c>
      <c r="DU99" s="206">
        <v>1.9687212798114348E-5</v>
      </c>
      <c r="DV99" s="204">
        <v>2.1282143930401157E-5</v>
      </c>
      <c r="DW99" s="206">
        <v>5.8963570148226857E-4</v>
      </c>
      <c r="DX99" s="204">
        <v>5.614971085584214E-5</v>
      </c>
      <c r="DY99" s="206">
        <v>7.3704462685283577E-4</v>
      </c>
      <c r="DZ99" s="207">
        <v>5.6149710855842144E-6</v>
      </c>
      <c r="EA99" s="204">
        <v>1.132828337650791E-4</v>
      </c>
      <c r="EB99" s="206">
        <v>1.4869979322881467E-3</v>
      </c>
      <c r="EC99" s="207">
        <v>6.3936808614239063E-5</v>
      </c>
      <c r="ED99" s="204">
        <v>7.436536128927928E-5</v>
      </c>
      <c r="EE99" s="206">
        <v>9.7615088531716567E-4</v>
      </c>
      <c r="EF99" s="204">
        <v>9.9221883464344646E-3</v>
      </c>
      <c r="EG99" s="205">
        <v>0.12673153317214259</v>
      </c>
      <c r="EH99" s="205">
        <v>1.3711589941238698E-2</v>
      </c>
      <c r="EI99" s="205">
        <v>0.34300481732529725</v>
      </c>
      <c r="EJ99" s="206">
        <v>1.8835581966722692E-2</v>
      </c>
      <c r="EK99" s="206">
        <v>6.1161126357644809E-3</v>
      </c>
      <c r="EL99" s="205">
        <v>0.32950198624757071</v>
      </c>
      <c r="EM99" s="205">
        <v>7.4790490588574732E-2</v>
      </c>
      <c r="EN99" s="205">
        <v>0.28000393251044675</v>
      </c>
      <c r="EO99" s="206">
        <v>1.7859939023582034E-2</v>
      </c>
      <c r="EP99" s="206">
        <v>6.4676133619578418E-3</v>
      </c>
      <c r="EQ99" s="205">
        <v>0</v>
      </c>
      <c r="ER99" s="205">
        <v>5.0660314111917104E-3</v>
      </c>
      <c r="ES99" s="205">
        <v>1.467390182070257E-2</v>
      </c>
      <c r="ET99" s="206">
        <v>0</v>
      </c>
      <c r="EU99" s="205">
        <v>5.8682176445083462E-3</v>
      </c>
      <c r="EV99" s="205">
        <v>1.5464522443713697E-3</v>
      </c>
      <c r="EW99" s="205">
        <v>1.9391091875411929E-3</v>
      </c>
      <c r="EX99" s="206">
        <v>1.0349470417366691E-3</v>
      </c>
      <c r="EY99" s="204">
        <v>0.97798669660714299</v>
      </c>
      <c r="EZ99" s="206">
        <v>3.6105458327611695E-2</v>
      </c>
      <c r="FA99" s="207">
        <v>5.0368802249192647E-4</v>
      </c>
      <c r="FB99" s="207">
        <v>5.3840041541511092E-4</v>
      </c>
      <c r="FC99" s="207">
        <v>1.3483720274581519E-5</v>
      </c>
      <c r="FD99" s="204">
        <v>2.4758034580510183E-2</v>
      </c>
      <c r="FE99" s="205">
        <v>2.5111528290838368E-2</v>
      </c>
      <c r="FF99" s="205">
        <v>6.5864639588584313E-4</v>
      </c>
      <c r="FG99" s="205">
        <v>2.0343422420775578E-3</v>
      </c>
      <c r="FH99" s="205">
        <v>8.3126768567876649E-3</v>
      </c>
      <c r="FI99" s="206">
        <v>5.0893939939516313E-4</v>
      </c>
      <c r="FJ99" s="206">
        <v>4.4198670552233832E-3</v>
      </c>
      <c r="FK99" s="207">
        <v>4.4995003661946567E-4</v>
      </c>
      <c r="FL99" s="206">
        <v>0.1041914754281896</v>
      </c>
      <c r="FM99" s="206">
        <v>0</v>
      </c>
      <c r="FN99" s="206">
        <v>0</v>
      </c>
      <c r="FO99" s="206">
        <v>0</v>
      </c>
      <c r="FP99" s="206">
        <v>0</v>
      </c>
      <c r="FQ99" s="206">
        <v>0</v>
      </c>
      <c r="FR99" s="206">
        <v>0</v>
      </c>
      <c r="FS99" s="206">
        <v>0</v>
      </c>
      <c r="FT99" s="206">
        <v>0</v>
      </c>
      <c r="FU99" s="206">
        <v>6.251075353103811E-3</v>
      </c>
      <c r="FV99" s="204">
        <v>3.6105458327611695E-2</v>
      </c>
      <c r="FW99" s="205">
        <v>7.6983031421768974E-2</v>
      </c>
      <c r="FX99" s="206">
        <v>4.1838604033570086E-2</v>
      </c>
      <c r="FY99" s="205">
        <v>1.1966097032001606E-2</v>
      </c>
      <c r="FZ99" s="207">
        <v>1.679036965817543E-3</v>
      </c>
      <c r="GA99" s="207">
        <v>2.250729449961329E-3</v>
      </c>
      <c r="GB99" s="207">
        <v>2.5688458476519427E-3</v>
      </c>
      <c r="GC99" s="207">
        <v>2.9113586273388681E-3</v>
      </c>
      <c r="GD99" s="207">
        <v>1.023262236503122E-3</v>
      </c>
      <c r="GE99" s="204">
        <v>0.99498124352647443</v>
      </c>
      <c r="GF99" s="205">
        <v>0.11263896365488035</v>
      </c>
      <c r="GG99" s="205">
        <v>0.28162257495537119</v>
      </c>
      <c r="GH99" s="207">
        <v>1.0326896379607223E-2</v>
      </c>
      <c r="GI99" s="204">
        <v>3.5751013149600561E-3</v>
      </c>
      <c r="GJ99" s="204">
        <v>0.53517400746674726</v>
      </c>
      <c r="GK99" s="205">
        <v>0.14442183331044678</v>
      </c>
      <c r="GL99" s="206">
        <v>9.7045287577962273E-3</v>
      </c>
      <c r="GM99" s="205">
        <v>0.32950198624757071</v>
      </c>
      <c r="GN99" s="205">
        <v>7.4790490588574732E-2</v>
      </c>
      <c r="GO99" s="205">
        <v>0.49000688189328179</v>
      </c>
      <c r="GP99" s="206">
        <v>1.4287951218865627E-2</v>
      </c>
      <c r="GQ99" s="207">
        <v>1.517430415776452E-2</v>
      </c>
      <c r="GR99" s="207">
        <v>5.7331192228117438E-2</v>
      </c>
      <c r="GS99" s="207">
        <v>8.2615171036857799E-3</v>
      </c>
    </row>
    <row r="100" spans="1:201" s="62" customFormat="1" x14ac:dyDescent="0.35">
      <c r="A100" s="209" t="s">
        <v>110</v>
      </c>
    </row>
    <row r="101" spans="1:201" s="62" customFormat="1" ht="14" x14ac:dyDescent="0.3">
      <c r="A101" s="61" t="s">
        <v>321</v>
      </c>
      <c r="BS101" s="63"/>
      <c r="BW101" s="63"/>
      <c r="CA101" s="63"/>
      <c r="CV101" s="63"/>
    </row>
    <row r="102" spans="1:201" s="62" customFormat="1" ht="104" customHeight="1" x14ac:dyDescent="0.3">
      <c r="A102" s="252"/>
      <c r="B102" s="252" t="s">
        <v>322</v>
      </c>
      <c r="C102" s="214" t="s">
        <v>323</v>
      </c>
      <c r="D102" s="252" t="s">
        <v>121</v>
      </c>
      <c r="E102" s="252" t="s">
        <v>324</v>
      </c>
      <c r="F102" s="590" t="s">
        <v>88</v>
      </c>
      <c r="G102" s="591"/>
      <c r="H102" s="253" t="s">
        <v>8</v>
      </c>
      <c r="I102" s="590" t="s">
        <v>89</v>
      </c>
      <c r="J102" s="591"/>
      <c r="K102" s="216" t="s">
        <v>9</v>
      </c>
      <c r="L102" s="587" t="s">
        <v>11</v>
      </c>
      <c r="M102" s="589"/>
      <c r="N102" s="587" t="s">
        <v>12</v>
      </c>
      <c r="O102" s="589"/>
      <c r="P102" s="590" t="s">
        <v>13</v>
      </c>
      <c r="Q102" s="591"/>
      <c r="R102" s="587" t="s">
        <v>90</v>
      </c>
      <c r="S102" s="589"/>
      <c r="T102" s="595" t="s">
        <v>14</v>
      </c>
      <c r="U102" s="597"/>
      <c r="V102" s="214" t="s">
        <v>124</v>
      </c>
      <c r="W102" s="595" t="s">
        <v>125</v>
      </c>
      <c r="X102" s="597"/>
      <c r="Y102" s="214" t="s">
        <v>107</v>
      </c>
      <c r="Z102" s="214" t="s">
        <v>108</v>
      </c>
      <c r="AA102" s="214" t="s">
        <v>109</v>
      </c>
      <c r="AB102" s="214" t="s">
        <v>126</v>
      </c>
      <c r="AC102" s="252" t="s">
        <v>325</v>
      </c>
      <c r="AD102" s="590" t="s">
        <v>326</v>
      </c>
      <c r="AE102" s="591"/>
      <c r="AF102" s="590" t="s">
        <v>327</v>
      </c>
      <c r="AG102" s="591"/>
      <c r="AH102" s="584" t="s">
        <v>328</v>
      </c>
      <c r="AI102" s="586"/>
      <c r="AJ102" s="584" t="s">
        <v>329</v>
      </c>
      <c r="AK102" s="586"/>
      <c r="AL102" s="584" t="s">
        <v>132</v>
      </c>
      <c r="AM102" s="586"/>
      <c r="AN102" s="590" t="s">
        <v>133</v>
      </c>
      <c r="AO102" s="591"/>
      <c r="AP102" s="590" t="s">
        <v>134</v>
      </c>
      <c r="AQ102" s="591"/>
      <c r="AR102" s="584" t="s">
        <v>135</v>
      </c>
      <c r="AS102" s="586"/>
      <c r="AT102" s="584" t="s">
        <v>330</v>
      </c>
      <c r="AU102" s="586"/>
      <c r="AV102" s="587" t="s">
        <v>331</v>
      </c>
      <c r="AW102" s="588"/>
      <c r="AX102" s="589"/>
      <c r="AY102" s="595" t="s">
        <v>303</v>
      </c>
      <c r="AZ102" s="596"/>
      <c r="BA102" s="597"/>
      <c r="BB102" s="587" t="s">
        <v>138</v>
      </c>
      <c r="BC102" s="588"/>
      <c r="BD102" s="589"/>
      <c r="BE102" s="595" t="s">
        <v>139</v>
      </c>
      <c r="BF102" s="596"/>
      <c r="BG102" s="597"/>
      <c r="BH102" s="595" t="s">
        <v>140</v>
      </c>
      <c r="BI102" s="596"/>
      <c r="BJ102" s="597"/>
      <c r="BK102" s="595" t="s">
        <v>332</v>
      </c>
      <c r="BL102" s="596"/>
      <c r="BM102" s="597"/>
      <c r="BN102" s="595" t="s">
        <v>142</v>
      </c>
      <c r="BO102" s="596"/>
      <c r="BP102" s="597"/>
      <c r="BQ102" s="595" t="s">
        <v>143</v>
      </c>
      <c r="BR102" s="596"/>
      <c r="BS102" s="597"/>
      <c r="BT102" s="595" t="s">
        <v>144</v>
      </c>
      <c r="BU102" s="596"/>
      <c r="BV102" s="597"/>
      <c r="BW102" s="595" t="s">
        <v>145</v>
      </c>
      <c r="BX102" s="596"/>
      <c r="BY102" s="597"/>
      <c r="BZ102" s="595" t="s">
        <v>146</v>
      </c>
      <c r="CA102" s="596"/>
      <c r="CB102" s="597"/>
      <c r="CC102" s="595" t="s">
        <v>147</v>
      </c>
      <c r="CD102" s="596"/>
      <c r="CE102" s="597"/>
      <c r="CF102" s="595" t="s">
        <v>148</v>
      </c>
      <c r="CG102" s="596"/>
      <c r="CH102" s="597"/>
      <c r="CI102" s="584" t="s">
        <v>149</v>
      </c>
      <c r="CJ102" s="586"/>
      <c r="CK102" s="584" t="s">
        <v>333</v>
      </c>
      <c r="CL102" s="585"/>
      <c r="CM102" s="586"/>
      <c r="CN102" s="590" t="s">
        <v>151</v>
      </c>
      <c r="CO102" s="591"/>
      <c r="CP102" s="71" t="s">
        <v>334</v>
      </c>
      <c r="CQ102" s="595" t="s">
        <v>113</v>
      </c>
      <c r="CR102" s="596"/>
      <c r="CS102" s="596"/>
      <c r="CT102" s="596"/>
      <c r="CU102" s="596"/>
      <c r="CV102" s="596"/>
      <c r="CW102" s="596"/>
      <c r="CX102" s="596"/>
      <c r="CY102" s="596"/>
      <c r="CZ102" s="596"/>
      <c r="DA102" s="596"/>
      <c r="DB102" s="596"/>
      <c r="DC102" s="596"/>
      <c r="DD102" s="596"/>
      <c r="DE102" s="596"/>
      <c r="DF102" s="597"/>
      <c r="DG102" s="214" t="s">
        <v>301</v>
      </c>
      <c r="DH102" s="333" t="s">
        <v>158</v>
      </c>
      <c r="DI102" s="334" t="s">
        <v>335</v>
      </c>
      <c r="DJ102" s="598" t="s">
        <v>336</v>
      </c>
      <c r="DK102" s="599"/>
      <c r="DL102" s="590" t="s">
        <v>159</v>
      </c>
      <c r="DM102" s="591"/>
      <c r="DN102" s="590" t="s">
        <v>160</v>
      </c>
      <c r="DO102" s="591"/>
      <c r="DP102" s="590" t="s">
        <v>161</v>
      </c>
      <c r="DQ102" s="591"/>
      <c r="DR102" s="590" t="s">
        <v>337</v>
      </c>
      <c r="DS102" s="591"/>
      <c r="DT102" s="595" t="s">
        <v>338</v>
      </c>
      <c r="DU102" s="596"/>
      <c r="DV102" s="597"/>
      <c r="DW102" s="590" t="s">
        <v>339</v>
      </c>
      <c r="DX102" s="591"/>
      <c r="DY102" s="595" t="s">
        <v>340</v>
      </c>
      <c r="DZ102" s="597"/>
      <c r="EA102" s="590" t="s">
        <v>341</v>
      </c>
      <c r="EB102" s="591"/>
      <c r="EC102" s="590" t="s">
        <v>342</v>
      </c>
      <c r="ED102" s="591"/>
      <c r="EE102" s="587" t="s">
        <v>95</v>
      </c>
      <c r="EF102" s="588"/>
      <c r="EG102" s="589"/>
      <c r="EH102" s="587" t="s">
        <v>297</v>
      </c>
      <c r="EI102" s="588"/>
      <c r="EJ102" s="589"/>
      <c r="EK102" s="252" t="s">
        <v>106</v>
      </c>
      <c r="EL102" s="216" t="s">
        <v>343</v>
      </c>
      <c r="EM102" s="334" t="s">
        <v>230</v>
      </c>
      <c r="EN102" s="334" t="s">
        <v>272</v>
      </c>
      <c r="EO102" s="74" t="s">
        <v>344</v>
      </c>
      <c r="EP102" s="73" t="s">
        <v>222</v>
      </c>
      <c r="EQ102" s="590" t="s">
        <v>223</v>
      </c>
      <c r="ER102" s="591"/>
      <c r="ES102" s="75" t="s">
        <v>345</v>
      </c>
      <c r="ET102" s="584" t="s">
        <v>111</v>
      </c>
      <c r="EU102" s="586"/>
      <c r="EV102" s="584" t="s">
        <v>346</v>
      </c>
      <c r="EW102" s="586"/>
      <c r="EX102" s="590" t="s">
        <v>219</v>
      </c>
      <c r="EY102" s="591"/>
      <c r="EZ102" s="590" t="s">
        <v>220</v>
      </c>
      <c r="FA102" s="591"/>
      <c r="FB102" s="590" t="s">
        <v>225</v>
      </c>
      <c r="FC102" s="591"/>
      <c r="FD102" s="71" t="s">
        <v>226</v>
      </c>
      <c r="FE102" s="590" t="s">
        <v>227</v>
      </c>
      <c r="FF102" s="591"/>
      <c r="FG102" s="73" t="s">
        <v>228</v>
      </c>
      <c r="FH102" s="73" t="s">
        <v>273</v>
      </c>
      <c r="FI102" s="73" t="s">
        <v>274</v>
      </c>
      <c r="FJ102" s="73" t="s">
        <v>275</v>
      </c>
      <c r="FK102" s="73" t="s">
        <v>276</v>
      </c>
      <c r="FL102" s="73" t="s">
        <v>277</v>
      </c>
      <c r="FM102" s="73" t="s">
        <v>278</v>
      </c>
      <c r="FN102" s="590" t="s">
        <v>279</v>
      </c>
      <c r="FO102" s="591"/>
      <c r="FP102" s="73" t="s">
        <v>347</v>
      </c>
      <c r="FQ102" s="72" t="s">
        <v>6</v>
      </c>
      <c r="FR102" s="72" t="s">
        <v>7</v>
      </c>
      <c r="FS102" s="73" t="s">
        <v>283</v>
      </c>
      <c r="FT102" s="216" t="s">
        <v>91</v>
      </c>
      <c r="FU102" s="216" t="s">
        <v>92</v>
      </c>
      <c r="FV102" s="73" t="s">
        <v>302</v>
      </c>
      <c r="FW102" s="590" t="s">
        <v>16</v>
      </c>
      <c r="FX102" s="591"/>
      <c r="FY102" s="592" t="s">
        <v>348</v>
      </c>
      <c r="FZ102" s="593"/>
      <c r="GA102" s="593"/>
      <c r="GB102" s="593"/>
      <c r="GC102" s="593"/>
      <c r="GD102" s="593"/>
      <c r="GE102" s="593"/>
      <c r="GF102" s="593"/>
      <c r="GG102" s="594"/>
      <c r="GH102" s="73" t="s">
        <v>349</v>
      </c>
      <c r="GI102" s="590" t="s">
        <v>305</v>
      </c>
      <c r="GJ102" s="591"/>
      <c r="GK102" s="73" t="s">
        <v>306</v>
      </c>
      <c r="GL102" s="590" t="s">
        <v>17</v>
      </c>
      <c r="GM102" s="591"/>
    </row>
    <row r="103" spans="1:201" s="62" customFormat="1" ht="159.5" x14ac:dyDescent="0.3">
      <c r="A103" s="254" t="s">
        <v>350</v>
      </c>
      <c r="B103" s="255" t="s">
        <v>351</v>
      </c>
      <c r="C103" s="305" t="s">
        <v>351</v>
      </c>
      <c r="D103" s="255" t="s">
        <v>351</v>
      </c>
      <c r="E103" s="255" t="s">
        <v>351</v>
      </c>
      <c r="F103" s="308" t="s">
        <v>32</v>
      </c>
      <c r="G103" s="309" t="s">
        <v>33</v>
      </c>
      <c r="H103" s="258" t="s">
        <v>34</v>
      </c>
      <c r="I103" s="308" t="s">
        <v>36</v>
      </c>
      <c r="J103" s="309" t="s">
        <v>37</v>
      </c>
      <c r="K103" s="314" t="s">
        <v>34</v>
      </c>
      <c r="L103" s="259" t="s">
        <v>352</v>
      </c>
      <c r="M103" s="258" t="s">
        <v>353</v>
      </c>
      <c r="N103" s="259" t="s">
        <v>352</v>
      </c>
      <c r="O103" s="258" t="s">
        <v>353</v>
      </c>
      <c r="P103" s="315" t="s">
        <v>352</v>
      </c>
      <c r="Q103" s="314" t="s">
        <v>353</v>
      </c>
      <c r="R103" s="259" t="s">
        <v>354</v>
      </c>
      <c r="S103" s="258" t="s">
        <v>355</v>
      </c>
      <c r="T103" s="315" t="s">
        <v>356</v>
      </c>
      <c r="U103" s="314" t="s">
        <v>357</v>
      </c>
      <c r="V103" s="305" t="s">
        <v>358</v>
      </c>
      <c r="W103" s="305" t="s">
        <v>358</v>
      </c>
      <c r="X103" s="305" t="s">
        <v>359</v>
      </c>
      <c r="Y103" s="305" t="s">
        <v>360</v>
      </c>
      <c r="Z103" s="305" t="s">
        <v>361</v>
      </c>
      <c r="AA103" s="305" t="s">
        <v>362</v>
      </c>
      <c r="AB103" s="305" t="s">
        <v>363</v>
      </c>
      <c r="AC103" s="255" t="s">
        <v>364</v>
      </c>
      <c r="AD103" s="308" t="s">
        <v>365</v>
      </c>
      <c r="AE103" s="309" t="s">
        <v>366</v>
      </c>
      <c r="AF103" s="308" t="s">
        <v>365</v>
      </c>
      <c r="AG103" s="309" t="s">
        <v>366</v>
      </c>
      <c r="AH103" s="256" t="s">
        <v>365</v>
      </c>
      <c r="AI103" s="257" t="s">
        <v>366</v>
      </c>
      <c r="AJ103" s="256" t="s">
        <v>367</v>
      </c>
      <c r="AK103" s="257" t="s">
        <v>368</v>
      </c>
      <c r="AL103" s="256" t="s">
        <v>369</v>
      </c>
      <c r="AM103" s="257" t="s">
        <v>370</v>
      </c>
      <c r="AN103" s="308" t="s">
        <v>371</v>
      </c>
      <c r="AO103" s="309" t="s">
        <v>372</v>
      </c>
      <c r="AP103" s="308" t="s">
        <v>373</v>
      </c>
      <c r="AQ103" s="309" t="s">
        <v>374</v>
      </c>
      <c r="AR103" s="256" t="s">
        <v>375</v>
      </c>
      <c r="AS103" s="257" t="s">
        <v>376</v>
      </c>
      <c r="AT103" s="256" t="s">
        <v>377</v>
      </c>
      <c r="AU103" s="257" t="s">
        <v>378</v>
      </c>
      <c r="AV103" s="259" t="s">
        <v>379</v>
      </c>
      <c r="AW103" s="260" t="s">
        <v>380</v>
      </c>
      <c r="AX103" s="258" t="s">
        <v>381</v>
      </c>
      <c r="AY103" s="308" t="s">
        <v>379</v>
      </c>
      <c r="AZ103" s="318" t="s">
        <v>380</v>
      </c>
      <c r="BA103" s="319" t="s">
        <v>381</v>
      </c>
      <c r="BB103" s="259" t="s">
        <v>379</v>
      </c>
      <c r="BC103" s="260" t="s">
        <v>380</v>
      </c>
      <c r="BD103" s="258" t="s">
        <v>381</v>
      </c>
      <c r="BE103" s="315" t="s">
        <v>379</v>
      </c>
      <c r="BF103" s="320" t="s">
        <v>380</v>
      </c>
      <c r="BG103" s="314" t="s">
        <v>381</v>
      </c>
      <c r="BH103" s="315" t="s">
        <v>379</v>
      </c>
      <c r="BI103" s="320" t="s">
        <v>380</v>
      </c>
      <c r="BJ103" s="314" t="s">
        <v>381</v>
      </c>
      <c r="BK103" s="315" t="s">
        <v>379</v>
      </c>
      <c r="BL103" s="320" t="s">
        <v>380</v>
      </c>
      <c r="BM103" s="314" t="s">
        <v>381</v>
      </c>
      <c r="BN103" s="315" t="s">
        <v>379</v>
      </c>
      <c r="BO103" s="320" t="s">
        <v>380</v>
      </c>
      <c r="BP103" s="314" t="s">
        <v>381</v>
      </c>
      <c r="BQ103" s="315" t="s">
        <v>379</v>
      </c>
      <c r="BR103" s="320" t="s">
        <v>380</v>
      </c>
      <c r="BS103" s="314" t="s">
        <v>381</v>
      </c>
      <c r="BT103" s="315" t="s">
        <v>379</v>
      </c>
      <c r="BU103" s="320" t="s">
        <v>380</v>
      </c>
      <c r="BV103" s="314" t="s">
        <v>381</v>
      </c>
      <c r="BW103" s="315" t="s">
        <v>379</v>
      </c>
      <c r="BX103" s="320" t="s">
        <v>380</v>
      </c>
      <c r="BY103" s="314" t="s">
        <v>381</v>
      </c>
      <c r="BZ103" s="315" t="s">
        <v>379</v>
      </c>
      <c r="CA103" s="320" t="s">
        <v>380</v>
      </c>
      <c r="CB103" s="314" t="s">
        <v>381</v>
      </c>
      <c r="CC103" s="315" t="s">
        <v>379</v>
      </c>
      <c r="CD103" s="320" t="s">
        <v>380</v>
      </c>
      <c r="CE103" s="314" t="s">
        <v>381</v>
      </c>
      <c r="CF103" s="315" t="s">
        <v>379</v>
      </c>
      <c r="CG103" s="320" t="s">
        <v>380</v>
      </c>
      <c r="CH103" s="314" t="s">
        <v>381</v>
      </c>
      <c r="CI103" s="256" t="s">
        <v>382</v>
      </c>
      <c r="CJ103" s="257" t="s">
        <v>383</v>
      </c>
      <c r="CK103" s="261" t="s">
        <v>384</v>
      </c>
      <c r="CL103" s="261" t="s">
        <v>385</v>
      </c>
      <c r="CM103" s="261" t="s">
        <v>386</v>
      </c>
      <c r="CN103" s="308" t="s">
        <v>382</v>
      </c>
      <c r="CO103" s="309" t="s">
        <v>387</v>
      </c>
      <c r="CP103" s="335" t="s">
        <v>388</v>
      </c>
      <c r="CQ103" s="315" t="s">
        <v>389</v>
      </c>
      <c r="CR103" s="336" t="s">
        <v>390</v>
      </c>
      <c r="CS103" s="336" t="s">
        <v>391</v>
      </c>
      <c r="CT103" s="336" t="s">
        <v>392</v>
      </c>
      <c r="CU103" s="320" t="s">
        <v>393</v>
      </c>
      <c r="CV103" s="337" t="s">
        <v>394</v>
      </c>
      <c r="CW103" s="318" t="s">
        <v>395</v>
      </c>
      <c r="CX103" s="338" t="s">
        <v>396</v>
      </c>
      <c r="CY103" s="318" t="s">
        <v>397</v>
      </c>
      <c r="CZ103" s="318" t="s">
        <v>398</v>
      </c>
      <c r="DA103" s="335" t="s">
        <v>399</v>
      </c>
      <c r="DB103" s="339" t="s">
        <v>400</v>
      </c>
      <c r="DC103" s="338" t="s">
        <v>401</v>
      </c>
      <c r="DD103" s="318" t="s">
        <v>402</v>
      </c>
      <c r="DE103" s="318" t="s">
        <v>403</v>
      </c>
      <c r="DF103" s="309" t="s">
        <v>404</v>
      </c>
      <c r="DG103" s="340" t="s">
        <v>405</v>
      </c>
      <c r="DH103" s="335" t="s">
        <v>406</v>
      </c>
      <c r="DI103" s="340" t="s">
        <v>247</v>
      </c>
      <c r="DJ103" s="335" t="s">
        <v>248</v>
      </c>
      <c r="DK103" s="335" t="s">
        <v>249</v>
      </c>
      <c r="DL103" s="315" t="s">
        <v>407</v>
      </c>
      <c r="DM103" s="314" t="s">
        <v>408</v>
      </c>
      <c r="DN103" s="308" t="s">
        <v>409</v>
      </c>
      <c r="DO103" s="309" t="s">
        <v>410</v>
      </c>
      <c r="DP103" s="308" t="s">
        <v>411</v>
      </c>
      <c r="DQ103" s="309" t="s">
        <v>412</v>
      </c>
      <c r="DR103" s="308" t="s">
        <v>413</v>
      </c>
      <c r="DS103" s="309" t="s">
        <v>414</v>
      </c>
      <c r="DT103" s="315" t="s">
        <v>415</v>
      </c>
      <c r="DU103" s="320" t="s">
        <v>416</v>
      </c>
      <c r="DV103" s="314" t="s">
        <v>417</v>
      </c>
      <c r="DW103" s="308" t="s">
        <v>418</v>
      </c>
      <c r="DX103" s="309" t="s">
        <v>414</v>
      </c>
      <c r="DY103" s="320" t="s">
        <v>419</v>
      </c>
      <c r="DZ103" s="320" t="s">
        <v>420</v>
      </c>
      <c r="EA103" s="315" t="s">
        <v>421</v>
      </c>
      <c r="EB103" s="314" t="s">
        <v>422</v>
      </c>
      <c r="EC103" s="320" t="s">
        <v>423</v>
      </c>
      <c r="ED103" s="320" t="s">
        <v>424</v>
      </c>
      <c r="EE103" s="259" t="s">
        <v>425</v>
      </c>
      <c r="EF103" s="260" t="s">
        <v>426</v>
      </c>
      <c r="EG103" s="258" t="s">
        <v>427</v>
      </c>
      <c r="EH103" s="259" t="s">
        <v>428</v>
      </c>
      <c r="EI103" s="260" t="s">
        <v>429</v>
      </c>
      <c r="EJ103" s="258" t="s">
        <v>430</v>
      </c>
      <c r="EK103" s="255" t="s">
        <v>431</v>
      </c>
      <c r="EL103" s="314" t="s">
        <v>343</v>
      </c>
      <c r="EM103" s="305" t="s">
        <v>432</v>
      </c>
      <c r="EN103" s="305" t="s">
        <v>432</v>
      </c>
      <c r="EO103" s="308" t="s">
        <v>433</v>
      </c>
      <c r="EP103" s="340" t="s">
        <v>434</v>
      </c>
      <c r="EQ103" s="308" t="s">
        <v>435</v>
      </c>
      <c r="ER103" s="309" t="s">
        <v>387</v>
      </c>
      <c r="ES103" s="309" t="s">
        <v>436</v>
      </c>
      <c r="ET103" s="259" t="s">
        <v>437</v>
      </c>
      <c r="EU103" s="258" t="s">
        <v>438</v>
      </c>
      <c r="EV103" s="259" t="s">
        <v>437</v>
      </c>
      <c r="EW103" s="258" t="s">
        <v>438</v>
      </c>
      <c r="EX103" s="308" t="s">
        <v>439</v>
      </c>
      <c r="EY103" s="309" t="s">
        <v>440</v>
      </c>
      <c r="EZ103" s="308" t="s">
        <v>441</v>
      </c>
      <c r="FA103" s="309" t="s">
        <v>442</v>
      </c>
      <c r="FB103" s="308" t="s">
        <v>382</v>
      </c>
      <c r="FC103" s="309" t="s">
        <v>387</v>
      </c>
      <c r="FD103" s="335" t="s">
        <v>388</v>
      </c>
      <c r="FE103" s="347" t="s">
        <v>443</v>
      </c>
      <c r="FF103" s="309" t="s">
        <v>387</v>
      </c>
      <c r="FG103" s="218" t="s">
        <v>444</v>
      </c>
      <c r="FH103" s="218" t="s">
        <v>445</v>
      </c>
      <c r="FI103" s="218" t="s">
        <v>446</v>
      </c>
      <c r="FJ103" s="218" t="s">
        <v>447</v>
      </c>
      <c r="FK103" s="218" t="s">
        <v>446</v>
      </c>
      <c r="FL103" s="218" t="s">
        <v>364</v>
      </c>
      <c r="FM103" s="218" t="s">
        <v>446</v>
      </c>
      <c r="FN103" s="315" t="s">
        <v>448</v>
      </c>
      <c r="FO103" s="314" t="s">
        <v>449</v>
      </c>
      <c r="FP103" s="340" t="s">
        <v>450</v>
      </c>
      <c r="FQ103" s="255" t="s">
        <v>351</v>
      </c>
      <c r="FR103" s="255" t="s">
        <v>351</v>
      </c>
      <c r="FS103" s="305" t="s">
        <v>451</v>
      </c>
      <c r="FT103" s="314" t="s">
        <v>34</v>
      </c>
      <c r="FU103" s="314" t="s">
        <v>34</v>
      </c>
      <c r="FV103" s="340" t="s">
        <v>367</v>
      </c>
      <c r="FW103" s="308" t="s">
        <v>452</v>
      </c>
      <c r="FX103" s="309" t="s">
        <v>453</v>
      </c>
      <c r="FY103" s="314" t="s">
        <v>454</v>
      </c>
      <c r="FZ103" s="314" t="s">
        <v>455</v>
      </c>
      <c r="GA103" s="314" t="s">
        <v>456</v>
      </c>
      <c r="GB103" s="314" t="s">
        <v>457</v>
      </c>
      <c r="GC103" s="314" t="s">
        <v>458</v>
      </c>
      <c r="GD103" s="314" t="s">
        <v>459</v>
      </c>
      <c r="GE103" s="314" t="s">
        <v>460</v>
      </c>
      <c r="GF103" s="314" t="s">
        <v>461</v>
      </c>
      <c r="GG103" s="314" t="s">
        <v>462</v>
      </c>
      <c r="GH103" s="314" t="s">
        <v>296</v>
      </c>
      <c r="GI103" s="347" t="s">
        <v>463</v>
      </c>
      <c r="GJ103" s="309" t="s">
        <v>387</v>
      </c>
      <c r="GK103" s="218" t="s">
        <v>464</v>
      </c>
      <c r="GL103" s="347" t="s">
        <v>354</v>
      </c>
      <c r="GM103" s="309" t="s">
        <v>355</v>
      </c>
    </row>
    <row r="104" spans="1:201" s="63" customFormat="1" ht="12.5" x14ac:dyDescent="0.25">
      <c r="A104" s="262" t="s">
        <v>465</v>
      </c>
      <c r="B104" s="263"/>
      <c r="C104" s="306"/>
      <c r="D104" s="263"/>
      <c r="E104" s="263"/>
      <c r="F104" s="310"/>
      <c r="G104" s="311"/>
      <c r="H104" s="265"/>
      <c r="I104" s="310"/>
      <c r="J104" s="311"/>
      <c r="K104" s="311"/>
      <c r="L104" s="264"/>
      <c r="M104" s="265"/>
      <c r="N104" s="264"/>
      <c r="O104" s="265"/>
      <c r="P104" s="310"/>
      <c r="Q104" s="311"/>
      <c r="R104" s="264"/>
      <c r="S104" s="265"/>
      <c r="T104" s="310"/>
      <c r="U104" s="311"/>
      <c r="V104" s="306"/>
      <c r="W104" s="306"/>
      <c r="X104" s="306"/>
      <c r="Y104" s="306"/>
      <c r="Z104" s="306"/>
      <c r="AA104" s="306"/>
      <c r="AB104" s="306"/>
      <c r="AC104" s="263"/>
      <c r="AD104" s="310"/>
      <c r="AE104" s="311"/>
      <c r="AF104" s="310"/>
      <c r="AG104" s="311"/>
      <c r="AH104" s="264"/>
      <c r="AI104" s="265"/>
      <c r="AJ104" s="264"/>
      <c r="AK104" s="265"/>
      <c r="AL104" s="264"/>
      <c r="AM104" s="265"/>
      <c r="AN104" s="310"/>
      <c r="AO104" s="311"/>
      <c r="AP104" s="310"/>
      <c r="AQ104" s="311"/>
      <c r="AR104" s="264"/>
      <c r="AS104" s="265"/>
      <c r="AT104" s="264"/>
      <c r="AU104" s="265"/>
      <c r="AV104" s="264"/>
      <c r="AW104" s="266"/>
      <c r="AX104" s="265"/>
      <c r="AY104" s="310"/>
      <c r="AZ104" s="321"/>
      <c r="BA104" s="322"/>
      <c r="BB104" s="264"/>
      <c r="BC104" s="266"/>
      <c r="BD104" s="265"/>
      <c r="BE104" s="310"/>
      <c r="BF104" s="323"/>
      <c r="BG104" s="311"/>
      <c r="BH104" s="310"/>
      <c r="BI104" s="323"/>
      <c r="BJ104" s="311"/>
      <c r="BK104" s="310"/>
      <c r="BL104" s="323"/>
      <c r="BM104" s="311"/>
      <c r="BN104" s="310"/>
      <c r="BO104" s="323"/>
      <c r="BP104" s="311"/>
      <c r="BQ104" s="310"/>
      <c r="BR104" s="323"/>
      <c r="BS104" s="311"/>
      <c r="BT104" s="310"/>
      <c r="BU104" s="323"/>
      <c r="BV104" s="311"/>
      <c r="BW104" s="310"/>
      <c r="BX104" s="323"/>
      <c r="BY104" s="311"/>
      <c r="BZ104" s="310"/>
      <c r="CA104" s="323"/>
      <c r="CB104" s="311"/>
      <c r="CC104" s="310"/>
      <c r="CD104" s="323"/>
      <c r="CE104" s="311"/>
      <c r="CF104" s="310"/>
      <c r="CG104" s="323"/>
      <c r="CH104" s="311"/>
      <c r="CI104" s="264"/>
      <c r="CJ104" s="265"/>
      <c r="CK104" s="266"/>
      <c r="CL104" s="266"/>
      <c r="CM104" s="266"/>
      <c r="CN104" s="310"/>
      <c r="CO104" s="311"/>
      <c r="CP104" s="323"/>
      <c r="CQ104" s="310"/>
      <c r="CR104" s="323"/>
      <c r="CS104" s="323"/>
      <c r="CT104" s="323"/>
      <c r="CU104" s="323"/>
      <c r="CV104" s="311"/>
      <c r="CW104" s="323"/>
      <c r="CX104" s="323"/>
      <c r="CY104" s="323"/>
      <c r="CZ104" s="323"/>
      <c r="DA104" s="323"/>
      <c r="DB104" s="310"/>
      <c r="DC104" s="323"/>
      <c r="DD104" s="323"/>
      <c r="DE104" s="323"/>
      <c r="DF104" s="311"/>
      <c r="DG104" s="306"/>
      <c r="DH104" s="323"/>
      <c r="DI104" s="306"/>
      <c r="DJ104" s="323"/>
      <c r="DK104" s="323"/>
      <c r="DL104" s="310"/>
      <c r="DM104" s="311"/>
      <c r="DN104" s="310"/>
      <c r="DO104" s="311"/>
      <c r="DP104" s="310"/>
      <c r="DQ104" s="311"/>
      <c r="DR104" s="310"/>
      <c r="DS104" s="311"/>
      <c r="DT104" s="310"/>
      <c r="DU104" s="323"/>
      <c r="DV104" s="311"/>
      <c r="DW104" s="310"/>
      <c r="DX104" s="311"/>
      <c r="DY104" s="323"/>
      <c r="DZ104" s="323"/>
      <c r="EA104" s="310"/>
      <c r="EB104" s="311"/>
      <c r="EC104" s="323"/>
      <c r="ED104" s="323"/>
      <c r="EE104" s="264"/>
      <c r="EF104" s="266"/>
      <c r="EG104" s="265"/>
      <c r="EH104" s="264"/>
      <c r="EI104" s="266"/>
      <c r="EJ104" s="265"/>
      <c r="EK104" s="263"/>
      <c r="EL104" s="311"/>
      <c r="EM104" s="306"/>
      <c r="EN104" s="306"/>
      <c r="EO104" s="310"/>
      <c r="EP104" s="306"/>
      <c r="EQ104" s="310"/>
      <c r="ER104" s="311"/>
      <c r="ES104" s="311"/>
      <c r="ET104" s="264"/>
      <c r="EU104" s="265"/>
      <c r="EV104" s="264"/>
      <c r="EW104" s="265"/>
      <c r="EX104" s="310"/>
      <c r="EY104" s="311"/>
      <c r="EZ104" s="310"/>
      <c r="FA104" s="311"/>
      <c r="FB104" s="310"/>
      <c r="FC104" s="311"/>
      <c r="FD104" s="323"/>
      <c r="FE104" s="310"/>
      <c r="FF104" s="311"/>
      <c r="FG104" s="306"/>
      <c r="FH104" s="306"/>
      <c r="FI104" s="306"/>
      <c r="FJ104" s="306"/>
      <c r="FK104" s="306"/>
      <c r="FL104" s="306"/>
      <c r="FM104" s="306"/>
      <c r="FN104" s="310"/>
      <c r="FO104" s="311"/>
      <c r="FP104" s="306"/>
      <c r="FQ104" s="263"/>
      <c r="FR104" s="263"/>
      <c r="FS104" s="306"/>
      <c r="FT104" s="311"/>
      <c r="FU104" s="311"/>
      <c r="FV104" s="306"/>
      <c r="FW104" s="310"/>
      <c r="FX104" s="311"/>
      <c r="FY104" s="311"/>
      <c r="FZ104" s="311"/>
      <c r="GA104" s="311"/>
      <c r="GB104" s="311"/>
      <c r="GC104" s="311"/>
      <c r="GD104" s="311"/>
      <c r="GE104" s="311"/>
      <c r="GF104" s="311"/>
      <c r="GG104" s="311"/>
      <c r="GH104" s="311"/>
      <c r="GI104" s="310"/>
      <c r="GJ104" s="311"/>
      <c r="GK104" s="306"/>
      <c r="GL104" s="310"/>
      <c r="GM104" s="311"/>
    </row>
    <row r="105" spans="1:201" s="62" customFormat="1" ht="12.5" x14ac:dyDescent="0.25">
      <c r="A105" s="267" t="s">
        <v>466</v>
      </c>
      <c r="B105" s="268">
        <v>0.23036381110242418</v>
      </c>
      <c r="C105" s="80">
        <v>0.69</v>
      </c>
      <c r="D105" s="268">
        <v>0</v>
      </c>
      <c r="E105" s="268">
        <v>0</v>
      </c>
      <c r="F105" s="77">
        <v>3.0000000000000034E-2</v>
      </c>
      <c r="G105" s="79"/>
      <c r="H105" s="270"/>
      <c r="I105" s="77">
        <v>0</v>
      </c>
      <c r="J105" s="79"/>
      <c r="K105" s="79"/>
      <c r="L105" s="269">
        <v>4.0000000000000036E-2</v>
      </c>
      <c r="M105" s="270"/>
      <c r="N105" s="269">
        <v>4.0000000000000036E-2</v>
      </c>
      <c r="O105" s="270"/>
      <c r="P105" s="77">
        <v>0</v>
      </c>
      <c r="Q105" s="79"/>
      <c r="R105" s="269">
        <v>0.06</v>
      </c>
      <c r="S105" s="270"/>
      <c r="T105" s="77">
        <v>0.19999999999999996</v>
      </c>
      <c r="U105" s="79"/>
      <c r="V105" s="80">
        <v>0.24</v>
      </c>
      <c r="W105" s="80">
        <v>0.24</v>
      </c>
      <c r="X105" s="80"/>
      <c r="Y105" s="80">
        <v>9.9999999999999978E-2</v>
      </c>
      <c r="Z105" s="80"/>
      <c r="AA105" s="80">
        <v>9.9999999999999978E-2</v>
      </c>
      <c r="AB105" s="80"/>
      <c r="AC105" s="268"/>
      <c r="AD105" s="77">
        <v>1</v>
      </c>
      <c r="AE105" s="79"/>
      <c r="AF105" s="77">
        <v>1</v>
      </c>
      <c r="AG105" s="79"/>
      <c r="AH105" s="269">
        <v>0</v>
      </c>
      <c r="AI105" s="270"/>
      <c r="AJ105" s="269">
        <v>0</v>
      </c>
      <c r="AK105" s="270"/>
      <c r="AL105" s="269">
        <v>0</v>
      </c>
      <c r="AM105" s="270"/>
      <c r="AN105" s="77">
        <v>0</v>
      </c>
      <c r="AO105" s="79"/>
      <c r="AP105" s="77">
        <v>0</v>
      </c>
      <c r="AQ105" s="79"/>
      <c r="AR105" s="269"/>
      <c r="AS105" s="270"/>
      <c r="AT105" s="269">
        <v>0</v>
      </c>
      <c r="AU105" s="270"/>
      <c r="AV105" s="269">
        <v>0.6</v>
      </c>
      <c r="AW105" s="271"/>
      <c r="AX105" s="270"/>
      <c r="AY105" s="77">
        <v>0.6</v>
      </c>
      <c r="AZ105" s="324"/>
      <c r="BA105" s="325"/>
      <c r="BB105" s="269">
        <v>0.6</v>
      </c>
      <c r="BC105" s="271"/>
      <c r="BD105" s="270"/>
      <c r="BE105" s="77">
        <v>0.6</v>
      </c>
      <c r="BF105" s="78"/>
      <c r="BG105" s="79"/>
      <c r="BH105" s="77">
        <v>0.6</v>
      </c>
      <c r="BI105" s="78"/>
      <c r="BJ105" s="79"/>
      <c r="BK105" s="77">
        <v>0.6</v>
      </c>
      <c r="BL105" s="78"/>
      <c r="BM105" s="79"/>
      <c r="BN105" s="77">
        <v>0.6</v>
      </c>
      <c r="BO105" s="78"/>
      <c r="BP105" s="79"/>
      <c r="BQ105" s="77">
        <v>0.6</v>
      </c>
      <c r="BR105" s="78"/>
      <c r="BS105" s="79"/>
      <c r="BT105" s="77">
        <v>0.6</v>
      </c>
      <c r="BU105" s="78"/>
      <c r="BV105" s="79"/>
      <c r="BW105" s="77">
        <v>0.6</v>
      </c>
      <c r="BX105" s="78"/>
      <c r="BY105" s="79"/>
      <c r="BZ105" s="77"/>
      <c r="CA105" s="78"/>
      <c r="CB105" s="79"/>
      <c r="CC105" s="77">
        <v>0.6</v>
      </c>
      <c r="CD105" s="78"/>
      <c r="CE105" s="79"/>
      <c r="CF105" s="77">
        <v>0.6</v>
      </c>
      <c r="CG105" s="78"/>
      <c r="CH105" s="79"/>
      <c r="CI105" s="269"/>
      <c r="CJ105" s="270"/>
      <c r="CK105" s="271"/>
      <c r="CL105" s="271"/>
      <c r="CM105" s="271"/>
      <c r="CN105" s="77"/>
      <c r="CO105" s="79"/>
      <c r="CP105" s="78"/>
      <c r="CQ105" s="77"/>
      <c r="CR105" s="78"/>
      <c r="CS105" s="78"/>
      <c r="CT105" s="78"/>
      <c r="CU105" s="78"/>
      <c r="CV105" s="79"/>
      <c r="CW105" s="78"/>
      <c r="CX105" s="78"/>
      <c r="CY105" s="78"/>
      <c r="CZ105" s="78"/>
      <c r="DA105" s="78"/>
      <c r="DB105" s="77"/>
      <c r="DC105" s="78"/>
      <c r="DD105" s="78"/>
      <c r="DE105" s="78"/>
      <c r="DF105" s="79"/>
      <c r="DG105" s="80"/>
      <c r="DH105" s="78"/>
      <c r="DI105" s="80"/>
      <c r="DJ105" s="78"/>
      <c r="DK105" s="78"/>
      <c r="DL105" s="77"/>
      <c r="DM105" s="79"/>
      <c r="DN105" s="77"/>
      <c r="DO105" s="79"/>
      <c r="DP105" s="77"/>
      <c r="DQ105" s="79"/>
      <c r="DR105" s="77"/>
      <c r="DS105" s="79"/>
      <c r="DT105" s="77">
        <v>1</v>
      </c>
      <c r="DU105" s="78"/>
      <c r="DV105" s="79"/>
      <c r="DW105" s="77"/>
      <c r="DX105" s="79"/>
      <c r="DY105" s="121">
        <v>0.95</v>
      </c>
      <c r="DZ105" s="78"/>
      <c r="EA105" s="77"/>
      <c r="EB105" s="79"/>
      <c r="EC105" s="78"/>
      <c r="ED105" s="78"/>
      <c r="EE105" s="269"/>
      <c r="EF105" s="271"/>
      <c r="EG105" s="270"/>
      <c r="EH105" s="269"/>
      <c r="EI105" s="271"/>
      <c r="EJ105" s="270"/>
      <c r="EK105" s="268"/>
      <c r="EL105" s="79"/>
      <c r="EM105" s="80"/>
      <c r="EN105" s="80"/>
      <c r="EO105" s="77"/>
      <c r="EP105" s="80">
        <v>1</v>
      </c>
      <c r="EQ105" s="77"/>
      <c r="ER105" s="79"/>
      <c r="ES105" s="79"/>
      <c r="ET105" s="269">
        <v>4.0000000000000036E-2</v>
      </c>
      <c r="EU105" s="270"/>
      <c r="EV105" s="269">
        <v>4.0000000000000036E-2</v>
      </c>
      <c r="EW105" s="270"/>
      <c r="EX105" s="77">
        <v>0</v>
      </c>
      <c r="EY105" s="79"/>
      <c r="EZ105" s="77"/>
      <c r="FA105" s="79"/>
      <c r="FB105" s="77"/>
      <c r="FC105" s="79"/>
      <c r="FD105" s="78"/>
      <c r="FE105" s="77"/>
      <c r="FF105" s="79"/>
      <c r="FG105" s="80"/>
      <c r="FH105" s="80"/>
      <c r="FI105" s="80"/>
      <c r="FJ105" s="80"/>
      <c r="FK105" s="80"/>
      <c r="FL105" s="80"/>
      <c r="FM105" s="80"/>
      <c r="FN105" s="77"/>
      <c r="FO105" s="79"/>
      <c r="FP105" s="80"/>
      <c r="FQ105" s="268"/>
      <c r="FR105" s="268"/>
      <c r="FS105" s="80">
        <v>0.67</v>
      </c>
      <c r="FT105" s="79"/>
      <c r="FU105" s="79"/>
      <c r="FV105" s="80"/>
      <c r="FW105" s="77">
        <v>0.19999999999999996</v>
      </c>
      <c r="FX105" s="79"/>
      <c r="FY105" s="79"/>
      <c r="FZ105" s="79"/>
      <c r="GA105" s="79"/>
      <c r="GB105" s="79"/>
      <c r="GC105" s="79"/>
      <c r="GD105" s="79"/>
      <c r="GE105" s="79"/>
      <c r="GF105" s="79"/>
      <c r="GG105" s="79"/>
      <c r="GH105" s="79"/>
      <c r="GI105" s="77"/>
      <c r="GJ105" s="79"/>
      <c r="GK105" s="80"/>
      <c r="GL105" s="77">
        <v>0.06</v>
      </c>
      <c r="GM105" s="79"/>
    </row>
    <row r="106" spans="1:201" s="62" customFormat="1" ht="12.5" x14ac:dyDescent="0.25">
      <c r="A106" s="267" t="s">
        <v>467</v>
      </c>
      <c r="B106" s="268">
        <v>0.23305837764422085</v>
      </c>
      <c r="C106" s="80">
        <v>0</v>
      </c>
      <c r="D106" s="268">
        <v>0</v>
      </c>
      <c r="E106" s="268">
        <v>0</v>
      </c>
      <c r="F106" s="77">
        <v>0.312</v>
      </c>
      <c r="G106" s="79"/>
      <c r="H106" s="270"/>
      <c r="I106" s="77">
        <v>0</v>
      </c>
      <c r="J106" s="79"/>
      <c r="K106" s="79"/>
      <c r="L106" s="269">
        <v>0.48499999999999999</v>
      </c>
      <c r="M106" s="270"/>
      <c r="N106" s="269">
        <v>0.48499999999999999</v>
      </c>
      <c r="O106" s="270"/>
      <c r="P106" s="77">
        <v>0</v>
      </c>
      <c r="Q106" s="79"/>
      <c r="R106" s="269">
        <v>0.06</v>
      </c>
      <c r="S106" s="270"/>
      <c r="T106" s="77">
        <v>0</v>
      </c>
      <c r="U106" s="79"/>
      <c r="V106" s="80">
        <v>0.48499999999999999</v>
      </c>
      <c r="W106" s="80">
        <v>0.48499999999999999</v>
      </c>
      <c r="X106" s="80"/>
      <c r="Y106" s="80">
        <v>0.5</v>
      </c>
      <c r="Z106" s="80">
        <v>0.6</v>
      </c>
      <c r="AA106" s="80">
        <v>0.5</v>
      </c>
      <c r="AB106" s="80"/>
      <c r="AC106" s="268"/>
      <c r="AD106" s="77">
        <v>0</v>
      </c>
      <c r="AE106" s="79"/>
      <c r="AF106" s="77">
        <v>0</v>
      </c>
      <c r="AG106" s="79"/>
      <c r="AH106" s="269">
        <v>0.5</v>
      </c>
      <c r="AI106" s="270"/>
      <c r="AJ106" s="269">
        <v>0.1</v>
      </c>
      <c r="AK106" s="270"/>
      <c r="AL106" s="269">
        <v>0.1</v>
      </c>
      <c r="AM106" s="270"/>
      <c r="AN106" s="77">
        <v>0.48499999999999999</v>
      </c>
      <c r="AO106" s="79"/>
      <c r="AP106" s="77">
        <v>0.48499999999999999</v>
      </c>
      <c r="AQ106" s="79"/>
      <c r="AR106" s="269"/>
      <c r="AS106" s="270"/>
      <c r="AT106" s="269">
        <v>0.5</v>
      </c>
      <c r="AU106" s="270"/>
      <c r="AV106" s="269">
        <v>8.5999999999999993E-2</v>
      </c>
      <c r="AW106" s="271"/>
      <c r="AX106" s="270"/>
      <c r="AY106" s="77">
        <v>8.5999999999999993E-2</v>
      </c>
      <c r="AZ106" s="324"/>
      <c r="BA106" s="325"/>
      <c r="BB106" s="269">
        <v>8.5999999999999993E-2</v>
      </c>
      <c r="BC106" s="271"/>
      <c r="BD106" s="270"/>
      <c r="BE106" s="77">
        <v>8.5999999999999993E-2</v>
      </c>
      <c r="BF106" s="78"/>
      <c r="BG106" s="79"/>
      <c r="BH106" s="77">
        <v>8.5999999999999993E-2</v>
      </c>
      <c r="BI106" s="78"/>
      <c r="BJ106" s="79"/>
      <c r="BK106" s="77">
        <v>8.5999999999999993E-2</v>
      </c>
      <c r="BL106" s="78"/>
      <c r="BM106" s="79"/>
      <c r="BN106" s="77">
        <v>8.5999999999999993E-2</v>
      </c>
      <c r="BO106" s="78"/>
      <c r="BP106" s="79"/>
      <c r="BQ106" s="77">
        <v>8.5999999999999993E-2</v>
      </c>
      <c r="BR106" s="78"/>
      <c r="BS106" s="79"/>
      <c r="BT106" s="77">
        <v>8.5999999999999993E-2</v>
      </c>
      <c r="BU106" s="78"/>
      <c r="BV106" s="79"/>
      <c r="BW106" s="77">
        <v>8.5999999999999993E-2</v>
      </c>
      <c r="BX106" s="78"/>
      <c r="BY106" s="79"/>
      <c r="BZ106" s="77"/>
      <c r="CA106" s="78"/>
      <c r="CB106" s="79"/>
      <c r="CC106" s="77">
        <v>8.5999999999999993E-2</v>
      </c>
      <c r="CD106" s="78"/>
      <c r="CE106" s="79"/>
      <c r="CF106" s="77">
        <v>8.5999999999999993E-2</v>
      </c>
      <c r="CG106" s="78"/>
      <c r="CH106" s="79"/>
      <c r="CI106" s="269"/>
      <c r="CJ106" s="270">
        <v>0</v>
      </c>
      <c r="CK106" s="271"/>
      <c r="CL106" s="271"/>
      <c r="CM106" s="271"/>
      <c r="CN106" s="77"/>
      <c r="CO106" s="79">
        <v>0</v>
      </c>
      <c r="CP106" s="78">
        <v>0.4</v>
      </c>
      <c r="CQ106" s="77"/>
      <c r="CR106" s="78"/>
      <c r="CS106" s="78"/>
      <c r="CT106" s="78"/>
      <c r="CU106" s="78"/>
      <c r="CV106" s="79"/>
      <c r="CW106" s="78"/>
      <c r="CX106" s="78"/>
      <c r="CY106" s="78"/>
      <c r="CZ106" s="78"/>
      <c r="DA106" s="78"/>
      <c r="DB106" s="77"/>
      <c r="DC106" s="78"/>
      <c r="DD106" s="78"/>
      <c r="DE106" s="78"/>
      <c r="DF106" s="79"/>
      <c r="DG106" s="80"/>
      <c r="DH106" s="78"/>
      <c r="DI106" s="132">
        <v>0</v>
      </c>
      <c r="DJ106" s="121">
        <v>0</v>
      </c>
      <c r="DK106" s="121">
        <v>0</v>
      </c>
      <c r="DL106" s="77">
        <v>0.48499999999999999</v>
      </c>
      <c r="DM106" s="79"/>
      <c r="DN106" s="77">
        <v>0.08</v>
      </c>
      <c r="DO106" s="79"/>
      <c r="DP106" s="77">
        <v>0.08</v>
      </c>
      <c r="DQ106" s="79"/>
      <c r="DR106" s="77"/>
      <c r="DS106" s="79"/>
      <c r="DT106" s="77"/>
      <c r="DU106" s="120">
        <v>0</v>
      </c>
      <c r="DV106" s="79"/>
      <c r="DW106" s="77">
        <v>0.13200000000000001</v>
      </c>
      <c r="DX106" s="79"/>
      <c r="DY106" s="78"/>
      <c r="DZ106" s="121">
        <v>0.4</v>
      </c>
      <c r="EA106" s="119">
        <v>0.4</v>
      </c>
      <c r="EB106" s="79"/>
      <c r="EC106" s="121">
        <v>0.4</v>
      </c>
      <c r="ED106" s="78"/>
      <c r="EE106" s="269">
        <v>2.1000000000000001E-2</v>
      </c>
      <c r="EF106" s="271"/>
      <c r="EG106" s="270">
        <v>2.1000000000000001E-2</v>
      </c>
      <c r="EH106" s="269">
        <v>0</v>
      </c>
      <c r="EI106" s="271"/>
      <c r="EJ106" s="270"/>
      <c r="EK106" s="268"/>
      <c r="EL106" s="79"/>
      <c r="EM106" s="80">
        <v>0</v>
      </c>
      <c r="EN106" s="80">
        <v>0</v>
      </c>
      <c r="EO106" s="77"/>
      <c r="EP106" s="80"/>
      <c r="EQ106" s="77"/>
      <c r="ER106" s="79">
        <v>0</v>
      </c>
      <c r="ES106" s="79">
        <v>0</v>
      </c>
      <c r="ET106" s="269">
        <v>0.48499999999999999</v>
      </c>
      <c r="EU106" s="270"/>
      <c r="EV106" s="269">
        <v>0.48499999999999999</v>
      </c>
      <c r="EW106" s="270"/>
      <c r="EX106" s="77">
        <v>0.48499999999999999</v>
      </c>
      <c r="EY106" s="79"/>
      <c r="EZ106" s="77">
        <v>0.08</v>
      </c>
      <c r="FA106" s="79"/>
      <c r="FB106" s="77"/>
      <c r="FC106" s="79">
        <v>0</v>
      </c>
      <c r="FD106" s="78">
        <v>0.4</v>
      </c>
      <c r="FE106" s="77"/>
      <c r="FF106" s="79">
        <v>0</v>
      </c>
      <c r="FG106" s="80">
        <v>0</v>
      </c>
      <c r="FH106" s="80"/>
      <c r="FI106" s="80"/>
      <c r="FJ106" s="80"/>
      <c r="FK106" s="80"/>
      <c r="FL106" s="80"/>
      <c r="FM106" s="80"/>
      <c r="FN106" s="125">
        <v>0.5</v>
      </c>
      <c r="FO106" s="79"/>
      <c r="FP106" s="80">
        <v>0</v>
      </c>
      <c r="FQ106" s="268">
        <v>0</v>
      </c>
      <c r="FR106" s="268">
        <v>0.2</v>
      </c>
      <c r="FS106" s="80"/>
      <c r="FT106" s="79"/>
      <c r="FU106" s="79"/>
      <c r="FV106" s="80"/>
      <c r="FW106" s="77">
        <v>0</v>
      </c>
      <c r="FX106" s="79"/>
      <c r="FY106" s="79"/>
      <c r="FZ106" s="79"/>
      <c r="GA106" s="79"/>
      <c r="GB106" s="79"/>
      <c r="GC106" s="79"/>
      <c r="GD106" s="79"/>
      <c r="GE106" s="79"/>
      <c r="GF106" s="79"/>
      <c r="GG106" s="79"/>
      <c r="GH106" s="79"/>
      <c r="GI106" s="77"/>
      <c r="GJ106" s="79">
        <v>0</v>
      </c>
      <c r="GK106" s="80">
        <v>0</v>
      </c>
      <c r="GL106" s="77">
        <v>0.06</v>
      </c>
      <c r="GM106" s="79"/>
    </row>
    <row r="107" spans="1:201" s="62" customFormat="1" ht="12.5" x14ac:dyDescent="0.25">
      <c r="A107" s="267" t="s">
        <v>468</v>
      </c>
      <c r="B107" s="268">
        <v>0.85367524966323716</v>
      </c>
      <c r="C107" s="80">
        <v>0.441</v>
      </c>
      <c r="D107" s="268">
        <v>1</v>
      </c>
      <c r="E107" s="268">
        <v>1</v>
      </c>
      <c r="F107" s="77">
        <v>0.67600000000000005</v>
      </c>
      <c r="G107" s="79"/>
      <c r="H107" s="270"/>
      <c r="I107" s="77">
        <v>0.95</v>
      </c>
      <c r="J107" s="79"/>
      <c r="K107" s="79"/>
      <c r="L107" s="269">
        <v>0.46400000000000002</v>
      </c>
      <c r="M107" s="270"/>
      <c r="N107" s="269">
        <v>0.46400000000000002</v>
      </c>
      <c r="O107" s="270"/>
      <c r="P107" s="77">
        <v>0.95</v>
      </c>
      <c r="Q107" s="79"/>
      <c r="R107" s="269">
        <v>0.6</v>
      </c>
      <c r="S107" s="270"/>
      <c r="T107" s="77">
        <v>0.48499999999999999</v>
      </c>
      <c r="U107" s="79"/>
      <c r="V107" s="80">
        <v>0.46400000000000002</v>
      </c>
      <c r="W107" s="80">
        <v>0.46400000000000002</v>
      </c>
      <c r="X107" s="80"/>
      <c r="Y107" s="80"/>
      <c r="Z107" s="80"/>
      <c r="AA107" s="80"/>
      <c r="AB107" s="80"/>
      <c r="AC107" s="268">
        <v>1</v>
      </c>
      <c r="AD107" s="77"/>
      <c r="AE107" s="79"/>
      <c r="AF107" s="77"/>
      <c r="AG107" s="79"/>
      <c r="AH107" s="269"/>
      <c r="AI107" s="270"/>
      <c r="AJ107" s="269">
        <v>0.28500000000000003</v>
      </c>
      <c r="AK107" s="270"/>
      <c r="AL107" s="269">
        <v>0.6</v>
      </c>
      <c r="AM107" s="270"/>
      <c r="AN107" s="77">
        <v>0.46400000000000002</v>
      </c>
      <c r="AO107" s="79"/>
      <c r="AP107" s="77">
        <v>0.46400000000000002</v>
      </c>
      <c r="AQ107" s="79"/>
      <c r="AR107" s="269">
        <v>1</v>
      </c>
      <c r="AS107" s="270"/>
      <c r="AT107" s="269"/>
      <c r="AU107" s="270"/>
      <c r="AV107" s="269"/>
      <c r="AW107" s="271"/>
      <c r="AX107" s="270"/>
      <c r="AY107" s="77"/>
      <c r="AZ107" s="324"/>
      <c r="BA107" s="325"/>
      <c r="BB107" s="269"/>
      <c r="BC107" s="271"/>
      <c r="BD107" s="270"/>
      <c r="BE107" s="77"/>
      <c r="BF107" s="78"/>
      <c r="BG107" s="79"/>
      <c r="BH107" s="77"/>
      <c r="BI107" s="78"/>
      <c r="BJ107" s="79"/>
      <c r="BK107" s="77"/>
      <c r="BL107" s="78"/>
      <c r="BM107" s="79"/>
      <c r="BN107" s="77"/>
      <c r="BO107" s="78"/>
      <c r="BP107" s="79"/>
      <c r="BQ107" s="77"/>
      <c r="BR107" s="78"/>
      <c r="BS107" s="79"/>
      <c r="BT107" s="77"/>
      <c r="BU107" s="78"/>
      <c r="BV107" s="79"/>
      <c r="BW107" s="77"/>
      <c r="BX107" s="78"/>
      <c r="BY107" s="79"/>
      <c r="BZ107" s="77"/>
      <c r="CA107" s="78"/>
      <c r="CB107" s="79"/>
      <c r="CC107" s="77"/>
      <c r="CD107" s="78"/>
      <c r="CE107" s="79"/>
      <c r="CF107" s="77"/>
      <c r="CG107" s="78"/>
      <c r="CH107" s="79"/>
      <c r="CI107" s="269"/>
      <c r="CJ107" s="270"/>
      <c r="CK107" s="271"/>
      <c r="CL107" s="271"/>
      <c r="CM107" s="271"/>
      <c r="CN107" s="77"/>
      <c r="CO107" s="79"/>
      <c r="CP107" s="78">
        <v>0</v>
      </c>
      <c r="CQ107" s="77"/>
      <c r="CR107" s="78"/>
      <c r="CS107" s="78"/>
      <c r="CT107" s="78"/>
      <c r="CU107" s="78"/>
      <c r="CV107" s="79"/>
      <c r="CW107" s="78"/>
      <c r="CX107" s="78"/>
      <c r="CY107" s="78"/>
      <c r="CZ107" s="78"/>
      <c r="DA107" s="78"/>
      <c r="DB107" s="77"/>
      <c r="DC107" s="78"/>
      <c r="DD107" s="78"/>
      <c r="DE107" s="78"/>
      <c r="DF107" s="79"/>
      <c r="DG107" s="80"/>
      <c r="DH107" s="78"/>
      <c r="DI107" s="132">
        <v>0</v>
      </c>
      <c r="DJ107" s="78"/>
      <c r="DK107" s="78"/>
      <c r="DL107" s="77">
        <v>0.46400000000000002</v>
      </c>
      <c r="DM107" s="79"/>
      <c r="DN107" s="77">
        <v>0</v>
      </c>
      <c r="DO107" s="79"/>
      <c r="DP107" s="77">
        <v>0.63</v>
      </c>
      <c r="DQ107" s="79"/>
      <c r="DR107" s="77">
        <v>0</v>
      </c>
      <c r="DS107" s="79"/>
      <c r="DT107" s="77">
        <v>0</v>
      </c>
      <c r="DU107" s="120">
        <v>0</v>
      </c>
      <c r="DV107" s="79"/>
      <c r="DW107" s="77">
        <v>0</v>
      </c>
      <c r="DX107" s="79"/>
      <c r="DY107" s="121">
        <v>0.5</v>
      </c>
      <c r="DZ107" s="121">
        <v>0</v>
      </c>
      <c r="EA107" s="119">
        <v>0</v>
      </c>
      <c r="EB107" s="79"/>
      <c r="EC107" s="121">
        <v>0</v>
      </c>
      <c r="ED107" s="78"/>
      <c r="EE107" s="269"/>
      <c r="EF107" s="271">
        <v>2.1000000000000001E-2</v>
      </c>
      <c r="EG107" s="270"/>
      <c r="EH107" s="269"/>
      <c r="EI107" s="271"/>
      <c r="EJ107" s="270"/>
      <c r="EK107" s="268">
        <v>1</v>
      </c>
      <c r="EL107" s="79"/>
      <c r="EM107" s="80">
        <v>0</v>
      </c>
      <c r="EN107" s="80">
        <v>0</v>
      </c>
      <c r="EO107" s="77"/>
      <c r="EP107" s="80"/>
      <c r="EQ107" s="77"/>
      <c r="ER107" s="79"/>
      <c r="ES107" s="79">
        <v>0</v>
      </c>
      <c r="ET107" s="269">
        <v>0.46400000000000002</v>
      </c>
      <c r="EU107" s="270"/>
      <c r="EV107" s="269">
        <v>0.46400000000000002</v>
      </c>
      <c r="EW107" s="270"/>
      <c r="EX107" s="77">
        <v>0.46400000000000002</v>
      </c>
      <c r="EY107" s="79"/>
      <c r="EZ107" s="77">
        <v>0</v>
      </c>
      <c r="FA107" s="79"/>
      <c r="FB107" s="77"/>
      <c r="FC107" s="79"/>
      <c r="FD107" s="78">
        <v>0</v>
      </c>
      <c r="FE107" s="77"/>
      <c r="FF107" s="79"/>
      <c r="FG107" s="80">
        <v>0</v>
      </c>
      <c r="FH107" s="124">
        <v>1</v>
      </c>
      <c r="FI107" s="124">
        <v>0</v>
      </c>
      <c r="FJ107" s="124">
        <v>1</v>
      </c>
      <c r="FK107" s="80">
        <v>0</v>
      </c>
      <c r="FL107" s="124">
        <v>1</v>
      </c>
      <c r="FM107" s="124">
        <v>0</v>
      </c>
      <c r="FN107" s="125">
        <v>0</v>
      </c>
      <c r="FO107" s="79"/>
      <c r="FP107" s="80">
        <v>0</v>
      </c>
      <c r="FQ107" s="268">
        <v>0.5</v>
      </c>
      <c r="FR107" s="268">
        <v>0.65</v>
      </c>
      <c r="FS107" s="80"/>
      <c r="FT107" s="79"/>
      <c r="FU107" s="79"/>
      <c r="FV107" s="80"/>
      <c r="FW107" s="77">
        <v>0.48499999999999999</v>
      </c>
      <c r="FX107" s="79"/>
      <c r="FY107" s="79"/>
      <c r="FZ107" s="79"/>
      <c r="GA107" s="79"/>
      <c r="GB107" s="79"/>
      <c r="GC107" s="79"/>
      <c r="GD107" s="79"/>
      <c r="GE107" s="79"/>
      <c r="GF107" s="79"/>
      <c r="GG107" s="79"/>
      <c r="GH107" s="79"/>
      <c r="GI107" s="77"/>
      <c r="GJ107" s="79"/>
      <c r="GK107" s="80">
        <v>0</v>
      </c>
      <c r="GL107" s="77">
        <v>0.6</v>
      </c>
      <c r="GM107" s="79"/>
    </row>
    <row r="108" spans="1:201" s="62" customFormat="1" ht="12.5" x14ac:dyDescent="0.25">
      <c r="A108" s="267" t="s">
        <v>469</v>
      </c>
      <c r="B108" s="268">
        <v>3.9413036186179223E-2</v>
      </c>
      <c r="C108" s="80">
        <v>0.29199999999999993</v>
      </c>
      <c r="D108" s="268">
        <v>0</v>
      </c>
      <c r="E108" s="268">
        <v>0</v>
      </c>
      <c r="F108" s="77">
        <v>2.1999999999999909E-2</v>
      </c>
      <c r="G108" s="79"/>
      <c r="H108" s="270"/>
      <c r="I108" s="77">
        <v>5.0000000000000044E-2</v>
      </c>
      <c r="J108" s="79"/>
      <c r="K108" s="79"/>
      <c r="L108" s="269">
        <v>5.099999999999999E-2</v>
      </c>
      <c r="M108" s="270"/>
      <c r="N108" s="269">
        <v>5.099999999999999E-2</v>
      </c>
      <c r="O108" s="270"/>
      <c r="P108" s="77">
        <v>5.0000000000000044E-2</v>
      </c>
      <c r="Q108" s="79"/>
      <c r="R108" s="269">
        <v>0.33999999999999997</v>
      </c>
      <c r="S108" s="270"/>
      <c r="T108" s="77">
        <v>0.46400000000000002</v>
      </c>
      <c r="U108" s="79"/>
      <c r="V108" s="80">
        <v>5.0999999999999997E-2</v>
      </c>
      <c r="W108" s="80">
        <v>5.0999999999999997E-2</v>
      </c>
      <c r="X108" s="80"/>
      <c r="Y108" s="80">
        <v>0.4</v>
      </c>
      <c r="Z108" s="80">
        <v>0.4</v>
      </c>
      <c r="AA108" s="80">
        <v>0.4</v>
      </c>
      <c r="AB108" s="80"/>
      <c r="AC108" s="268"/>
      <c r="AD108" s="77">
        <v>0</v>
      </c>
      <c r="AE108" s="79"/>
      <c r="AF108" s="77">
        <v>0</v>
      </c>
      <c r="AG108" s="79"/>
      <c r="AH108" s="269">
        <v>0.5</v>
      </c>
      <c r="AI108" s="270"/>
      <c r="AJ108" s="269">
        <v>0.28500000000000003</v>
      </c>
      <c r="AK108" s="270"/>
      <c r="AL108" s="269">
        <v>0.30000000000000004</v>
      </c>
      <c r="AM108" s="270"/>
      <c r="AN108" s="77">
        <v>5.099999999999999E-2</v>
      </c>
      <c r="AO108" s="79"/>
      <c r="AP108" s="77">
        <v>5.099999999999999E-2</v>
      </c>
      <c r="AQ108" s="79"/>
      <c r="AR108" s="269"/>
      <c r="AS108" s="270"/>
      <c r="AT108" s="269">
        <v>0.5</v>
      </c>
      <c r="AU108" s="270"/>
      <c r="AV108" s="269">
        <v>0.91400000000000003</v>
      </c>
      <c r="AW108" s="271"/>
      <c r="AX108" s="270"/>
      <c r="AY108" s="77">
        <v>0.91400000000000003</v>
      </c>
      <c r="AZ108" s="324"/>
      <c r="BA108" s="325"/>
      <c r="BB108" s="269">
        <v>0.91400000000000003</v>
      </c>
      <c r="BC108" s="271"/>
      <c r="BD108" s="270"/>
      <c r="BE108" s="77">
        <v>0.91400000000000003</v>
      </c>
      <c r="BF108" s="78"/>
      <c r="BG108" s="79"/>
      <c r="BH108" s="77">
        <v>0.91400000000000003</v>
      </c>
      <c r="BI108" s="78"/>
      <c r="BJ108" s="79"/>
      <c r="BK108" s="77">
        <v>0.91400000000000003</v>
      </c>
      <c r="BL108" s="78"/>
      <c r="BM108" s="79"/>
      <c r="BN108" s="77">
        <v>0.91400000000000003</v>
      </c>
      <c r="BO108" s="78"/>
      <c r="BP108" s="79"/>
      <c r="BQ108" s="77">
        <v>0.91400000000000003</v>
      </c>
      <c r="BR108" s="78"/>
      <c r="BS108" s="79"/>
      <c r="BT108" s="77">
        <v>0.91400000000000003</v>
      </c>
      <c r="BU108" s="78"/>
      <c r="BV108" s="79"/>
      <c r="BW108" s="77">
        <v>0.91400000000000003</v>
      </c>
      <c r="BX108" s="78"/>
      <c r="BY108" s="79"/>
      <c r="BZ108" s="77"/>
      <c r="CA108" s="78"/>
      <c r="CB108" s="79"/>
      <c r="CC108" s="77">
        <v>0.91400000000000003</v>
      </c>
      <c r="CD108" s="78"/>
      <c r="CE108" s="79"/>
      <c r="CF108" s="77">
        <v>0.91400000000000003</v>
      </c>
      <c r="CG108" s="78"/>
      <c r="CH108" s="79"/>
      <c r="CI108" s="269"/>
      <c r="CJ108" s="270">
        <v>0</v>
      </c>
      <c r="CK108" s="271"/>
      <c r="CL108" s="271"/>
      <c r="CM108" s="271"/>
      <c r="CN108" s="77"/>
      <c r="CO108" s="79">
        <v>0</v>
      </c>
      <c r="CP108" s="78">
        <v>0.2</v>
      </c>
      <c r="CQ108" s="77"/>
      <c r="CR108" s="78"/>
      <c r="CS108" s="78"/>
      <c r="CT108" s="78"/>
      <c r="CU108" s="78"/>
      <c r="CV108" s="79"/>
      <c r="CW108" s="78"/>
      <c r="CX108" s="78"/>
      <c r="CY108" s="78"/>
      <c r="CZ108" s="78"/>
      <c r="DA108" s="78"/>
      <c r="DB108" s="77"/>
      <c r="DC108" s="78"/>
      <c r="DD108" s="78"/>
      <c r="DE108" s="78"/>
      <c r="DF108" s="79"/>
      <c r="DG108" s="80"/>
      <c r="DH108" s="78"/>
      <c r="DI108" s="132">
        <v>1</v>
      </c>
      <c r="DJ108" s="121">
        <v>0</v>
      </c>
      <c r="DK108" s="121">
        <v>0</v>
      </c>
      <c r="DL108" s="77">
        <v>5.0999999999999997E-2</v>
      </c>
      <c r="DM108" s="79"/>
      <c r="DN108" s="77">
        <v>0.28999999999999998</v>
      </c>
      <c r="DO108" s="79"/>
      <c r="DP108" s="77">
        <v>0.29000000000000004</v>
      </c>
      <c r="DQ108" s="79"/>
      <c r="DR108" s="77">
        <v>0</v>
      </c>
      <c r="DS108" s="79"/>
      <c r="DT108" s="77">
        <v>0</v>
      </c>
      <c r="DU108" s="120">
        <v>0</v>
      </c>
      <c r="DV108" s="79"/>
      <c r="DW108" s="77">
        <v>0.78900000000000003</v>
      </c>
      <c r="DX108" s="79"/>
      <c r="DY108" s="121">
        <v>0.5</v>
      </c>
      <c r="DZ108" s="121">
        <v>0.4</v>
      </c>
      <c r="EA108" s="119">
        <v>0.4</v>
      </c>
      <c r="EB108" s="79"/>
      <c r="EC108" s="121">
        <v>0.4</v>
      </c>
      <c r="ED108" s="78"/>
      <c r="EE108" s="269">
        <v>0.92600000000000005</v>
      </c>
      <c r="EF108" s="271">
        <v>0.92600000000000005</v>
      </c>
      <c r="EG108" s="270">
        <v>0.92600000000000005</v>
      </c>
      <c r="EH108" s="269">
        <v>0</v>
      </c>
      <c r="EI108" s="271">
        <v>0</v>
      </c>
      <c r="EJ108" s="270"/>
      <c r="EK108" s="268"/>
      <c r="EL108" s="79"/>
      <c r="EM108" s="80">
        <v>1</v>
      </c>
      <c r="EN108" s="80">
        <v>0.2</v>
      </c>
      <c r="EO108" s="77"/>
      <c r="EP108" s="80">
        <v>0.5</v>
      </c>
      <c r="EQ108" s="77"/>
      <c r="ER108" s="79">
        <v>0</v>
      </c>
      <c r="ES108" s="79">
        <v>0.33</v>
      </c>
      <c r="ET108" s="269">
        <v>5.099999999999999E-2</v>
      </c>
      <c r="EU108" s="270"/>
      <c r="EV108" s="269">
        <v>5.099999999999999E-2</v>
      </c>
      <c r="EW108" s="270"/>
      <c r="EX108" s="77">
        <v>5.099999999999999E-2</v>
      </c>
      <c r="EY108" s="79"/>
      <c r="EZ108" s="77">
        <v>0.28999999999999998</v>
      </c>
      <c r="FA108" s="79"/>
      <c r="FB108" s="77"/>
      <c r="FC108" s="79">
        <v>0</v>
      </c>
      <c r="FD108" s="78">
        <v>0.2</v>
      </c>
      <c r="FE108" s="77"/>
      <c r="FF108" s="79">
        <v>0</v>
      </c>
      <c r="FG108" s="80">
        <v>0.33</v>
      </c>
      <c r="FH108" s="80">
        <v>0</v>
      </c>
      <c r="FI108" s="80">
        <v>1</v>
      </c>
      <c r="FJ108" s="80"/>
      <c r="FK108" s="124">
        <v>1</v>
      </c>
      <c r="FL108" s="80"/>
      <c r="FM108" s="80">
        <v>1</v>
      </c>
      <c r="FN108" s="125">
        <v>0.5</v>
      </c>
      <c r="FO108" s="79"/>
      <c r="FP108" s="80">
        <v>0.2</v>
      </c>
      <c r="FQ108" s="268">
        <v>0.5</v>
      </c>
      <c r="FR108" s="268">
        <v>0.15000000000000002</v>
      </c>
      <c r="FS108" s="80">
        <v>1</v>
      </c>
      <c r="FT108" s="79"/>
      <c r="FU108" s="79"/>
      <c r="FV108" s="80">
        <v>1</v>
      </c>
      <c r="FW108" s="77">
        <v>0.46400000000000002</v>
      </c>
      <c r="FX108" s="79"/>
      <c r="FY108" s="79"/>
      <c r="FZ108" s="79"/>
      <c r="GA108" s="79"/>
      <c r="GB108" s="79"/>
      <c r="GC108" s="79"/>
      <c r="GD108" s="79"/>
      <c r="GE108" s="79"/>
      <c r="GF108" s="79"/>
      <c r="GG108" s="79"/>
      <c r="GH108" s="79"/>
      <c r="GI108" s="77"/>
      <c r="GJ108" s="79">
        <v>0</v>
      </c>
      <c r="GK108" s="80">
        <v>0.33</v>
      </c>
      <c r="GL108" s="77">
        <v>0.33999999999999997</v>
      </c>
      <c r="GM108" s="79"/>
    </row>
    <row r="109" spans="1:201" s="62" customFormat="1" ht="12.5" x14ac:dyDescent="0.25">
      <c r="A109" s="272" t="s">
        <v>470</v>
      </c>
      <c r="B109" s="273">
        <v>0</v>
      </c>
      <c r="C109" s="144">
        <v>0</v>
      </c>
      <c r="D109" s="273">
        <v>0</v>
      </c>
      <c r="E109" s="273">
        <v>0</v>
      </c>
      <c r="F109" s="145"/>
      <c r="G109" s="146">
        <v>1</v>
      </c>
      <c r="H109" s="275">
        <v>1</v>
      </c>
      <c r="I109" s="145"/>
      <c r="J109" s="146">
        <v>1</v>
      </c>
      <c r="K109" s="146">
        <v>1</v>
      </c>
      <c r="L109" s="274"/>
      <c r="M109" s="275">
        <v>1</v>
      </c>
      <c r="N109" s="274"/>
      <c r="O109" s="275">
        <v>1</v>
      </c>
      <c r="P109" s="145"/>
      <c r="Q109" s="146">
        <v>1</v>
      </c>
      <c r="R109" s="274">
        <v>0</v>
      </c>
      <c r="S109" s="275">
        <v>1</v>
      </c>
      <c r="T109" s="145">
        <v>5.099999999999999E-2</v>
      </c>
      <c r="U109" s="146">
        <v>1</v>
      </c>
      <c r="V109" s="144">
        <v>0</v>
      </c>
      <c r="W109" s="144">
        <v>0</v>
      </c>
      <c r="X109" s="144">
        <v>1</v>
      </c>
      <c r="Y109" s="144">
        <v>9.9999999999999978E-2</v>
      </c>
      <c r="Z109" s="144">
        <v>0</v>
      </c>
      <c r="AA109" s="144">
        <v>9.9999999999999978E-2</v>
      </c>
      <c r="AB109" s="144">
        <v>1</v>
      </c>
      <c r="AC109" s="273"/>
      <c r="AD109" s="145"/>
      <c r="AE109" s="146">
        <v>0</v>
      </c>
      <c r="AF109" s="145"/>
      <c r="AG109" s="146">
        <v>0</v>
      </c>
      <c r="AH109" s="274"/>
      <c r="AI109" s="275">
        <v>1</v>
      </c>
      <c r="AJ109" s="274">
        <v>0.49999999999999994</v>
      </c>
      <c r="AK109" s="275">
        <v>1</v>
      </c>
      <c r="AL109" s="274"/>
      <c r="AM109" s="275">
        <v>1</v>
      </c>
      <c r="AN109" s="145"/>
      <c r="AO109" s="146">
        <v>1</v>
      </c>
      <c r="AP109" s="145"/>
      <c r="AQ109" s="146">
        <v>1</v>
      </c>
      <c r="AR109" s="274"/>
      <c r="AS109" s="275">
        <v>0</v>
      </c>
      <c r="AT109" s="274"/>
      <c r="AU109" s="275">
        <v>1</v>
      </c>
      <c r="AV109" s="274"/>
      <c r="AW109" s="276">
        <v>1</v>
      </c>
      <c r="AX109" s="275">
        <v>1</v>
      </c>
      <c r="AY109" s="145"/>
      <c r="AZ109" s="326">
        <v>0</v>
      </c>
      <c r="BA109" s="327">
        <v>0</v>
      </c>
      <c r="BB109" s="274"/>
      <c r="BC109" s="276">
        <v>1</v>
      </c>
      <c r="BD109" s="275">
        <v>1</v>
      </c>
      <c r="BE109" s="145"/>
      <c r="BF109" s="141">
        <v>0</v>
      </c>
      <c r="BG109" s="146">
        <v>0</v>
      </c>
      <c r="BH109" s="145"/>
      <c r="BI109" s="141">
        <v>1</v>
      </c>
      <c r="BJ109" s="146">
        <v>1</v>
      </c>
      <c r="BK109" s="145"/>
      <c r="BL109" s="141">
        <v>1</v>
      </c>
      <c r="BM109" s="146">
        <v>1</v>
      </c>
      <c r="BN109" s="145"/>
      <c r="BO109" s="141">
        <v>0</v>
      </c>
      <c r="BP109" s="146">
        <v>0</v>
      </c>
      <c r="BQ109" s="145"/>
      <c r="BR109" s="141">
        <v>0</v>
      </c>
      <c r="BS109" s="146">
        <v>0</v>
      </c>
      <c r="BT109" s="145"/>
      <c r="BU109" s="141">
        <v>1</v>
      </c>
      <c r="BV109" s="146">
        <v>1</v>
      </c>
      <c r="BW109" s="145"/>
      <c r="BX109" s="141">
        <v>1</v>
      </c>
      <c r="BY109" s="146">
        <v>1</v>
      </c>
      <c r="BZ109" s="145"/>
      <c r="CA109" s="141">
        <v>1</v>
      </c>
      <c r="CB109" s="146">
        <v>0</v>
      </c>
      <c r="CC109" s="145"/>
      <c r="CD109" s="141">
        <v>1</v>
      </c>
      <c r="CE109" s="146">
        <v>1</v>
      </c>
      <c r="CF109" s="145"/>
      <c r="CG109" s="141">
        <v>1</v>
      </c>
      <c r="CH109" s="146">
        <v>1</v>
      </c>
      <c r="CI109" s="274">
        <v>1</v>
      </c>
      <c r="CJ109" s="275">
        <v>1</v>
      </c>
      <c r="CK109" s="276">
        <v>1</v>
      </c>
      <c r="CL109" s="277">
        <v>1</v>
      </c>
      <c r="CM109" s="277">
        <v>1</v>
      </c>
      <c r="CN109" s="145">
        <v>1</v>
      </c>
      <c r="CO109" s="146">
        <v>1</v>
      </c>
      <c r="CP109" s="141">
        <v>0.39999999999999997</v>
      </c>
      <c r="CQ109" s="145">
        <v>1</v>
      </c>
      <c r="CR109" s="141">
        <v>1</v>
      </c>
      <c r="CS109" s="141">
        <v>1</v>
      </c>
      <c r="CT109" s="141">
        <v>1</v>
      </c>
      <c r="CU109" s="141">
        <v>1</v>
      </c>
      <c r="CV109" s="146">
        <v>1</v>
      </c>
      <c r="CW109" s="341">
        <v>1</v>
      </c>
      <c r="CX109" s="341">
        <v>1</v>
      </c>
      <c r="CY109" s="341">
        <v>1</v>
      </c>
      <c r="CZ109" s="341">
        <v>1</v>
      </c>
      <c r="DA109" s="341">
        <v>1</v>
      </c>
      <c r="DB109" s="342">
        <v>1</v>
      </c>
      <c r="DC109" s="341">
        <v>1</v>
      </c>
      <c r="DD109" s="341">
        <v>1</v>
      </c>
      <c r="DE109" s="341">
        <v>1</v>
      </c>
      <c r="DF109" s="343">
        <v>1</v>
      </c>
      <c r="DG109" s="144">
        <v>1</v>
      </c>
      <c r="DH109" s="141">
        <v>1</v>
      </c>
      <c r="DI109" s="344">
        <v>1</v>
      </c>
      <c r="DJ109" s="141">
        <v>1</v>
      </c>
      <c r="DK109" s="141">
        <v>1</v>
      </c>
      <c r="DL109" s="145">
        <v>0</v>
      </c>
      <c r="DM109" s="146">
        <v>1</v>
      </c>
      <c r="DN109" s="145">
        <v>0.63000000000000012</v>
      </c>
      <c r="DO109" s="146">
        <v>1</v>
      </c>
      <c r="DP109" s="145"/>
      <c r="DQ109" s="146">
        <v>1</v>
      </c>
      <c r="DR109" s="145">
        <v>1</v>
      </c>
      <c r="DS109" s="146">
        <v>1</v>
      </c>
      <c r="DT109" s="145">
        <v>1</v>
      </c>
      <c r="DU109" s="141">
        <v>1</v>
      </c>
      <c r="DV109" s="146">
        <v>1</v>
      </c>
      <c r="DW109" s="145">
        <v>7.8999999999999959E-2</v>
      </c>
      <c r="DX109" s="146">
        <v>1</v>
      </c>
      <c r="DY109" s="141"/>
      <c r="DZ109" s="341">
        <v>0.2</v>
      </c>
      <c r="EA109" s="342">
        <v>0.2</v>
      </c>
      <c r="EB109" s="343">
        <v>1</v>
      </c>
      <c r="EC109" s="341">
        <v>0.2</v>
      </c>
      <c r="ED109" s="341">
        <v>1</v>
      </c>
      <c r="EE109" s="274">
        <v>5.2999999999999936E-2</v>
      </c>
      <c r="EF109" s="276">
        <v>5.2999999999999936E-2</v>
      </c>
      <c r="EG109" s="275">
        <v>5.2999999999999936E-2</v>
      </c>
      <c r="EH109" s="274">
        <v>1</v>
      </c>
      <c r="EI109" s="276">
        <v>1</v>
      </c>
      <c r="EJ109" s="275">
        <v>1</v>
      </c>
      <c r="EK109" s="273"/>
      <c r="EL109" s="343">
        <v>1</v>
      </c>
      <c r="EM109" s="144">
        <v>0</v>
      </c>
      <c r="EN109" s="144">
        <v>0.8</v>
      </c>
      <c r="EO109" s="145">
        <v>1</v>
      </c>
      <c r="EP109" s="144">
        <v>1.5</v>
      </c>
      <c r="EQ109" s="145">
        <v>1</v>
      </c>
      <c r="ER109" s="146">
        <v>1</v>
      </c>
      <c r="ES109" s="146">
        <v>0.66999999999999993</v>
      </c>
      <c r="ET109" s="274"/>
      <c r="EU109" s="275">
        <v>1</v>
      </c>
      <c r="EV109" s="274"/>
      <c r="EW109" s="275">
        <v>1</v>
      </c>
      <c r="EX109" s="145"/>
      <c r="EY109" s="146">
        <v>1</v>
      </c>
      <c r="EZ109" s="145">
        <v>0.63000000000000012</v>
      </c>
      <c r="FA109" s="146">
        <v>1</v>
      </c>
      <c r="FB109" s="145">
        <v>1</v>
      </c>
      <c r="FC109" s="146">
        <v>1</v>
      </c>
      <c r="FD109" s="141">
        <v>0.39999999999999997</v>
      </c>
      <c r="FE109" s="145">
        <v>1</v>
      </c>
      <c r="FF109" s="146">
        <v>1</v>
      </c>
      <c r="FG109" s="144">
        <v>0.66999999999999993</v>
      </c>
      <c r="FH109" s="144"/>
      <c r="FI109" s="144"/>
      <c r="FJ109" s="144"/>
      <c r="FK109" s="144"/>
      <c r="FL109" s="144"/>
      <c r="FM109" s="144"/>
      <c r="FN109" s="145">
        <v>0</v>
      </c>
      <c r="FO109" s="348">
        <v>1</v>
      </c>
      <c r="FP109" s="144">
        <v>0.8</v>
      </c>
      <c r="FQ109" s="273">
        <v>1</v>
      </c>
      <c r="FR109" s="273">
        <v>1</v>
      </c>
      <c r="FS109" s="144"/>
      <c r="FT109" s="146">
        <v>1</v>
      </c>
      <c r="FU109" s="146">
        <v>1</v>
      </c>
      <c r="FV109" s="144"/>
      <c r="FW109" s="145">
        <v>5.099999999999999E-2</v>
      </c>
      <c r="FX109" s="146">
        <v>1</v>
      </c>
      <c r="FY109" s="146">
        <v>1</v>
      </c>
      <c r="FZ109" s="146">
        <v>1</v>
      </c>
      <c r="GA109" s="146">
        <v>1</v>
      </c>
      <c r="GB109" s="146">
        <v>1</v>
      </c>
      <c r="GC109" s="146">
        <v>1</v>
      </c>
      <c r="GD109" s="146">
        <v>1</v>
      </c>
      <c r="GE109" s="146">
        <v>1</v>
      </c>
      <c r="GF109" s="146">
        <v>1</v>
      </c>
      <c r="GG109" s="146">
        <v>1</v>
      </c>
      <c r="GH109" s="146">
        <v>1</v>
      </c>
      <c r="GI109" s="145">
        <v>1</v>
      </c>
      <c r="GJ109" s="146">
        <v>1</v>
      </c>
      <c r="GK109" s="144">
        <v>0.66999999999999993</v>
      </c>
      <c r="GL109" s="145">
        <v>0</v>
      </c>
      <c r="GM109" s="146">
        <v>1</v>
      </c>
    </row>
    <row r="110" spans="1:201" s="81" customFormat="1" hidden="1" x14ac:dyDescent="0.35">
      <c r="A110" s="152" t="s">
        <v>197</v>
      </c>
      <c r="B110" s="152"/>
      <c r="C110" s="152"/>
      <c r="D110" s="152"/>
      <c r="E110" s="152"/>
      <c r="F110" s="76"/>
      <c r="G110" s="151"/>
      <c r="H110" s="151"/>
      <c r="I110" s="76"/>
      <c r="J110" s="151"/>
      <c r="K110" s="151"/>
      <c r="L110" s="76"/>
      <c r="M110" s="151"/>
      <c r="N110" s="76"/>
      <c r="O110" s="151"/>
      <c r="P110" s="76"/>
      <c r="Q110" s="151"/>
      <c r="R110" s="76"/>
      <c r="S110" s="151"/>
      <c r="T110" s="76"/>
      <c r="U110" s="151"/>
      <c r="V110" s="152"/>
      <c r="W110" s="152"/>
      <c r="X110" s="152"/>
      <c r="Y110" s="152"/>
      <c r="Z110" s="152"/>
      <c r="AA110" s="152"/>
      <c r="AB110" s="152"/>
      <c r="AC110" s="152"/>
      <c r="AD110" s="76"/>
      <c r="AE110" s="151"/>
      <c r="AF110" s="76"/>
      <c r="AG110" s="151"/>
      <c r="AH110" s="76"/>
      <c r="AI110" s="151"/>
      <c r="AJ110" s="76"/>
      <c r="AK110" s="151"/>
      <c r="AL110" s="76"/>
      <c r="AM110" s="151"/>
      <c r="AN110" s="76"/>
      <c r="AO110" s="151"/>
      <c r="AP110" s="76"/>
      <c r="AQ110" s="151"/>
      <c r="AR110" s="76"/>
      <c r="AS110" s="151"/>
      <c r="AT110" s="76"/>
      <c r="AU110" s="151"/>
      <c r="AV110" s="76" t="s">
        <v>471</v>
      </c>
      <c r="AX110" s="151"/>
      <c r="AY110" s="136" t="s">
        <v>471</v>
      </c>
      <c r="AZ110" s="278"/>
      <c r="BA110" s="279"/>
      <c r="BB110" s="76" t="s">
        <v>471</v>
      </c>
      <c r="BD110" s="151"/>
      <c r="BE110" s="76" t="s">
        <v>471</v>
      </c>
      <c r="BG110" s="151"/>
      <c r="BH110" s="76" t="s">
        <v>471</v>
      </c>
      <c r="BJ110" s="151"/>
      <c r="BK110" s="76" t="s">
        <v>471</v>
      </c>
      <c r="BM110" s="151"/>
      <c r="BN110" s="76" t="s">
        <v>471</v>
      </c>
      <c r="BP110" s="151"/>
      <c r="BQ110" s="76" t="s">
        <v>471</v>
      </c>
      <c r="BS110" s="151"/>
      <c r="BT110" s="76" t="s">
        <v>471</v>
      </c>
      <c r="BV110" s="151"/>
      <c r="BW110" s="76" t="s">
        <v>471</v>
      </c>
      <c r="BY110" s="151"/>
      <c r="BZ110" s="76" t="s">
        <v>471</v>
      </c>
      <c r="CB110" s="151"/>
      <c r="CC110" s="76" t="s">
        <v>471</v>
      </c>
      <c r="CE110" s="151"/>
      <c r="CF110" s="76" t="s">
        <v>471</v>
      </c>
      <c r="CH110" s="151"/>
      <c r="CI110" s="76" t="s">
        <v>471</v>
      </c>
      <c r="CJ110" s="151"/>
      <c r="CK110" s="137"/>
      <c r="CL110" s="137"/>
      <c r="CM110" s="137"/>
      <c r="CN110" s="76" t="s">
        <v>471</v>
      </c>
      <c r="CO110" s="151"/>
      <c r="CQ110" s="76" t="s">
        <v>471</v>
      </c>
      <c r="CV110" s="151"/>
      <c r="CW110" s="81" t="s">
        <v>471</v>
      </c>
      <c r="DB110" s="76" t="s">
        <v>471</v>
      </c>
      <c r="DF110" s="151"/>
      <c r="DG110" s="241" t="s">
        <v>472</v>
      </c>
      <c r="DH110" s="81" t="s">
        <v>471</v>
      </c>
      <c r="DI110" s="152"/>
      <c r="DL110" s="76"/>
      <c r="DM110" s="151"/>
      <c r="DN110" s="76"/>
      <c r="DO110" s="151"/>
      <c r="DP110" s="76"/>
      <c r="DQ110" s="151"/>
      <c r="DR110" s="76"/>
      <c r="DS110" s="151"/>
      <c r="DT110" s="76"/>
      <c r="DV110" s="151"/>
      <c r="DW110" s="76"/>
      <c r="DX110" s="151"/>
      <c r="EA110" s="136"/>
      <c r="EB110" s="153"/>
      <c r="EC110" s="137" t="s">
        <v>472</v>
      </c>
      <c r="ED110" s="137"/>
      <c r="EE110" s="76" t="s">
        <v>471</v>
      </c>
      <c r="EF110" s="81" t="s">
        <v>471</v>
      </c>
      <c r="EG110" s="151" t="s">
        <v>471</v>
      </c>
      <c r="EH110" s="76" t="s">
        <v>473</v>
      </c>
      <c r="EJ110" s="151"/>
      <c r="EK110" s="152" t="s">
        <v>471</v>
      </c>
      <c r="EL110" s="151" t="s">
        <v>471</v>
      </c>
      <c r="EM110" s="152" t="s">
        <v>314</v>
      </c>
      <c r="EN110" s="152" t="s">
        <v>314</v>
      </c>
      <c r="EO110" s="76" t="s">
        <v>471</v>
      </c>
      <c r="EP110" s="152"/>
      <c r="EQ110" s="76" t="s">
        <v>471</v>
      </c>
      <c r="ER110" s="151"/>
      <c r="ES110" s="151"/>
      <c r="ET110" s="76"/>
      <c r="EU110" s="151"/>
      <c r="EV110" s="76"/>
      <c r="EW110" s="151"/>
      <c r="EX110" s="76"/>
      <c r="EY110" s="151"/>
      <c r="EZ110" s="76"/>
      <c r="FA110" s="151"/>
      <c r="FB110" s="112" t="s">
        <v>471</v>
      </c>
      <c r="FC110" s="114"/>
      <c r="FD110" s="112" t="s">
        <v>471</v>
      </c>
      <c r="FE110" s="76" t="s">
        <v>471</v>
      </c>
      <c r="FF110" s="151"/>
      <c r="FG110" s="152"/>
      <c r="FH110" s="152"/>
      <c r="FI110" s="152"/>
      <c r="FJ110" s="240"/>
      <c r="FK110" s="152"/>
      <c r="FL110" s="152"/>
      <c r="FM110" s="152"/>
      <c r="FN110" s="280" t="s">
        <v>198</v>
      </c>
      <c r="FO110" s="151"/>
      <c r="FP110" s="115" t="s">
        <v>471</v>
      </c>
      <c r="FQ110" s="152"/>
      <c r="FR110" s="152"/>
      <c r="FS110" s="115" t="s">
        <v>471</v>
      </c>
      <c r="FT110" s="151"/>
      <c r="FU110" s="151"/>
      <c r="FV110" s="152"/>
      <c r="FW110" s="76"/>
      <c r="FX110" s="151"/>
      <c r="FY110" s="151" t="s">
        <v>471</v>
      </c>
      <c r="FZ110" s="151" t="s">
        <v>471</v>
      </c>
      <c r="GA110" s="151" t="s">
        <v>471</v>
      </c>
      <c r="GB110" s="151" t="s">
        <v>471</v>
      </c>
      <c r="GC110" s="151" t="s">
        <v>471</v>
      </c>
      <c r="GD110" s="151" t="s">
        <v>471</v>
      </c>
      <c r="GE110" s="151" t="s">
        <v>471</v>
      </c>
      <c r="GF110" s="151" t="s">
        <v>471</v>
      </c>
      <c r="GG110" s="151" t="s">
        <v>471</v>
      </c>
      <c r="GH110" s="151" t="s">
        <v>471</v>
      </c>
      <c r="GI110" s="136" t="s">
        <v>471</v>
      </c>
      <c r="GJ110" s="153"/>
      <c r="GK110" s="240"/>
      <c r="GL110" s="136"/>
      <c r="GM110" s="153"/>
    </row>
    <row r="111" spans="1:201" s="81" customFormat="1" ht="12.5" hidden="1" x14ac:dyDescent="0.25">
      <c r="A111" s="152" t="s">
        <v>200</v>
      </c>
      <c r="B111" s="156">
        <v>18057.954310552075</v>
      </c>
      <c r="C111" s="156">
        <v>14243.107869564723</v>
      </c>
      <c r="D111" s="156">
        <v>37731.556310870023</v>
      </c>
      <c r="E111" s="156">
        <v>37624.734094293955</v>
      </c>
      <c r="F111" s="154">
        <v>3676.8949474940005</v>
      </c>
      <c r="G111" s="157">
        <v>1325.3424869279081</v>
      </c>
      <c r="H111" s="157">
        <v>1379.4286109783766</v>
      </c>
      <c r="I111" s="154">
        <v>3270.1577974378547</v>
      </c>
      <c r="J111" s="157">
        <v>1325.3424869279081</v>
      </c>
      <c r="K111" s="157">
        <v>1379.4286109783766</v>
      </c>
      <c r="L111" s="154">
        <v>2899.3500322390209</v>
      </c>
      <c r="M111" s="157">
        <v>1345.6800396374113</v>
      </c>
      <c r="N111" s="154">
        <v>2911.5295440868081</v>
      </c>
      <c r="O111" s="157">
        <v>1351.332936253498</v>
      </c>
      <c r="P111" s="154">
        <v>3334.2867839898536</v>
      </c>
      <c r="Q111" s="157">
        <v>1351.332936253498</v>
      </c>
      <c r="R111" s="154">
        <v>7814.8003128531509</v>
      </c>
      <c r="S111" s="157">
        <v>1544.3785814070839</v>
      </c>
      <c r="T111" s="154">
        <v>4563.1863335118869</v>
      </c>
      <c r="U111" s="157">
        <v>1456.1252263497147</v>
      </c>
      <c r="V111" s="156">
        <v>4931.7151087290749</v>
      </c>
      <c r="W111" s="156">
        <v>4931.7151087290749</v>
      </c>
      <c r="X111" s="156">
        <v>4863.5032374209604</v>
      </c>
      <c r="Y111" s="156">
        <v>9352.888863771117</v>
      </c>
      <c r="Z111" s="156">
        <v>8631.5915794160974</v>
      </c>
      <c r="AA111" s="156">
        <v>9022.8378363572356</v>
      </c>
      <c r="AB111" s="156">
        <v>13082.120970555159</v>
      </c>
      <c r="AC111" s="156">
        <v>34030.636881880127</v>
      </c>
      <c r="AD111" s="95">
        <v>14031.028722612324</v>
      </c>
      <c r="AE111" s="97">
        <v>0</v>
      </c>
      <c r="AF111" s="95">
        <v>16581.877332616412</v>
      </c>
      <c r="AG111" s="97">
        <v>0</v>
      </c>
      <c r="AH111" s="95">
        <v>6339.426357659363</v>
      </c>
      <c r="AI111" s="97">
        <v>1973.4346850083684</v>
      </c>
      <c r="AJ111" s="95">
        <v>16699.376227033357</v>
      </c>
      <c r="AK111" s="97">
        <v>2865.7700598603506</v>
      </c>
      <c r="AL111" s="95">
        <v>15259.596726591804</v>
      </c>
      <c r="AM111" s="97">
        <v>2492.2139126662219</v>
      </c>
      <c r="AN111" s="95">
        <v>2786.2266524332772</v>
      </c>
      <c r="AO111" s="97">
        <v>1331.4927474819754</v>
      </c>
      <c r="AP111" s="95">
        <v>2671.6230146608386</v>
      </c>
      <c r="AQ111" s="97">
        <v>1474.3552841713238</v>
      </c>
      <c r="AR111" s="95">
        <v>75689.062652014254</v>
      </c>
      <c r="AS111" s="97">
        <v>0</v>
      </c>
      <c r="AT111" s="95">
        <v>2594.0454919655576</v>
      </c>
      <c r="AU111" s="97">
        <v>2997.387058426682</v>
      </c>
      <c r="AV111" s="154">
        <v>454280.39996497903</v>
      </c>
      <c r="AW111" s="155">
        <v>430950.79892374383</v>
      </c>
      <c r="AX111" s="157">
        <v>146620.56442277349</v>
      </c>
      <c r="AY111" s="95">
        <v>454280.39996497903</v>
      </c>
      <c r="AZ111" s="281">
        <v>0</v>
      </c>
      <c r="BA111" s="282">
        <v>0</v>
      </c>
      <c r="BB111" s="154">
        <v>604734.81225544354</v>
      </c>
      <c r="BC111" s="155">
        <v>430950.79892374383</v>
      </c>
      <c r="BD111" s="157">
        <v>146620.56442277349</v>
      </c>
      <c r="BE111" s="154">
        <v>604734.81225544354</v>
      </c>
      <c r="BF111" s="155">
        <v>0</v>
      </c>
      <c r="BG111" s="157">
        <v>0</v>
      </c>
      <c r="BH111" s="154">
        <v>502152.25842103595</v>
      </c>
      <c r="BI111" s="155">
        <v>430950.79892374383</v>
      </c>
      <c r="BJ111" s="157">
        <v>146620.56442277349</v>
      </c>
      <c r="BK111" s="154">
        <v>502152.25842103595</v>
      </c>
      <c r="BL111" s="155">
        <v>430950.79892374383</v>
      </c>
      <c r="BM111" s="157">
        <v>146620.56442277349</v>
      </c>
      <c r="BN111" s="154">
        <v>351697.84613057144</v>
      </c>
      <c r="BO111" s="155">
        <v>0</v>
      </c>
      <c r="BP111" s="157">
        <v>0</v>
      </c>
      <c r="BQ111" s="154">
        <v>550024.11687709275</v>
      </c>
      <c r="BR111" s="155">
        <v>0</v>
      </c>
      <c r="BS111" s="157">
        <v>0</v>
      </c>
      <c r="BT111" s="154">
        <v>536346.44303250522</v>
      </c>
      <c r="BU111" s="155">
        <v>430950.79892374383</v>
      </c>
      <c r="BV111" s="157">
        <v>146620.56442277349</v>
      </c>
      <c r="BW111" s="154">
        <v>515829.93226562365</v>
      </c>
      <c r="BX111" s="155">
        <v>430950.79892374383</v>
      </c>
      <c r="BY111" s="157">
        <v>146620.56442277349</v>
      </c>
      <c r="BZ111" s="154">
        <v>0</v>
      </c>
      <c r="CA111" s="155">
        <v>91691.659345477412</v>
      </c>
      <c r="CB111" s="157">
        <v>0</v>
      </c>
      <c r="CC111" s="154">
        <v>522668.76918791747</v>
      </c>
      <c r="CD111" s="155">
        <v>430950.79892374383</v>
      </c>
      <c r="CE111" s="157">
        <v>146620.56442277349</v>
      </c>
      <c r="CF111" s="154">
        <v>522668.76918791747</v>
      </c>
      <c r="CG111" s="155">
        <v>430950.79892374383</v>
      </c>
      <c r="CH111" s="157">
        <v>146620.56442277349</v>
      </c>
      <c r="CI111" s="95">
        <v>48873.521474257832</v>
      </c>
      <c r="CJ111" s="97">
        <v>110029.9912145729</v>
      </c>
      <c r="CK111" s="86">
        <v>87982.951966380802</v>
      </c>
      <c r="CL111" s="86">
        <v>99026.992093115594</v>
      </c>
      <c r="CM111" s="86">
        <v>49513.496046557797</v>
      </c>
      <c r="CN111" s="95">
        <v>48873.521474257832</v>
      </c>
      <c r="CO111" s="97">
        <v>110029.9912145729</v>
      </c>
      <c r="CP111" s="86">
        <v>208728.87020193087</v>
      </c>
      <c r="CQ111" s="154">
        <v>117889.27630132812</v>
      </c>
      <c r="CR111" s="155">
        <v>117889.27630132812</v>
      </c>
      <c r="CS111" s="155">
        <v>87982.951966380802</v>
      </c>
      <c r="CT111" s="155">
        <v>61588.066376466566</v>
      </c>
      <c r="CU111" s="155">
        <v>212200.6973423906</v>
      </c>
      <c r="CV111" s="157">
        <v>117086.39814263573</v>
      </c>
      <c r="CW111" s="155">
        <v>188622.84208212499</v>
      </c>
      <c r="CX111" s="155">
        <v>188622.84208212499</v>
      </c>
      <c r="CY111" s="155">
        <v>132035.98945748748</v>
      </c>
      <c r="CZ111" s="155">
        <v>132035.98945748748</v>
      </c>
      <c r="DA111" s="155">
        <v>353667.82890398434</v>
      </c>
      <c r="DB111" s="154">
        <v>94311.421041062495</v>
      </c>
      <c r="DC111" s="155">
        <v>94311.421041062495</v>
      </c>
      <c r="DD111" s="155">
        <v>66017.994728743739</v>
      </c>
      <c r="DE111" s="155">
        <v>66017.994728743739</v>
      </c>
      <c r="DF111" s="157">
        <v>176833.91445199217</v>
      </c>
      <c r="DG111" s="156">
        <v>33008.997364371869</v>
      </c>
      <c r="DH111" s="155">
        <v>29125.585909739886</v>
      </c>
      <c r="DI111" s="156">
        <v>5150.5603847738703</v>
      </c>
      <c r="DJ111" s="155">
        <v>137537.48901821612</v>
      </c>
      <c r="DK111" s="155">
        <v>68768.744509108059</v>
      </c>
      <c r="DL111" s="154">
        <v>3159.636637761645</v>
      </c>
      <c r="DM111" s="157">
        <v>1534.4289646015761</v>
      </c>
      <c r="DN111" s="95">
        <v>3947.8090529742608</v>
      </c>
      <c r="DO111" s="97">
        <v>1309.3308266646945</v>
      </c>
      <c r="DP111" s="95">
        <v>8235.2901214815192</v>
      </c>
      <c r="DQ111" s="97">
        <v>1331.7415609317891</v>
      </c>
      <c r="DR111" s="95">
        <v>24926.423891007442</v>
      </c>
      <c r="DS111" s="97">
        <v>2136.5506192292087</v>
      </c>
      <c r="DT111" s="154">
        <v>83401.61495198503</v>
      </c>
      <c r="DU111" s="155">
        <v>7121.8353974306974</v>
      </c>
      <c r="DV111" s="157">
        <v>2136.5506192292087</v>
      </c>
      <c r="DW111" s="95">
        <v>10851.803735108646</v>
      </c>
      <c r="DX111" s="97">
        <v>2136.5506192292087</v>
      </c>
      <c r="DY111" s="155">
        <v>59664.543367605365</v>
      </c>
      <c r="DZ111" s="155">
        <v>10384.728586763782</v>
      </c>
      <c r="EA111" s="95">
        <v>8479.3237535524659</v>
      </c>
      <c r="EB111" s="97">
        <v>1675.5863441850352</v>
      </c>
      <c r="EC111" s="86">
        <v>250563.60993035199</v>
      </c>
      <c r="ED111" s="86">
        <v>49513.496046557797</v>
      </c>
      <c r="EE111" s="154">
        <v>231707.26157931215</v>
      </c>
      <c r="EF111" s="155">
        <v>239534.39311369878</v>
      </c>
      <c r="EG111" s="157">
        <v>231707.26157931215</v>
      </c>
      <c r="EH111" s="154">
        <v>1339578.5872214325</v>
      </c>
      <c r="EI111" s="155">
        <v>906185.51488508657</v>
      </c>
      <c r="EJ111" s="157">
        <v>492492.12765493843</v>
      </c>
      <c r="EK111" s="156">
        <v>79572.067816895709</v>
      </c>
      <c r="EL111" s="157">
        <v>24624.606382746919</v>
      </c>
      <c r="EM111" s="156">
        <v>214.36000790242224</v>
      </c>
      <c r="EN111" s="156">
        <v>174.1260990150713</v>
      </c>
      <c r="EO111" s="95">
        <v>48873.521474257832</v>
      </c>
      <c r="EP111" s="107">
        <v>1166543.1281576832</v>
      </c>
      <c r="EQ111" s="95">
        <v>48873.521474257832</v>
      </c>
      <c r="ER111" s="97">
        <v>110029.9912145729</v>
      </c>
      <c r="ES111" s="86">
        <v>163332.80223012896</v>
      </c>
      <c r="ET111" s="154">
        <v>2871.9600752756141</v>
      </c>
      <c r="EU111" s="157">
        <v>1332.9674944247447</v>
      </c>
      <c r="EV111" s="154">
        <v>2865.3273730232463</v>
      </c>
      <c r="EW111" s="157">
        <v>1329.8890475554044</v>
      </c>
      <c r="EX111" s="95">
        <v>2732.387898994024</v>
      </c>
      <c r="EY111" s="97">
        <v>1305.7640761711787</v>
      </c>
      <c r="EZ111" s="95">
        <v>3937.0548191311082</v>
      </c>
      <c r="FA111" s="97">
        <v>1305.7640761711787</v>
      </c>
      <c r="FB111" s="95">
        <v>48873.521474257832</v>
      </c>
      <c r="FC111" s="97">
        <v>110029.9912145729</v>
      </c>
      <c r="FD111" s="86">
        <v>208728.87020193087</v>
      </c>
      <c r="FE111" s="95">
        <v>48873.521474257832</v>
      </c>
      <c r="FF111" s="97">
        <v>110029.9912145729</v>
      </c>
      <c r="FG111" s="107">
        <v>163332.80223012896</v>
      </c>
      <c r="FH111" s="107">
        <v>12037.706526743774</v>
      </c>
      <c r="FI111" s="107">
        <v>10809.430758382672</v>
      </c>
      <c r="FJ111" s="107">
        <v>1484.7394511549069</v>
      </c>
      <c r="FK111" s="107">
        <v>21808.179045495312</v>
      </c>
      <c r="FL111" s="107">
        <v>36164.238944712626</v>
      </c>
      <c r="FM111" s="107">
        <v>14316.141818474542</v>
      </c>
      <c r="FN111" s="154">
        <v>132550.18138880562</v>
      </c>
      <c r="FO111" s="157">
        <v>55014.995607286444</v>
      </c>
      <c r="FP111" s="107">
        <v>157964.53986220169</v>
      </c>
      <c r="FQ111" s="156">
        <v>23430.170662313256</v>
      </c>
      <c r="FR111" s="156">
        <v>12555.433862238478</v>
      </c>
      <c r="FS111" s="156">
        <v>257598.61764956711</v>
      </c>
      <c r="FT111" s="157">
        <v>1471.1727194727932</v>
      </c>
      <c r="FU111" s="157">
        <v>1572.5607279538331</v>
      </c>
      <c r="FV111" s="107">
        <v>15007.072692976564</v>
      </c>
      <c r="FW111" s="154">
        <v>4658.4087163706372</v>
      </c>
      <c r="FX111" s="157">
        <v>1486.5109488821199</v>
      </c>
      <c r="FY111" s="157">
        <v>1400362.6525135273</v>
      </c>
      <c r="FZ111" s="157">
        <v>0</v>
      </c>
      <c r="GA111" s="157">
        <v>0</v>
      </c>
      <c r="GB111" s="157">
        <v>0</v>
      </c>
      <c r="GC111" s="157">
        <v>0</v>
      </c>
      <c r="GD111" s="157">
        <v>0</v>
      </c>
      <c r="GE111" s="157">
        <v>0</v>
      </c>
      <c r="GF111" s="157">
        <v>0</v>
      </c>
      <c r="GG111" s="157">
        <v>0</v>
      </c>
      <c r="GH111" s="157">
        <v>85455.498625648426</v>
      </c>
      <c r="GI111" s="95">
        <v>48873.521474257832</v>
      </c>
      <c r="GJ111" s="97">
        <v>110029.9912145729</v>
      </c>
      <c r="GK111" s="107">
        <v>163332.80223012896</v>
      </c>
      <c r="GL111" s="95">
        <v>7867.4375333274711</v>
      </c>
      <c r="GM111" s="97">
        <v>1554.7808684305462</v>
      </c>
    </row>
    <row r="112" spans="1:201" s="81" customFormat="1" ht="12.5" hidden="1" x14ac:dyDescent="0.25">
      <c r="A112" s="152" t="s">
        <v>201</v>
      </c>
      <c r="B112" s="156">
        <v>15786.939140316505</v>
      </c>
      <c r="C112" s="156">
        <v>13823.708792008163</v>
      </c>
      <c r="D112" s="156">
        <v>30269.024531087256</v>
      </c>
      <c r="E112" s="156">
        <v>30183.329568828976</v>
      </c>
      <c r="F112" s="154">
        <v>3284.8053204668513</v>
      </c>
      <c r="G112" s="157">
        <v>1318.8006229470172</v>
      </c>
      <c r="H112" s="157">
        <v>1372.619778972027</v>
      </c>
      <c r="I112" s="154">
        <v>2644.2999261261066</v>
      </c>
      <c r="J112" s="157">
        <v>1318.8006229470172</v>
      </c>
      <c r="K112" s="157">
        <v>1372.619778972027</v>
      </c>
      <c r="L112" s="154">
        <v>2663.3694585258804</v>
      </c>
      <c r="M112" s="157">
        <v>1339.0377899035229</v>
      </c>
      <c r="N112" s="154">
        <v>2674.5576695091886</v>
      </c>
      <c r="O112" s="157">
        <v>1344.6627839350888</v>
      </c>
      <c r="P112" s="154">
        <v>2696.155611663622</v>
      </c>
      <c r="Q112" s="157">
        <v>1344.6627839350888</v>
      </c>
      <c r="R112" s="154">
        <v>6819.0686900033525</v>
      </c>
      <c r="S112" s="157">
        <v>1536.7555596491495</v>
      </c>
      <c r="T112" s="154">
        <v>4139.8314448485598</v>
      </c>
      <c r="U112" s="157">
        <v>1448.9378213854295</v>
      </c>
      <c r="V112" s="156">
        <v>4667.9631136752159</v>
      </c>
      <c r="W112" s="156">
        <v>4667.9631136752159</v>
      </c>
      <c r="X112" s="156">
        <v>4839.4970828128944</v>
      </c>
      <c r="Y112" s="156">
        <v>9307.1954884602328</v>
      </c>
      <c r="Z112" s="156">
        <v>8588.9862161925666</v>
      </c>
      <c r="AA112" s="156">
        <v>8978.7569195805045</v>
      </c>
      <c r="AB112" s="156">
        <v>13017.54788336069</v>
      </c>
      <c r="AC112" s="156">
        <v>33762.833838691724</v>
      </c>
      <c r="AD112" s="95">
        <v>13994.381766169092</v>
      </c>
      <c r="AE112" s="97">
        <v>0</v>
      </c>
      <c r="AF112" s="95">
        <v>15769.248913248442</v>
      </c>
      <c r="AG112" s="97">
        <v>0</v>
      </c>
      <c r="AH112" s="95">
        <v>6317.5571462821845</v>
      </c>
      <c r="AI112" s="97">
        <v>1963.6938509131589</v>
      </c>
      <c r="AJ112" s="95">
        <v>15127.40855779818</v>
      </c>
      <c r="AK112" s="97">
        <v>2851.6246762202531</v>
      </c>
      <c r="AL112" s="95">
        <v>13060.17956114444</v>
      </c>
      <c r="AM112" s="97">
        <v>2479.9123946897344</v>
      </c>
      <c r="AN112" s="95">
        <v>2553.7396917664423</v>
      </c>
      <c r="AO112" s="97">
        <v>1324.9205259381235</v>
      </c>
      <c r="AP112" s="95">
        <v>2444.6493729098615</v>
      </c>
      <c r="AQ112" s="97">
        <v>1467.0778960066139</v>
      </c>
      <c r="AR112" s="95">
        <v>60719.310787845752</v>
      </c>
      <c r="AS112" s="97">
        <v>0</v>
      </c>
      <c r="AT112" s="95">
        <v>2581.2413353524107</v>
      </c>
      <c r="AU112" s="97">
        <v>2982.5920159167554</v>
      </c>
      <c r="AV112" s="154">
        <v>452145.42085671274</v>
      </c>
      <c r="AW112" s="155">
        <v>428823.63440829073</v>
      </c>
      <c r="AX112" s="157">
        <v>145896.84825226228</v>
      </c>
      <c r="AY112" s="95">
        <v>452145.42085671274</v>
      </c>
      <c r="AZ112" s="281">
        <v>0</v>
      </c>
      <c r="BA112" s="282">
        <v>0</v>
      </c>
      <c r="BB112" s="154">
        <v>601935.90907096874</v>
      </c>
      <c r="BC112" s="155">
        <v>428823.63440829073</v>
      </c>
      <c r="BD112" s="157">
        <v>145896.84825226228</v>
      </c>
      <c r="BE112" s="154">
        <v>601935.90907096874</v>
      </c>
      <c r="BF112" s="155">
        <v>0</v>
      </c>
      <c r="BG112" s="157">
        <v>0</v>
      </c>
      <c r="BH112" s="154">
        <v>499806.03074306692</v>
      </c>
      <c r="BI112" s="155">
        <v>428823.63440829073</v>
      </c>
      <c r="BJ112" s="157">
        <v>145896.84825226228</v>
      </c>
      <c r="BK112" s="154">
        <v>499806.03074306692</v>
      </c>
      <c r="BL112" s="155">
        <v>428823.63440829073</v>
      </c>
      <c r="BM112" s="157">
        <v>145896.84825226228</v>
      </c>
      <c r="BN112" s="154">
        <v>350015.54252881091</v>
      </c>
      <c r="BO112" s="155">
        <v>0</v>
      </c>
      <c r="BP112" s="157">
        <v>0</v>
      </c>
      <c r="BQ112" s="154">
        <v>547466.6406294211</v>
      </c>
      <c r="BR112" s="155">
        <v>0</v>
      </c>
      <c r="BS112" s="157">
        <v>0</v>
      </c>
      <c r="BT112" s="154">
        <v>533849.32351903419</v>
      </c>
      <c r="BU112" s="155">
        <v>428823.63440829073</v>
      </c>
      <c r="BV112" s="157">
        <v>145896.84825226228</v>
      </c>
      <c r="BW112" s="154">
        <v>513423.34785345383</v>
      </c>
      <c r="BX112" s="155">
        <v>428823.63440829073</v>
      </c>
      <c r="BY112" s="157">
        <v>145896.84825226228</v>
      </c>
      <c r="BZ112" s="154">
        <v>0</v>
      </c>
      <c r="CA112" s="155">
        <v>91239.071150700154</v>
      </c>
      <c r="CB112" s="157">
        <v>0</v>
      </c>
      <c r="CC112" s="154">
        <v>520232.00640864728</v>
      </c>
      <c r="CD112" s="155">
        <v>428823.63440829073</v>
      </c>
      <c r="CE112" s="157">
        <v>145896.84825226228</v>
      </c>
      <c r="CF112" s="154">
        <v>520232.00640864728</v>
      </c>
      <c r="CG112" s="155">
        <v>428823.63440829073</v>
      </c>
      <c r="CH112" s="157">
        <v>145896.84825226228</v>
      </c>
      <c r="CI112" s="95">
        <v>48632.282750754101</v>
      </c>
      <c r="CJ112" s="97">
        <v>109486.88538084021</v>
      </c>
      <c r="CK112" s="86">
        <v>87548.669876975007</v>
      </c>
      <c r="CL112" s="86">
        <v>98538.196842756166</v>
      </c>
      <c r="CM112" s="86">
        <v>49269.098421378083</v>
      </c>
      <c r="CN112" s="95">
        <v>48632.282750754101</v>
      </c>
      <c r="CO112" s="97">
        <v>109486.88538084021</v>
      </c>
      <c r="CP112" s="86">
        <v>207698.58867755966</v>
      </c>
      <c r="CQ112" s="154">
        <v>117307.37719375736</v>
      </c>
      <c r="CR112" s="155">
        <v>117307.37719375736</v>
      </c>
      <c r="CS112" s="155">
        <v>87548.669876975007</v>
      </c>
      <c r="CT112" s="155">
        <v>61284.068913882511</v>
      </c>
      <c r="CU112" s="155">
        <v>211153.27894876327</v>
      </c>
      <c r="CV112" s="157">
        <v>116508.46202558192</v>
      </c>
      <c r="CW112" s="155">
        <v>187691.80351001178</v>
      </c>
      <c r="CX112" s="155">
        <v>187691.80351001178</v>
      </c>
      <c r="CY112" s="155">
        <v>131384.26245700824</v>
      </c>
      <c r="CZ112" s="155">
        <v>131384.26245700824</v>
      </c>
      <c r="DA112" s="155">
        <v>351922.13158127211</v>
      </c>
      <c r="DB112" s="154">
        <v>93845.901755005892</v>
      </c>
      <c r="DC112" s="155">
        <v>93845.901755005892</v>
      </c>
      <c r="DD112" s="155">
        <v>65692.13122850412</v>
      </c>
      <c r="DE112" s="155">
        <v>65692.13122850412</v>
      </c>
      <c r="DF112" s="157">
        <v>175961.06579063606</v>
      </c>
      <c r="DG112" s="156">
        <v>32846.06561425206</v>
      </c>
      <c r="DH112" s="155">
        <v>28981.822600810643</v>
      </c>
      <c r="DI112" s="156">
        <v>5125.1373218336203</v>
      </c>
      <c r="DJ112" s="86">
        <v>136858.60672605023</v>
      </c>
      <c r="DK112" s="155">
        <v>68429.303363025116</v>
      </c>
      <c r="DL112" s="154">
        <v>2891.2027193730451</v>
      </c>
      <c r="DM112" s="157">
        <v>1526.8550539529933</v>
      </c>
      <c r="DN112" s="95">
        <v>3928.3227465275768</v>
      </c>
      <c r="DO112" s="97">
        <v>1302.8679959182946</v>
      </c>
      <c r="DP112" s="95">
        <v>7111.1995282475227</v>
      </c>
      <c r="DQ112" s="97">
        <v>1325.1681112497304</v>
      </c>
      <c r="DR112" s="95">
        <v>24803.387561731543</v>
      </c>
      <c r="DS112" s="97">
        <v>2126.0046481484178</v>
      </c>
      <c r="DT112" s="154">
        <v>83017.55890317187</v>
      </c>
      <c r="DU112" s="155">
        <v>7086.6821604947263</v>
      </c>
      <c r="DV112" s="157">
        <v>2126.0046481484178</v>
      </c>
      <c r="DW112" s="95">
        <v>10798.239449135319</v>
      </c>
      <c r="DX112" s="97">
        <v>2126.0046481484178</v>
      </c>
      <c r="DY112" s="155">
        <v>54609.777757372358</v>
      </c>
      <c r="DZ112" s="155">
        <v>10333.46977437141</v>
      </c>
      <c r="EA112" s="95">
        <v>8437.4699812688523</v>
      </c>
      <c r="EB112" s="97">
        <v>1667.31568353693</v>
      </c>
      <c r="EC112" s="86">
        <v>249326.83296825155</v>
      </c>
      <c r="ED112" s="86">
        <v>49269.098421378083</v>
      </c>
      <c r="EE112" s="154">
        <v>230563.55917515088</v>
      </c>
      <c r="EF112" s="155">
        <v>236498.29490508049</v>
      </c>
      <c r="EG112" s="157">
        <v>230563.55917515088</v>
      </c>
      <c r="EH112" s="154">
        <v>1332966.4541345127</v>
      </c>
      <c r="EI112" s="155">
        <v>901712.60132628796</v>
      </c>
      <c r="EJ112" s="157">
        <v>490061.19637298264</v>
      </c>
      <c r="EK112" s="156">
        <v>63834.336778869474</v>
      </c>
      <c r="EL112" s="157">
        <v>24503.05981864913</v>
      </c>
      <c r="EM112" s="156">
        <v>213.30193119510196</v>
      </c>
      <c r="EN112" s="156">
        <v>173.26661607649885</v>
      </c>
      <c r="EO112" s="95">
        <v>48632.282750754101</v>
      </c>
      <c r="EP112" s="107">
        <v>1161255.448478668</v>
      </c>
      <c r="EQ112" s="95">
        <v>48632.282750754101</v>
      </c>
      <c r="ER112" s="97">
        <v>109486.88538084021</v>
      </c>
      <c r="ES112" s="86">
        <v>162526.59478839522</v>
      </c>
      <c r="ET112" s="154">
        <v>2638.2087935369964</v>
      </c>
      <c r="EU112" s="157">
        <v>1326.3879935595091</v>
      </c>
      <c r="EV112" s="154">
        <v>2632.1159325819467</v>
      </c>
      <c r="EW112" s="157">
        <v>1323.3247418422825</v>
      </c>
      <c r="EX112" s="95">
        <v>2504.3933252413153</v>
      </c>
      <c r="EY112" s="97">
        <v>1299.3188508338051</v>
      </c>
      <c r="EZ112" s="95">
        <v>3917.6215953673645</v>
      </c>
      <c r="FA112" s="97">
        <v>1299.3188508338051</v>
      </c>
      <c r="FB112" s="95">
        <v>48632.282750754101</v>
      </c>
      <c r="FC112" s="97">
        <v>109486.88538084021</v>
      </c>
      <c r="FD112" s="86">
        <v>207698.58867755966</v>
      </c>
      <c r="FE112" s="95">
        <v>48632.282750754101</v>
      </c>
      <c r="FF112" s="97">
        <v>109486.88538084021</v>
      </c>
      <c r="FG112" s="107">
        <v>162526.59478839522</v>
      </c>
      <c r="FH112" s="107">
        <v>12037.560075920075</v>
      </c>
      <c r="FI112" s="107">
        <v>10756.07562457412</v>
      </c>
      <c r="FJ112" s="107">
        <v>1483.7697895173235</v>
      </c>
      <c r="FK112" s="107">
        <v>21700.534310346709</v>
      </c>
      <c r="FL112" s="107">
        <v>36163.798970322976</v>
      </c>
      <c r="FM112" s="107">
        <v>14245.477629080984</v>
      </c>
      <c r="FN112" s="154">
        <v>131895.91634724801</v>
      </c>
      <c r="FO112" s="157">
        <v>54743.442690420095</v>
      </c>
      <c r="FP112" s="107">
        <v>157184.83005603839</v>
      </c>
      <c r="FQ112" s="156">
        <v>20066.256235633453</v>
      </c>
      <c r="FR112" s="156">
        <v>11204.429826572079</v>
      </c>
      <c r="FS112" s="156">
        <v>256444.93157426303</v>
      </c>
      <c r="FT112" s="157">
        <v>1463.9110403837174</v>
      </c>
      <c r="FU112" s="157">
        <v>1564.7985996847765</v>
      </c>
      <c r="FV112" s="107">
        <v>14932.998082619541</v>
      </c>
      <c r="FW112" s="154">
        <v>4226.2194610286206</v>
      </c>
      <c r="FX112" s="157">
        <v>1479.1735605997651</v>
      </c>
      <c r="FY112" s="157">
        <v>1393450.4904972792</v>
      </c>
      <c r="FZ112" s="157">
        <v>0</v>
      </c>
      <c r="GA112" s="157">
        <v>0</v>
      </c>
      <c r="GB112" s="157">
        <v>0</v>
      </c>
      <c r="GC112" s="157">
        <v>0</v>
      </c>
      <c r="GD112" s="157">
        <v>0</v>
      </c>
      <c r="GE112" s="157">
        <v>0</v>
      </c>
      <c r="GF112" s="157">
        <v>0</v>
      </c>
      <c r="GG112" s="157">
        <v>0</v>
      </c>
      <c r="GH112" s="157">
        <v>85033.691995330533</v>
      </c>
      <c r="GI112" s="95">
        <v>48632.282750754101</v>
      </c>
      <c r="GJ112" s="97">
        <v>109486.88538084021</v>
      </c>
      <c r="GK112" s="107">
        <v>162526.59478839522</v>
      </c>
      <c r="GL112" s="95">
        <v>6864.9990794817486</v>
      </c>
      <c r="GM112" s="97">
        <v>1547.1065011921273</v>
      </c>
    </row>
    <row r="113" spans="1:195" s="137" customFormat="1" ht="12.5" hidden="1" x14ac:dyDescent="0.25">
      <c r="A113" s="240" t="s">
        <v>202</v>
      </c>
      <c r="B113" s="107">
        <v>4757.663142349249</v>
      </c>
      <c r="C113" s="107">
        <v>875.76753993291504</v>
      </c>
      <c r="D113" s="107">
        <v>15639.194501678372</v>
      </c>
      <c r="E113" s="107">
        <v>15594.918209219895</v>
      </c>
      <c r="F113" s="95">
        <v>821.27176595801836</v>
      </c>
      <c r="G113" s="97">
        <v>13.384224121413379</v>
      </c>
      <c r="H113" s="97">
        <v>13.930423170557281</v>
      </c>
      <c r="I113" s="95">
        <v>1311.580908142377</v>
      </c>
      <c r="J113" s="97">
        <v>13.384224121413379</v>
      </c>
      <c r="K113" s="97">
        <v>13.930423170557281</v>
      </c>
      <c r="L113" s="95">
        <v>494.11242556428232</v>
      </c>
      <c r="M113" s="97">
        <v>13.589606780031685</v>
      </c>
      <c r="N113" s="95">
        <v>496.18807978829193</v>
      </c>
      <c r="O113" s="97">
        <v>13.646693635686828</v>
      </c>
      <c r="P113" s="95">
        <v>1337.3014878911649</v>
      </c>
      <c r="Q113" s="97">
        <v>13.646693635686828</v>
      </c>
      <c r="R113" s="95">
        <v>2086.0477225755008</v>
      </c>
      <c r="S113" s="97">
        <v>15.596201937037298</v>
      </c>
      <c r="T113" s="95">
        <v>886.60477527320711</v>
      </c>
      <c r="U113" s="97">
        <v>14.704958582806286</v>
      </c>
      <c r="V113" s="107">
        <v>551.81940134167758</v>
      </c>
      <c r="W113" s="107">
        <v>551.81940134167758</v>
      </c>
      <c r="X113" s="107">
        <v>49.115015919958566</v>
      </c>
      <c r="Y113" s="107">
        <v>93.453074859771462</v>
      </c>
      <c r="Z113" s="107">
        <v>87.167775396076649</v>
      </c>
      <c r="AA113" s="107">
        <v>90.155239953175823</v>
      </c>
      <c r="AB113" s="107">
        <v>132.11229608975512</v>
      </c>
      <c r="AC113" s="107">
        <v>561.20047313311215</v>
      </c>
      <c r="AD113" s="95">
        <v>75.18814130346837</v>
      </c>
      <c r="AE113" s="97">
        <v>0</v>
      </c>
      <c r="AF113" s="95">
        <v>88.869072562928963</v>
      </c>
      <c r="AG113" s="97">
        <v>0</v>
      </c>
      <c r="AH113" s="95">
        <v>44.813147183419176</v>
      </c>
      <c r="AI113" s="97">
        <v>19.929106909072889</v>
      </c>
      <c r="AJ113" s="95">
        <v>3292.1611052391154</v>
      </c>
      <c r="AK113" s="97">
        <v>28.940526045094295</v>
      </c>
      <c r="AL113" s="95">
        <v>4608.2660685080591</v>
      </c>
      <c r="AM113" s="97">
        <v>25.168097978167118</v>
      </c>
      <c r="AN113" s="95">
        <v>486.85442653815005</v>
      </c>
      <c r="AO113" s="97">
        <v>13.446333701746484</v>
      </c>
      <c r="AP113" s="95">
        <v>475.28373672656966</v>
      </c>
      <c r="AQ113" s="97">
        <v>14.889058301963644</v>
      </c>
      <c r="AR113" s="95">
        <v>31372.042083606189</v>
      </c>
      <c r="AS113" s="97">
        <v>0</v>
      </c>
      <c r="AT113" s="95">
        <v>26.196463622083826</v>
      </c>
      <c r="AU113" s="97">
        <v>30.269685431724103</v>
      </c>
      <c r="AV113" s="95">
        <v>4360.6246986527776</v>
      </c>
      <c r="AW113" s="86">
        <v>4352.0389144600676</v>
      </c>
      <c r="AX113" s="97">
        <v>1480.6757607169911</v>
      </c>
      <c r="AY113" s="95">
        <v>4360.6246986527776</v>
      </c>
      <c r="AZ113" s="281">
        <v>0</v>
      </c>
      <c r="BA113" s="282">
        <v>0</v>
      </c>
      <c r="BB113" s="95">
        <v>5713.5413637852462</v>
      </c>
      <c r="BC113" s="86">
        <v>4352.0389144600676</v>
      </c>
      <c r="BD113" s="97">
        <v>1480.6757607169911</v>
      </c>
      <c r="BE113" s="95">
        <v>5713.5413637852462</v>
      </c>
      <c r="BF113" s="86">
        <v>0</v>
      </c>
      <c r="BG113" s="97">
        <v>0</v>
      </c>
      <c r="BH113" s="95">
        <v>4791.0981830131086</v>
      </c>
      <c r="BI113" s="86">
        <v>4352.0389144600676</v>
      </c>
      <c r="BJ113" s="97">
        <v>1480.6757607169911</v>
      </c>
      <c r="BK113" s="95">
        <v>4791.0981830131086</v>
      </c>
      <c r="BL113" s="86">
        <v>4352.0389144600676</v>
      </c>
      <c r="BM113" s="97">
        <v>1480.6757607169911</v>
      </c>
      <c r="BN113" s="95">
        <v>3438.1815178806396</v>
      </c>
      <c r="BO113" s="86">
        <v>0</v>
      </c>
      <c r="BP113" s="97">
        <v>0</v>
      </c>
      <c r="BQ113" s="95">
        <v>5221.5716673734396</v>
      </c>
      <c r="BR113" s="86">
        <v>0</v>
      </c>
      <c r="BS113" s="97">
        <v>0</v>
      </c>
      <c r="BT113" s="95">
        <v>5098.5792432704875</v>
      </c>
      <c r="BU113" s="86">
        <v>4352.0389144600676</v>
      </c>
      <c r="BV113" s="97">
        <v>1480.6757607169911</v>
      </c>
      <c r="BW113" s="95">
        <v>4914.0906071160607</v>
      </c>
      <c r="BX113" s="86">
        <v>4352.0389144600676</v>
      </c>
      <c r="BY113" s="97">
        <v>1480.6757607169911</v>
      </c>
      <c r="BZ113" s="95">
        <v>0</v>
      </c>
      <c r="CA113" s="86">
        <v>925.96572648086544</v>
      </c>
      <c r="CB113" s="97">
        <v>0</v>
      </c>
      <c r="CC113" s="95">
        <v>4975.5868191675363</v>
      </c>
      <c r="CD113" s="86">
        <v>4352.0389144600676</v>
      </c>
      <c r="CE113" s="97">
        <v>1480.6757607169911</v>
      </c>
      <c r="CF113" s="95">
        <v>4975.5868191675363</v>
      </c>
      <c r="CG113" s="86">
        <v>4352.0389144600676</v>
      </c>
      <c r="CH113" s="97">
        <v>1480.6757607169911</v>
      </c>
      <c r="CI113" s="95">
        <v>493.55858690566379</v>
      </c>
      <c r="CJ113" s="97">
        <v>1111.1588717770387</v>
      </c>
      <c r="CK113" s="86">
        <v>888.51263699482024</v>
      </c>
      <c r="CL113" s="86">
        <v>1000.0429845993347</v>
      </c>
      <c r="CM113" s="86">
        <v>500.02149229966733</v>
      </c>
      <c r="CN113" s="95">
        <v>493.55858690566379</v>
      </c>
      <c r="CO113" s="97">
        <v>1111.1588717770387</v>
      </c>
      <c r="CP113" s="86">
        <v>2107.8883435387879</v>
      </c>
      <c r="CQ113" s="95">
        <v>1190.5273626182557</v>
      </c>
      <c r="CR113" s="86">
        <v>1190.5273626182557</v>
      </c>
      <c r="CS113" s="86">
        <v>888.51263699482024</v>
      </c>
      <c r="CT113" s="86">
        <v>621.95884589637421</v>
      </c>
      <c r="CU113" s="86">
        <v>2142.9492527128605</v>
      </c>
      <c r="CV113" s="97">
        <v>1182.4193442576318</v>
      </c>
      <c r="CW113" s="86">
        <v>1904.8437801892092</v>
      </c>
      <c r="CX113" s="86">
        <v>1904.8437801892092</v>
      </c>
      <c r="CY113" s="86">
        <v>1333.3906461324464</v>
      </c>
      <c r="CZ113" s="86">
        <v>1333.3906461324464</v>
      </c>
      <c r="DA113" s="86">
        <v>3571.5820878547675</v>
      </c>
      <c r="DB113" s="95">
        <v>952.42189009460458</v>
      </c>
      <c r="DC113" s="86">
        <v>952.42189009460458</v>
      </c>
      <c r="DD113" s="86">
        <v>666.69532306622318</v>
      </c>
      <c r="DE113" s="86">
        <v>666.69532306622318</v>
      </c>
      <c r="DF113" s="97">
        <v>1785.7910439273837</v>
      </c>
      <c r="DG113" s="107">
        <v>333.34766153311159</v>
      </c>
      <c r="DH113" s="86">
        <v>294.13028958803966</v>
      </c>
      <c r="DI113" s="107">
        <v>52.013917323723732</v>
      </c>
      <c r="DJ113" s="86">
        <v>1388.9485897212983</v>
      </c>
      <c r="DK113" s="86">
        <v>694.47429486064914</v>
      </c>
      <c r="DL113" s="95">
        <v>562.10172604916443</v>
      </c>
      <c r="DM113" s="97">
        <v>15.49572383227528</v>
      </c>
      <c r="DN113" s="95">
        <v>39.867703385884404</v>
      </c>
      <c r="DO113" s="97">
        <v>13.222527313507126</v>
      </c>
      <c r="DP113" s="95">
        <v>2355.1088318188031</v>
      </c>
      <c r="DQ113" s="97">
        <v>13.44884639186966</v>
      </c>
      <c r="DR113" s="95">
        <v>251.72425029240298</v>
      </c>
      <c r="DS113" s="97">
        <v>21.576364310777393</v>
      </c>
      <c r="DT113" s="154">
        <v>783.84923525822433</v>
      </c>
      <c r="DU113" s="86">
        <v>71.921214369257982</v>
      </c>
      <c r="DV113" s="97">
        <v>21.576364310777393</v>
      </c>
      <c r="DW113" s="95">
        <v>109.58901170440288</v>
      </c>
      <c r="DX113" s="97">
        <v>21.576364310777393</v>
      </c>
      <c r="DY113" s="155">
        <v>806.8173339163942</v>
      </c>
      <c r="DZ113" s="155">
        <v>104.87216415092212</v>
      </c>
      <c r="EA113" s="95">
        <v>85.630069687597341</v>
      </c>
      <c r="EB113" s="97">
        <v>16.921228577932169</v>
      </c>
      <c r="EC113" s="86">
        <v>2530.3644492313397</v>
      </c>
      <c r="ED113" s="86">
        <v>500.02149229966733</v>
      </c>
      <c r="EE113" s="95">
        <v>2339.9400155992739</v>
      </c>
      <c r="EF113" s="86">
        <v>6306.2640350597212</v>
      </c>
      <c r="EG113" s="97">
        <v>2339.9400155992739</v>
      </c>
      <c r="EH113" s="95">
        <v>13527.990097998883</v>
      </c>
      <c r="EI113" s="86">
        <v>9151.2874192345371</v>
      </c>
      <c r="EJ113" s="97">
        <v>4973.5257713231185</v>
      </c>
      <c r="EK113" s="107">
        <v>32981.492606247579</v>
      </c>
      <c r="EL113" s="97">
        <v>248.67628856615593</v>
      </c>
      <c r="EM113" s="107">
        <v>2.1647554626308629</v>
      </c>
      <c r="EN113" s="107">
        <v>1.7584456527966887</v>
      </c>
      <c r="EO113" s="95">
        <v>493.55858690566379</v>
      </c>
      <c r="EP113" s="107">
        <v>10785.808905437219</v>
      </c>
      <c r="EQ113" s="95">
        <v>493.55858690566379</v>
      </c>
      <c r="ER113" s="97">
        <v>1111.1588717770387</v>
      </c>
      <c r="ES113" s="86">
        <v>1649.4474846979272</v>
      </c>
      <c r="ET113" s="95">
        <v>489.44458004000836</v>
      </c>
      <c r="EU113" s="97">
        <v>13.461226715287571</v>
      </c>
      <c r="EV113" s="95">
        <v>488.31422304222576</v>
      </c>
      <c r="EW113" s="97">
        <v>13.430138431880449</v>
      </c>
      <c r="EX113" s="95">
        <v>477.44685181399564</v>
      </c>
      <c r="EY113" s="97">
        <v>13.186507802730681</v>
      </c>
      <c r="EZ113" s="95">
        <v>39.7590997023607</v>
      </c>
      <c r="FA113" s="97">
        <v>13.186507802730681</v>
      </c>
      <c r="FB113" s="95">
        <v>493.55858690566379</v>
      </c>
      <c r="FC113" s="97">
        <v>1111.1588717770387</v>
      </c>
      <c r="FD113" s="86">
        <v>2107.8883435387879</v>
      </c>
      <c r="FE113" s="95">
        <v>493.55858690566379</v>
      </c>
      <c r="FF113" s="97">
        <v>1111.1588717770387</v>
      </c>
      <c r="FG113" s="107">
        <v>1649.4474846979272</v>
      </c>
      <c r="FH113" s="107">
        <v>0.2996287683241039</v>
      </c>
      <c r="FI113" s="107">
        <v>109.16110010963733</v>
      </c>
      <c r="FJ113" s="107">
        <v>2.0306134829514604</v>
      </c>
      <c r="FK113" s="107">
        <v>220.23405942519767</v>
      </c>
      <c r="FL113" s="107">
        <v>0.9001587094941379</v>
      </c>
      <c r="FM113" s="107">
        <v>144.57429120569981</v>
      </c>
      <c r="FN113" s="95">
        <v>1338.583311513707</v>
      </c>
      <c r="FO113" s="97">
        <v>555.57943588851924</v>
      </c>
      <c r="FP113" s="107">
        <v>1595.2350623364941</v>
      </c>
      <c r="FQ113" s="107">
        <v>7048.1227413488177</v>
      </c>
      <c r="FR113" s="107">
        <v>2829.8510583263046</v>
      </c>
      <c r="FS113" s="107">
        <v>2352.2411679609781</v>
      </c>
      <c r="FT113" s="97">
        <v>14.856918564781621</v>
      </c>
      <c r="FU113" s="97">
        <v>15.880804724108987</v>
      </c>
      <c r="FV113" s="107">
        <v>151.55178854540611</v>
      </c>
      <c r="FW113" s="95">
        <v>905.10601830495636</v>
      </c>
      <c r="FX113" s="97">
        <v>15.011814602647227</v>
      </c>
      <c r="FY113" s="97">
        <v>14141.829585455285</v>
      </c>
      <c r="FZ113" s="97">
        <v>0</v>
      </c>
      <c r="GA113" s="97">
        <v>0</v>
      </c>
      <c r="GB113" s="97">
        <v>0</v>
      </c>
      <c r="GC113" s="97">
        <v>0</v>
      </c>
      <c r="GD113" s="97">
        <v>0</v>
      </c>
      <c r="GE113" s="97">
        <v>0</v>
      </c>
      <c r="GF113" s="97">
        <v>0</v>
      </c>
      <c r="GG113" s="97">
        <v>0</v>
      </c>
      <c r="GH113" s="97">
        <v>862.98866692487331</v>
      </c>
      <c r="GI113" s="95">
        <v>493.55858690566379</v>
      </c>
      <c r="GJ113" s="97">
        <v>1111.1588717770387</v>
      </c>
      <c r="GK113" s="107">
        <v>1649.4474846979272</v>
      </c>
      <c r="GL113" s="95">
        <v>2100.0984659723044</v>
      </c>
      <c r="GM113" s="97">
        <v>15.701251418413248</v>
      </c>
    </row>
    <row r="114" spans="1:195" s="137" customFormat="1" ht="12.5" hidden="1" x14ac:dyDescent="0.25">
      <c r="A114" s="240" t="s">
        <v>203</v>
      </c>
      <c r="B114" s="107">
        <v>4793.6666390487444</v>
      </c>
      <c r="C114" s="107">
        <v>1573.833485482688</v>
      </c>
      <c r="D114" s="107">
        <v>14078.617075856817</v>
      </c>
      <c r="E114" s="107">
        <v>14038.758951002967</v>
      </c>
      <c r="F114" s="95">
        <v>898.20828872148263</v>
      </c>
      <c r="G114" s="97">
        <v>138.33959831586412</v>
      </c>
      <c r="H114" s="97">
        <v>143.98512220829366</v>
      </c>
      <c r="I114" s="95">
        <v>1191.0365821548482</v>
      </c>
      <c r="J114" s="97">
        <v>138.33959831586412</v>
      </c>
      <c r="K114" s="97">
        <v>143.98512220829366</v>
      </c>
      <c r="L114" s="95">
        <v>607.23811724844859</v>
      </c>
      <c r="M114" s="97">
        <v>140.46243743127002</v>
      </c>
      <c r="N114" s="95">
        <v>609.78898684377782</v>
      </c>
      <c r="O114" s="97">
        <v>141.05248827088622</v>
      </c>
      <c r="P114" s="95">
        <v>1214.3932437262833</v>
      </c>
      <c r="Q114" s="97">
        <v>141.05248827088622</v>
      </c>
      <c r="R114" s="95">
        <v>2141.6272595759797</v>
      </c>
      <c r="S114" s="97">
        <v>161.20264362361854</v>
      </c>
      <c r="T114" s="95">
        <v>1006.6319131257433</v>
      </c>
      <c r="U114" s="97">
        <v>151.99073514782253</v>
      </c>
      <c r="V114" s="107">
        <v>783.65079491826418</v>
      </c>
      <c r="W114" s="107">
        <v>783.65079491826339</v>
      </c>
      <c r="X114" s="107">
        <v>507.65375056547055</v>
      </c>
      <c r="Y114" s="107">
        <v>945.26486041439784</v>
      </c>
      <c r="Z114" s="107">
        <v>900.96780545448019</v>
      </c>
      <c r="AA114" s="107">
        <v>911.90771879727617</v>
      </c>
      <c r="AB114" s="107">
        <v>1365.5152370321503</v>
      </c>
      <c r="AC114" s="107">
        <v>33062.977679010539</v>
      </c>
      <c r="AD114" s="95">
        <v>8137.0320144678772</v>
      </c>
      <c r="AE114" s="97">
        <v>0</v>
      </c>
      <c r="AF114" s="95">
        <v>8849.2867485448623</v>
      </c>
      <c r="AG114" s="97">
        <v>0</v>
      </c>
      <c r="AH114" s="95">
        <v>2622.738196020211</v>
      </c>
      <c r="AI114" s="97">
        <v>205.98763287175984</v>
      </c>
      <c r="AJ114" s="95">
        <v>3818.8978655720157</v>
      </c>
      <c r="AK114" s="97">
        <v>299.1298346329063</v>
      </c>
      <c r="AL114" s="95">
        <v>4552.9264991259442</v>
      </c>
      <c r="AM114" s="97">
        <v>260.13794547145335</v>
      </c>
      <c r="AN114" s="95">
        <v>732.86696663141697</v>
      </c>
      <c r="AO114" s="97">
        <v>138.98156413449533</v>
      </c>
      <c r="AP114" s="95">
        <v>576.79620519430136</v>
      </c>
      <c r="AQ114" s="97">
        <v>153.8935933910243</v>
      </c>
      <c r="AR114" s="95">
        <v>28241.541937173108</v>
      </c>
      <c r="AS114" s="97">
        <v>0</v>
      </c>
      <c r="AT114" s="95">
        <v>270.76715257458818</v>
      </c>
      <c r="AU114" s="97">
        <v>312.86805165438818</v>
      </c>
      <c r="AV114" s="95">
        <v>40374.26117359777</v>
      </c>
      <c r="AW114" s="86">
        <v>44982.758045584545</v>
      </c>
      <c r="AX114" s="97">
        <v>15304.293182442168</v>
      </c>
      <c r="AY114" s="95">
        <v>40374.26117359777</v>
      </c>
      <c r="AZ114" s="281">
        <v>0</v>
      </c>
      <c r="BA114" s="282">
        <v>0</v>
      </c>
      <c r="BB114" s="95">
        <v>50913.39143457578</v>
      </c>
      <c r="BC114" s="86">
        <v>44982.758045584545</v>
      </c>
      <c r="BD114" s="97">
        <v>15304.293182442168</v>
      </c>
      <c r="BE114" s="95">
        <v>50913.39143457578</v>
      </c>
      <c r="BF114" s="86">
        <v>0</v>
      </c>
      <c r="BG114" s="97">
        <v>0</v>
      </c>
      <c r="BH114" s="95">
        <v>43727.620802090794</v>
      </c>
      <c r="BI114" s="86">
        <v>44982.758045584545</v>
      </c>
      <c r="BJ114" s="97">
        <v>15304.293182442168</v>
      </c>
      <c r="BK114" s="95">
        <v>43727.620802090794</v>
      </c>
      <c r="BL114" s="86">
        <v>44982.758045584545</v>
      </c>
      <c r="BM114" s="97">
        <v>15304.293182442168</v>
      </c>
      <c r="BN114" s="95">
        <v>33188.490541112667</v>
      </c>
      <c r="BO114" s="86">
        <v>0</v>
      </c>
      <c r="BP114" s="97">
        <v>0</v>
      </c>
      <c r="BQ114" s="95">
        <v>47080.980430583819</v>
      </c>
      <c r="BR114" s="86">
        <v>0</v>
      </c>
      <c r="BS114" s="97">
        <v>0</v>
      </c>
      <c r="BT114" s="95">
        <v>46122.877679585828</v>
      </c>
      <c r="BU114" s="86">
        <v>44982.758045584545</v>
      </c>
      <c r="BV114" s="97">
        <v>15304.293182442168</v>
      </c>
      <c r="BW114" s="95">
        <v>44685.723553088785</v>
      </c>
      <c r="BX114" s="86">
        <v>44982.758045584545</v>
      </c>
      <c r="BY114" s="97">
        <v>15304.293182442168</v>
      </c>
      <c r="BZ114" s="95">
        <v>0</v>
      </c>
      <c r="CA114" s="86">
        <v>9570.7995841669181</v>
      </c>
      <c r="CB114" s="97">
        <v>0</v>
      </c>
      <c r="CC114" s="95">
        <v>45164.77492858778</v>
      </c>
      <c r="CD114" s="86">
        <v>44982.758045584545</v>
      </c>
      <c r="CE114" s="97">
        <v>15304.293182442168</v>
      </c>
      <c r="CF114" s="95">
        <v>45164.77492858778</v>
      </c>
      <c r="CG114" s="86">
        <v>44982.758045584545</v>
      </c>
      <c r="CH114" s="97">
        <v>15304.293182442168</v>
      </c>
      <c r="CI114" s="95">
        <v>5101.4310608140513</v>
      </c>
      <c r="CJ114" s="97">
        <v>11484.95950100031</v>
      </c>
      <c r="CK114" s="86">
        <v>9183.6837298456958</v>
      </c>
      <c r="CL114" s="86">
        <v>10336.463550900284</v>
      </c>
      <c r="CM114" s="86">
        <v>5168.2317754501419</v>
      </c>
      <c r="CN114" s="95">
        <v>5101.4310608140513</v>
      </c>
      <c r="CO114" s="97">
        <v>11484.95950100031</v>
      </c>
      <c r="CP114" s="86">
        <v>21787.174519388893</v>
      </c>
      <c r="CQ114" s="95">
        <v>12305.31375107175</v>
      </c>
      <c r="CR114" s="86">
        <v>12305.31375107175</v>
      </c>
      <c r="CS114" s="86">
        <v>9183.6837298456958</v>
      </c>
      <c r="CT114" s="86">
        <v>6428.5786108919929</v>
      </c>
      <c r="CU114" s="86">
        <v>22149.564751929196</v>
      </c>
      <c r="CV114" s="97">
        <v>12221.509117125752</v>
      </c>
      <c r="CW114" s="86">
        <v>19688.502001714834</v>
      </c>
      <c r="CX114" s="86">
        <v>19688.502001714834</v>
      </c>
      <c r="CY114" s="86">
        <v>13781.951401200378</v>
      </c>
      <c r="CZ114" s="86">
        <v>13781.951401200378</v>
      </c>
      <c r="DA114" s="86">
        <v>36915.941253215366</v>
      </c>
      <c r="DB114" s="95">
        <v>9844.2510008574172</v>
      </c>
      <c r="DC114" s="86">
        <v>9844.2510008574172</v>
      </c>
      <c r="DD114" s="86">
        <v>6890.9757006001892</v>
      </c>
      <c r="DE114" s="86">
        <v>6890.9757006001892</v>
      </c>
      <c r="DF114" s="97">
        <v>18457.970626607683</v>
      </c>
      <c r="DG114" s="86">
        <v>3445.4878503000946</v>
      </c>
      <c r="DH114" s="107">
        <v>3040.1363385000841</v>
      </c>
      <c r="DI114" s="107">
        <v>537.61685131126251</v>
      </c>
      <c r="DJ114" s="86">
        <v>14356.199376250384</v>
      </c>
      <c r="DK114" s="86">
        <v>7178.0996881251922</v>
      </c>
      <c r="DL114" s="95">
        <v>682.15703055887889</v>
      </c>
      <c r="DM114" s="97">
        <v>160.16409999746429</v>
      </c>
      <c r="DN114" s="95">
        <v>412.07335009844746</v>
      </c>
      <c r="DO114" s="97">
        <v>136.66829699486175</v>
      </c>
      <c r="DP114" s="95">
        <v>2369.4782165590686</v>
      </c>
      <c r="DQ114" s="97">
        <v>139.00753534800606</v>
      </c>
      <c r="DR114" s="95">
        <v>2601.8266995469057</v>
      </c>
      <c r="DS114" s="97">
        <v>223.01371710402032</v>
      </c>
      <c r="DT114" s="95">
        <v>6893.5388025167631</v>
      </c>
      <c r="DU114" s="86">
        <v>743.37905701340151</v>
      </c>
      <c r="DV114" s="97">
        <v>223.01371710402032</v>
      </c>
      <c r="DW114" s="95">
        <v>1132.7141357984547</v>
      </c>
      <c r="DX114" s="97">
        <v>223.01371710402032</v>
      </c>
      <c r="DY114" s="86">
        <v>4683.871679160824</v>
      </c>
      <c r="DZ114" s="86">
        <v>1083.9607086332817</v>
      </c>
      <c r="EA114" s="95">
        <v>885.07404963349654</v>
      </c>
      <c r="EB114" s="97">
        <v>174.8981445055822</v>
      </c>
      <c r="EC114" s="86">
        <v>26153.89568524652</v>
      </c>
      <c r="ED114" s="86">
        <v>5168.2317754501419</v>
      </c>
      <c r="EE114" s="95">
        <v>24185.665071412222</v>
      </c>
      <c r="EF114" s="86">
        <v>27586.05208337761</v>
      </c>
      <c r="EG114" s="97">
        <v>24185.665071412222</v>
      </c>
      <c r="EH114" s="95">
        <v>139825.56621896452</v>
      </c>
      <c r="EI114" s="86">
        <v>94587.883030476165</v>
      </c>
      <c r="EJ114" s="97">
        <v>51406.458168737066</v>
      </c>
      <c r="EK114" s="107">
        <v>29690.391339766957</v>
      </c>
      <c r="EL114" s="97">
        <v>2570.3229084368504</v>
      </c>
      <c r="EM114" s="107">
        <v>22.374954157656589</v>
      </c>
      <c r="EN114" s="107">
        <v>18.175328137174247</v>
      </c>
      <c r="EO114" s="95">
        <v>5101.4310608140513</v>
      </c>
      <c r="EP114" s="107">
        <v>90899.43469508877</v>
      </c>
      <c r="EQ114" s="95">
        <v>5101.4310608140513</v>
      </c>
      <c r="ER114" s="97">
        <v>11484.95950100031</v>
      </c>
      <c r="ES114" s="97">
        <v>17048.720972264156</v>
      </c>
      <c r="ET114" s="95">
        <v>601.50158122725884</v>
      </c>
      <c r="EU114" s="97">
        <v>139.13549860931425</v>
      </c>
      <c r="EV114" s="95">
        <v>600.1124320789288</v>
      </c>
      <c r="EW114" s="97">
        <v>138.81416951321853</v>
      </c>
      <c r="EX114" s="95">
        <v>718.70564781487883</v>
      </c>
      <c r="EY114" s="97">
        <v>136.29599863769567</v>
      </c>
      <c r="EZ114" s="95">
        <v>410.95082033370272</v>
      </c>
      <c r="FA114" s="97">
        <v>136.29599863769567</v>
      </c>
      <c r="FB114" s="95">
        <v>5101.4310608140513</v>
      </c>
      <c r="FC114" s="97">
        <v>11484.95950100031</v>
      </c>
      <c r="FD114" s="86">
        <v>11538.143332569431</v>
      </c>
      <c r="FE114" s="95">
        <v>5101.4310608140513</v>
      </c>
      <c r="FF114" s="97">
        <v>11484.95950100031</v>
      </c>
      <c r="FG114" s="107">
        <v>17048.720972264156</v>
      </c>
      <c r="FH114" s="107">
        <v>12011.133435148351</v>
      </c>
      <c r="FI114" s="107">
        <v>1128.2912333128461</v>
      </c>
      <c r="FJ114" s="107">
        <v>1476.2840321976425</v>
      </c>
      <c r="FK114" s="107">
        <v>2276.3434802029151</v>
      </c>
      <c r="FL114" s="107">
        <v>36084.406824547405</v>
      </c>
      <c r="FM114" s="107">
        <v>1494.322658584204</v>
      </c>
      <c r="FN114" s="95">
        <v>13835.622890598344</v>
      </c>
      <c r="FO114" s="97">
        <v>5742.4797505001552</v>
      </c>
      <c r="FP114" s="107">
        <v>0</v>
      </c>
      <c r="FQ114" s="107">
        <v>6972.4052450460622</v>
      </c>
      <c r="FR114" s="107">
        <v>3106.9237981181136</v>
      </c>
      <c r="FS114" s="107">
        <v>19157.149313851813</v>
      </c>
      <c r="FT114" s="97">
        <v>153.56139644845939</v>
      </c>
      <c r="FU114" s="97">
        <v>164.14430351259807</v>
      </c>
      <c r="FV114" s="107">
        <v>1566.4422054827537</v>
      </c>
      <c r="FW114" s="95">
        <v>1027.6378248777014</v>
      </c>
      <c r="FX114" s="97">
        <v>155.16240487932987</v>
      </c>
      <c r="FY114" s="97">
        <v>146170.22298463201</v>
      </c>
      <c r="FZ114" s="97">
        <v>0</v>
      </c>
      <c r="GA114" s="97">
        <v>0</v>
      </c>
      <c r="GB114" s="97">
        <v>0</v>
      </c>
      <c r="GC114" s="97">
        <v>0</v>
      </c>
      <c r="GD114" s="97">
        <v>0</v>
      </c>
      <c r="GE114" s="97">
        <v>0</v>
      </c>
      <c r="GF114" s="97">
        <v>0</v>
      </c>
      <c r="GG114" s="97">
        <v>0</v>
      </c>
      <c r="GH114" s="97">
        <v>8919.8674835790735</v>
      </c>
      <c r="GI114" s="95">
        <v>5101.4310608140513</v>
      </c>
      <c r="GJ114" s="97">
        <v>11484.95950100031</v>
      </c>
      <c r="GK114" s="107">
        <v>17048.720972264156</v>
      </c>
      <c r="GL114" s="95">
        <v>2156.052363445966</v>
      </c>
      <c r="GM114" s="97">
        <v>162.28843708650516</v>
      </c>
    </row>
    <row r="115" spans="1:195" s="81" customFormat="1" ht="12.5" hidden="1" x14ac:dyDescent="0.25">
      <c r="A115" s="152" t="s">
        <v>204</v>
      </c>
      <c r="B115" s="156">
        <v>6235.6093589185111</v>
      </c>
      <c r="C115" s="156">
        <v>11374.10776659256</v>
      </c>
      <c r="D115" s="156">
        <v>551.21295355206678</v>
      </c>
      <c r="E115" s="156">
        <v>549.65240860611368</v>
      </c>
      <c r="F115" s="154">
        <v>1565.3252657873502</v>
      </c>
      <c r="G115" s="157">
        <v>1167.0768005097398</v>
      </c>
      <c r="H115" s="157">
        <v>1214.704233593176</v>
      </c>
      <c r="I115" s="154">
        <v>141.68243582888135</v>
      </c>
      <c r="J115" s="157">
        <v>1167.0768005097398</v>
      </c>
      <c r="K115" s="157">
        <v>1214.704233593176</v>
      </c>
      <c r="L115" s="154">
        <v>1562.0189157131497</v>
      </c>
      <c r="M115" s="157">
        <v>1184.9857456922211</v>
      </c>
      <c r="N115" s="154">
        <v>1568.580602877119</v>
      </c>
      <c r="O115" s="157">
        <v>1189.9636020285157</v>
      </c>
      <c r="P115" s="154">
        <v>144.46088004617368</v>
      </c>
      <c r="Q115" s="157">
        <v>1189.9636020285157</v>
      </c>
      <c r="R115" s="154">
        <v>2591.3937078518725</v>
      </c>
      <c r="S115" s="157">
        <v>1359.9567140884938</v>
      </c>
      <c r="T115" s="154">
        <v>2246.5947564496096</v>
      </c>
      <c r="U115" s="157">
        <v>1282.2421276548007</v>
      </c>
      <c r="V115" s="156">
        <v>3332.492917415274</v>
      </c>
      <c r="W115" s="156">
        <v>3332.492917415274</v>
      </c>
      <c r="X115" s="156">
        <v>4282.7283163274651</v>
      </c>
      <c r="Y115" s="156">
        <v>8268.4775531860632</v>
      </c>
      <c r="Z115" s="156">
        <v>7600.8506353420107</v>
      </c>
      <c r="AA115" s="156">
        <v>7976.6939608300527</v>
      </c>
      <c r="AB115" s="156">
        <v>11519.920350238785</v>
      </c>
      <c r="AC115" s="156">
        <v>138.6556865480714</v>
      </c>
      <c r="AD115" s="95">
        <v>5782.1616103977467</v>
      </c>
      <c r="AE115" s="97">
        <v>0</v>
      </c>
      <c r="AF115" s="95">
        <v>6831.0930921406516</v>
      </c>
      <c r="AG115" s="97">
        <v>0</v>
      </c>
      <c r="AH115" s="95">
        <v>3650.005803078554</v>
      </c>
      <c r="AI115" s="97">
        <v>1737.7771111323261</v>
      </c>
      <c r="AJ115" s="95">
        <v>8016.3495869870503</v>
      </c>
      <c r="AK115" s="97">
        <v>2523.5543155422524</v>
      </c>
      <c r="AL115" s="95">
        <v>3898.9869935104362</v>
      </c>
      <c r="AM115" s="97">
        <v>2194.6063512401138</v>
      </c>
      <c r="AN115" s="95">
        <v>1334.0182985968752</v>
      </c>
      <c r="AO115" s="97">
        <v>1172.4926281018818</v>
      </c>
      <c r="AP115" s="95">
        <v>1392.5694309889905</v>
      </c>
      <c r="AQ115" s="97">
        <v>1298.295244313626</v>
      </c>
      <c r="AR115" s="95">
        <v>1105.7267670664551</v>
      </c>
      <c r="AS115" s="97">
        <v>0</v>
      </c>
      <c r="AT115" s="95">
        <v>2284.2777191557389</v>
      </c>
      <c r="AU115" s="97">
        <v>2639.454278830643</v>
      </c>
      <c r="AV115" s="154">
        <v>407410.5349844622</v>
      </c>
      <c r="AW115" s="155">
        <v>379488.83744824614</v>
      </c>
      <c r="AX115" s="157">
        <v>129111.87930910313</v>
      </c>
      <c r="AY115" s="95">
        <v>407410.5349844622</v>
      </c>
      <c r="AZ115" s="281">
        <v>0</v>
      </c>
      <c r="BA115" s="282">
        <v>0</v>
      </c>
      <c r="BB115" s="154">
        <v>545308.97627260769</v>
      </c>
      <c r="BC115" s="155">
        <v>379488.83744824614</v>
      </c>
      <c r="BD115" s="157">
        <v>129111.87930910313</v>
      </c>
      <c r="BE115" s="154">
        <v>545308.97627260769</v>
      </c>
      <c r="BF115" s="155">
        <v>0</v>
      </c>
      <c r="BG115" s="157">
        <v>0</v>
      </c>
      <c r="BH115" s="154">
        <v>451287.31175796303</v>
      </c>
      <c r="BI115" s="155">
        <v>379488.83744824614</v>
      </c>
      <c r="BJ115" s="157">
        <v>129111.87930910313</v>
      </c>
      <c r="BK115" s="154">
        <v>451287.31175796303</v>
      </c>
      <c r="BL115" s="155">
        <v>379488.83744824614</v>
      </c>
      <c r="BM115" s="157">
        <v>129111.87930910313</v>
      </c>
      <c r="BN115" s="154">
        <v>313388.8704698176</v>
      </c>
      <c r="BO115" s="155">
        <v>0</v>
      </c>
      <c r="BP115" s="157">
        <v>0</v>
      </c>
      <c r="BQ115" s="154">
        <v>495164.08853146387</v>
      </c>
      <c r="BR115" s="155">
        <v>0</v>
      </c>
      <c r="BS115" s="157">
        <v>0</v>
      </c>
      <c r="BT115" s="154">
        <v>482627.86659617792</v>
      </c>
      <c r="BU115" s="155">
        <v>379488.83744824614</v>
      </c>
      <c r="BV115" s="157">
        <v>129111.87930910313</v>
      </c>
      <c r="BW115" s="154">
        <v>463823.53369324899</v>
      </c>
      <c r="BX115" s="155">
        <v>379488.83744824614</v>
      </c>
      <c r="BY115" s="157">
        <v>129111.87930910313</v>
      </c>
      <c r="BZ115" s="154">
        <v>0</v>
      </c>
      <c r="CA115" s="155">
        <v>80742.305840052373</v>
      </c>
      <c r="CB115" s="157">
        <v>0</v>
      </c>
      <c r="CC115" s="154">
        <v>470091.64466089197</v>
      </c>
      <c r="CD115" s="155">
        <v>379488.83744824614</v>
      </c>
      <c r="CE115" s="157">
        <v>129111.87930910313</v>
      </c>
      <c r="CF115" s="154">
        <v>470091.64466089197</v>
      </c>
      <c r="CG115" s="155">
        <v>379488.83744824614</v>
      </c>
      <c r="CH115" s="157">
        <v>129111.87930910313</v>
      </c>
      <c r="CI115" s="95">
        <v>43037.293103034383</v>
      </c>
      <c r="CJ115" s="97">
        <v>96890.76700806286</v>
      </c>
      <c r="CK115" s="86">
        <v>77476.473510134485</v>
      </c>
      <c r="CL115" s="86">
        <v>87201.690307256547</v>
      </c>
      <c r="CM115" s="86">
        <v>43600.845153628274</v>
      </c>
      <c r="CN115" s="95">
        <v>43037.293103034383</v>
      </c>
      <c r="CO115" s="97">
        <v>96890.76700806286</v>
      </c>
      <c r="CP115" s="86">
        <v>183803.52581463198</v>
      </c>
      <c r="CQ115" s="154">
        <v>103811.53608006735</v>
      </c>
      <c r="CR115" s="155">
        <v>103811.53608006735</v>
      </c>
      <c r="CS115" s="155">
        <v>77476.473510134485</v>
      </c>
      <c r="CT115" s="155">
        <v>54233.531457094141</v>
      </c>
      <c r="CU115" s="155">
        <v>186860.76494412121</v>
      </c>
      <c r="CV115" s="157">
        <v>103104.53356419853</v>
      </c>
      <c r="CW115" s="155">
        <v>166098.45772810775</v>
      </c>
      <c r="CX115" s="155">
        <v>166098.45772810775</v>
      </c>
      <c r="CY115" s="155">
        <v>116268.92040967541</v>
      </c>
      <c r="CZ115" s="155">
        <v>116268.92040967541</v>
      </c>
      <c r="DA115" s="155">
        <v>311434.60824020201</v>
      </c>
      <c r="DB115" s="154">
        <v>83049.228864053875</v>
      </c>
      <c r="DC115" s="155">
        <v>83049.228864053875</v>
      </c>
      <c r="DD115" s="155">
        <v>58134.460204837706</v>
      </c>
      <c r="DE115" s="155">
        <v>58134.460204837706</v>
      </c>
      <c r="DF115" s="157">
        <v>155717.30412010101</v>
      </c>
      <c r="DG115" s="156">
        <v>29067.230102418853</v>
      </c>
      <c r="DH115" s="155">
        <v>25647.555972722519</v>
      </c>
      <c r="DI115" s="156">
        <v>4535.5065531986347</v>
      </c>
      <c r="DJ115" s="155">
        <v>121113.45876007856</v>
      </c>
      <c r="DK115" s="155">
        <v>60556.72938003928</v>
      </c>
      <c r="DL115" s="154">
        <v>1646.9439627650017</v>
      </c>
      <c r="DM115" s="157">
        <v>1351.1952301232539</v>
      </c>
      <c r="DN115" s="95">
        <v>3476.3816930432449</v>
      </c>
      <c r="DO115" s="97">
        <v>1152.9771716099258</v>
      </c>
      <c r="DP115" s="95">
        <v>2386.612479869651</v>
      </c>
      <c r="DQ115" s="97">
        <v>1172.7117295098546</v>
      </c>
      <c r="DR115" s="95">
        <v>21949.836611892235</v>
      </c>
      <c r="DS115" s="97">
        <v>1881.4145667336199</v>
      </c>
      <c r="DT115" s="154">
        <v>75340.170865396882</v>
      </c>
      <c r="DU115" s="155">
        <v>6271.3818891120673</v>
      </c>
      <c r="DV115" s="157">
        <v>1881.4145667336199</v>
      </c>
      <c r="DW115" s="95">
        <v>9555.9363016324605</v>
      </c>
      <c r="DX115" s="97">
        <v>1881.4145667336199</v>
      </c>
      <c r="DY115" s="155">
        <v>49119.088744295143</v>
      </c>
      <c r="DZ115" s="155">
        <v>9144.636901587206</v>
      </c>
      <c r="EA115" s="95">
        <v>7466.7658619477606</v>
      </c>
      <c r="EB115" s="97">
        <v>1475.4963104534156</v>
      </c>
      <c r="EC115" s="86">
        <v>220642.57283377365</v>
      </c>
      <c r="ED115" s="86">
        <v>43600.845153628274</v>
      </c>
      <c r="EE115" s="154">
        <v>204037.95408813938</v>
      </c>
      <c r="EF115" s="155">
        <v>202605.97878664316</v>
      </c>
      <c r="EG115" s="157">
        <v>204037.95408813938</v>
      </c>
      <c r="EH115" s="154">
        <v>1179612.8978175493</v>
      </c>
      <c r="EI115" s="155">
        <v>797973.43087657727</v>
      </c>
      <c r="EJ115" s="157">
        <v>433681.21243292245</v>
      </c>
      <c r="EK115" s="156">
        <v>1162.4528328549372</v>
      </c>
      <c r="EL115" s="157">
        <v>21684.060621646124</v>
      </c>
      <c r="EM115" s="156">
        <v>188.7622215748145</v>
      </c>
      <c r="EN115" s="156">
        <v>153.33284228652792</v>
      </c>
      <c r="EO115" s="95">
        <v>43037.293103034383</v>
      </c>
      <c r="EP115" s="107">
        <v>1059570.2048781421</v>
      </c>
      <c r="EQ115" s="95">
        <v>43037.293103034383</v>
      </c>
      <c r="ER115" s="97">
        <v>96890.76700806286</v>
      </c>
      <c r="ES115" s="97">
        <v>143828.42633143315</v>
      </c>
      <c r="ET115" s="154">
        <v>1547.262632269729</v>
      </c>
      <c r="EU115" s="157">
        <v>1173.7912682349074</v>
      </c>
      <c r="EV115" s="154">
        <v>1543.689277460792</v>
      </c>
      <c r="EW115" s="157">
        <v>1171.0804338971834</v>
      </c>
      <c r="EX115" s="95">
        <v>1308.2408256124409</v>
      </c>
      <c r="EY115" s="97">
        <v>1149.8363443933788</v>
      </c>
      <c r="EZ115" s="95">
        <v>3466.911675331301</v>
      </c>
      <c r="FA115" s="97">
        <v>1149.8363443933788</v>
      </c>
      <c r="FB115" s="95">
        <v>43037.293103034383</v>
      </c>
      <c r="FC115" s="97">
        <v>96890.76700806286</v>
      </c>
      <c r="FD115" s="86">
        <v>183803.52581463198</v>
      </c>
      <c r="FE115" s="95">
        <v>43037.293103034383</v>
      </c>
      <c r="FF115" s="97">
        <v>96890.76700806286</v>
      </c>
      <c r="FG115" s="107">
        <v>143828.42633143315</v>
      </c>
      <c r="FH115" s="107">
        <v>26.127012003400456</v>
      </c>
      <c r="FI115" s="107">
        <v>9518.6232911516363</v>
      </c>
      <c r="FJ115" s="107">
        <v>5.4551438367295289</v>
      </c>
      <c r="FK115" s="107">
        <v>19203.956770718596</v>
      </c>
      <c r="FL115" s="107">
        <v>78.491987066072511</v>
      </c>
      <c r="FM115" s="107">
        <v>12606.580679291081</v>
      </c>
      <c r="FN115" s="154">
        <v>116721.71014513596</v>
      </c>
      <c r="FO115" s="157">
        <v>48445.383504031422</v>
      </c>
      <c r="FP115" s="107">
        <v>139101.21466316481</v>
      </c>
      <c r="FQ115" s="156">
        <v>6045.7282492385721</v>
      </c>
      <c r="FR115" s="156">
        <v>5267.6549701276617</v>
      </c>
      <c r="FS115" s="156">
        <v>234935.54109245024</v>
      </c>
      <c r="FT115" s="157">
        <v>1295.4927253704764</v>
      </c>
      <c r="FU115" s="157">
        <v>1384.7734914480695</v>
      </c>
      <c r="FV115" s="107">
        <v>13215.00408859138</v>
      </c>
      <c r="FW115" s="154">
        <v>2293.4756178459629</v>
      </c>
      <c r="FX115" s="157">
        <v>1308.9993411177879</v>
      </c>
      <c r="FY115" s="157">
        <v>1233138.4379271918</v>
      </c>
      <c r="FZ115" s="157">
        <v>0</v>
      </c>
      <c r="GA115" s="157">
        <v>0</v>
      </c>
      <c r="GB115" s="157">
        <v>0</v>
      </c>
      <c r="GC115" s="157">
        <v>0</v>
      </c>
      <c r="GD115" s="157">
        <v>0</v>
      </c>
      <c r="GE115" s="157">
        <v>0</v>
      </c>
      <c r="GF115" s="157">
        <v>0</v>
      </c>
      <c r="GG115" s="157">
        <v>0</v>
      </c>
      <c r="GH115" s="157">
        <v>75250.835844826594</v>
      </c>
      <c r="GI115" s="95">
        <v>43037.293103034383</v>
      </c>
      <c r="GJ115" s="97">
        <v>96890.76700806286</v>
      </c>
      <c r="GK115" s="107">
        <v>143828.42633143315</v>
      </c>
      <c r="GL115" s="95">
        <v>2608.8482500634782</v>
      </c>
      <c r="GM115" s="97">
        <v>1369.1168126872089</v>
      </c>
    </row>
    <row r="116" spans="1:195" s="81" customFormat="1" hidden="1" x14ac:dyDescent="0.35">
      <c r="A116" s="246" t="s">
        <v>205</v>
      </c>
      <c r="B116" s="169">
        <v>1.1651102816201908</v>
      </c>
      <c r="C116" s="169">
        <v>0.40303734146727632</v>
      </c>
      <c r="D116" s="169">
        <v>3.4521766976521429</v>
      </c>
      <c r="E116" s="169">
        <v>3.4424032029195861</v>
      </c>
      <c r="F116" s="166">
        <v>0.21126963624708994</v>
      </c>
      <c r="G116" s="168">
        <v>2.5890799028315689E-2</v>
      </c>
      <c r="H116" s="168">
        <v>2.694738099246682E-2</v>
      </c>
      <c r="I116" s="166">
        <v>0.2913934885424852</v>
      </c>
      <c r="J116" s="168">
        <v>2.5890799028315689E-2</v>
      </c>
      <c r="K116" s="168">
        <v>2.694738099246682E-2</v>
      </c>
      <c r="L116" s="166">
        <v>0.13929429082438438</v>
      </c>
      <c r="M116" s="168">
        <v>2.6288096704292305E-2</v>
      </c>
      <c r="N116" s="166">
        <v>0.13987943454506671</v>
      </c>
      <c r="O116" s="168">
        <v>2.6398527035816799E-2</v>
      </c>
      <c r="P116" s="166">
        <v>0.29710782108103173</v>
      </c>
      <c r="Q116" s="168">
        <v>2.6398527035816799E-2</v>
      </c>
      <c r="R116" s="166">
        <v>0.50970952641507228</v>
      </c>
      <c r="S116" s="168">
        <v>3.0169707731569226E-2</v>
      </c>
      <c r="T116" s="166">
        <v>0.23832234017947937</v>
      </c>
      <c r="U116" s="168">
        <v>2.8445662888895117E-2</v>
      </c>
      <c r="V116" s="169">
        <v>0.18478894994329167</v>
      </c>
      <c r="W116" s="169">
        <v>0.18478894994329167</v>
      </c>
      <c r="X116" s="169">
        <v>9.5009392768737377E-2</v>
      </c>
      <c r="Y116" s="169">
        <v>0.18211890985108284</v>
      </c>
      <c r="Z116" s="169">
        <v>0.16861966252600813</v>
      </c>
      <c r="AA116" s="169">
        <v>0.17569217537541945</v>
      </c>
      <c r="AB116" s="169">
        <v>0.25556153843514545</v>
      </c>
      <c r="AC116" s="169">
        <v>0.20885874356047232</v>
      </c>
      <c r="AD116" s="171">
        <v>0.13710830259282461</v>
      </c>
      <c r="AE116" s="172">
        <v>0</v>
      </c>
      <c r="AF116" s="171">
        <v>0.14561737673325509</v>
      </c>
      <c r="AG116" s="172">
        <v>0</v>
      </c>
      <c r="AH116" s="171">
        <v>8.5630905227314924E-2</v>
      </c>
      <c r="AI116" s="172">
        <v>3.8551394321850022E-2</v>
      </c>
      <c r="AJ116" s="171">
        <v>0.88203409433265556</v>
      </c>
      <c r="AK116" s="172">
        <v>5.5983323113102994E-2</v>
      </c>
      <c r="AL116" s="171">
        <v>1.0906868758240689</v>
      </c>
      <c r="AM116" s="172">
        <v>4.8685837951200697E-2</v>
      </c>
      <c r="AN116" s="171">
        <v>0.13614109748118378</v>
      </c>
      <c r="AO116" s="172">
        <v>2.6010945452011977E-2</v>
      </c>
      <c r="AP116" s="171">
        <v>0.13196322120559092</v>
      </c>
      <c r="AQ116" s="172">
        <v>2.8801790280862997E-2</v>
      </c>
      <c r="AR116" s="171">
        <v>6.9250262618810003</v>
      </c>
      <c r="AS116" s="172">
        <v>0</v>
      </c>
      <c r="AT116" s="171">
        <v>5.0675135797138157E-2</v>
      </c>
      <c r="AU116" s="172">
        <v>5.8554484373080286E-2</v>
      </c>
      <c r="AV116" s="166">
        <v>8.7400339553443942</v>
      </c>
      <c r="AW116" s="167">
        <v>8.4186997972801407</v>
      </c>
      <c r="AX116" s="168">
        <v>2.8642585628470321</v>
      </c>
      <c r="AY116" s="171">
        <v>8.7400339553443942</v>
      </c>
      <c r="AZ116" s="283">
        <v>0</v>
      </c>
      <c r="BA116" s="284">
        <v>0</v>
      </c>
      <c r="BB116" s="166">
        <v>11.580617358370652</v>
      </c>
      <c r="BC116" s="167">
        <v>8.4186997972801407</v>
      </c>
      <c r="BD116" s="168">
        <v>2.8642585628470321</v>
      </c>
      <c r="BE116" s="166">
        <v>11.580617358370652</v>
      </c>
      <c r="BF116" s="167">
        <v>0</v>
      </c>
      <c r="BG116" s="168">
        <v>0</v>
      </c>
      <c r="BH116" s="166">
        <v>9.6438559472163856</v>
      </c>
      <c r="BI116" s="167">
        <v>8.4186997972801407</v>
      </c>
      <c r="BJ116" s="168">
        <v>2.8642585628470321</v>
      </c>
      <c r="BK116" s="166">
        <v>9.6438559472163856</v>
      </c>
      <c r="BL116" s="167">
        <v>8.4186997972801407</v>
      </c>
      <c r="BM116" s="168">
        <v>2.8642585628470321</v>
      </c>
      <c r="BN116" s="166">
        <v>6.8032725441901274</v>
      </c>
      <c r="BO116" s="167">
        <v>0</v>
      </c>
      <c r="BP116" s="168">
        <v>0</v>
      </c>
      <c r="BQ116" s="166">
        <v>10.547677939088377</v>
      </c>
      <c r="BR116" s="167">
        <v>0</v>
      </c>
      <c r="BS116" s="168">
        <v>0</v>
      </c>
      <c r="BT116" s="166">
        <v>10.289443084267809</v>
      </c>
      <c r="BU116" s="167">
        <v>8.4186997972801407</v>
      </c>
      <c r="BV116" s="168">
        <v>2.8642585628470321</v>
      </c>
      <c r="BW116" s="166">
        <v>9.9020908020369536</v>
      </c>
      <c r="BX116" s="167">
        <v>8.4186997972801407</v>
      </c>
      <c r="BY116" s="168">
        <v>2.8642585628470321</v>
      </c>
      <c r="BZ116" s="166">
        <v>0</v>
      </c>
      <c r="CA116" s="167">
        <v>1.7912127228255619</v>
      </c>
      <c r="CB116" s="168">
        <v>0</v>
      </c>
      <c r="CC116" s="166">
        <v>10.031208229447239</v>
      </c>
      <c r="CD116" s="167">
        <v>8.4186997972801407</v>
      </c>
      <c r="CE116" s="168">
        <v>2.8642585628470321</v>
      </c>
      <c r="CF116" s="166">
        <v>10.031208229447239</v>
      </c>
      <c r="CG116" s="167">
        <v>8.4186997972801407</v>
      </c>
      <c r="CH116" s="168">
        <v>2.8642585628470321</v>
      </c>
      <c r="CI116" s="171">
        <v>0.95475285428234413</v>
      </c>
      <c r="CJ116" s="172">
        <v>2.1494552673906746</v>
      </c>
      <c r="CK116" s="170">
        <v>1.7187624706423728</v>
      </c>
      <c r="CL116" s="170">
        <v>1.9345097406516067</v>
      </c>
      <c r="CM116" s="170">
        <v>0.96725487032580337</v>
      </c>
      <c r="CN116" s="171">
        <v>0.95475285428234413</v>
      </c>
      <c r="CO116" s="172">
        <v>2.1494552673906746</v>
      </c>
      <c r="CP116" s="170">
        <v>4.0775552607026198</v>
      </c>
      <c r="CQ116" s="166">
        <v>2.3029877864900086</v>
      </c>
      <c r="CR116" s="167">
        <v>2.3029877864900086</v>
      </c>
      <c r="CS116" s="167">
        <v>1.7187624706423728</v>
      </c>
      <c r="CT116" s="167">
        <v>1.2031337294496611</v>
      </c>
      <c r="CU116" s="167">
        <v>4.1453780156820148</v>
      </c>
      <c r="CV116" s="168">
        <v>2.2873034201802009</v>
      </c>
      <c r="CW116" s="167">
        <v>3.6847804583840134</v>
      </c>
      <c r="CX116" s="167">
        <v>3.6847804583840134</v>
      </c>
      <c r="CY116" s="167">
        <v>2.579346320868809</v>
      </c>
      <c r="CZ116" s="167">
        <v>2.579346320868809</v>
      </c>
      <c r="DA116" s="167">
        <v>6.9089633594700253</v>
      </c>
      <c r="DB116" s="166">
        <v>1.8423902291920067</v>
      </c>
      <c r="DC116" s="167">
        <v>1.8423902291920067</v>
      </c>
      <c r="DD116" s="167">
        <v>1.2896731604344045</v>
      </c>
      <c r="DE116" s="167">
        <v>1.2896731604344045</v>
      </c>
      <c r="DF116" s="168">
        <v>3.4544816797350126</v>
      </c>
      <c r="DG116" s="169">
        <v>0.64483658021720225</v>
      </c>
      <c r="DH116" s="167">
        <v>0.56897345313282555</v>
      </c>
      <c r="DI116" s="169">
        <v>0.10061710472625804</v>
      </c>
      <c r="DJ116" s="167">
        <v>2.6868190842383428</v>
      </c>
      <c r="DK116" s="167">
        <v>1.3434095421191714</v>
      </c>
      <c r="DL116" s="166">
        <v>0.15606836229143725</v>
      </c>
      <c r="DM116" s="168">
        <v>2.9975340213994756E-2</v>
      </c>
      <c r="DN116" s="171">
        <v>7.7121145515862188E-2</v>
      </c>
      <c r="DO116" s="172">
        <v>2.557800842356759E-2</v>
      </c>
      <c r="DP116" s="171">
        <v>0.56515455543339643</v>
      </c>
      <c r="DQ116" s="172">
        <v>2.601580606659893E-2</v>
      </c>
      <c r="DR116" s="171">
        <v>0.48694208313853371</v>
      </c>
      <c r="DS116" s="172">
        <v>4.1737892840445739E-2</v>
      </c>
      <c r="DT116" s="166">
        <v>1.5946879739785977</v>
      </c>
      <c r="DU116" s="167">
        <v>0.13912630946815249</v>
      </c>
      <c r="DV116" s="168">
        <v>4.1737892840445739E-2</v>
      </c>
      <c r="DW116" s="171">
        <v>0.21199189822374298</v>
      </c>
      <c r="DX116" s="172">
        <v>4.1737892840445739E-2</v>
      </c>
      <c r="DY116" s="167">
        <v>5.4512320165556334</v>
      </c>
      <c r="DZ116" s="167">
        <v>0.20286750289484309</v>
      </c>
      <c r="EA116" s="171">
        <v>0.16564508371577769</v>
      </c>
      <c r="EB116" s="172">
        <v>3.2732874498306738E-2</v>
      </c>
      <c r="EC116" s="170">
        <v>4.8948042732360584</v>
      </c>
      <c r="ED116" s="170">
        <v>0.96725487032580337</v>
      </c>
      <c r="EE116" s="166">
        <v>4.5264421854135168</v>
      </c>
      <c r="EF116" s="167">
        <v>5.3710614443134244</v>
      </c>
      <c r="EG116" s="168">
        <v>4.5264421854135168</v>
      </c>
      <c r="EH116" s="166">
        <v>26.168903756174338</v>
      </c>
      <c r="EI116" s="167">
        <v>17.70249371741205</v>
      </c>
      <c r="EJ116" s="168">
        <v>9.620920498593506</v>
      </c>
      <c r="EK116" s="169">
        <v>7.2802944049871172</v>
      </c>
      <c r="EL116" s="168">
        <v>0.4810460249296753</v>
      </c>
      <c r="EM116" s="169">
        <v>4.1875605279766952E-3</v>
      </c>
      <c r="EN116" s="169">
        <v>3.4015840280151198E-3</v>
      </c>
      <c r="EO116" s="171">
        <v>0.95475285428234413</v>
      </c>
      <c r="EP116" s="250">
        <v>22.199636443577237</v>
      </c>
      <c r="EQ116" s="171">
        <v>0.95475285428234413</v>
      </c>
      <c r="ER116" s="172">
        <v>2.1494552673906746</v>
      </c>
      <c r="ES116" s="172">
        <v>3.1907350733727204</v>
      </c>
      <c r="ET116" s="166">
        <v>0.13797838740171905</v>
      </c>
      <c r="EU116" s="168">
        <v>2.6039754893412571E-2</v>
      </c>
      <c r="EV116" s="166">
        <v>0.13765973061788142</v>
      </c>
      <c r="EW116" s="168">
        <v>2.597961689134928E-2</v>
      </c>
      <c r="EX116" s="171">
        <v>0.13351041882701264</v>
      </c>
      <c r="EY116" s="172">
        <v>2.5508331324159254E-2</v>
      </c>
      <c r="EZ116" s="171">
        <v>7.6911059662671172E-2</v>
      </c>
      <c r="FA116" s="172">
        <v>2.5508331324159254E-2</v>
      </c>
      <c r="FB116" s="171">
        <v>0.95475285428234413</v>
      </c>
      <c r="FC116" s="172">
        <v>2.1494552673906746</v>
      </c>
      <c r="FD116" s="170">
        <v>4.0775552607026198</v>
      </c>
      <c r="FE116" s="171">
        <v>0.95475285428234413</v>
      </c>
      <c r="FF116" s="172">
        <v>2.1494552673906746</v>
      </c>
      <c r="FG116" s="250">
        <v>3.1907350733727204</v>
      </c>
      <c r="FH116" s="250">
        <v>2.2313885968556543E-2</v>
      </c>
      <c r="FI116" s="250">
        <v>0.21116413465661654</v>
      </c>
      <c r="FJ116" s="250">
        <v>4.2967573292849604E-3</v>
      </c>
      <c r="FK116" s="250">
        <v>0.42602662059769741</v>
      </c>
      <c r="FL116" s="250">
        <v>6.7036416127868079E-2</v>
      </c>
      <c r="FM116" s="250">
        <v>0.27966835315312133</v>
      </c>
      <c r="FN116" s="166">
        <v>2.5893911508558096</v>
      </c>
      <c r="FO116" s="168">
        <v>1.0747276336953371</v>
      </c>
      <c r="FP116" s="250">
        <v>3.0858651220430491</v>
      </c>
      <c r="FQ116" s="169">
        <v>1.6697737809211675</v>
      </c>
      <c r="FR116" s="169">
        <v>0.72626318160384551</v>
      </c>
      <c r="FS116" s="169">
        <v>4.8847027481637406</v>
      </c>
      <c r="FT116" s="168">
        <v>2.8739618318659274E-2</v>
      </c>
      <c r="FU116" s="168">
        <v>3.072025093049718E-2</v>
      </c>
      <c r="FV116" s="250">
        <v>0.29316580953939902</v>
      </c>
      <c r="FW116" s="166">
        <v>0.24329553642038282</v>
      </c>
      <c r="FX116" s="168">
        <v>2.9039253333007595E-2</v>
      </c>
      <c r="FY116" s="168">
        <v>27.356331182763167</v>
      </c>
      <c r="FZ116" s="168">
        <v>0</v>
      </c>
      <c r="GA116" s="168">
        <v>0</v>
      </c>
      <c r="GB116" s="168">
        <v>0</v>
      </c>
      <c r="GC116" s="168">
        <v>0</v>
      </c>
      <c r="GD116" s="168">
        <v>0</v>
      </c>
      <c r="GE116" s="168">
        <v>0</v>
      </c>
      <c r="GF116" s="168">
        <v>0</v>
      </c>
      <c r="GG116" s="168">
        <v>0</v>
      </c>
      <c r="GH116" s="168">
        <v>1.6693882242541589</v>
      </c>
      <c r="GI116" s="171">
        <v>0.95475285428234413</v>
      </c>
      <c r="GJ116" s="172">
        <v>2.1494552673906746</v>
      </c>
      <c r="GK116" s="250">
        <v>3.1907350733727204</v>
      </c>
      <c r="GL116" s="171">
        <v>0.51314271621464336</v>
      </c>
      <c r="GM116" s="172">
        <v>3.0372918241619043E-2</v>
      </c>
    </row>
    <row r="117" spans="1:195" s="62" customFormat="1" x14ac:dyDescent="0.35">
      <c r="A117" s="285" t="s">
        <v>474</v>
      </c>
      <c r="B117" s="286"/>
      <c r="C117" s="307"/>
      <c r="D117" s="286"/>
      <c r="E117" s="286"/>
      <c r="F117" s="312"/>
      <c r="G117" s="313"/>
      <c r="H117" s="288"/>
      <c r="I117" s="312"/>
      <c r="J117" s="313"/>
      <c r="K117" s="313"/>
      <c r="L117" s="287"/>
      <c r="M117" s="288"/>
      <c r="N117" s="287"/>
      <c r="O117" s="288"/>
      <c r="P117" s="312"/>
      <c r="Q117" s="313"/>
      <c r="R117" s="287"/>
      <c r="S117" s="288"/>
      <c r="T117" s="312"/>
      <c r="U117" s="313"/>
      <c r="V117" s="307"/>
      <c r="W117" s="307"/>
      <c r="X117" s="307"/>
      <c r="Y117" s="307"/>
      <c r="Z117" s="307"/>
      <c r="AA117" s="307"/>
      <c r="AB117" s="307"/>
      <c r="AC117" s="286"/>
      <c r="AD117" s="316"/>
      <c r="AE117" s="317"/>
      <c r="AF117" s="316"/>
      <c r="AG117" s="317"/>
      <c r="AH117" s="289"/>
      <c r="AI117" s="290"/>
      <c r="AJ117" s="289"/>
      <c r="AK117" s="290"/>
      <c r="AL117" s="289"/>
      <c r="AM117" s="290"/>
      <c r="AN117" s="316"/>
      <c r="AO117" s="317"/>
      <c r="AP117" s="316"/>
      <c r="AQ117" s="317"/>
      <c r="AR117" s="289"/>
      <c r="AS117" s="290">
        <v>0</v>
      </c>
      <c r="AT117" s="289"/>
      <c r="AU117" s="290"/>
      <c r="AV117" s="287"/>
      <c r="AW117" s="291"/>
      <c r="AX117" s="288"/>
      <c r="AY117" s="316"/>
      <c r="AZ117" s="328"/>
      <c r="BA117" s="329"/>
      <c r="BB117" s="287"/>
      <c r="BC117" s="291"/>
      <c r="BD117" s="288"/>
      <c r="BE117" s="312"/>
      <c r="BF117" s="330"/>
      <c r="BG117" s="313"/>
      <c r="BH117" s="312"/>
      <c r="BI117" s="330"/>
      <c r="BJ117" s="313"/>
      <c r="BK117" s="312"/>
      <c r="BL117" s="330"/>
      <c r="BM117" s="313"/>
      <c r="BN117" s="312"/>
      <c r="BO117" s="330"/>
      <c r="BP117" s="313"/>
      <c r="BQ117" s="312"/>
      <c r="BR117" s="330"/>
      <c r="BS117" s="313"/>
      <c r="BT117" s="312"/>
      <c r="BU117" s="330"/>
      <c r="BV117" s="313"/>
      <c r="BW117" s="312"/>
      <c r="BX117" s="330"/>
      <c r="BY117" s="313"/>
      <c r="BZ117" s="312"/>
      <c r="CA117" s="330"/>
      <c r="CB117" s="313"/>
      <c r="CC117" s="312"/>
      <c r="CD117" s="330"/>
      <c r="CE117" s="313"/>
      <c r="CF117" s="312"/>
      <c r="CG117" s="330"/>
      <c r="CH117" s="313"/>
      <c r="CI117" s="289"/>
      <c r="CJ117" s="290"/>
      <c r="CK117" s="292"/>
      <c r="CL117" s="292"/>
      <c r="CM117" s="292"/>
      <c r="CN117" s="316"/>
      <c r="CO117" s="317"/>
      <c r="CP117" s="345"/>
      <c r="CQ117" s="312"/>
      <c r="CR117" s="330"/>
      <c r="CS117" s="330"/>
      <c r="CT117" s="330"/>
      <c r="CU117" s="330"/>
      <c r="CV117" s="313"/>
      <c r="CW117" s="330"/>
      <c r="CX117" s="330"/>
      <c r="CY117" s="330"/>
      <c r="CZ117" s="330"/>
      <c r="DA117" s="330"/>
      <c r="DB117" s="312"/>
      <c r="DC117" s="330"/>
      <c r="DD117" s="330"/>
      <c r="DE117" s="330"/>
      <c r="DF117" s="313"/>
      <c r="DG117" s="307"/>
      <c r="DH117" s="330"/>
      <c r="DI117" s="307"/>
      <c r="DJ117" s="330"/>
      <c r="DK117" s="330"/>
      <c r="DL117" s="312"/>
      <c r="DM117" s="313"/>
      <c r="DN117" s="316"/>
      <c r="DO117" s="317"/>
      <c r="DP117" s="316"/>
      <c r="DQ117" s="317"/>
      <c r="DR117" s="316"/>
      <c r="DS117" s="317"/>
      <c r="DT117" s="312"/>
      <c r="DU117" s="330"/>
      <c r="DV117" s="313"/>
      <c r="DW117" s="316"/>
      <c r="DX117" s="317"/>
      <c r="DY117" s="330"/>
      <c r="DZ117" s="330"/>
      <c r="EA117" s="316"/>
      <c r="EB117" s="317"/>
      <c r="EC117" s="345"/>
      <c r="ED117" s="345"/>
      <c r="EE117" s="287"/>
      <c r="EF117" s="291"/>
      <c r="EG117" s="288"/>
      <c r="EH117" s="287"/>
      <c r="EI117" s="291"/>
      <c r="EJ117" s="288"/>
      <c r="EK117" s="286"/>
      <c r="EL117" s="313"/>
      <c r="EM117" s="307"/>
      <c r="EN117" s="307"/>
      <c r="EO117" s="316"/>
      <c r="EP117" s="346"/>
      <c r="EQ117" s="316"/>
      <c r="ER117" s="317"/>
      <c r="ES117" s="317"/>
      <c r="ET117" s="287"/>
      <c r="EU117" s="288"/>
      <c r="EV117" s="287"/>
      <c r="EW117" s="288"/>
      <c r="EX117" s="316"/>
      <c r="EY117" s="317"/>
      <c r="EZ117" s="316"/>
      <c r="FA117" s="317"/>
      <c r="FB117" s="316"/>
      <c r="FC117" s="317"/>
      <c r="FD117" s="345"/>
      <c r="FE117" s="316"/>
      <c r="FF117" s="317"/>
      <c r="FG117" s="346"/>
      <c r="FH117" s="346"/>
      <c r="FI117" s="346"/>
      <c r="FJ117" s="346"/>
      <c r="FK117" s="346"/>
      <c r="FL117" s="346"/>
      <c r="FM117" s="346"/>
      <c r="FN117" s="312"/>
      <c r="FO117" s="313"/>
      <c r="FP117" s="346"/>
      <c r="FQ117" s="286"/>
      <c r="FR117" s="286"/>
      <c r="FS117" s="307"/>
      <c r="FT117" s="313"/>
      <c r="FU117" s="313"/>
      <c r="FV117" s="346"/>
      <c r="FW117" s="312"/>
      <c r="FX117" s="313"/>
      <c r="FY117" s="313"/>
      <c r="FZ117" s="313"/>
      <c r="GA117" s="313"/>
      <c r="GB117" s="313"/>
      <c r="GC117" s="313"/>
      <c r="GD117" s="313"/>
      <c r="GE117" s="313"/>
      <c r="GF117" s="313"/>
      <c r="GG117" s="313"/>
      <c r="GH117" s="313"/>
      <c r="GI117" s="316"/>
      <c r="GJ117" s="317"/>
      <c r="GK117" s="346"/>
      <c r="GL117" s="316"/>
      <c r="GM117" s="317"/>
    </row>
    <row r="118" spans="1:195" s="62" customFormat="1" ht="12.5" x14ac:dyDescent="0.25">
      <c r="A118" s="267" t="s">
        <v>207</v>
      </c>
      <c r="B118" s="177">
        <v>0.45207306818556625</v>
      </c>
      <c r="C118" s="178">
        <v>0.93351495732192691</v>
      </c>
      <c r="D118" s="177">
        <v>0.27666240531433167</v>
      </c>
      <c r="E118" s="177">
        <v>0.27587914339066616</v>
      </c>
      <c r="F118" s="179">
        <v>6.67675552082405E-2</v>
      </c>
      <c r="G118" s="180">
        <v>3.519656110726907E-2</v>
      </c>
      <c r="H118" s="175">
        <v>3.6632903478372121E-2</v>
      </c>
      <c r="I118" s="179">
        <v>2.7615795359416998E-2</v>
      </c>
      <c r="J118" s="180">
        <v>3.519656110726907E-2</v>
      </c>
      <c r="K118" s="180">
        <v>3.6632903478372121E-2</v>
      </c>
      <c r="L118" s="173">
        <v>6.0819290694157646E-2</v>
      </c>
      <c r="M118" s="175">
        <v>3.5736656911766793E-2</v>
      </c>
      <c r="N118" s="173">
        <v>6.1074778739183884E-2</v>
      </c>
      <c r="O118" s="175">
        <v>3.5886778501577399E-2</v>
      </c>
      <c r="P118" s="179">
        <v>2.8157351173822745E-2</v>
      </c>
      <c r="Q118" s="180">
        <v>3.5886778501577399E-2</v>
      </c>
      <c r="R118" s="173">
        <v>0.15421031072330912</v>
      </c>
      <c r="S118" s="175">
        <v>4.1013410231229293E-2</v>
      </c>
      <c r="T118" s="179">
        <v>0.12860244603477394</v>
      </c>
      <c r="U118" s="180">
        <v>3.8669703125454466E-2</v>
      </c>
      <c r="V118" s="178">
        <v>0.20118754534544264</v>
      </c>
      <c r="W118" s="178">
        <v>0.20118754534544264</v>
      </c>
      <c r="X118" s="178">
        <v>0.12915800299141772</v>
      </c>
      <c r="Y118" s="178">
        <v>0.33036697855094732</v>
      </c>
      <c r="Z118" s="178">
        <v>0.26342727467424615</v>
      </c>
      <c r="AA118" s="178">
        <v>0.31870876660354314</v>
      </c>
      <c r="AB118" s="178">
        <v>0.14525881468811619</v>
      </c>
      <c r="AC118" s="177">
        <v>4.2826202366406028</v>
      </c>
      <c r="AD118" s="182">
        <v>1.0470370536032279</v>
      </c>
      <c r="AE118" s="183">
        <v>0</v>
      </c>
      <c r="AF118" s="182">
        <v>1.2155154607498351</v>
      </c>
      <c r="AG118" s="183">
        <v>0</v>
      </c>
      <c r="AH118" s="184">
        <v>0.20456151784243304</v>
      </c>
      <c r="AI118" s="186">
        <v>5.2407672105270309E-2</v>
      </c>
      <c r="AJ118" s="184">
        <v>0.3418710707762026</v>
      </c>
      <c r="AK118" s="186">
        <v>7.6105046073833074E-2</v>
      </c>
      <c r="AL118" s="184">
        <v>0.23555093538869531</v>
      </c>
      <c r="AM118" s="186">
        <v>6.6184673120129281E-2</v>
      </c>
      <c r="AN118" s="182">
        <v>5.1035275131891635E-2</v>
      </c>
      <c r="AO118" s="183">
        <v>3.5359890981284219E-2</v>
      </c>
      <c r="AP118" s="182">
        <v>4.9276882344019404E-2</v>
      </c>
      <c r="AQ118" s="183">
        <v>3.9153831077614672E-2</v>
      </c>
      <c r="AR118" s="184">
        <v>0.55498156388690345</v>
      </c>
      <c r="AS118" s="186">
        <v>0</v>
      </c>
      <c r="AT118" s="184">
        <v>8.3503294202165346E-2</v>
      </c>
      <c r="AU118" s="186">
        <v>7.9600343160047451E-2</v>
      </c>
      <c r="AV118" s="173">
        <v>25.39703013505747</v>
      </c>
      <c r="AW118" s="174">
        <v>11.444578498124489</v>
      </c>
      <c r="AX118" s="175">
        <v>1.6280180748130506</v>
      </c>
      <c r="AY118" s="182">
        <v>25.39703013505747</v>
      </c>
      <c r="AZ118" s="300">
        <v>0</v>
      </c>
      <c r="BA118" s="301">
        <v>0</v>
      </c>
      <c r="BB118" s="173">
        <v>36.776764790492308</v>
      </c>
      <c r="BC118" s="174">
        <v>11.444578498124489</v>
      </c>
      <c r="BD118" s="175">
        <v>1.6280180748130506</v>
      </c>
      <c r="BE118" s="179">
        <v>36.776764790492308</v>
      </c>
      <c r="BF118" s="176">
        <v>0</v>
      </c>
      <c r="BG118" s="180">
        <v>0</v>
      </c>
      <c r="BH118" s="179">
        <v>29.01785479815037</v>
      </c>
      <c r="BI118" s="176">
        <v>11.444578498124489</v>
      </c>
      <c r="BJ118" s="180">
        <v>1.6280180748130506</v>
      </c>
      <c r="BK118" s="179">
        <v>29.01785479815037</v>
      </c>
      <c r="BL118" s="176">
        <v>11.444578498124489</v>
      </c>
      <c r="BM118" s="180">
        <v>1.6280180748130506</v>
      </c>
      <c r="BN118" s="179">
        <v>17.63812014271554</v>
      </c>
      <c r="BO118" s="176">
        <v>0</v>
      </c>
      <c r="BP118" s="180">
        <v>0</v>
      </c>
      <c r="BQ118" s="179">
        <v>32.638679461243271</v>
      </c>
      <c r="BR118" s="176">
        <v>0</v>
      </c>
      <c r="BS118" s="180">
        <v>0</v>
      </c>
      <c r="BT118" s="179">
        <v>31.604158128931019</v>
      </c>
      <c r="BU118" s="176">
        <v>11.444578498124489</v>
      </c>
      <c r="BV118" s="180">
        <v>1.6280180748130506</v>
      </c>
      <c r="BW118" s="179">
        <v>30.05237613046263</v>
      </c>
      <c r="BX118" s="176">
        <v>11.444578498124489</v>
      </c>
      <c r="BY118" s="180">
        <v>1.6280180748130506</v>
      </c>
      <c r="BZ118" s="179">
        <v>0</v>
      </c>
      <c r="CA118" s="176">
        <v>2.4350167017286148</v>
      </c>
      <c r="CB118" s="180">
        <v>0</v>
      </c>
      <c r="CC118" s="179">
        <v>30.569636796618759</v>
      </c>
      <c r="CD118" s="176">
        <v>11.444578498124489</v>
      </c>
      <c r="CE118" s="180">
        <v>1.6280180748130506</v>
      </c>
      <c r="CF118" s="179">
        <v>30.569636796618759</v>
      </c>
      <c r="CG118" s="176">
        <v>11.444578498124489</v>
      </c>
      <c r="CH118" s="180">
        <v>1.6280180748130506</v>
      </c>
      <c r="CI118" s="184">
        <v>0.54267269160435028</v>
      </c>
      <c r="CJ118" s="186">
        <v>2.9220200420743376</v>
      </c>
      <c r="CK118" s="185">
        <v>2.3365261250023486</v>
      </c>
      <c r="CL118" s="185">
        <v>2.629818037866904</v>
      </c>
      <c r="CM118" s="185">
        <v>1.314909018933452</v>
      </c>
      <c r="CN118" s="182">
        <v>0.54267269160435028</v>
      </c>
      <c r="CO118" s="183">
        <v>2.9220200420743376</v>
      </c>
      <c r="CP118" s="181">
        <v>5.9147216114843149</v>
      </c>
      <c r="CQ118" s="179">
        <v>3.1307357593653622</v>
      </c>
      <c r="CR118" s="176">
        <v>3.1307357593653622</v>
      </c>
      <c r="CS118" s="176">
        <v>2.3365261250023486</v>
      </c>
      <c r="CT118" s="176">
        <v>1.6355682875016442</v>
      </c>
      <c r="CU118" s="176">
        <v>5.6353243668576516</v>
      </c>
      <c r="CV118" s="180">
        <v>3.1094140629338156</v>
      </c>
      <c r="CW118" s="176">
        <v>5.0091772149845788</v>
      </c>
      <c r="CX118" s="176">
        <v>5.0091772149845788</v>
      </c>
      <c r="CY118" s="176">
        <v>3.5064240504892052</v>
      </c>
      <c r="CZ118" s="176">
        <v>3.5064240504892052</v>
      </c>
      <c r="DA118" s="176">
        <v>9.3922072780960875</v>
      </c>
      <c r="DB118" s="179">
        <v>2.5045886074922894</v>
      </c>
      <c r="DC118" s="176">
        <v>2.5045886074922894</v>
      </c>
      <c r="DD118" s="176">
        <v>1.7532120252446026</v>
      </c>
      <c r="DE118" s="176">
        <v>1.7532120252446026</v>
      </c>
      <c r="DF118" s="180">
        <v>4.6961036390480437</v>
      </c>
      <c r="DG118" s="178">
        <v>0.87660601262230131</v>
      </c>
      <c r="DH118" s="176">
        <v>0.77347589349026591</v>
      </c>
      <c r="DI118" s="178">
        <v>0.17667928104164404</v>
      </c>
      <c r="DJ118" s="176">
        <v>3.6525250525929218</v>
      </c>
      <c r="DK118" s="176">
        <v>1.8262625262964609</v>
      </c>
      <c r="DL118" s="179">
        <v>5.8278073663248234E-2</v>
      </c>
      <c r="DM118" s="180">
        <v>4.0749182456640484E-2</v>
      </c>
      <c r="DN118" s="182">
        <v>0.13184428030781165</v>
      </c>
      <c r="DO118" s="183">
        <v>3.4771346202863991E-2</v>
      </c>
      <c r="DP118" s="182">
        <v>0.13816122884628079</v>
      </c>
      <c r="DQ118" s="183">
        <v>3.5366498615067216E-2</v>
      </c>
      <c r="DR118" s="182">
        <v>0.66196051987976212</v>
      </c>
      <c r="DS118" s="183">
        <v>5.6739473132551038E-2</v>
      </c>
      <c r="DT118" s="179">
        <v>4.8051492457372538</v>
      </c>
      <c r="DU118" s="176">
        <v>0.18913157710850345</v>
      </c>
      <c r="DV118" s="180">
        <v>5.6739473132551038E-2</v>
      </c>
      <c r="DW118" s="182">
        <v>0.41064407437702743</v>
      </c>
      <c r="DX118" s="183">
        <v>5.6739473132551038E-2</v>
      </c>
      <c r="DY118" s="176">
        <v>3.9420314951264168</v>
      </c>
      <c r="DZ118" s="176">
        <v>0.32786862095908115</v>
      </c>
      <c r="EA118" s="182">
        <v>0.2660300000017321</v>
      </c>
      <c r="EB118" s="183">
        <v>4.4497839415316445E-2</v>
      </c>
      <c r="EC118" s="181">
        <v>7.8611737312517374</v>
      </c>
      <c r="ED118" s="181">
        <v>1.314909018933452</v>
      </c>
      <c r="EE118" s="173">
        <v>9.3038111238409282</v>
      </c>
      <c r="EF118" s="174">
        <v>9.3313693792418473</v>
      </c>
      <c r="EG118" s="175">
        <v>9.3038111238409282</v>
      </c>
      <c r="EH118" s="173">
        <v>31.20080019571904</v>
      </c>
      <c r="EI118" s="174">
        <v>21.106423661809941</v>
      </c>
      <c r="EJ118" s="175">
        <v>11.470882424896706</v>
      </c>
      <c r="EK118" s="177">
        <v>0.58345326380601314</v>
      </c>
      <c r="EL118" s="180">
        <v>0.57354412124483534</v>
      </c>
      <c r="EM118" s="178">
        <v>8.7624751642044231E-3</v>
      </c>
      <c r="EN118" s="178">
        <v>5.033500913645482E-3</v>
      </c>
      <c r="EO118" s="182">
        <v>0.54267269160435028</v>
      </c>
      <c r="EP118" s="189">
        <v>76.262714985249886</v>
      </c>
      <c r="EQ118" s="182">
        <v>0.54267269160435028</v>
      </c>
      <c r="ER118" s="183">
        <v>2.9220200420743376</v>
      </c>
      <c r="ES118" s="183">
        <v>5.4097398589619372</v>
      </c>
      <c r="ET118" s="173">
        <v>6.024473510889377E-2</v>
      </c>
      <c r="EU118" s="175">
        <v>3.5399055213473932E-2</v>
      </c>
      <c r="EV118" s="173">
        <v>6.0105601771459856E-2</v>
      </c>
      <c r="EW118" s="175">
        <v>3.5317302199124122E-2</v>
      </c>
      <c r="EX118" s="182">
        <v>5.0049111428328318E-2</v>
      </c>
      <c r="EY118" s="183">
        <v>3.467662551523977E-2</v>
      </c>
      <c r="EZ118" s="182">
        <v>0.13148512306330301</v>
      </c>
      <c r="FA118" s="183">
        <v>3.467662551523977E-2</v>
      </c>
      <c r="FB118" s="182">
        <v>0.54267269160435028</v>
      </c>
      <c r="FC118" s="183">
        <v>2.9220200420743376</v>
      </c>
      <c r="FD118" s="181">
        <v>5.9147216114843149</v>
      </c>
      <c r="FE118" s="182">
        <v>0.54267269160435028</v>
      </c>
      <c r="FF118" s="183">
        <v>2.9220200420743376</v>
      </c>
      <c r="FG118" s="189">
        <v>5.4097398589619372</v>
      </c>
      <c r="FH118" s="189">
        <v>1.5160840906026549</v>
      </c>
      <c r="FI118" s="189">
        <v>0.44186119176964855</v>
      </c>
      <c r="FJ118" s="189">
        <v>0.19353491653426885</v>
      </c>
      <c r="FK118" s="189">
        <v>0.89146118780543637</v>
      </c>
      <c r="FL118" s="189">
        <v>4.5546904795379533</v>
      </c>
      <c r="FM118" s="189">
        <v>0.58520634683272954</v>
      </c>
      <c r="FN118" s="179">
        <v>4.5234851843765886</v>
      </c>
      <c r="FO118" s="180">
        <v>1.4610100210371688</v>
      </c>
      <c r="FP118" s="189">
        <v>4.5663152176352391</v>
      </c>
      <c r="FQ118" s="177">
        <v>0.39273112497949592</v>
      </c>
      <c r="FR118" s="177">
        <v>0.204587438944622</v>
      </c>
      <c r="FS118" s="178">
        <v>18.357125412351898</v>
      </c>
      <c r="FT118" s="180">
        <v>3.9069313050014647E-2</v>
      </c>
      <c r="FU118" s="180">
        <v>4.176183160370478E-2</v>
      </c>
      <c r="FV118" s="189">
        <v>0.61344978966168262</v>
      </c>
      <c r="FW118" s="179">
        <v>0.131286060171449</v>
      </c>
      <c r="FX118" s="180">
        <v>3.947664393543282E-2</v>
      </c>
      <c r="FY118" s="180">
        <v>16.45882595591134</v>
      </c>
      <c r="FZ118" s="180">
        <v>0</v>
      </c>
      <c r="GA118" s="180">
        <v>0</v>
      </c>
      <c r="GB118" s="180">
        <v>0</v>
      </c>
      <c r="GC118" s="180">
        <v>0</v>
      </c>
      <c r="GD118" s="180">
        <v>0</v>
      </c>
      <c r="GE118" s="180">
        <v>0</v>
      </c>
      <c r="GF118" s="180">
        <v>0</v>
      </c>
      <c r="GG118" s="180">
        <v>0</v>
      </c>
      <c r="GH118" s="180">
        <v>0.94886482603874434</v>
      </c>
      <c r="GI118" s="182">
        <v>0.54267269160435028</v>
      </c>
      <c r="GJ118" s="183">
        <v>2.9220200420743376</v>
      </c>
      <c r="GK118" s="189">
        <v>5.4097398589619372</v>
      </c>
      <c r="GL118" s="182">
        <v>0.15524900676159509</v>
      </c>
      <c r="GM118" s="183">
        <v>4.128965937776146E-2</v>
      </c>
    </row>
    <row r="119" spans="1:195" s="62" customFormat="1" ht="12.5" x14ac:dyDescent="0.25">
      <c r="A119" s="267" t="s">
        <v>208</v>
      </c>
      <c r="B119" s="177">
        <v>1.4197666937109368</v>
      </c>
      <c r="C119" s="178">
        <v>2.1224589959235232</v>
      </c>
      <c r="D119" s="177">
        <v>0.87665310474431757</v>
      </c>
      <c r="E119" s="177">
        <v>0.87417120267153958</v>
      </c>
      <c r="F119" s="179">
        <v>0.3546112384040121</v>
      </c>
      <c r="G119" s="180">
        <v>0.10581347238189188</v>
      </c>
      <c r="H119" s="175">
        <v>0.11013163214052425</v>
      </c>
      <c r="I119" s="179">
        <v>8.7158893928507924E-2</v>
      </c>
      <c r="J119" s="180">
        <v>0.10581347238189188</v>
      </c>
      <c r="K119" s="180">
        <v>0.11013163214052425</v>
      </c>
      <c r="L119" s="173">
        <v>0.3289043325155368</v>
      </c>
      <c r="M119" s="175">
        <v>0.10743719386759672</v>
      </c>
      <c r="N119" s="173">
        <v>0.33028598501355133</v>
      </c>
      <c r="O119" s="175">
        <v>0.107888513149868</v>
      </c>
      <c r="P119" s="179">
        <v>8.8868111612439737E-2</v>
      </c>
      <c r="Q119" s="180">
        <v>0.107888513149868</v>
      </c>
      <c r="R119" s="173">
        <v>0.50805121704233458</v>
      </c>
      <c r="S119" s="175">
        <v>0.12330100482155054</v>
      </c>
      <c r="T119" s="179">
        <v>0.34187251974072208</v>
      </c>
      <c r="U119" s="180">
        <v>0.1162549815935333</v>
      </c>
      <c r="V119" s="178">
        <v>0.65969821797968875</v>
      </c>
      <c r="W119" s="178">
        <v>0.65969821797968875</v>
      </c>
      <c r="X119" s="178">
        <v>0.38829522977488118</v>
      </c>
      <c r="Y119" s="178">
        <v>1.4472744849024941</v>
      </c>
      <c r="Z119" s="178">
        <v>1.3770819647200323</v>
      </c>
      <c r="AA119" s="178">
        <v>1.3962020903034031</v>
      </c>
      <c r="AB119" s="178">
        <v>0.73959927468395181</v>
      </c>
      <c r="AC119" s="177">
        <v>21.985673576060837</v>
      </c>
      <c r="AD119" s="182">
        <v>1.7846018556739052</v>
      </c>
      <c r="AE119" s="183">
        <v>0</v>
      </c>
      <c r="AF119" s="182">
        <v>1.8843527636842285</v>
      </c>
      <c r="AG119" s="183">
        <v>0</v>
      </c>
      <c r="AH119" s="184">
        <v>0.82374929014203646</v>
      </c>
      <c r="AI119" s="186">
        <v>0.15755623817933107</v>
      </c>
      <c r="AJ119" s="184">
        <v>1.2220113511627761</v>
      </c>
      <c r="AK119" s="186">
        <v>0.22879903426681619</v>
      </c>
      <c r="AL119" s="184">
        <v>0.85225631791111411</v>
      </c>
      <c r="AM119" s="186">
        <v>0.19897483904627772</v>
      </c>
      <c r="AN119" s="182">
        <v>0.30483405687986254</v>
      </c>
      <c r="AO119" s="183">
        <v>0.10630450049854702</v>
      </c>
      <c r="AP119" s="182">
        <v>0.29613198523185619</v>
      </c>
      <c r="AQ119" s="183">
        <v>0.11771044366379294</v>
      </c>
      <c r="AR119" s="184">
        <v>1.7585559212663566</v>
      </c>
      <c r="AS119" s="186">
        <v>0</v>
      </c>
      <c r="AT119" s="184">
        <v>0.39995333700604574</v>
      </c>
      <c r="AU119" s="186">
        <v>0.23930714955033655</v>
      </c>
      <c r="AV119" s="173">
        <v>67.221186860083066</v>
      </c>
      <c r="AW119" s="174">
        <v>34.406503156457134</v>
      </c>
      <c r="AX119" s="175">
        <v>8.2892111565784621</v>
      </c>
      <c r="AY119" s="182">
        <v>67.221186860083066</v>
      </c>
      <c r="AZ119" s="300">
        <v>0</v>
      </c>
      <c r="BA119" s="301">
        <v>0</v>
      </c>
      <c r="BB119" s="173">
        <v>92.723319569353379</v>
      </c>
      <c r="BC119" s="174">
        <v>34.406503156457134</v>
      </c>
      <c r="BD119" s="175">
        <v>8.2892111565784621</v>
      </c>
      <c r="BE119" s="179">
        <v>92.723319569353379</v>
      </c>
      <c r="BF119" s="176">
        <v>0</v>
      </c>
      <c r="BG119" s="180">
        <v>0</v>
      </c>
      <c r="BH119" s="179">
        <v>75.335501813032693</v>
      </c>
      <c r="BI119" s="176">
        <v>34.406503156457134</v>
      </c>
      <c r="BJ119" s="180">
        <v>8.2892111565784621</v>
      </c>
      <c r="BK119" s="179">
        <v>75.335501813032693</v>
      </c>
      <c r="BL119" s="176">
        <v>34.406503156457134</v>
      </c>
      <c r="BM119" s="180">
        <v>8.2892111565784621</v>
      </c>
      <c r="BN119" s="179">
        <v>49.833369103762394</v>
      </c>
      <c r="BO119" s="176">
        <v>0</v>
      </c>
      <c r="BP119" s="180">
        <v>0</v>
      </c>
      <c r="BQ119" s="179">
        <v>83.449816765982348</v>
      </c>
      <c r="BR119" s="176">
        <v>0</v>
      </c>
      <c r="BS119" s="180">
        <v>0</v>
      </c>
      <c r="BT119" s="179">
        <v>81.131441065139597</v>
      </c>
      <c r="BU119" s="176">
        <v>34.406503156457134</v>
      </c>
      <c r="BV119" s="180">
        <v>8.2892111565784621</v>
      </c>
      <c r="BW119" s="179">
        <v>77.653877513875457</v>
      </c>
      <c r="BX119" s="176">
        <v>34.406503156457134</v>
      </c>
      <c r="BY119" s="180">
        <v>8.2892111565784621</v>
      </c>
      <c r="BZ119" s="179">
        <v>0</v>
      </c>
      <c r="CA119" s="176">
        <v>7.3205325864802404</v>
      </c>
      <c r="CB119" s="180">
        <v>0</v>
      </c>
      <c r="CC119" s="179">
        <v>78.813065364296833</v>
      </c>
      <c r="CD119" s="176">
        <v>34.406503156457134</v>
      </c>
      <c r="CE119" s="180">
        <v>8.2892111565784621</v>
      </c>
      <c r="CF119" s="179">
        <v>78.813065364296833</v>
      </c>
      <c r="CG119" s="176">
        <v>34.406503156457134</v>
      </c>
      <c r="CH119" s="180">
        <v>8.2892111565784621</v>
      </c>
      <c r="CI119" s="184">
        <v>2.7630703855261536</v>
      </c>
      <c r="CJ119" s="186">
        <v>8.7846391037762892</v>
      </c>
      <c r="CK119" s="185">
        <v>7.0244346271216767</v>
      </c>
      <c r="CL119" s="185">
        <v>7.906175193398659</v>
      </c>
      <c r="CM119" s="185">
        <v>3.9530875966993295</v>
      </c>
      <c r="CN119" s="182">
        <v>2.7630703855261536</v>
      </c>
      <c r="CO119" s="183">
        <v>8.7846391037762892</v>
      </c>
      <c r="CP119" s="181">
        <v>29.880477980552286</v>
      </c>
      <c r="CQ119" s="179">
        <v>9.4121133254745963</v>
      </c>
      <c r="CR119" s="176">
        <v>9.4121133254745963</v>
      </c>
      <c r="CS119" s="176">
        <v>7.0244346271216767</v>
      </c>
      <c r="CT119" s="176">
        <v>4.9171042389851731</v>
      </c>
      <c r="CU119" s="176">
        <v>16.941803985854271</v>
      </c>
      <c r="CV119" s="180">
        <v>9.3480126671853245</v>
      </c>
      <c r="CW119" s="176">
        <v>15.059381320759353</v>
      </c>
      <c r="CX119" s="176">
        <v>15.059381320759353</v>
      </c>
      <c r="CY119" s="176">
        <v>10.541566924531546</v>
      </c>
      <c r="CZ119" s="176">
        <v>10.541566924531546</v>
      </c>
      <c r="DA119" s="176">
        <v>28.236339976423789</v>
      </c>
      <c r="DB119" s="179">
        <v>7.5296906603796767</v>
      </c>
      <c r="DC119" s="176">
        <v>7.5296906603796767</v>
      </c>
      <c r="DD119" s="176">
        <v>5.270783462265773</v>
      </c>
      <c r="DE119" s="176">
        <v>5.270783462265773</v>
      </c>
      <c r="DF119" s="180">
        <v>14.118169988211895</v>
      </c>
      <c r="DG119" s="178">
        <v>2.6353917311328865</v>
      </c>
      <c r="DH119" s="176">
        <v>2.3253456451172529</v>
      </c>
      <c r="DI119" s="178">
        <v>0.54074283206279905</v>
      </c>
      <c r="DJ119" s="176">
        <v>10.980798879720361</v>
      </c>
      <c r="DK119" s="176">
        <v>5.4903994398601803</v>
      </c>
      <c r="DL119" s="179">
        <v>0.35022511223217845</v>
      </c>
      <c r="DM119" s="180">
        <v>0.12250664146759191</v>
      </c>
      <c r="DN119" s="182">
        <v>0.46637168448799127</v>
      </c>
      <c r="DO119" s="183">
        <v>0.10453512403966299</v>
      </c>
      <c r="DP119" s="182">
        <v>0.49324746972887368</v>
      </c>
      <c r="DQ119" s="183">
        <v>0.10632436541298217</v>
      </c>
      <c r="DR119" s="182">
        <v>1.9900904799967487</v>
      </c>
      <c r="DS119" s="183">
        <v>0.17057918399972133</v>
      </c>
      <c r="DT119" s="179">
        <v>11.39083083468369</v>
      </c>
      <c r="DU119" s="176">
        <v>0.56859727999907106</v>
      </c>
      <c r="DV119" s="180">
        <v>0.17057918399972133</v>
      </c>
      <c r="DW119" s="182">
        <v>1.4349639014462545</v>
      </c>
      <c r="DX119" s="183">
        <v>0.17057918399972133</v>
      </c>
      <c r="DY119" s="176">
        <v>9.3253167808752444</v>
      </c>
      <c r="DZ119" s="176">
        <v>1.5164180138167469</v>
      </c>
      <c r="EA119" s="182">
        <v>1.2160036476117995</v>
      </c>
      <c r="EB119" s="183">
        <v>0.13377644729768831</v>
      </c>
      <c r="EC119" s="181">
        <v>35.932849421681524</v>
      </c>
      <c r="ED119" s="181">
        <v>3.9530875966993291</v>
      </c>
      <c r="EE119" s="173">
        <v>28.916397745099246</v>
      </c>
      <c r="EF119" s="174">
        <v>28.817768738245711</v>
      </c>
      <c r="EG119" s="175">
        <v>28.916397745099246</v>
      </c>
      <c r="EH119" s="173">
        <v>91.932370296576337</v>
      </c>
      <c r="EI119" s="174">
        <v>62.189544612389881</v>
      </c>
      <c r="EJ119" s="175">
        <v>33.798665550211894</v>
      </c>
      <c r="EK119" s="177">
        <v>1.8487734703514149</v>
      </c>
      <c r="EL119" s="180">
        <v>1.6899332775105944</v>
      </c>
      <c r="EM119" s="178">
        <v>2.7080361848148968E-2</v>
      </c>
      <c r="EN119" s="178">
        <v>1.5230803368864065E-2</v>
      </c>
      <c r="EO119" s="182">
        <v>2.7630703855261536</v>
      </c>
      <c r="EP119" s="189">
        <v>177.5099637502413</v>
      </c>
      <c r="EQ119" s="182">
        <v>2.7630703855261536</v>
      </c>
      <c r="ER119" s="183">
        <v>8.7846391037762892</v>
      </c>
      <c r="ES119" s="183">
        <v>16.521102883028924</v>
      </c>
      <c r="ET119" s="173">
        <v>0.32579719629103554</v>
      </c>
      <c r="EU119" s="175">
        <v>0.10642224221168015</v>
      </c>
      <c r="EV119" s="173">
        <v>0.32504477782385083</v>
      </c>
      <c r="EW119" s="175">
        <v>0.10617646336130679</v>
      </c>
      <c r="EX119" s="182">
        <v>0.29894369415078953</v>
      </c>
      <c r="EY119" s="183">
        <v>0.10425035971756423</v>
      </c>
      <c r="EZ119" s="182">
        <v>0.46510124053148061</v>
      </c>
      <c r="FA119" s="183">
        <v>0.10425035971756423</v>
      </c>
      <c r="FB119" s="182">
        <v>2.7630703855261536</v>
      </c>
      <c r="FC119" s="183">
        <v>8.7846391037762892</v>
      </c>
      <c r="FD119" s="181">
        <v>29.880477980552286</v>
      </c>
      <c r="FE119" s="182">
        <v>2.7630703855261536</v>
      </c>
      <c r="FF119" s="183">
        <v>8.7846391037762892</v>
      </c>
      <c r="FG119" s="189">
        <v>16.521102883028924</v>
      </c>
      <c r="FH119" s="189">
        <v>8.0456665896111392</v>
      </c>
      <c r="FI119" s="189">
        <v>1.3655686019696511</v>
      </c>
      <c r="FJ119" s="189">
        <v>0.99436246675548234</v>
      </c>
      <c r="FK119" s="189">
        <v>2.7550539187797813</v>
      </c>
      <c r="FL119" s="189">
        <v>24.17116652327087</v>
      </c>
      <c r="FM119" s="189">
        <v>1.8085756970590559</v>
      </c>
      <c r="FN119" s="179">
        <v>19.613969269465446</v>
      </c>
      <c r="FO119" s="180">
        <v>4.3923195518881437</v>
      </c>
      <c r="FP119" s="189">
        <v>13.817152394174069</v>
      </c>
      <c r="FQ119" s="177">
        <v>1.2233885564304543</v>
      </c>
      <c r="FR119" s="177">
        <v>0.79906862204488283</v>
      </c>
      <c r="FS119" s="178">
        <v>42.264000290336675</v>
      </c>
      <c r="FT119" s="180">
        <v>0.11745635219298213</v>
      </c>
      <c r="FU119" s="180">
        <v>0.12555102760034123</v>
      </c>
      <c r="FV119" s="189">
        <v>1.8958618390808919</v>
      </c>
      <c r="FW119" s="179">
        <v>0.34900655144233411</v>
      </c>
      <c r="FX119" s="180">
        <v>0.11868093476691963</v>
      </c>
      <c r="FY119" s="180">
        <v>2.0625066529915057</v>
      </c>
      <c r="FZ119" s="180">
        <v>0</v>
      </c>
      <c r="GA119" s="180">
        <v>0</v>
      </c>
      <c r="GB119" s="180">
        <v>0</v>
      </c>
      <c r="GC119" s="180">
        <v>0</v>
      </c>
      <c r="GD119" s="180">
        <v>0</v>
      </c>
      <c r="GE119" s="180">
        <v>0</v>
      </c>
      <c r="GF119" s="180">
        <v>0</v>
      </c>
      <c r="GG119" s="180">
        <v>0</v>
      </c>
      <c r="GH119" s="180">
        <v>4.8312368417583054</v>
      </c>
      <c r="GI119" s="182">
        <v>2.7630703855261536</v>
      </c>
      <c r="GJ119" s="183">
        <v>8.7846391037762892</v>
      </c>
      <c r="GK119" s="189">
        <v>16.521102883028924</v>
      </c>
      <c r="GL119" s="182">
        <v>0.51147323716480919</v>
      </c>
      <c r="GM119" s="183">
        <v>0.12413150872640692</v>
      </c>
    </row>
    <row r="120" spans="1:195" s="62" customFormat="1" ht="12.5" x14ac:dyDescent="0.25">
      <c r="A120" s="267" t="s">
        <v>209</v>
      </c>
      <c r="B120" s="177">
        <v>9.9965533811810339</v>
      </c>
      <c r="C120" s="178">
        <v>22.572294420803512</v>
      </c>
      <c r="D120" s="177">
        <v>1.717243235315862</v>
      </c>
      <c r="E120" s="177">
        <v>1.7123815294459703</v>
      </c>
      <c r="F120" s="179">
        <v>1.6537182180846683</v>
      </c>
      <c r="G120" s="180">
        <v>0.25383713182472678</v>
      </c>
      <c r="H120" s="175">
        <v>0.26419601395210107</v>
      </c>
      <c r="I120" s="179">
        <v>0.23631047471199734</v>
      </c>
      <c r="J120" s="180">
        <v>0.25383713182472678</v>
      </c>
      <c r="K120" s="180">
        <v>0.26419601395210107</v>
      </c>
      <c r="L120" s="173">
        <v>1.5650033949656219</v>
      </c>
      <c r="M120" s="175">
        <v>0.25773229560241634</v>
      </c>
      <c r="N120" s="173">
        <v>1.5715776192499835</v>
      </c>
      <c r="O120" s="175">
        <v>0.25881497051677388</v>
      </c>
      <c r="P120" s="179">
        <v>0.24094460926867695</v>
      </c>
      <c r="Q120" s="180">
        <v>0.25881497051677388</v>
      </c>
      <c r="R120" s="173">
        <v>2.8616824520391719</v>
      </c>
      <c r="S120" s="175">
        <v>0.29578817054646972</v>
      </c>
      <c r="T120" s="179">
        <v>2.2526502483600215</v>
      </c>
      <c r="U120" s="180">
        <v>0.27888538598879764</v>
      </c>
      <c r="V120" s="178">
        <v>5.0141465714333648</v>
      </c>
      <c r="W120" s="178">
        <v>5.0141465714333648</v>
      </c>
      <c r="X120" s="178">
        <v>0.93148580429864547</v>
      </c>
      <c r="Y120" s="178">
        <v>8.2372894693231977</v>
      </c>
      <c r="Z120" s="178">
        <v>6.9501295984901219</v>
      </c>
      <c r="AA120" s="178">
        <v>7.9466064630290907</v>
      </c>
      <c r="AB120" s="178">
        <v>0.84131800855864125</v>
      </c>
      <c r="AC120" s="177">
        <v>26.029005508435418</v>
      </c>
      <c r="AD120" s="182">
        <v>25.427226078137867</v>
      </c>
      <c r="AE120" s="183">
        <v>0</v>
      </c>
      <c r="AF120" s="182">
        <v>29.618217679880502</v>
      </c>
      <c r="AG120" s="183">
        <v>0</v>
      </c>
      <c r="AH120" s="184">
        <v>5.2116279838633366</v>
      </c>
      <c r="AI120" s="186">
        <v>0.37796343603765065</v>
      </c>
      <c r="AJ120" s="184">
        <v>5.3535956551817021</v>
      </c>
      <c r="AK120" s="186">
        <v>0.54886858275425965</v>
      </c>
      <c r="AL120" s="184">
        <v>4.0338314382424745</v>
      </c>
      <c r="AM120" s="186">
        <v>0.4773229846054764</v>
      </c>
      <c r="AN120" s="182">
        <v>1.3133214134461468</v>
      </c>
      <c r="AO120" s="183">
        <v>0.25501506470956015</v>
      </c>
      <c r="AP120" s="182">
        <v>1.2792642500624978</v>
      </c>
      <c r="AQ120" s="183">
        <v>0.28237691035784013</v>
      </c>
      <c r="AR120" s="184">
        <v>3.4447699362224613</v>
      </c>
      <c r="AS120" s="186">
        <v>0</v>
      </c>
      <c r="AT120" s="184">
        <v>2.1083862350970204</v>
      </c>
      <c r="AU120" s="186">
        <v>0.57407661897506934</v>
      </c>
      <c r="AV120" s="173">
        <v>591.53771624086528</v>
      </c>
      <c r="AW120" s="174">
        <v>82.538148316623023</v>
      </c>
      <c r="AX120" s="175">
        <v>9.4292448106506832</v>
      </c>
      <c r="AY120" s="182">
        <v>591.53771624086528</v>
      </c>
      <c r="AZ120" s="300">
        <v>0</v>
      </c>
      <c r="BA120" s="301">
        <v>0</v>
      </c>
      <c r="BB120" s="173">
        <v>870.66164207959548</v>
      </c>
      <c r="BC120" s="174">
        <v>82.538148316623023</v>
      </c>
      <c r="BD120" s="175">
        <v>9.4292448106506832</v>
      </c>
      <c r="BE120" s="179">
        <v>870.66164207959548</v>
      </c>
      <c r="BF120" s="176">
        <v>0</v>
      </c>
      <c r="BG120" s="180">
        <v>0</v>
      </c>
      <c r="BH120" s="179">
        <v>680.34987446227944</v>
      </c>
      <c r="BI120" s="176">
        <v>82.538148316623023</v>
      </c>
      <c r="BJ120" s="180">
        <v>9.4292448106506832</v>
      </c>
      <c r="BK120" s="179">
        <v>680.34987446227944</v>
      </c>
      <c r="BL120" s="176">
        <v>82.538148316623023</v>
      </c>
      <c r="BM120" s="180">
        <v>9.4292448106506832</v>
      </c>
      <c r="BN120" s="179">
        <v>401.22594862354913</v>
      </c>
      <c r="BO120" s="176">
        <v>0</v>
      </c>
      <c r="BP120" s="180">
        <v>0</v>
      </c>
      <c r="BQ120" s="179">
        <v>769.16203268369372</v>
      </c>
      <c r="BR120" s="176">
        <v>0</v>
      </c>
      <c r="BS120" s="180">
        <v>0</v>
      </c>
      <c r="BT120" s="179">
        <v>743.7871303347182</v>
      </c>
      <c r="BU120" s="176">
        <v>82.538148316623023</v>
      </c>
      <c r="BV120" s="180">
        <v>9.4292448106506832</v>
      </c>
      <c r="BW120" s="179">
        <v>705.72477681125497</v>
      </c>
      <c r="BX120" s="176">
        <v>82.538148316623023</v>
      </c>
      <c r="BY120" s="180">
        <v>9.4292448106506832</v>
      </c>
      <c r="BZ120" s="179">
        <v>0</v>
      </c>
      <c r="CA120" s="176">
        <v>17.561308152472979</v>
      </c>
      <c r="CB120" s="180">
        <v>0</v>
      </c>
      <c r="CC120" s="179">
        <v>718.41222798574267</v>
      </c>
      <c r="CD120" s="176">
        <v>82.538148316623023</v>
      </c>
      <c r="CE120" s="180">
        <v>9.4292448106506832</v>
      </c>
      <c r="CF120" s="179">
        <v>718.41222798574267</v>
      </c>
      <c r="CG120" s="176">
        <v>82.538148316623023</v>
      </c>
      <c r="CH120" s="180">
        <v>9.4292448106506832</v>
      </c>
      <c r="CI120" s="184">
        <v>3.1430816035502285</v>
      </c>
      <c r="CJ120" s="186">
        <v>21.073569782967574</v>
      </c>
      <c r="CK120" s="185">
        <v>16.850995419596497</v>
      </c>
      <c r="CL120" s="185">
        <v>18.966212804670821</v>
      </c>
      <c r="CM120" s="185">
        <v>9.4831064023354106</v>
      </c>
      <c r="CN120" s="182">
        <v>3.1430816035502285</v>
      </c>
      <c r="CO120" s="183">
        <v>21.073569782967574</v>
      </c>
      <c r="CP120" s="181">
        <v>134.54025407225367</v>
      </c>
      <c r="CQ120" s="179">
        <v>22.578824767465264</v>
      </c>
      <c r="CR120" s="176">
        <v>22.578824767465264</v>
      </c>
      <c r="CS120" s="176">
        <v>16.850995419596497</v>
      </c>
      <c r="CT120" s="176">
        <v>11.795696793717546</v>
      </c>
      <c r="CU120" s="176">
        <v>40.641884581437473</v>
      </c>
      <c r="CV120" s="180">
        <v>22.425052975632351</v>
      </c>
      <c r="CW120" s="176">
        <v>36.126119627944426</v>
      </c>
      <c r="CX120" s="176">
        <v>36.126119627944426</v>
      </c>
      <c r="CY120" s="176">
        <v>25.288283739561095</v>
      </c>
      <c r="CZ120" s="176">
        <v>25.288283739561095</v>
      </c>
      <c r="DA120" s="176">
        <v>67.736474302395791</v>
      </c>
      <c r="DB120" s="179">
        <v>18.063059813972213</v>
      </c>
      <c r="DC120" s="176">
        <v>18.063059813972213</v>
      </c>
      <c r="DD120" s="176">
        <v>12.644141869780547</v>
      </c>
      <c r="DE120" s="176">
        <v>12.644141869780547</v>
      </c>
      <c r="DF120" s="180">
        <v>33.868237151197896</v>
      </c>
      <c r="DG120" s="178">
        <v>6.3220709348902737</v>
      </c>
      <c r="DH120" s="176">
        <v>5.5782978837267123</v>
      </c>
      <c r="DI120" s="178">
        <v>2.8270834960033198</v>
      </c>
      <c r="DJ120" s="176">
        <v>26.341962228709466</v>
      </c>
      <c r="DK120" s="176">
        <v>13.170981114354733</v>
      </c>
      <c r="DL120" s="179">
        <v>1.512941822890111</v>
      </c>
      <c r="DM120" s="180">
        <v>0.29388256334110557</v>
      </c>
      <c r="DN120" s="182">
        <v>2.4113435230825249</v>
      </c>
      <c r="DO120" s="183">
        <v>0.25077048757461512</v>
      </c>
      <c r="DP120" s="182">
        <v>2.4404985976247771</v>
      </c>
      <c r="DQ120" s="183">
        <v>0.25506271887675314</v>
      </c>
      <c r="DR120" s="182">
        <v>4.7740504884944839</v>
      </c>
      <c r="DS120" s="183">
        <v>0.40920432758524145</v>
      </c>
      <c r="DT120" s="179">
        <v>103.77880902675213</v>
      </c>
      <c r="DU120" s="176">
        <v>1.3640144252841382</v>
      </c>
      <c r="DV120" s="180">
        <v>0.40920432758524145</v>
      </c>
      <c r="DW120" s="182">
        <v>8.8301823529755978</v>
      </c>
      <c r="DX120" s="183">
        <v>0.40920432758524145</v>
      </c>
      <c r="DY120" s="176">
        <v>95.926287198909108</v>
      </c>
      <c r="DZ120" s="176">
        <v>7.7325770075076115</v>
      </c>
      <c r="EA120" s="182">
        <v>6.1284444927026076</v>
      </c>
      <c r="EB120" s="183">
        <v>0.32091782760130022</v>
      </c>
      <c r="EC120" s="181">
        <v>181.0952406087826</v>
      </c>
      <c r="ED120" s="181">
        <v>9.4831064023354106</v>
      </c>
      <c r="EE120" s="173">
        <v>191.93345777839909</v>
      </c>
      <c r="EF120" s="174">
        <v>190.98565119222104</v>
      </c>
      <c r="EG120" s="175">
        <v>191.93345777839909</v>
      </c>
      <c r="EH120" s="173">
        <v>219.78658293469658</v>
      </c>
      <c r="EI120" s="174">
        <v>148.67915904405945</v>
      </c>
      <c r="EJ120" s="175">
        <v>80.803890784814925</v>
      </c>
      <c r="EK120" s="177">
        <v>3.6214937452578244</v>
      </c>
      <c r="EL120" s="180">
        <v>4.0401945392407459</v>
      </c>
      <c r="EM120" s="178">
        <v>0.18267511129715472</v>
      </c>
      <c r="EN120" s="178">
        <v>5.2232242706270776E-2</v>
      </c>
      <c r="EO120" s="182">
        <v>3.1430816035502285</v>
      </c>
      <c r="EP120" s="189">
        <v>1772.6288011790696</v>
      </c>
      <c r="EQ120" s="182">
        <v>3.1430816035502285</v>
      </c>
      <c r="ER120" s="183">
        <v>21.073569782967574</v>
      </c>
      <c r="ES120" s="183">
        <v>80.745378343939365</v>
      </c>
      <c r="ET120" s="173">
        <v>1.5502189173554481</v>
      </c>
      <c r="EU120" s="175">
        <v>0.25529751663260053</v>
      </c>
      <c r="EV120" s="173">
        <v>1.5466387350982767</v>
      </c>
      <c r="EW120" s="175">
        <v>0.25470791497755996</v>
      </c>
      <c r="EX120" s="182">
        <v>1.2879438700566777</v>
      </c>
      <c r="EY120" s="183">
        <v>0.25008736323193514</v>
      </c>
      <c r="EZ120" s="182">
        <v>2.4047747777923076</v>
      </c>
      <c r="FA120" s="183">
        <v>0.25008736323193514</v>
      </c>
      <c r="FB120" s="182">
        <v>3.1430816035502285</v>
      </c>
      <c r="FC120" s="183">
        <v>21.073569782967574</v>
      </c>
      <c r="FD120" s="181">
        <v>134.54025407225367</v>
      </c>
      <c r="FE120" s="182">
        <v>3.1430816035502285</v>
      </c>
      <c r="FF120" s="183">
        <v>21.073569782967574</v>
      </c>
      <c r="FG120" s="189">
        <v>80.745378343939365</v>
      </c>
      <c r="FH120" s="189">
        <v>9.5085134487725167</v>
      </c>
      <c r="FI120" s="189">
        <v>9.2116714594697005</v>
      </c>
      <c r="FJ120" s="189">
        <v>1.1762174265923648</v>
      </c>
      <c r="FK120" s="189">
        <v>18.584677120079164</v>
      </c>
      <c r="FL120" s="189">
        <v>28.565919231081299</v>
      </c>
      <c r="FM120" s="189">
        <v>12.200049932943376</v>
      </c>
      <c r="FN120" s="179">
        <v>108.89832007592439</v>
      </c>
      <c r="FO120" s="180">
        <v>10.536784891483789</v>
      </c>
      <c r="FP120" s="189">
        <v>47.384293519105142</v>
      </c>
      <c r="FQ120" s="177">
        <v>6.3792402055894497</v>
      </c>
      <c r="FR120" s="177">
        <v>2.5484056527313461</v>
      </c>
      <c r="FS120" s="178">
        <v>445.39000658186268</v>
      </c>
      <c r="FT120" s="180">
        <v>0.28176736746391678</v>
      </c>
      <c r="FU120" s="180">
        <v>0.30118577555698506</v>
      </c>
      <c r="FV120" s="189">
        <v>12.788853206620018</v>
      </c>
      <c r="FW120" s="179">
        <v>2.2996574728559609</v>
      </c>
      <c r="FX120" s="180">
        <v>0.28470503240632572</v>
      </c>
      <c r="FY120" s="180">
        <v>85.701479196682769</v>
      </c>
      <c r="FZ120" s="180">
        <v>0</v>
      </c>
      <c r="GA120" s="180">
        <v>0</v>
      </c>
      <c r="GB120" s="180">
        <v>0</v>
      </c>
      <c r="GC120" s="180">
        <v>0</v>
      </c>
      <c r="GD120" s="180">
        <v>0</v>
      </c>
      <c r="GE120" s="180">
        <v>0</v>
      </c>
      <c r="GF120" s="180">
        <v>0</v>
      </c>
      <c r="GG120" s="180">
        <v>0</v>
      </c>
      <c r="GH120" s="180">
        <v>5.495687594231538</v>
      </c>
      <c r="GI120" s="182">
        <v>3.1430816035502285</v>
      </c>
      <c r="GJ120" s="183">
        <v>21.073569782967574</v>
      </c>
      <c r="GK120" s="189">
        <v>80.745378343939365</v>
      </c>
      <c r="GL120" s="182">
        <v>2.880957545979542</v>
      </c>
      <c r="GM120" s="183">
        <v>0.29778047572682642</v>
      </c>
    </row>
    <row r="121" spans="1:195" s="62" customFormat="1" ht="12.5" x14ac:dyDescent="0.25">
      <c r="A121" s="267" t="s">
        <v>210</v>
      </c>
      <c r="B121" s="177">
        <v>0.79724673726305817</v>
      </c>
      <c r="C121" s="178">
        <v>1.9392466996699427</v>
      </c>
      <c r="D121" s="177">
        <v>0.30844550281052724</v>
      </c>
      <c r="E121" s="177">
        <v>0.3075722594162798</v>
      </c>
      <c r="F121" s="179">
        <v>8.8325996815025051E-2</v>
      </c>
      <c r="G121" s="180">
        <v>9.5348584199855552E-3</v>
      </c>
      <c r="H121" s="175">
        <v>9.9239680579798623E-3</v>
      </c>
      <c r="I121" s="179">
        <v>2.8648308216236044E-2</v>
      </c>
      <c r="J121" s="180">
        <v>9.5348584199855552E-3</v>
      </c>
      <c r="K121" s="180">
        <v>9.9239680579798623E-3</v>
      </c>
      <c r="L121" s="173">
        <v>7.2525969687550124E-2</v>
      </c>
      <c r="M121" s="175">
        <v>9.6811720616342117E-3</v>
      </c>
      <c r="N121" s="173">
        <v>7.2830634835690106E-2</v>
      </c>
      <c r="O121" s="175">
        <v>9.721840469558065E-3</v>
      </c>
      <c r="P121" s="179">
        <v>2.9210111984169174E-2</v>
      </c>
      <c r="Q121" s="180">
        <v>9.721840469558065E-3</v>
      </c>
      <c r="R121" s="173">
        <v>0.14643371474745431</v>
      </c>
      <c r="S121" s="175">
        <v>1.1110661029744583E-2</v>
      </c>
      <c r="T121" s="179">
        <v>0.17206473964273938</v>
      </c>
      <c r="U121" s="180">
        <v>1.0475743448922697E-2</v>
      </c>
      <c r="V121" s="178">
        <v>0.36612731709566126</v>
      </c>
      <c r="W121" s="178">
        <v>0.36612731709566126</v>
      </c>
      <c r="X121" s="178">
        <v>3.4989306727380792E-2</v>
      </c>
      <c r="Y121" s="178">
        <v>0.35728187004394529</v>
      </c>
      <c r="Z121" s="178">
        <v>0.22529594012151974</v>
      </c>
      <c r="AA121" s="178">
        <v>0.34467386731859156</v>
      </c>
      <c r="AB121" s="178">
        <v>0.12375160752522087</v>
      </c>
      <c r="AC121" s="177">
        <v>5.9945432459582303E-2</v>
      </c>
      <c r="AD121" s="182">
        <v>1.1331596600543801</v>
      </c>
      <c r="AE121" s="183">
        <v>0</v>
      </c>
      <c r="AF121" s="182">
        <v>1.30681039546851</v>
      </c>
      <c r="AG121" s="183">
        <v>0</v>
      </c>
      <c r="AH121" s="184">
        <v>0.1150762383653027</v>
      </c>
      <c r="AI121" s="186">
        <v>1.4197402187157905E-2</v>
      </c>
      <c r="AJ121" s="184">
        <v>0.22449635765912018</v>
      </c>
      <c r="AK121" s="186">
        <v>2.0617094867561046E-2</v>
      </c>
      <c r="AL121" s="184">
        <v>0.20020369725851161</v>
      </c>
      <c r="AM121" s="186">
        <v>1.7929634825691099E-2</v>
      </c>
      <c r="AN121" s="182">
        <v>5.1364430802825746E-2</v>
      </c>
      <c r="AO121" s="183">
        <v>9.5791049933863538E-3</v>
      </c>
      <c r="AP121" s="182">
        <v>5.0025076019912004E-2</v>
      </c>
      <c r="AQ121" s="183">
        <v>1.0606895224431007E-2</v>
      </c>
      <c r="AR121" s="184">
        <v>0.61873808741444192</v>
      </c>
      <c r="AS121" s="186">
        <v>0</v>
      </c>
      <c r="AT121" s="184">
        <v>6.7598449358088578E-2</v>
      </c>
      <c r="AU121" s="186">
        <v>2.156398177367868E-2</v>
      </c>
      <c r="AV121" s="173">
        <v>39.43120127257766</v>
      </c>
      <c r="AW121" s="174">
        <v>3.1003720881552574</v>
      </c>
      <c r="AX121" s="175">
        <v>1.3869716221408273</v>
      </c>
      <c r="AY121" s="182">
        <v>39.43120127257766</v>
      </c>
      <c r="AZ121" s="300">
        <v>0</v>
      </c>
      <c r="BA121" s="301">
        <v>0</v>
      </c>
      <c r="BB121" s="173">
        <v>63.621293882613948</v>
      </c>
      <c r="BC121" s="174">
        <v>3.1003720881552574</v>
      </c>
      <c r="BD121" s="175">
        <v>1.3869716221408273</v>
      </c>
      <c r="BE121" s="179">
        <v>63.621293882613948</v>
      </c>
      <c r="BF121" s="176">
        <v>0</v>
      </c>
      <c r="BG121" s="180">
        <v>0</v>
      </c>
      <c r="BH121" s="179">
        <v>47.12804892122557</v>
      </c>
      <c r="BI121" s="176">
        <v>3.1003720881552574</v>
      </c>
      <c r="BJ121" s="180">
        <v>1.3869716221408273</v>
      </c>
      <c r="BK121" s="179">
        <v>47.12804892122557</v>
      </c>
      <c r="BL121" s="176">
        <v>3.1003720881552574</v>
      </c>
      <c r="BM121" s="180">
        <v>1.3869716221408273</v>
      </c>
      <c r="BN121" s="179">
        <v>22.937956311189282</v>
      </c>
      <c r="BO121" s="176">
        <v>0</v>
      </c>
      <c r="BP121" s="180">
        <v>0</v>
      </c>
      <c r="BQ121" s="179">
        <v>54.824896569873481</v>
      </c>
      <c r="BR121" s="176">
        <v>0</v>
      </c>
      <c r="BS121" s="180">
        <v>0</v>
      </c>
      <c r="BT121" s="179">
        <v>52.625797241688367</v>
      </c>
      <c r="BU121" s="176">
        <v>3.1003720881552574</v>
      </c>
      <c r="BV121" s="180">
        <v>1.3869716221408273</v>
      </c>
      <c r="BW121" s="179">
        <v>49.327148249410691</v>
      </c>
      <c r="BX121" s="176">
        <v>3.1003720881552574</v>
      </c>
      <c r="BY121" s="180">
        <v>1.3869716221408273</v>
      </c>
      <c r="BZ121" s="179">
        <v>0</v>
      </c>
      <c r="CA121" s="176">
        <v>0.65965363577771441</v>
      </c>
      <c r="CB121" s="180">
        <v>0</v>
      </c>
      <c r="CC121" s="179">
        <v>50.426697913503247</v>
      </c>
      <c r="CD121" s="176">
        <v>3.1003720881552574</v>
      </c>
      <c r="CE121" s="180">
        <v>1.3869716221408273</v>
      </c>
      <c r="CF121" s="179">
        <v>50.426697913503247</v>
      </c>
      <c r="CG121" s="176">
        <v>3.1003720881552574</v>
      </c>
      <c r="CH121" s="180">
        <v>1.3869716221408273</v>
      </c>
      <c r="CI121" s="184">
        <v>0.46232387404694247</v>
      </c>
      <c r="CJ121" s="186">
        <v>0.7915843629332574</v>
      </c>
      <c r="CK121" s="185">
        <v>0.63297223068459796</v>
      </c>
      <c r="CL121" s="185">
        <v>0.71242592663993154</v>
      </c>
      <c r="CM121" s="185">
        <v>0.35621296331996577</v>
      </c>
      <c r="CN121" s="182">
        <v>0.46232387404694247</v>
      </c>
      <c r="CO121" s="183">
        <v>0.7915843629332574</v>
      </c>
      <c r="CP121" s="181">
        <v>4.4557556409501915</v>
      </c>
      <c r="CQ121" s="179">
        <v>0.8481261031427757</v>
      </c>
      <c r="CR121" s="176">
        <v>0.8481261031427757</v>
      </c>
      <c r="CS121" s="176">
        <v>0.63297223068459796</v>
      </c>
      <c r="CT121" s="176">
        <v>0.44308056147921859</v>
      </c>
      <c r="CU121" s="176">
        <v>1.5266269856569963</v>
      </c>
      <c r="CV121" s="180">
        <v>0.84234998893294977</v>
      </c>
      <c r="CW121" s="176">
        <v>1.3570017650284412</v>
      </c>
      <c r="CX121" s="176">
        <v>1.3570017650284412</v>
      </c>
      <c r="CY121" s="176">
        <v>0.94990123551990857</v>
      </c>
      <c r="CZ121" s="176">
        <v>0.94990123551990857</v>
      </c>
      <c r="DA121" s="176">
        <v>2.5443783094283274</v>
      </c>
      <c r="DB121" s="179">
        <v>0.67850088251422058</v>
      </c>
      <c r="DC121" s="176">
        <v>0.67850088251422058</v>
      </c>
      <c r="DD121" s="176">
        <v>0.47495061775995429</v>
      </c>
      <c r="DE121" s="176">
        <v>0.47495061775995429</v>
      </c>
      <c r="DF121" s="180">
        <v>1.2721891547141637</v>
      </c>
      <c r="DG121" s="178">
        <v>0.23747530887997714</v>
      </c>
      <c r="DH121" s="176">
        <v>0.2095370372470387</v>
      </c>
      <c r="DI121" s="178">
        <v>8.9000635870194203E-2</v>
      </c>
      <c r="DJ121" s="176">
        <v>0.98948045366657156</v>
      </c>
      <c r="DK121" s="176">
        <v>0.49474022683328578</v>
      </c>
      <c r="DL121" s="179">
        <v>5.9162936586467173E-2</v>
      </c>
      <c r="DM121" s="180">
        <v>1.1039080899695691E-2</v>
      </c>
      <c r="DN121" s="182">
        <v>7.6624893739660527E-2</v>
      </c>
      <c r="DO121" s="183">
        <v>9.4196663732621956E-3</v>
      </c>
      <c r="DP121" s="182">
        <v>0.11380409271353981</v>
      </c>
      <c r="DQ121" s="183">
        <v>9.5808950220320505E-3</v>
      </c>
      <c r="DR121" s="182">
        <v>0.17932717396558448</v>
      </c>
      <c r="DS121" s="183">
        <v>1.5370900625621527E-2</v>
      </c>
      <c r="DT121" s="179">
        <v>8.7059298010177404</v>
      </c>
      <c r="DU121" s="176">
        <v>5.123633541873842E-2</v>
      </c>
      <c r="DV121" s="180">
        <v>1.5370900625621527E-2</v>
      </c>
      <c r="DW121" s="182">
        <v>0.27268334870027666</v>
      </c>
      <c r="DX121" s="183">
        <v>1.5370900625621527E-2</v>
      </c>
      <c r="DY121" s="176">
        <v>8.3273521632438765</v>
      </c>
      <c r="DZ121" s="176">
        <v>0.24912016706964477</v>
      </c>
      <c r="EA121" s="182">
        <v>0.19778300613943051</v>
      </c>
      <c r="EB121" s="183">
        <v>1.2054603787205487E-2</v>
      </c>
      <c r="EC121" s="181">
        <v>5.8444783383121042</v>
      </c>
      <c r="ED121" s="181">
        <v>0.35621296331996577</v>
      </c>
      <c r="EE121" s="173">
        <v>5.8347397198516324</v>
      </c>
      <c r="EF121" s="174">
        <v>5.8664216915821896</v>
      </c>
      <c r="EG121" s="175">
        <v>5.8347397198516324</v>
      </c>
      <c r="EH121" s="173">
        <v>8.4004847546809547</v>
      </c>
      <c r="EI121" s="174">
        <v>5.6826808634606447</v>
      </c>
      <c r="EJ121" s="175">
        <v>3.0884135127503503</v>
      </c>
      <c r="EK121" s="177">
        <v>0.65048062860807665</v>
      </c>
      <c r="EL121" s="180">
        <v>0.15442067563751752</v>
      </c>
      <c r="EM121" s="178">
        <v>5.5389686552043075E-3</v>
      </c>
      <c r="EN121" s="178">
        <v>1.7856160302018873E-3</v>
      </c>
      <c r="EO121" s="182">
        <v>0.46232387404694247</v>
      </c>
      <c r="EP121" s="189">
        <v>147.97934667827985</v>
      </c>
      <c r="EQ121" s="182">
        <v>0.46232387404694247</v>
      </c>
      <c r="ER121" s="183">
        <v>0.7915843629332574</v>
      </c>
      <c r="ES121" s="183">
        <v>2.5710079459441113</v>
      </c>
      <c r="ET121" s="173">
        <v>7.1840821924643652E-2</v>
      </c>
      <c r="EU121" s="175">
        <v>9.5897147063045661E-3</v>
      </c>
      <c r="EV121" s="173">
        <v>7.1674907786249575E-2</v>
      </c>
      <c r="EW121" s="175">
        <v>9.5675675591768445E-3</v>
      </c>
      <c r="EX121" s="182">
        <v>5.037190676565674E-2</v>
      </c>
      <c r="EY121" s="183">
        <v>9.3940062429105943E-3</v>
      </c>
      <c r="EZ121" s="182">
        <v>7.6416159726838337E-2</v>
      </c>
      <c r="FA121" s="183">
        <v>9.3940062429105943E-3</v>
      </c>
      <c r="FB121" s="182">
        <v>0.46232387404694247</v>
      </c>
      <c r="FC121" s="183">
        <v>0.7915843629332574</v>
      </c>
      <c r="FD121" s="181">
        <v>4.4557556409501915</v>
      </c>
      <c r="FE121" s="182">
        <v>0.46232387404694247</v>
      </c>
      <c r="FF121" s="183">
        <v>0.7915843629332574</v>
      </c>
      <c r="FG121" s="189">
        <v>2.5710079459441113</v>
      </c>
      <c r="FH121" s="189">
        <v>1.7988361262813182E-2</v>
      </c>
      <c r="FI121" s="189">
        <v>0.27931095327509736</v>
      </c>
      <c r="FJ121" s="189">
        <v>2.2535643085496064E-3</v>
      </c>
      <c r="FK121" s="189">
        <v>0.56351378851911771</v>
      </c>
      <c r="FL121" s="189">
        <v>5.404147322306916E-2</v>
      </c>
      <c r="FM121" s="189">
        <v>0.36992283015816241</v>
      </c>
      <c r="FN121" s="179">
        <v>3.447650834507435</v>
      </c>
      <c r="FO121" s="180">
        <v>0.39579218146662865</v>
      </c>
      <c r="FP121" s="189">
        <v>1.6198836140985313</v>
      </c>
      <c r="FQ121" s="177">
        <v>0.30787848244253202</v>
      </c>
      <c r="FR121" s="177">
        <v>0.13266642832193837</v>
      </c>
      <c r="FS121" s="178">
        <v>37.043241498631438</v>
      </c>
      <c r="FT121" s="180">
        <v>1.0583999026571032E-2</v>
      </c>
      <c r="FU121" s="180">
        <v>1.1313410718934283E-2</v>
      </c>
      <c r="FV121" s="189">
        <v>0.38777618113639939</v>
      </c>
      <c r="FW121" s="179">
        <v>0.17565530406795812</v>
      </c>
      <c r="FX121" s="180">
        <v>1.0694346236649679E-2</v>
      </c>
      <c r="FY121" s="180">
        <v>7.6703504054659835</v>
      </c>
      <c r="FZ121" s="180">
        <v>0</v>
      </c>
      <c r="GA121" s="180">
        <v>0</v>
      </c>
      <c r="GB121" s="180">
        <v>0</v>
      </c>
      <c r="GC121" s="180">
        <v>0</v>
      </c>
      <c r="GD121" s="180">
        <v>0</v>
      </c>
      <c r="GE121" s="180">
        <v>0</v>
      </c>
      <c r="GF121" s="180">
        <v>0</v>
      </c>
      <c r="GG121" s="180">
        <v>0</v>
      </c>
      <c r="GH121" s="180">
        <v>0.80837467797429463</v>
      </c>
      <c r="GI121" s="182">
        <v>0.46232387404694247</v>
      </c>
      <c r="GJ121" s="183">
        <v>0.7915843629332574</v>
      </c>
      <c r="GK121" s="189">
        <v>2.5710079459441113</v>
      </c>
      <c r="GL121" s="182">
        <v>0.1474200308936722</v>
      </c>
      <c r="GM121" s="183">
        <v>1.1185497787028865E-2</v>
      </c>
    </row>
    <row r="122" spans="1:195" s="62" customFormat="1" ht="12.5" x14ac:dyDescent="0.25">
      <c r="A122" s="293" t="s">
        <v>211</v>
      </c>
      <c r="B122" s="188">
        <v>0.69127817011313986</v>
      </c>
      <c r="C122" s="189">
        <v>1.7765491187930964</v>
      </c>
      <c r="D122" s="188">
        <v>0.13364367438875993</v>
      </c>
      <c r="E122" s="188">
        <v>0.13326531433883365</v>
      </c>
      <c r="F122" s="182">
        <v>7.5246895321000359E-2</v>
      </c>
      <c r="G122" s="183">
        <v>5.3497118449561919E-3</v>
      </c>
      <c r="H122" s="186">
        <v>5.5680291337584639E-3</v>
      </c>
      <c r="I122" s="182">
        <v>1.3895482255702876E-2</v>
      </c>
      <c r="J122" s="183">
        <v>5.3497118449561919E-3</v>
      </c>
      <c r="K122" s="183">
        <v>5.5680291337584639E-3</v>
      </c>
      <c r="L122" s="184">
        <v>6.3947292931676142E-2</v>
      </c>
      <c r="M122" s="186">
        <v>5.4318038684901589E-3</v>
      </c>
      <c r="N122" s="184">
        <v>6.4215921004601079E-2</v>
      </c>
      <c r="O122" s="186">
        <v>5.4546216444866773E-3</v>
      </c>
      <c r="P122" s="182">
        <v>1.4167977728370178E-2</v>
      </c>
      <c r="Q122" s="183">
        <v>5.4546216444866773E-3</v>
      </c>
      <c r="R122" s="184">
        <v>0.11782569772124585</v>
      </c>
      <c r="S122" s="186">
        <v>6.2338455693826443E-3</v>
      </c>
      <c r="T122" s="182">
        <v>0.14730144419442306</v>
      </c>
      <c r="U122" s="183">
        <v>5.8776131060275238E-3</v>
      </c>
      <c r="V122" s="189">
        <v>0.33370742923943642</v>
      </c>
      <c r="W122" s="189">
        <v>0.33370742923943642</v>
      </c>
      <c r="X122" s="189">
        <v>1.9631409340481638E-2</v>
      </c>
      <c r="Y122" s="189">
        <v>0.33639017806768062</v>
      </c>
      <c r="Z122" s="189">
        <v>0.21684667740490138</v>
      </c>
      <c r="AA122" s="189">
        <v>0.32451941540810914</v>
      </c>
      <c r="AB122" s="189">
        <v>6.4330261505306269E-2</v>
      </c>
      <c r="AC122" s="188">
        <v>5.2645277789843598E-2</v>
      </c>
      <c r="AD122" s="182">
        <v>1.0421044914583004</v>
      </c>
      <c r="AE122" s="183">
        <v>0</v>
      </c>
      <c r="AF122" s="182">
        <v>1.1992370931267116</v>
      </c>
      <c r="AG122" s="183">
        <v>0</v>
      </c>
      <c r="AH122" s="184">
        <v>0.11075682282438148</v>
      </c>
      <c r="AI122" s="186">
        <v>7.9657198148895703E-3</v>
      </c>
      <c r="AJ122" s="184">
        <v>0.17162083171737075</v>
      </c>
      <c r="AK122" s="186">
        <v>1.1567609267316625E-2</v>
      </c>
      <c r="AL122" s="184">
        <v>0.14503905363698194</v>
      </c>
      <c r="AM122" s="186">
        <v>1.0059759209605968E-2</v>
      </c>
      <c r="AN122" s="182">
        <v>4.4532785422483172E-2</v>
      </c>
      <c r="AO122" s="183">
        <v>5.3745372180655443E-3</v>
      </c>
      <c r="AP122" s="182">
        <v>4.3354271497636439E-2</v>
      </c>
      <c r="AQ122" s="183">
        <v>5.9511982790861192E-3</v>
      </c>
      <c r="AR122" s="184">
        <v>0.26808765481380697</v>
      </c>
      <c r="AS122" s="186">
        <v>0</v>
      </c>
      <c r="AT122" s="184">
        <v>6.506244101533272E-2</v>
      </c>
      <c r="AU122" s="186">
        <v>1.2098877994587257E-2</v>
      </c>
      <c r="AV122" s="184">
        <v>36.536456539414651</v>
      </c>
      <c r="AW122" s="185">
        <v>1.7395221358515853</v>
      </c>
      <c r="AX122" s="186">
        <v>0.72099465160138732</v>
      </c>
      <c r="AY122" s="182">
        <v>36.536456539414651</v>
      </c>
      <c r="AZ122" s="300">
        <v>0</v>
      </c>
      <c r="BA122" s="301">
        <v>0</v>
      </c>
      <c r="BB122" s="184">
        <v>58.781313674737405</v>
      </c>
      <c r="BC122" s="185">
        <v>1.7395221358515853</v>
      </c>
      <c r="BD122" s="186">
        <v>0.72099465160138732</v>
      </c>
      <c r="BE122" s="182">
        <v>58.781313674737405</v>
      </c>
      <c r="BF122" s="181">
        <v>0</v>
      </c>
      <c r="BG122" s="183">
        <v>0</v>
      </c>
      <c r="BH122" s="182">
        <v>43.614365627926439</v>
      </c>
      <c r="BI122" s="181">
        <v>1.7395221358515853</v>
      </c>
      <c r="BJ122" s="183">
        <v>0.72099465160138732</v>
      </c>
      <c r="BK122" s="182">
        <v>43.614365627926439</v>
      </c>
      <c r="BL122" s="181">
        <v>1.7395221358515853</v>
      </c>
      <c r="BM122" s="183">
        <v>0.72099465160138732</v>
      </c>
      <c r="BN122" s="182">
        <v>21.369508492603682</v>
      </c>
      <c r="BO122" s="181">
        <v>0</v>
      </c>
      <c r="BP122" s="183">
        <v>0</v>
      </c>
      <c r="BQ122" s="182">
        <v>50.69227471643822</v>
      </c>
      <c r="BR122" s="181">
        <v>0</v>
      </c>
      <c r="BS122" s="183">
        <v>0</v>
      </c>
      <c r="BT122" s="182">
        <v>48.67001497686342</v>
      </c>
      <c r="BU122" s="181">
        <v>1.7395221358515853</v>
      </c>
      <c r="BV122" s="183">
        <v>0.72099465160138732</v>
      </c>
      <c r="BW122" s="182">
        <v>45.636625367501232</v>
      </c>
      <c r="BX122" s="181">
        <v>1.7395221358515853</v>
      </c>
      <c r="BY122" s="183">
        <v>0.72099465160138732</v>
      </c>
      <c r="BZ122" s="182">
        <v>0</v>
      </c>
      <c r="CA122" s="181">
        <v>0.37011109273437987</v>
      </c>
      <c r="CB122" s="183">
        <v>0</v>
      </c>
      <c r="CC122" s="182">
        <v>46.647755237288635</v>
      </c>
      <c r="CD122" s="181">
        <v>1.7395221358515853</v>
      </c>
      <c r="CE122" s="183">
        <v>0.72099465160138732</v>
      </c>
      <c r="CF122" s="182">
        <v>46.647755237288635</v>
      </c>
      <c r="CG122" s="181">
        <v>1.7395221358515853</v>
      </c>
      <c r="CH122" s="183">
        <v>0.72099465160138732</v>
      </c>
      <c r="CI122" s="184">
        <v>0.24033155053379579</v>
      </c>
      <c r="CJ122" s="186">
        <v>0.44413331128125594</v>
      </c>
      <c r="CK122" s="185">
        <v>0.3551409880322971</v>
      </c>
      <c r="CL122" s="185">
        <v>0.39971998015313026</v>
      </c>
      <c r="CM122" s="185">
        <v>0.19985999007656513</v>
      </c>
      <c r="CN122" s="182">
        <v>0.24033155053379579</v>
      </c>
      <c r="CO122" s="183">
        <v>0.44413331128125594</v>
      </c>
      <c r="CP122" s="181">
        <v>4.1361740184305935</v>
      </c>
      <c r="CQ122" s="182">
        <v>0.47585711922991708</v>
      </c>
      <c r="CR122" s="181">
        <v>0.47585711922991708</v>
      </c>
      <c r="CS122" s="181">
        <v>0.3551409880322971</v>
      </c>
      <c r="CT122" s="181">
        <v>0.248598691622608</v>
      </c>
      <c r="CU122" s="181">
        <v>0.85654281461385062</v>
      </c>
      <c r="CV122" s="183">
        <v>0.472616321596115</v>
      </c>
      <c r="CW122" s="181">
        <v>0.7613713907678672</v>
      </c>
      <c r="CX122" s="181">
        <v>0.7613713907678672</v>
      </c>
      <c r="CY122" s="181">
        <v>0.53295997353750701</v>
      </c>
      <c r="CZ122" s="181">
        <v>0.53295997353750701</v>
      </c>
      <c r="DA122" s="181">
        <v>1.4275713576897511</v>
      </c>
      <c r="DB122" s="182">
        <v>0.3806856953839336</v>
      </c>
      <c r="DC122" s="181">
        <v>0.3806856953839336</v>
      </c>
      <c r="DD122" s="181">
        <v>0.26647998676875351</v>
      </c>
      <c r="DE122" s="181">
        <v>0.26647998676875351</v>
      </c>
      <c r="DF122" s="183">
        <v>0.71378567884487554</v>
      </c>
      <c r="DG122" s="189">
        <v>0.13323999338437675</v>
      </c>
      <c r="DH122" s="181">
        <v>0.1175647000450383</v>
      </c>
      <c r="DI122" s="189">
        <v>7.8828332957184763E-2</v>
      </c>
      <c r="DJ122" s="181">
        <v>0.55516663910156983</v>
      </c>
      <c r="DK122" s="181">
        <v>0.27758331955078491</v>
      </c>
      <c r="DL122" s="182">
        <v>5.1273605548269152E-2</v>
      </c>
      <c r="DM122" s="183">
        <v>6.1936841896621641E-3</v>
      </c>
      <c r="DN122" s="182">
        <v>6.9777487067378796E-2</v>
      </c>
      <c r="DO122" s="183">
        <v>5.2850811782323929E-3</v>
      </c>
      <c r="DP122" s="182">
        <v>8.5227069123379462E-2</v>
      </c>
      <c r="DQ122" s="183">
        <v>5.3755415473410182E-3</v>
      </c>
      <c r="DR122" s="182">
        <v>0.10061488744031717</v>
      </c>
      <c r="DS122" s="183">
        <v>8.6241332091700432E-3</v>
      </c>
      <c r="DT122" s="182">
        <v>7.9268593168107211</v>
      </c>
      <c r="DU122" s="181">
        <v>2.8747110697233479E-2</v>
      </c>
      <c r="DV122" s="183">
        <v>8.6241332091700432E-3</v>
      </c>
      <c r="DW122" s="182">
        <v>0.26114079373052385</v>
      </c>
      <c r="DX122" s="183">
        <v>8.6241332091700432E-3</v>
      </c>
      <c r="DY122" s="176">
        <v>7.548284469611251</v>
      </c>
      <c r="DZ122" s="176">
        <v>0.23648350186138334</v>
      </c>
      <c r="EA122" s="182">
        <v>0.18681449375401593</v>
      </c>
      <c r="EB122" s="183">
        <v>6.7634624266151048E-3</v>
      </c>
      <c r="EC122" s="181">
        <v>5.5203593237852875</v>
      </c>
      <c r="ED122" s="181">
        <v>0.19985999007656513</v>
      </c>
      <c r="EE122" s="184">
        <v>5.5962808080750603</v>
      </c>
      <c r="EF122" s="185">
        <v>5.5851855462455013</v>
      </c>
      <c r="EG122" s="186">
        <v>5.5962808080750603</v>
      </c>
      <c r="EH122" s="184">
        <v>4.804120965244107</v>
      </c>
      <c r="EI122" s="185">
        <v>3.2498465353121899</v>
      </c>
      <c r="EJ122" s="186">
        <v>1.7662209431044511</v>
      </c>
      <c r="EK122" s="188">
        <v>0.28184110494000253</v>
      </c>
      <c r="EL122" s="183">
        <v>8.8311047155222547E-2</v>
      </c>
      <c r="EM122" s="189">
        <v>5.3307969813178443E-3</v>
      </c>
      <c r="EN122" s="189">
        <v>1.2982607379427359E-3</v>
      </c>
      <c r="EO122" s="182">
        <v>0.24033155053379579</v>
      </c>
      <c r="EP122" s="189">
        <v>135.68829521957954</v>
      </c>
      <c r="EQ122" s="182">
        <v>0.24033155053379579</v>
      </c>
      <c r="ER122" s="183">
        <v>0.44413331128125594</v>
      </c>
      <c r="ES122" s="183">
        <v>2.2189499865636302</v>
      </c>
      <c r="ET122" s="184">
        <v>6.3343187328058354E-2</v>
      </c>
      <c r="EU122" s="186">
        <v>5.3804899972647782E-3</v>
      </c>
      <c r="EV122" s="184">
        <v>6.3196898211827293E-2</v>
      </c>
      <c r="EW122" s="186">
        <v>5.3680639233680948E-3</v>
      </c>
      <c r="EX122" s="182">
        <v>4.3672270484751738E-2</v>
      </c>
      <c r="EY122" s="183">
        <v>5.2706840789532522E-3</v>
      </c>
      <c r="EZ122" s="182">
        <v>6.958740608756421E-2</v>
      </c>
      <c r="FA122" s="183">
        <v>5.2706840789532522E-3</v>
      </c>
      <c r="FB122" s="182">
        <v>0.24033155053379579</v>
      </c>
      <c r="FC122" s="183">
        <v>0.44413331128125594</v>
      </c>
      <c r="FD122" s="181">
        <v>4.1361740184305935</v>
      </c>
      <c r="FE122" s="182">
        <v>0.24033155053379579</v>
      </c>
      <c r="FF122" s="183">
        <v>0.44413331128125594</v>
      </c>
      <c r="FG122" s="189">
        <v>2.2189499865636302</v>
      </c>
      <c r="FH122" s="189">
        <v>1.781688941917936E-2</v>
      </c>
      <c r="FI122" s="189">
        <v>0.26881357870998412</v>
      </c>
      <c r="FJ122" s="189">
        <v>2.18433388827231E-3</v>
      </c>
      <c r="FK122" s="189">
        <v>0.54233518724577279</v>
      </c>
      <c r="FL122" s="189">
        <v>5.3526329519267522E-2</v>
      </c>
      <c r="FM122" s="189">
        <v>0.35601997936472307</v>
      </c>
      <c r="FN122" s="182">
        <v>3.3182581326371112</v>
      </c>
      <c r="FO122" s="183">
        <v>0.22206665564062791</v>
      </c>
      <c r="FP122" s="189">
        <v>1.1777623300027886</v>
      </c>
      <c r="FQ122" s="188">
        <v>0.22344786731424715</v>
      </c>
      <c r="FR122" s="188">
        <v>8.7255234409976776E-2</v>
      </c>
      <c r="FS122" s="189">
        <v>34.100296195365722</v>
      </c>
      <c r="FT122" s="183">
        <v>5.9383519361724977E-3</v>
      </c>
      <c r="FU122" s="183">
        <v>6.3476021000035757E-3</v>
      </c>
      <c r="FV122" s="189">
        <v>0.37320234587112516</v>
      </c>
      <c r="FW122" s="182">
        <v>0.15037526005237276</v>
      </c>
      <c r="FX122" s="183">
        <v>6.0002643160750923E-3</v>
      </c>
      <c r="FY122" s="183">
        <v>4.0038806731156473</v>
      </c>
      <c r="FZ122" s="183">
        <v>0</v>
      </c>
      <c r="GA122" s="183">
        <v>0</v>
      </c>
      <c r="GB122" s="183">
        <v>0</v>
      </c>
      <c r="GC122" s="183">
        <v>0</v>
      </c>
      <c r="GD122" s="183">
        <v>0</v>
      </c>
      <c r="GE122" s="183">
        <v>0</v>
      </c>
      <c r="GF122" s="183">
        <v>0</v>
      </c>
      <c r="GG122" s="183">
        <v>0</v>
      </c>
      <c r="GH122" s="183">
        <v>0.42022043566388251</v>
      </c>
      <c r="GI122" s="182">
        <v>0.24033155053379579</v>
      </c>
      <c r="GJ122" s="183">
        <v>0.44413331128125594</v>
      </c>
      <c r="GK122" s="189">
        <v>2.2189499865636302</v>
      </c>
      <c r="GL122" s="182">
        <v>0.11861932225165048</v>
      </c>
      <c r="GM122" s="183">
        <v>6.2758341411314044E-3</v>
      </c>
    </row>
    <row r="123" spans="1:195" s="62" customFormat="1" ht="12.5" x14ac:dyDescent="0.25">
      <c r="A123" s="293" t="s">
        <v>212</v>
      </c>
      <c r="B123" s="188">
        <v>6.3062536311174524</v>
      </c>
      <c r="C123" s="189">
        <v>15.393468793336979</v>
      </c>
      <c r="D123" s="188">
        <v>4.223438402931694</v>
      </c>
      <c r="E123" s="188">
        <v>4.2114813808556208</v>
      </c>
      <c r="F123" s="182">
        <v>0.48571018232160773</v>
      </c>
      <c r="G123" s="183">
        <v>1.1709233612152668E-2</v>
      </c>
      <c r="H123" s="186">
        <v>1.2187077692403039E-2</v>
      </c>
      <c r="I123" s="182">
        <v>0.3548607533113553</v>
      </c>
      <c r="J123" s="183">
        <v>1.1709233612152668E-2</v>
      </c>
      <c r="K123" s="183">
        <v>1.2187077692403039E-2</v>
      </c>
      <c r="L123" s="184">
        <v>0.30702340619908725</v>
      </c>
      <c r="M123" s="186">
        <v>1.1888913323716914E-2</v>
      </c>
      <c r="N123" s="184">
        <v>0.30831314188873149</v>
      </c>
      <c r="O123" s="186">
        <v>1.1938855951917515E-2</v>
      </c>
      <c r="P123" s="182">
        <v>0.36181970204917024</v>
      </c>
      <c r="Q123" s="183">
        <v>1.1938855951917515E-2</v>
      </c>
      <c r="R123" s="184">
        <v>0.88181642771183122</v>
      </c>
      <c r="S123" s="186">
        <v>1.3644389864251087E-2</v>
      </c>
      <c r="T123" s="182">
        <v>1.3221641705019249</v>
      </c>
      <c r="U123" s="183">
        <v>1.2864682610001418E-2</v>
      </c>
      <c r="V123" s="189">
        <v>2.6171420168241122</v>
      </c>
      <c r="W123" s="189">
        <v>2.6171420168241122</v>
      </c>
      <c r="X123" s="189">
        <v>4.2968437322511113E-2</v>
      </c>
      <c r="Y123" s="189">
        <v>1.2278544088604586</v>
      </c>
      <c r="Z123" s="189">
        <v>7.624251645525737E-2</v>
      </c>
      <c r="AA123" s="189">
        <v>1.1845250573561514</v>
      </c>
      <c r="AB123" s="189">
        <v>0.11557888779506399</v>
      </c>
      <c r="AC123" s="188">
        <v>0.49111731720033064</v>
      </c>
      <c r="AD123" s="182">
        <v>8.1038222908180924</v>
      </c>
      <c r="AE123" s="183">
        <v>0</v>
      </c>
      <c r="AF123" s="182">
        <v>9.5717013887939935</v>
      </c>
      <c r="AG123" s="183">
        <v>0</v>
      </c>
      <c r="AH123" s="184">
        <v>0.43393562420738446</v>
      </c>
      <c r="AI123" s="186">
        <v>1.7435046392159328E-2</v>
      </c>
      <c r="AJ123" s="184">
        <v>0.94387198837860853</v>
      </c>
      <c r="AK123" s="186">
        <v>2.531871681515244E-2</v>
      </c>
      <c r="AL123" s="184">
        <v>1.2704029492324442</v>
      </c>
      <c r="AM123" s="186">
        <v>2.2018395397938512E-2</v>
      </c>
      <c r="AN123" s="182">
        <v>0.14215876362678703</v>
      </c>
      <c r="AO123" s="183">
        <v>1.1763570387977391E-2</v>
      </c>
      <c r="AP123" s="182">
        <v>0.1378960625135959</v>
      </c>
      <c r="AQ123" s="183">
        <v>1.3025742870199569E-2</v>
      </c>
      <c r="AR123" s="184">
        <v>8.4721682628905306</v>
      </c>
      <c r="AS123" s="186">
        <v>0</v>
      </c>
      <c r="AT123" s="184">
        <v>2.2913104065131092E-2</v>
      </c>
      <c r="AU123" s="186">
        <v>2.6481536387258538E-2</v>
      </c>
      <c r="AV123" s="184">
        <v>264.29358919038935</v>
      </c>
      <c r="AW123" s="185">
        <v>3.8073959219692846</v>
      </c>
      <c r="AX123" s="186">
        <v>1.2953741829792564</v>
      </c>
      <c r="AY123" s="182">
        <v>264.29358919038935</v>
      </c>
      <c r="AZ123" s="300">
        <v>0</v>
      </c>
      <c r="BA123" s="301">
        <v>0</v>
      </c>
      <c r="BB123" s="184">
        <v>456.49524234625255</v>
      </c>
      <c r="BC123" s="185">
        <v>3.8073959219692846</v>
      </c>
      <c r="BD123" s="186">
        <v>1.2953741829792564</v>
      </c>
      <c r="BE123" s="182">
        <v>456.49524234625255</v>
      </c>
      <c r="BF123" s="181">
        <v>0</v>
      </c>
      <c r="BG123" s="183">
        <v>0</v>
      </c>
      <c r="BH123" s="182">
        <v>325.44866064907308</v>
      </c>
      <c r="BI123" s="181">
        <v>3.8073959219692846</v>
      </c>
      <c r="BJ123" s="183">
        <v>1.2953741829792564</v>
      </c>
      <c r="BK123" s="182">
        <v>325.44866064907308</v>
      </c>
      <c r="BL123" s="181">
        <v>3.8073959219692846</v>
      </c>
      <c r="BM123" s="183">
        <v>1.2953741829792564</v>
      </c>
      <c r="BN123" s="182">
        <v>133.24700749320991</v>
      </c>
      <c r="BO123" s="181">
        <v>0</v>
      </c>
      <c r="BP123" s="183">
        <v>0</v>
      </c>
      <c r="BQ123" s="182">
        <v>386.60373210775685</v>
      </c>
      <c r="BR123" s="181">
        <v>0</v>
      </c>
      <c r="BS123" s="183">
        <v>0</v>
      </c>
      <c r="BT123" s="182">
        <v>369.13085454813296</v>
      </c>
      <c r="BU123" s="181">
        <v>3.8073959219692846</v>
      </c>
      <c r="BV123" s="183">
        <v>1.2953741829792564</v>
      </c>
      <c r="BW123" s="182">
        <v>342.92153820869703</v>
      </c>
      <c r="BX123" s="181">
        <v>3.8073959219692846</v>
      </c>
      <c r="BY123" s="183">
        <v>1.2953741829792564</v>
      </c>
      <c r="BZ123" s="182">
        <v>0</v>
      </c>
      <c r="CA123" s="181">
        <v>0.81008423871686919</v>
      </c>
      <c r="CB123" s="183">
        <v>0</v>
      </c>
      <c r="CC123" s="182">
        <v>351.65797698850906</v>
      </c>
      <c r="CD123" s="181">
        <v>3.8073959219692846</v>
      </c>
      <c r="CE123" s="183">
        <v>1.2953741829792564</v>
      </c>
      <c r="CF123" s="182">
        <v>351.65797698850906</v>
      </c>
      <c r="CG123" s="181">
        <v>3.8073959219692846</v>
      </c>
      <c r="CH123" s="183">
        <v>1.2953741829792564</v>
      </c>
      <c r="CI123" s="184">
        <v>0.43179139432641883</v>
      </c>
      <c r="CJ123" s="186">
        <v>0.97210108646024274</v>
      </c>
      <c r="CK123" s="185">
        <v>0.77731827706599299</v>
      </c>
      <c r="CL123" s="185">
        <v>0.87489097781421865</v>
      </c>
      <c r="CM123" s="185">
        <v>0.43744548890710933</v>
      </c>
      <c r="CN123" s="182">
        <v>0.43179139432641883</v>
      </c>
      <c r="CO123" s="183">
        <v>0.97210108646024274</v>
      </c>
      <c r="CP123" s="181">
        <v>1.8437950776681942</v>
      </c>
      <c r="CQ123" s="182">
        <v>1.0415368783502603</v>
      </c>
      <c r="CR123" s="181">
        <v>1.0415368783502603</v>
      </c>
      <c r="CS123" s="181">
        <v>0.77731827706599299</v>
      </c>
      <c r="CT123" s="181">
        <v>0.544122793946195</v>
      </c>
      <c r="CU123" s="181">
        <v>1.8747663810304684</v>
      </c>
      <c r="CV123" s="183">
        <v>1.0344435511424264</v>
      </c>
      <c r="CW123" s="181">
        <v>1.6664590053604167</v>
      </c>
      <c r="CX123" s="181">
        <v>1.6664590053604167</v>
      </c>
      <c r="CY123" s="181">
        <v>1.1665213037522915</v>
      </c>
      <c r="CZ123" s="181">
        <v>1.1665213037522915</v>
      </c>
      <c r="DA123" s="181">
        <v>3.124610635050781</v>
      </c>
      <c r="DB123" s="182">
        <v>0.83322950268020834</v>
      </c>
      <c r="DC123" s="181">
        <v>0.83322950268020834</v>
      </c>
      <c r="DD123" s="181">
        <v>0.58326065187614573</v>
      </c>
      <c r="DE123" s="181">
        <v>0.58326065187614573</v>
      </c>
      <c r="DF123" s="183">
        <v>1.5623053175253905</v>
      </c>
      <c r="DG123" s="189">
        <v>0.29163032593807287</v>
      </c>
      <c r="DH123" s="181">
        <v>0.25732087582771135</v>
      </c>
      <c r="DI123" s="189">
        <v>4.5499223404805486E-2</v>
      </c>
      <c r="DJ123" s="181">
        <v>1.2151263580753036</v>
      </c>
      <c r="DK123" s="181">
        <v>0.60756317903765178</v>
      </c>
      <c r="DL123" s="182">
        <v>0.16308492962145707</v>
      </c>
      <c r="DM123" s="183">
        <v>1.3556486255428334E-2</v>
      </c>
      <c r="DN123" s="182">
        <v>3.4873474502081954E-2</v>
      </c>
      <c r="DO123" s="183">
        <v>1.1567772614418435E-2</v>
      </c>
      <c r="DP123" s="182">
        <v>0.65198736910931943</v>
      </c>
      <c r="DQ123" s="183">
        <v>1.1765768623405929E-2</v>
      </c>
      <c r="DR123" s="182">
        <v>0.2202218093316326</v>
      </c>
      <c r="DS123" s="183">
        <v>1.8876155085568509E-2</v>
      </c>
      <c r="DT123" s="182">
        <v>67.69274549267557</v>
      </c>
      <c r="DU123" s="181">
        <v>6.2920516951895031E-2</v>
      </c>
      <c r="DV123" s="183">
        <v>1.8876155085568509E-2</v>
      </c>
      <c r="DW123" s="182">
        <v>9.5854425745880115E-2</v>
      </c>
      <c r="DX123" s="183">
        <v>1.8876155085568509E-2</v>
      </c>
      <c r="DY123" s="176">
        <v>64.361663834479913</v>
      </c>
      <c r="DZ123" s="176">
        <v>9.1730087222634704E-2</v>
      </c>
      <c r="EA123" s="182">
        <v>7.4899890318208609E-2</v>
      </c>
      <c r="EB123" s="183">
        <v>1.4803593889812909E-2</v>
      </c>
      <c r="EC123" s="181">
        <v>2.213288163888675</v>
      </c>
      <c r="ED123" s="181">
        <v>0.43744548890710927</v>
      </c>
      <c r="EE123" s="184">
        <v>2.0466763043869012</v>
      </c>
      <c r="EF123" s="185">
        <v>3.1068981721809155</v>
      </c>
      <c r="EG123" s="186">
        <v>2.0466763043869012</v>
      </c>
      <c r="EH123" s="184">
        <v>11.83500776163255</v>
      </c>
      <c r="EI123" s="185">
        <v>8.0060346622808432</v>
      </c>
      <c r="EJ123" s="186">
        <v>4.3511057947178493</v>
      </c>
      <c r="EK123" s="188">
        <v>8.9068079845342947</v>
      </c>
      <c r="EL123" s="183">
        <v>0.2175552897358925</v>
      </c>
      <c r="EM123" s="189">
        <v>1.8934337056474941E-3</v>
      </c>
      <c r="EN123" s="189">
        <v>1.5383274549800804E-3</v>
      </c>
      <c r="EO123" s="182">
        <v>0.43179139432641883</v>
      </c>
      <c r="EP123" s="189">
        <v>1150.832755692772</v>
      </c>
      <c r="EQ123" s="182">
        <v>0.43179139432641883</v>
      </c>
      <c r="ER123" s="183">
        <v>0.97210108646024274</v>
      </c>
      <c r="ES123" s="183">
        <v>1.4428815266405826</v>
      </c>
      <c r="ET123" s="184">
        <v>0.30412297755506551</v>
      </c>
      <c r="EU123" s="186">
        <v>1.1776599591101878E-2</v>
      </c>
      <c r="EV123" s="184">
        <v>0.30342061502029638</v>
      </c>
      <c r="EW123" s="186">
        <v>1.1749401901515041E-2</v>
      </c>
      <c r="EX123" s="182">
        <v>0.13941180453878613</v>
      </c>
      <c r="EY123" s="183">
        <v>1.1536260823936531E-2</v>
      </c>
      <c r="EZ123" s="182">
        <v>3.4778475606571518E-2</v>
      </c>
      <c r="FA123" s="183">
        <v>1.1536260823936531E-2</v>
      </c>
      <c r="FB123" s="182">
        <v>0.43179139432641883</v>
      </c>
      <c r="FC123" s="183">
        <v>0.97210108646024274</v>
      </c>
      <c r="FD123" s="181">
        <v>1.8437950776681942</v>
      </c>
      <c r="FE123" s="182">
        <v>0.43179139432641883</v>
      </c>
      <c r="FF123" s="183">
        <v>0.97210108646024274</v>
      </c>
      <c r="FG123" s="189">
        <v>1.4428815266405826</v>
      </c>
      <c r="FH123" s="189">
        <v>3.4811313743895599E-3</v>
      </c>
      <c r="FI123" s="189">
        <v>9.5479286164708313E-2</v>
      </c>
      <c r="FJ123" s="189">
        <v>1.5926267638090939E-2</v>
      </c>
      <c r="FK123" s="189">
        <v>0.19263080677965227</v>
      </c>
      <c r="FL123" s="189">
        <v>1.0458177107214636E-2</v>
      </c>
      <c r="FM123" s="189">
        <v>0.12645393009254041</v>
      </c>
      <c r="FN123" s="182">
        <v>1.1708106544085355</v>
      </c>
      <c r="FO123" s="183">
        <v>0.48605054323012142</v>
      </c>
      <c r="FP123" s="189">
        <v>1.3955471922809657</v>
      </c>
      <c r="FQ123" s="188">
        <v>1.9435922728105108</v>
      </c>
      <c r="FR123" s="188">
        <v>0.80006983719627889</v>
      </c>
      <c r="FS123" s="189">
        <v>287.95808732376139</v>
      </c>
      <c r="FT123" s="183">
        <v>1.299762531273164E-2</v>
      </c>
      <c r="FU123" s="183">
        <v>1.3893375572369988E-2</v>
      </c>
      <c r="FV123" s="189">
        <v>0.13255689593423856</v>
      </c>
      <c r="FW123" s="182">
        <v>1.3497544579992935</v>
      </c>
      <c r="FX123" s="183">
        <v>1.3133136633859585E-2</v>
      </c>
      <c r="FY123" s="183">
        <v>12.377199537443865</v>
      </c>
      <c r="FZ123" s="183">
        <v>0</v>
      </c>
      <c r="GA123" s="183">
        <v>0</v>
      </c>
      <c r="GB123" s="183">
        <v>0</v>
      </c>
      <c r="GC123" s="183">
        <v>0</v>
      </c>
      <c r="GD123" s="183">
        <v>0</v>
      </c>
      <c r="GE123" s="183">
        <v>0</v>
      </c>
      <c r="GF123" s="183">
        <v>0</v>
      </c>
      <c r="GG123" s="183">
        <v>0</v>
      </c>
      <c r="GH123" s="183">
        <v>0.75498854576834917</v>
      </c>
      <c r="GI123" s="182">
        <v>0.43179139432641883</v>
      </c>
      <c r="GJ123" s="183">
        <v>0.97210108646024274</v>
      </c>
      <c r="GK123" s="189">
        <v>1.4428815266405826</v>
      </c>
      <c r="GL123" s="182">
        <v>0.88775597368423487</v>
      </c>
      <c r="GM123" s="183">
        <v>1.3736292757321937E-2</v>
      </c>
    </row>
    <row r="124" spans="1:195" s="62" customFormat="1" x14ac:dyDescent="0.35">
      <c r="A124" s="294" t="s">
        <v>213</v>
      </c>
      <c r="B124" s="188">
        <v>0.10071240671458352</v>
      </c>
      <c r="C124" s="189">
        <v>0.26552924826347624</v>
      </c>
      <c r="D124" s="188">
        <v>1.097590464418772E-2</v>
      </c>
      <c r="E124" s="188">
        <v>1.0944830642008753E-2</v>
      </c>
      <c r="F124" s="182">
        <v>1.0826571429837579E-2</v>
      </c>
      <c r="G124" s="183">
        <v>5.8195952084718271E-4</v>
      </c>
      <c r="H124" s="186">
        <v>6.0570880463408662E-4</v>
      </c>
      <c r="I124" s="182">
        <v>1.1585099886261816E-3</v>
      </c>
      <c r="J124" s="183">
        <v>5.8195952084718271E-4</v>
      </c>
      <c r="K124" s="183">
        <v>6.0570880463408662E-4</v>
      </c>
      <c r="L124" s="184">
        <v>9.0239461482119702E-3</v>
      </c>
      <c r="M124" s="186">
        <v>5.9088976532871396E-4</v>
      </c>
      <c r="N124" s="184">
        <v>9.0618536991471238E-3</v>
      </c>
      <c r="O124" s="186">
        <v>5.9337195920580147E-4</v>
      </c>
      <c r="P124" s="182">
        <v>1.1812287918408681E-3</v>
      </c>
      <c r="Q124" s="183">
        <v>5.9337195920580147E-4</v>
      </c>
      <c r="R124" s="184">
        <v>1.3136377681641951E-2</v>
      </c>
      <c r="S124" s="186">
        <v>6.781385401185032E-4</v>
      </c>
      <c r="T124" s="182">
        <v>2.0758570812093799E-2</v>
      </c>
      <c r="U124" s="183">
        <v>6.3938638305048915E-4</v>
      </c>
      <c r="V124" s="189">
        <v>4.9481922530751107E-2</v>
      </c>
      <c r="W124" s="189">
        <v>4.9481922530751107E-2</v>
      </c>
      <c r="X124" s="189">
        <v>2.1355702707825295E-3</v>
      </c>
      <c r="Y124" s="189">
        <v>4.5292298453286348E-2</v>
      </c>
      <c r="Z124" s="189">
        <v>2.7608683989539695E-2</v>
      </c>
      <c r="AA124" s="189">
        <v>4.3693993388810706E-2</v>
      </c>
      <c r="AB124" s="189">
        <v>3.6107616425287209E-3</v>
      </c>
      <c r="AC124" s="188">
        <v>1.1422510142052143E-2</v>
      </c>
      <c r="AD124" s="182">
        <v>0.15666168689415089</v>
      </c>
      <c r="AE124" s="183">
        <v>0</v>
      </c>
      <c r="AF124" s="182">
        <v>0.1547641451963466</v>
      </c>
      <c r="AG124" s="183">
        <v>0</v>
      </c>
      <c r="AH124" s="184">
        <v>1.2811311259601334E-2</v>
      </c>
      <c r="AI124" s="186">
        <v>8.6653760445933037E-4</v>
      </c>
      <c r="AJ124" s="184">
        <v>1.7865226187834083E-2</v>
      </c>
      <c r="AK124" s="186">
        <v>1.2583631682708209E-3</v>
      </c>
      <c r="AL124" s="184">
        <v>1.4353996354045336E-2</v>
      </c>
      <c r="AM124" s="186">
        <v>1.0943342032487104E-3</v>
      </c>
      <c r="AN124" s="182">
        <v>6.1029154570582779E-3</v>
      </c>
      <c r="AO124" s="183">
        <v>5.8466010784294614E-4</v>
      </c>
      <c r="AP124" s="182">
        <v>5.9524681075244102E-3</v>
      </c>
      <c r="AQ124" s="183">
        <v>6.4739122392710796E-4</v>
      </c>
      <c r="AR124" s="184">
        <v>2.2017536924050153E-2</v>
      </c>
      <c r="AS124" s="186">
        <v>0</v>
      </c>
      <c r="AT124" s="184">
        <v>7.8800570753802725E-3</v>
      </c>
      <c r="AU124" s="186">
        <v>1.3161563546935642E-3</v>
      </c>
      <c r="AV124" s="184">
        <v>5.132663469377083</v>
      </c>
      <c r="AW124" s="185">
        <v>0.18923102739406447</v>
      </c>
      <c r="AX124" s="186">
        <v>4.046835457455606E-2</v>
      </c>
      <c r="AY124" s="182">
        <v>5.132663469377083</v>
      </c>
      <c r="AZ124" s="300">
        <v>0</v>
      </c>
      <c r="BA124" s="301">
        <v>0</v>
      </c>
      <c r="BB124" s="184">
        <v>8.4729109677244363</v>
      </c>
      <c r="BC124" s="185">
        <v>0.18923102739406447</v>
      </c>
      <c r="BD124" s="186">
        <v>4.046835457455606E-2</v>
      </c>
      <c r="BE124" s="182">
        <v>8.4729109677244363</v>
      </c>
      <c r="BF124" s="181">
        <v>0</v>
      </c>
      <c r="BG124" s="183">
        <v>0</v>
      </c>
      <c r="BH124" s="182">
        <v>6.195469491578514</v>
      </c>
      <c r="BI124" s="181">
        <v>0.18923102739406447</v>
      </c>
      <c r="BJ124" s="183">
        <v>4.046835457455606E-2</v>
      </c>
      <c r="BK124" s="182">
        <v>6.195469491578514</v>
      </c>
      <c r="BL124" s="181">
        <v>0.18923102739406447</v>
      </c>
      <c r="BM124" s="183">
        <v>4.046835457455606E-2</v>
      </c>
      <c r="BN124" s="182">
        <v>2.8552219932311602</v>
      </c>
      <c r="BO124" s="181">
        <v>0</v>
      </c>
      <c r="BP124" s="183">
        <v>0</v>
      </c>
      <c r="BQ124" s="182">
        <v>7.2582755137799442</v>
      </c>
      <c r="BR124" s="181">
        <v>0</v>
      </c>
      <c r="BS124" s="183">
        <v>0</v>
      </c>
      <c r="BT124" s="182">
        <v>6.9546166502938211</v>
      </c>
      <c r="BU124" s="181">
        <v>0.18923102739406447</v>
      </c>
      <c r="BV124" s="183">
        <v>4.046835457455606E-2</v>
      </c>
      <c r="BW124" s="182">
        <v>6.4991283550646379</v>
      </c>
      <c r="BX124" s="181">
        <v>0.18923102739406447</v>
      </c>
      <c r="BY124" s="183">
        <v>4.046835457455606E-2</v>
      </c>
      <c r="BZ124" s="182">
        <v>0</v>
      </c>
      <c r="CA124" s="181">
        <v>4.0261920722141374E-2</v>
      </c>
      <c r="CB124" s="183">
        <v>0</v>
      </c>
      <c r="CC124" s="182">
        <v>6.6509577868076981</v>
      </c>
      <c r="CD124" s="181">
        <v>0.18923102739406447</v>
      </c>
      <c r="CE124" s="183">
        <v>4.046835457455606E-2</v>
      </c>
      <c r="CF124" s="182">
        <v>6.6509577868076981</v>
      </c>
      <c r="CG124" s="181">
        <v>0.18923102739406447</v>
      </c>
      <c r="CH124" s="183">
        <v>4.046835457455606E-2</v>
      </c>
      <c r="CI124" s="184">
        <v>1.3489451524852021E-2</v>
      </c>
      <c r="CJ124" s="186">
        <v>4.8314304866569652E-2</v>
      </c>
      <c r="CK124" s="185">
        <v>3.8633422737213451E-2</v>
      </c>
      <c r="CL124" s="185">
        <v>4.3482874379912689E-2</v>
      </c>
      <c r="CM124" s="185">
        <v>2.1741437189956345E-2</v>
      </c>
      <c r="CN124" s="182">
        <v>1.3489451524852021E-2</v>
      </c>
      <c r="CO124" s="183">
        <v>4.8314304866569652E-2</v>
      </c>
      <c r="CP124" s="181">
        <v>0.54558086837628572</v>
      </c>
      <c r="CQ124" s="182">
        <v>5.1765326642753198E-2</v>
      </c>
      <c r="CR124" s="181">
        <v>5.1765326642753198E-2</v>
      </c>
      <c r="CS124" s="181">
        <v>3.8633422737213451E-2</v>
      </c>
      <c r="CT124" s="181">
        <v>2.7043395916049411E-2</v>
      </c>
      <c r="CU124" s="181">
        <v>9.3177587956955757E-2</v>
      </c>
      <c r="CV124" s="183">
        <v>5.141278185290471E-2</v>
      </c>
      <c r="CW124" s="181">
        <v>8.2824522628405117E-2</v>
      </c>
      <c r="CX124" s="181">
        <v>8.2824522628405117E-2</v>
      </c>
      <c r="CY124" s="181">
        <v>5.7977165839883583E-2</v>
      </c>
      <c r="CZ124" s="181">
        <v>5.7977165839883583E-2</v>
      </c>
      <c r="DA124" s="181">
        <v>0.15529597992825958</v>
      </c>
      <c r="DB124" s="182">
        <v>4.1412261314202559E-2</v>
      </c>
      <c r="DC124" s="181">
        <v>4.1412261314202559E-2</v>
      </c>
      <c r="DD124" s="181">
        <v>2.8988582919941792E-2</v>
      </c>
      <c r="DE124" s="181">
        <v>2.8988582919941792E-2</v>
      </c>
      <c r="DF124" s="183">
        <v>7.764798996412979E-2</v>
      </c>
      <c r="DG124" s="189">
        <v>1.4494291459970896E-2</v>
      </c>
      <c r="DH124" s="181">
        <v>1.2789080699974321E-2</v>
      </c>
      <c r="DI124" s="189">
        <v>7.1728877693340611E-3</v>
      </c>
      <c r="DJ124" s="181">
        <v>6.0392881083212065E-2</v>
      </c>
      <c r="DK124" s="181">
        <v>3.0196440541606032E-2</v>
      </c>
      <c r="DL124" s="182">
        <v>7.0397792706653525E-3</v>
      </c>
      <c r="DM124" s="183">
        <v>6.7376965110614855E-4</v>
      </c>
      <c r="DN124" s="182">
        <v>7.2163650322332271E-3</v>
      </c>
      <c r="DO124" s="183">
        <v>5.7492878107489416E-4</v>
      </c>
      <c r="DP124" s="182">
        <v>8.3601887516684022E-3</v>
      </c>
      <c r="DQ124" s="183">
        <v>5.8476936213567579E-4</v>
      </c>
      <c r="DR124" s="182">
        <v>1.0945223477796435E-2</v>
      </c>
      <c r="DS124" s="183">
        <v>9.3816201238255145E-4</v>
      </c>
      <c r="DT124" s="182">
        <v>1.1851684005136387</v>
      </c>
      <c r="DU124" s="181">
        <v>3.1272067079418384E-3</v>
      </c>
      <c r="DV124" s="183">
        <v>9.3816201238255145E-4</v>
      </c>
      <c r="DW124" s="182">
        <v>2.5651472884945004E-2</v>
      </c>
      <c r="DX124" s="183">
        <v>9.3816201238255145E-4</v>
      </c>
      <c r="DY124" s="179">
        <v>1.1278977915087947</v>
      </c>
      <c r="DZ124" s="180">
        <v>2.8585049003069067E-2</v>
      </c>
      <c r="EA124" s="182">
        <v>2.2564928541740661E-2</v>
      </c>
      <c r="EB124" s="183">
        <v>7.3575203060176819E-4</v>
      </c>
      <c r="EC124" s="181">
        <v>0.66679255534619908</v>
      </c>
      <c r="ED124" s="181">
        <v>2.1741437189956345E-2</v>
      </c>
      <c r="EE124" s="184">
        <v>0.49901189891420406</v>
      </c>
      <c r="EF124" s="185">
        <v>0.494983563621467</v>
      </c>
      <c r="EG124" s="186">
        <v>0.49901189891420406</v>
      </c>
      <c r="EH124" s="184">
        <v>0.54036619177006207</v>
      </c>
      <c r="EI124" s="185">
        <v>0.36554183560915965</v>
      </c>
      <c r="EJ124" s="186">
        <v>0.19866404109193461</v>
      </c>
      <c r="EK124" s="188">
        <v>2.3147082020771995E-2</v>
      </c>
      <c r="EL124" s="183">
        <v>9.9332020545967303E-3</v>
      </c>
      <c r="EM124" s="189">
        <v>4.7200541424414062E-4</v>
      </c>
      <c r="EN124" s="189">
        <v>1.268429409131948E-4</v>
      </c>
      <c r="EO124" s="182">
        <v>1.3489451524852021E-2</v>
      </c>
      <c r="EP124" s="189">
        <v>20.219406851391067</v>
      </c>
      <c r="EQ124" s="182">
        <v>1.3489451524852021E-2</v>
      </c>
      <c r="ER124" s="183">
        <v>4.8314304866569652E-2</v>
      </c>
      <c r="ES124" s="183">
        <v>0.20370020307759223</v>
      </c>
      <c r="ET124" s="184">
        <v>8.9386975601176404E-3</v>
      </c>
      <c r="EU124" s="186">
        <v>5.853076710446469E-4</v>
      </c>
      <c r="EV124" s="184">
        <v>8.918053916791735E-3</v>
      </c>
      <c r="EW124" s="186">
        <v>5.8395592122699198E-4</v>
      </c>
      <c r="EX124" s="182">
        <v>5.9849877356124206E-3</v>
      </c>
      <c r="EY124" s="183">
        <v>5.7336261653353159E-4</v>
      </c>
      <c r="EZ124" s="182">
        <v>7.1967069190841818E-3</v>
      </c>
      <c r="FA124" s="183">
        <v>5.7336261653353159E-4</v>
      </c>
      <c r="FB124" s="182">
        <v>1.3489451524852021E-2</v>
      </c>
      <c r="FC124" s="183">
        <v>4.8314304866569652E-2</v>
      </c>
      <c r="FD124" s="181">
        <v>0.54558086837628572</v>
      </c>
      <c r="FE124" s="182">
        <v>1.3489451524852021E-2</v>
      </c>
      <c r="FF124" s="183">
        <v>4.8314304866569652E-2</v>
      </c>
      <c r="FG124" s="189">
        <v>0.20370020307759223</v>
      </c>
      <c r="FH124" s="189">
        <v>3.6859838527414017E-3</v>
      </c>
      <c r="FI124" s="189">
        <v>2.380159383636651E-2</v>
      </c>
      <c r="FJ124" s="189">
        <v>5.0088357828463246E-4</v>
      </c>
      <c r="FK124" s="189">
        <v>4.8020051337958031E-2</v>
      </c>
      <c r="FL124" s="189">
        <v>1.1073604469484492E-2</v>
      </c>
      <c r="FM124" s="189">
        <v>3.1523120919471591E-2</v>
      </c>
      <c r="FN124" s="182">
        <v>0.37796096403082913</v>
      </c>
      <c r="FO124" s="183">
        <v>2.4157152433284826E-2</v>
      </c>
      <c r="FP124" s="189">
        <v>0.11506998037317198</v>
      </c>
      <c r="FQ124" s="188">
        <v>1.9402047693493674E-2</v>
      </c>
      <c r="FR124" s="188">
        <v>1.0466952000961656E-2</v>
      </c>
      <c r="FS124" s="189">
        <v>5.0707768509852045</v>
      </c>
      <c r="FT124" s="183">
        <v>6.459937558422244E-4</v>
      </c>
      <c r="FU124" s="183">
        <v>6.9051335543043651E-4</v>
      </c>
      <c r="FV124" s="189">
        <v>3.3044501315118179E-2</v>
      </c>
      <c r="FW124" s="182">
        <v>2.1191750707237025E-2</v>
      </c>
      <c r="FX124" s="183">
        <v>6.5272879129588026E-4</v>
      </c>
      <c r="FY124" s="183">
        <v>0.40669683070825069</v>
      </c>
      <c r="FZ124" s="183">
        <v>0</v>
      </c>
      <c r="GA124" s="183">
        <v>0</v>
      </c>
      <c r="GB124" s="183">
        <v>0</v>
      </c>
      <c r="GC124" s="183">
        <v>0</v>
      </c>
      <c r="GD124" s="183">
        <v>0</v>
      </c>
      <c r="GE124" s="183">
        <v>0</v>
      </c>
      <c r="GF124" s="183">
        <v>0</v>
      </c>
      <c r="GG124" s="183">
        <v>0</v>
      </c>
      <c r="GH124" s="183">
        <v>2.3586346378783173E-2</v>
      </c>
      <c r="GI124" s="182">
        <v>1.3489451524852021E-2</v>
      </c>
      <c r="GJ124" s="183">
        <v>4.8314304866569652E-2</v>
      </c>
      <c r="GK124" s="189">
        <v>0.20370020307759223</v>
      </c>
      <c r="GL124" s="182">
        <v>1.3224858817509913E-2</v>
      </c>
      <c r="GM124" s="183">
        <v>6.8270619718193998E-4</v>
      </c>
    </row>
    <row r="125" spans="1:195" s="62" customFormat="1" x14ac:dyDescent="0.35">
      <c r="A125" s="294" t="s">
        <v>214</v>
      </c>
      <c r="B125" s="188">
        <v>0.26422269694390282</v>
      </c>
      <c r="C125" s="189">
        <v>0.69626452017155704</v>
      </c>
      <c r="D125" s="188">
        <v>2.5908787765104638E-2</v>
      </c>
      <c r="E125" s="188">
        <v>2.5835437116245499E-2</v>
      </c>
      <c r="F125" s="182">
        <v>2.8131080607264432E-2</v>
      </c>
      <c r="G125" s="183">
        <v>1.0259326075513005E-3</v>
      </c>
      <c r="H125" s="186">
        <v>1.0678000635686966E-3</v>
      </c>
      <c r="I125" s="182">
        <v>4.4797928955879075E-3</v>
      </c>
      <c r="J125" s="183">
        <v>1.0259326075513005E-3</v>
      </c>
      <c r="K125" s="183">
        <v>1.0678000635686966E-3</v>
      </c>
      <c r="L125" s="184">
        <v>2.651309229039581E-2</v>
      </c>
      <c r="M125" s="186">
        <v>1.0416756767490875E-3</v>
      </c>
      <c r="N125" s="184">
        <v>2.6624467777343477E-2</v>
      </c>
      <c r="O125" s="186">
        <v>1.0460515199916913E-3</v>
      </c>
      <c r="P125" s="182">
        <v>4.5676432673901427E-3</v>
      </c>
      <c r="Q125" s="183">
        <v>1.0460515199916913E-3</v>
      </c>
      <c r="R125" s="184">
        <v>6.7927396640069457E-2</v>
      </c>
      <c r="S125" s="186">
        <v>1.1954859673607768E-3</v>
      </c>
      <c r="T125" s="182">
        <v>5.9902770325510037E-2</v>
      </c>
      <c r="U125" s="183">
        <v>1.1271700448183476E-3</v>
      </c>
      <c r="V125" s="189">
        <v>0.13165844868700641</v>
      </c>
      <c r="W125" s="189">
        <v>0.13165844868700641</v>
      </c>
      <c r="X125" s="189">
        <v>3.7647827692955326E-3</v>
      </c>
      <c r="Y125" s="189">
        <v>0.17002830366038485</v>
      </c>
      <c r="Z125" s="189">
        <v>0.12244459548636774</v>
      </c>
      <c r="AA125" s="189">
        <v>0.164028230620928</v>
      </c>
      <c r="AB125" s="189">
        <v>6.1892974389653743E-3</v>
      </c>
      <c r="AC125" s="188">
        <v>2.0634501075170706E-2</v>
      </c>
      <c r="AD125" s="182">
        <v>0.40629203520068502</v>
      </c>
      <c r="AE125" s="183">
        <v>0</v>
      </c>
      <c r="AF125" s="182">
        <v>0.47840216087256621</v>
      </c>
      <c r="AG125" s="183">
        <v>0</v>
      </c>
      <c r="AH125" s="184">
        <v>7.2714023410350576E-2</v>
      </c>
      <c r="AI125" s="186">
        <v>1.5276134374261128E-3</v>
      </c>
      <c r="AJ125" s="184">
        <v>9.9525280739702002E-2</v>
      </c>
      <c r="AK125" s="186">
        <v>2.2183601440032173E-3</v>
      </c>
      <c r="AL125" s="184">
        <v>8.5088809365088655E-2</v>
      </c>
      <c r="AM125" s="186">
        <v>1.9291945615687225E-3</v>
      </c>
      <c r="AN125" s="182">
        <v>1.8903046310736811E-2</v>
      </c>
      <c r="AO125" s="183">
        <v>1.03069345458487E-3</v>
      </c>
      <c r="AP125" s="182">
        <v>1.8438799463443928E-2</v>
      </c>
      <c r="AQ125" s="183">
        <v>1.1412817260940962E-3</v>
      </c>
      <c r="AR125" s="184">
        <v>5.1972726601415067E-2</v>
      </c>
      <c r="AS125" s="186">
        <v>0</v>
      </c>
      <c r="AT125" s="184">
        <v>3.9771874113777465E-2</v>
      </c>
      <c r="AU125" s="186">
        <v>2.320243371824749E-3</v>
      </c>
      <c r="AV125" s="184">
        <v>16.903200451312554</v>
      </c>
      <c r="AW125" s="185">
        <v>0.33359413225405948</v>
      </c>
      <c r="AX125" s="186">
        <v>6.9367825440848158E-2</v>
      </c>
      <c r="AY125" s="182">
        <v>16.903200451312554</v>
      </c>
      <c r="AZ125" s="300">
        <v>0</v>
      </c>
      <c r="BA125" s="301">
        <v>0</v>
      </c>
      <c r="BB125" s="184">
        <v>25.562398646806315</v>
      </c>
      <c r="BC125" s="185">
        <v>0.33359413225405948</v>
      </c>
      <c r="BD125" s="186">
        <v>6.9367825440848158E-2</v>
      </c>
      <c r="BE125" s="182">
        <v>25.562398646806315</v>
      </c>
      <c r="BF125" s="181">
        <v>0</v>
      </c>
      <c r="BG125" s="183">
        <v>0</v>
      </c>
      <c r="BH125" s="182">
        <v>19.658399877151478</v>
      </c>
      <c r="BI125" s="181">
        <v>0.33359413225405948</v>
      </c>
      <c r="BJ125" s="183">
        <v>6.9367825440848158E-2</v>
      </c>
      <c r="BK125" s="182">
        <v>19.658399877151478</v>
      </c>
      <c r="BL125" s="181">
        <v>0.33359413225405948</v>
      </c>
      <c r="BM125" s="183">
        <v>6.9367825440848158E-2</v>
      </c>
      <c r="BN125" s="182">
        <v>10.999201681657716</v>
      </c>
      <c r="BO125" s="181">
        <v>0</v>
      </c>
      <c r="BP125" s="183">
        <v>0</v>
      </c>
      <c r="BQ125" s="182">
        <v>22.413599302990399</v>
      </c>
      <c r="BR125" s="181">
        <v>0</v>
      </c>
      <c r="BS125" s="183">
        <v>0</v>
      </c>
      <c r="BT125" s="182">
        <v>21.626399467036421</v>
      </c>
      <c r="BU125" s="181">
        <v>0.33359413225405948</v>
      </c>
      <c r="BV125" s="183">
        <v>6.9367825440848158E-2</v>
      </c>
      <c r="BW125" s="182">
        <v>20.445599713105452</v>
      </c>
      <c r="BX125" s="181">
        <v>0.33359413225405948</v>
      </c>
      <c r="BY125" s="183">
        <v>6.9367825440848158E-2</v>
      </c>
      <c r="BZ125" s="182">
        <v>0</v>
      </c>
      <c r="CA125" s="181">
        <v>7.0977474947672217E-2</v>
      </c>
      <c r="CB125" s="183">
        <v>0</v>
      </c>
      <c r="CC125" s="182">
        <v>20.839199631082444</v>
      </c>
      <c r="CD125" s="181">
        <v>0.33359413225405948</v>
      </c>
      <c r="CE125" s="183">
        <v>6.9367825440848158E-2</v>
      </c>
      <c r="CF125" s="182">
        <v>20.839199631082444</v>
      </c>
      <c r="CG125" s="181">
        <v>0.33359413225405948</v>
      </c>
      <c r="CH125" s="183">
        <v>6.9367825440848158E-2</v>
      </c>
      <c r="CI125" s="184">
        <v>2.3122608480282719E-2</v>
      </c>
      <c r="CJ125" s="186">
        <v>8.5172969937206688E-2</v>
      </c>
      <c r="CK125" s="185">
        <v>6.8106606572433698E-2</v>
      </c>
      <c r="CL125" s="185">
        <v>7.665567294348602E-2</v>
      </c>
      <c r="CM125" s="185">
        <v>3.832783647174301E-2</v>
      </c>
      <c r="CN125" s="182">
        <v>2.3122608480282719E-2</v>
      </c>
      <c r="CO125" s="183">
        <v>8.5172969937206688E-2</v>
      </c>
      <c r="CP125" s="181">
        <v>2.0837712978085401</v>
      </c>
      <c r="CQ125" s="182">
        <v>9.1256753504150023E-2</v>
      </c>
      <c r="CR125" s="181">
        <v>9.1256753504150023E-2</v>
      </c>
      <c r="CS125" s="181">
        <v>6.8106606572433698E-2</v>
      </c>
      <c r="CT125" s="181">
        <v>4.767462460070359E-2</v>
      </c>
      <c r="CU125" s="181">
        <v>0.16426215630747004</v>
      </c>
      <c r="CV125" s="183">
        <v>9.0635254615358984E-2</v>
      </c>
      <c r="CW125" s="181">
        <v>0.14601080560664004</v>
      </c>
      <c r="CX125" s="181">
        <v>0.14601080560664004</v>
      </c>
      <c r="CY125" s="181">
        <v>0.10220756392464801</v>
      </c>
      <c r="CZ125" s="181">
        <v>0.10220756392464801</v>
      </c>
      <c r="DA125" s="181">
        <v>0.27377026051245007</v>
      </c>
      <c r="DB125" s="182">
        <v>7.3005402803320019E-2</v>
      </c>
      <c r="DC125" s="181">
        <v>7.3005402803320019E-2</v>
      </c>
      <c r="DD125" s="181">
        <v>5.1103781962324006E-2</v>
      </c>
      <c r="DE125" s="181">
        <v>5.1103781962324006E-2</v>
      </c>
      <c r="DF125" s="183">
        <v>0.13688513025622503</v>
      </c>
      <c r="DG125" s="189">
        <v>2.5551890981162003E-2</v>
      </c>
      <c r="DH125" s="181">
        <v>2.254578615984883E-2</v>
      </c>
      <c r="DI125" s="189">
        <v>6.1144933067226077E-2</v>
      </c>
      <c r="DJ125" s="181">
        <v>0.10646621242150836</v>
      </c>
      <c r="DK125" s="181">
        <v>5.323310621075418E-2</v>
      </c>
      <c r="DL125" s="182">
        <v>2.1806933845579735E-2</v>
      </c>
      <c r="DM125" s="183">
        <v>1.1877840816866283E-3</v>
      </c>
      <c r="DN125" s="182">
        <v>4.9092478376207706E-2</v>
      </c>
      <c r="DO125" s="183">
        <v>1.0135381626986788E-3</v>
      </c>
      <c r="DP125" s="182">
        <v>5.2708148498166893E-2</v>
      </c>
      <c r="DQ125" s="183">
        <v>1.0308860582581684E-3</v>
      </c>
      <c r="DR125" s="182">
        <v>1.9295262403235192E-2</v>
      </c>
      <c r="DS125" s="183">
        <v>1.6538796345630165E-3</v>
      </c>
      <c r="DT125" s="182">
        <v>3.0612553521098325</v>
      </c>
      <c r="DU125" s="181">
        <v>5.5129321152100549E-3</v>
      </c>
      <c r="DV125" s="183">
        <v>1.6538796345630165E-3</v>
      </c>
      <c r="DW125" s="182">
        <v>0.20362381600872037</v>
      </c>
      <c r="DX125" s="183">
        <v>1.6538796345630165E-3</v>
      </c>
      <c r="DY125" s="179">
        <v>2.9676065245968957</v>
      </c>
      <c r="DZ125" s="180">
        <v>0.14262989918061089</v>
      </c>
      <c r="EA125" s="182">
        <v>0.11211667667020143</v>
      </c>
      <c r="EB125" s="183">
        <v>1.2970524103937606E-3</v>
      </c>
      <c r="EC125" s="181">
        <v>3.3130424142739296</v>
      </c>
      <c r="ED125" s="181">
        <v>3.8327836471743003E-2</v>
      </c>
      <c r="EE125" s="184">
        <v>4.7512836734654673</v>
      </c>
      <c r="EF125" s="185">
        <v>4.7404890912927726</v>
      </c>
      <c r="EG125" s="186">
        <v>4.7512836734654673</v>
      </c>
      <c r="EH125" s="184">
        <v>0.94998440213073543</v>
      </c>
      <c r="EI125" s="185">
        <v>0.64263650732373279</v>
      </c>
      <c r="EJ125" s="186">
        <v>0.34925897137159395</v>
      </c>
      <c r="EK125" s="188">
        <v>5.4639034767419242E-2</v>
      </c>
      <c r="EL125" s="183">
        <v>1.7462948568579696E-2</v>
      </c>
      <c r="EM125" s="189">
        <v>4.5637417503149027E-3</v>
      </c>
      <c r="EN125" s="189">
        <v>7.2116345381815399E-4</v>
      </c>
      <c r="EO125" s="182">
        <v>2.3122608480282719E-2</v>
      </c>
      <c r="EP125" s="189">
        <v>53.611046899228974</v>
      </c>
      <c r="EQ125" s="182">
        <v>2.3122608480282719E-2</v>
      </c>
      <c r="ER125" s="183">
        <v>8.5172969937206688E-2</v>
      </c>
      <c r="ES125" s="183">
        <v>1.6624394640063436</v>
      </c>
      <c r="ET125" s="184">
        <v>2.6262624961951173E-2</v>
      </c>
      <c r="EU125" s="186">
        <v>1.0318350394894489E-3</v>
      </c>
      <c r="EV125" s="184">
        <v>2.620197224841319E-2</v>
      </c>
      <c r="EW125" s="186">
        <v>1.0294520486361248E-3</v>
      </c>
      <c r="EX125" s="182">
        <v>1.8537779382906024E-2</v>
      </c>
      <c r="EY125" s="183">
        <v>1.0107771815406844E-3</v>
      </c>
      <c r="EZ125" s="182">
        <v>4.8958745466304208E-2</v>
      </c>
      <c r="FA125" s="183">
        <v>1.0107771815406844E-3</v>
      </c>
      <c r="FB125" s="182">
        <v>2.3122608480282719E-2</v>
      </c>
      <c r="FC125" s="183">
        <v>8.5172969937206688E-2</v>
      </c>
      <c r="FD125" s="181">
        <v>2.0837712978085401</v>
      </c>
      <c r="FE125" s="182">
        <v>2.3122608480282719E-2</v>
      </c>
      <c r="FF125" s="183">
        <v>8.5172969937206688E-2</v>
      </c>
      <c r="FG125" s="189">
        <v>1.6624394640063436</v>
      </c>
      <c r="FH125" s="189">
        <v>7.6584689164306717E-3</v>
      </c>
      <c r="FI125" s="189">
        <v>0.23013364727820415</v>
      </c>
      <c r="FJ125" s="189">
        <v>8.9574184355096533E-4</v>
      </c>
      <c r="FK125" s="189">
        <v>0.46429787991785643</v>
      </c>
      <c r="FL125" s="189">
        <v>2.3007929228805696E-2</v>
      </c>
      <c r="FM125" s="189">
        <v>0.30479180682873597</v>
      </c>
      <c r="FN125" s="182">
        <v>2.2082812048661573</v>
      </c>
      <c r="FO125" s="183">
        <v>4.2586484968603337E-2</v>
      </c>
      <c r="FP125" s="189">
        <v>0.65422848034952397</v>
      </c>
      <c r="FQ125" s="188">
        <v>0.15178560070778188</v>
      </c>
      <c r="FR125" s="188">
        <v>2.9029640461049375E-2</v>
      </c>
      <c r="FS125" s="189">
        <v>13.650409854670512</v>
      </c>
      <c r="FT125" s="183">
        <v>1.138818138808494E-3</v>
      </c>
      <c r="FU125" s="183">
        <v>1.217301447795663E-3</v>
      </c>
      <c r="FV125" s="189">
        <v>0.31950178052859612</v>
      </c>
      <c r="FW125" s="182">
        <v>6.1152792593578482E-2</v>
      </c>
      <c r="FX125" s="183">
        <v>1.1506912884647811E-3</v>
      </c>
      <c r="FY125" s="183">
        <v>0.6976243033660301</v>
      </c>
      <c r="FZ125" s="183">
        <v>0</v>
      </c>
      <c r="GA125" s="183">
        <v>0</v>
      </c>
      <c r="GB125" s="183">
        <v>0</v>
      </c>
      <c r="GC125" s="183">
        <v>0</v>
      </c>
      <c r="GD125" s="183">
        <v>0</v>
      </c>
      <c r="GE125" s="183">
        <v>0</v>
      </c>
      <c r="GF125" s="183">
        <v>0</v>
      </c>
      <c r="GG125" s="183">
        <v>0</v>
      </c>
      <c r="GH125" s="183">
        <v>4.0429950157141042E-2</v>
      </c>
      <c r="GI125" s="182">
        <v>2.3122608480282719E-2</v>
      </c>
      <c r="GJ125" s="183">
        <v>8.5172969937206688E-2</v>
      </c>
      <c r="GK125" s="189">
        <v>1.6624394640063436</v>
      </c>
      <c r="GL125" s="182">
        <v>6.8384927121982006E-2</v>
      </c>
      <c r="GM125" s="183">
        <v>1.2035382599234453E-3</v>
      </c>
    </row>
    <row r="126" spans="1:195" s="62" customFormat="1" ht="12.5" x14ac:dyDescent="0.25">
      <c r="A126" s="293" t="s">
        <v>215</v>
      </c>
      <c r="B126" s="188">
        <v>2.0929699719688326</v>
      </c>
      <c r="C126" s="189">
        <v>1.406102106754906</v>
      </c>
      <c r="D126" s="188">
        <v>4.8541503316351102</v>
      </c>
      <c r="E126" s="188">
        <v>4.8404076942059371</v>
      </c>
      <c r="F126" s="182">
        <v>0.41384328169243295</v>
      </c>
      <c r="G126" s="183">
        <v>0.14641756896367084</v>
      </c>
      <c r="H126" s="186">
        <v>0.15239274811641457</v>
      </c>
      <c r="I126" s="182">
        <v>0.41753505740616498</v>
      </c>
      <c r="J126" s="183">
        <v>0.14641756896367084</v>
      </c>
      <c r="K126" s="183">
        <v>0.15239274811641457</v>
      </c>
      <c r="L126" s="184">
        <v>0.31436213542523228</v>
      </c>
      <c r="M126" s="186">
        <v>0.14866436558851789</v>
      </c>
      <c r="N126" s="184">
        <v>0.31568269945176708</v>
      </c>
      <c r="O126" s="186">
        <v>0.14928887086794107</v>
      </c>
      <c r="P126" s="182">
        <v>0.42572307209535415</v>
      </c>
      <c r="Q126" s="183">
        <v>0.14928887086794107</v>
      </c>
      <c r="R126" s="184">
        <v>0.91876426364178765</v>
      </c>
      <c r="S126" s="186">
        <v>0.17061564062081391</v>
      </c>
      <c r="T126" s="182">
        <v>0.52338727362683246</v>
      </c>
      <c r="U126" s="183">
        <v>0.16086582740057989</v>
      </c>
      <c r="V126" s="189">
        <v>0.50902003982572552</v>
      </c>
      <c r="W126" s="189">
        <v>0.50902003982572552</v>
      </c>
      <c r="X126" s="189">
        <v>0.53729683285166918</v>
      </c>
      <c r="Y126" s="189">
        <v>0.90760807298077939</v>
      </c>
      <c r="Z126" s="189">
        <v>0.83234386032095697</v>
      </c>
      <c r="AA126" s="189">
        <v>0.87557978938416914</v>
      </c>
      <c r="AB126" s="189">
        <v>1.2749220468162319</v>
      </c>
      <c r="AC126" s="188">
        <v>21.558949831747622</v>
      </c>
      <c r="AD126" s="182">
        <v>2.9311336765023457</v>
      </c>
      <c r="AE126" s="183">
        <v>0</v>
      </c>
      <c r="AF126" s="182">
        <v>3.110965269873311</v>
      </c>
      <c r="AG126" s="183">
        <v>0</v>
      </c>
      <c r="AH126" s="184">
        <v>1.0741963359966282</v>
      </c>
      <c r="AI126" s="186">
        <v>0.21801572947176626</v>
      </c>
      <c r="AJ126" s="184">
        <v>1.9204986056760964</v>
      </c>
      <c r="AK126" s="186">
        <v>0.31659672085684071</v>
      </c>
      <c r="AL126" s="184">
        <v>1.8336591470209012</v>
      </c>
      <c r="AM126" s="186">
        <v>0.27532800466984148</v>
      </c>
      <c r="AN126" s="182">
        <v>0.31202732109138109</v>
      </c>
      <c r="AO126" s="183">
        <v>0.1470970206583849</v>
      </c>
      <c r="AP126" s="182">
        <v>0.29144991234034401</v>
      </c>
      <c r="AQ126" s="183">
        <v>0.16287979795885743</v>
      </c>
      <c r="AR126" s="184">
        <v>9.7373690485059612</v>
      </c>
      <c r="AS126" s="186">
        <v>0</v>
      </c>
      <c r="AT126" s="184">
        <v>0.25139620126847306</v>
      </c>
      <c r="AU126" s="186">
        <v>0.33113714429791419</v>
      </c>
      <c r="AV126" s="184">
        <v>43.975909485832403</v>
      </c>
      <c r="AW126" s="185">
        <v>47.609405828094125</v>
      </c>
      <c r="AX126" s="186">
        <v>14.288951349706171</v>
      </c>
      <c r="AY126" s="182">
        <v>43.975909485832403</v>
      </c>
      <c r="AZ126" s="300">
        <v>0</v>
      </c>
      <c r="BA126" s="301">
        <v>0</v>
      </c>
      <c r="BB126" s="184">
        <v>58.126370445539735</v>
      </c>
      <c r="BC126" s="185">
        <v>47.609405828094125</v>
      </c>
      <c r="BD126" s="186">
        <v>14.288951349706171</v>
      </c>
      <c r="BE126" s="182">
        <v>58.126370445539735</v>
      </c>
      <c r="BF126" s="181">
        <v>0</v>
      </c>
      <c r="BG126" s="183">
        <v>0</v>
      </c>
      <c r="BH126" s="182">
        <v>48.478328882102915</v>
      </c>
      <c r="BI126" s="181">
        <v>47.609405828094125</v>
      </c>
      <c r="BJ126" s="183">
        <v>14.288951349706171</v>
      </c>
      <c r="BK126" s="182">
        <v>48.478328882102915</v>
      </c>
      <c r="BL126" s="181">
        <v>47.609405828094125</v>
      </c>
      <c r="BM126" s="183">
        <v>14.288951349706171</v>
      </c>
      <c r="BN126" s="182">
        <v>34.327867922395583</v>
      </c>
      <c r="BO126" s="181">
        <v>0</v>
      </c>
      <c r="BP126" s="183">
        <v>0</v>
      </c>
      <c r="BQ126" s="182">
        <v>52.98074827837344</v>
      </c>
      <c r="BR126" s="181">
        <v>0</v>
      </c>
      <c r="BS126" s="183">
        <v>0</v>
      </c>
      <c r="BT126" s="182">
        <v>51.694342736581859</v>
      </c>
      <c r="BU126" s="181">
        <v>47.609405828094125</v>
      </c>
      <c r="BV126" s="183">
        <v>14.288951349706171</v>
      </c>
      <c r="BW126" s="182">
        <v>49.764734423894495</v>
      </c>
      <c r="BX126" s="181">
        <v>47.609405828094125</v>
      </c>
      <c r="BY126" s="183">
        <v>14.288951349706171</v>
      </c>
      <c r="BZ126" s="182">
        <v>0</v>
      </c>
      <c r="CA126" s="181">
        <v>10.12966081448811</v>
      </c>
      <c r="CB126" s="183">
        <v>0</v>
      </c>
      <c r="CC126" s="182">
        <v>50.407937194790279</v>
      </c>
      <c r="CD126" s="181">
        <v>47.609405828094125</v>
      </c>
      <c r="CE126" s="183">
        <v>14.288951349706171</v>
      </c>
      <c r="CF126" s="182">
        <v>50.407937194790279</v>
      </c>
      <c r="CG126" s="181">
        <v>47.609405828094125</v>
      </c>
      <c r="CH126" s="183">
        <v>14.288951349706171</v>
      </c>
      <c r="CI126" s="184">
        <v>4.7629837832353905</v>
      </c>
      <c r="CJ126" s="186">
        <v>12.155592977385734</v>
      </c>
      <c r="CK126" s="185">
        <v>9.719940365773267</v>
      </c>
      <c r="CL126" s="185">
        <v>10.940033679647161</v>
      </c>
      <c r="CM126" s="185">
        <v>5.4700168398235807</v>
      </c>
      <c r="CN126" s="182">
        <v>4.7629837832353905</v>
      </c>
      <c r="CO126" s="183">
        <v>12.155592977385734</v>
      </c>
      <c r="CP126" s="181">
        <v>20.79838372539956</v>
      </c>
      <c r="CQ126" s="182">
        <v>13.023849618627573</v>
      </c>
      <c r="CR126" s="181">
        <v>13.023849618627573</v>
      </c>
      <c r="CS126" s="181">
        <v>9.719940365773267</v>
      </c>
      <c r="CT126" s="181">
        <v>6.8039582560412857</v>
      </c>
      <c r="CU126" s="181">
        <v>23.442929313529628</v>
      </c>
      <c r="CV126" s="183">
        <v>12.935151437342933</v>
      </c>
      <c r="CW126" s="181">
        <v>20.838159389804115</v>
      </c>
      <c r="CX126" s="181">
        <v>20.838159389804115</v>
      </c>
      <c r="CY126" s="181">
        <v>14.58671157286288</v>
      </c>
      <c r="CZ126" s="181">
        <v>14.58671157286288</v>
      </c>
      <c r="DA126" s="181">
        <v>39.071548855882718</v>
      </c>
      <c r="DB126" s="182">
        <v>10.419079694902058</v>
      </c>
      <c r="DC126" s="181">
        <v>10.419079694902058</v>
      </c>
      <c r="DD126" s="181">
        <v>7.29335578643144</v>
      </c>
      <c r="DE126" s="181">
        <v>7.29335578643144</v>
      </c>
      <c r="DF126" s="183">
        <v>19.535774427941359</v>
      </c>
      <c r="DG126" s="189">
        <v>3.64667789321572</v>
      </c>
      <c r="DH126" s="181">
        <v>3.2176569646021056</v>
      </c>
      <c r="DI126" s="189">
        <v>0.53821604974837278</v>
      </c>
      <c r="DJ126" s="181">
        <v>15.194491221732166</v>
      </c>
      <c r="DK126" s="181">
        <v>7.5972456108660831</v>
      </c>
      <c r="DL126" s="182">
        <v>0.34468778568291963</v>
      </c>
      <c r="DM126" s="183">
        <v>0.1695164540187461</v>
      </c>
      <c r="DN126" s="182">
        <v>0.40485237419709663</v>
      </c>
      <c r="DO126" s="183">
        <v>0.14464867647441987</v>
      </c>
      <c r="DP126" s="182">
        <v>0.98008538169818815</v>
      </c>
      <c r="DQ126" s="183">
        <v>0.14712450839140973</v>
      </c>
      <c r="DR126" s="182">
        <v>2.7537534071959451</v>
      </c>
      <c r="DS126" s="183">
        <v>0.23603600633108099</v>
      </c>
      <c r="DT126" s="182">
        <v>8.3470059770046383</v>
      </c>
      <c r="DU126" s="181">
        <v>0.78678668777026994</v>
      </c>
      <c r="DV126" s="183">
        <v>0.23603600633108099</v>
      </c>
      <c r="DW126" s="182">
        <v>1.0762306663681156</v>
      </c>
      <c r="DX126" s="183">
        <v>0.23603600633108099</v>
      </c>
      <c r="DY126" s="179">
        <v>5.3001671810615578</v>
      </c>
      <c r="DZ126" s="180">
        <v>1.0218674350233095</v>
      </c>
      <c r="EA126" s="182">
        <v>0.83842004273578108</v>
      </c>
      <c r="EB126" s="183">
        <v>0.18511085362771029</v>
      </c>
      <c r="EC126" s="181">
        <v>24.775272020699049</v>
      </c>
      <c r="ED126" s="181">
        <v>5.4700168398235789</v>
      </c>
      <c r="EE126" s="184">
        <v>23.093445371067389</v>
      </c>
      <c r="EF126" s="185">
        <v>24.16127789619792</v>
      </c>
      <c r="EG126" s="186">
        <v>23.093445371067389</v>
      </c>
      <c r="EH126" s="184">
        <v>144.34442757946019</v>
      </c>
      <c r="EI126" s="185">
        <v>97.644759833164244</v>
      </c>
      <c r="EJ126" s="186">
        <v>53.067804257154478</v>
      </c>
      <c r="EK126" s="188">
        <v>10.236916182304421</v>
      </c>
      <c r="EL126" s="183">
        <v>2.6533902128577243</v>
      </c>
      <c r="EM126" s="189">
        <v>2.1312186982287439E-2</v>
      </c>
      <c r="EN126" s="189">
        <v>1.8920722086930082E-2</v>
      </c>
      <c r="EO126" s="182">
        <v>4.7629837832353905</v>
      </c>
      <c r="EP126" s="189">
        <v>113.21335130044829</v>
      </c>
      <c r="EQ126" s="182">
        <v>4.7629837832353905</v>
      </c>
      <c r="ER126" s="183">
        <v>12.155592977385734</v>
      </c>
      <c r="ES126" s="183">
        <v>17.216721714265887</v>
      </c>
      <c r="ET126" s="184">
        <v>0.31139237831950867</v>
      </c>
      <c r="EU126" s="186">
        <v>0.14725994372493309</v>
      </c>
      <c r="EV126" s="184">
        <v>0.31067322733031816</v>
      </c>
      <c r="EW126" s="186">
        <v>0.14691985147614575</v>
      </c>
      <c r="EX126" s="182">
        <v>0.30599796163784243</v>
      </c>
      <c r="EY126" s="183">
        <v>0.14425463875095484</v>
      </c>
      <c r="EZ126" s="182">
        <v>0.40374951510597851</v>
      </c>
      <c r="FA126" s="183">
        <v>0.14425463875095484</v>
      </c>
      <c r="FB126" s="182">
        <v>4.7629837832353905</v>
      </c>
      <c r="FC126" s="183">
        <v>12.155592977385734</v>
      </c>
      <c r="FD126" s="181">
        <v>20.79838372539956</v>
      </c>
      <c r="FE126" s="182">
        <v>4.7629837832353905</v>
      </c>
      <c r="FF126" s="183">
        <v>12.155592977385734</v>
      </c>
      <c r="FG126" s="189">
        <v>17.216721714265887</v>
      </c>
      <c r="FH126" s="189">
        <v>6.5996379323755061</v>
      </c>
      <c r="FI126" s="189">
        <v>1.0746995754898809</v>
      </c>
      <c r="FJ126" s="189">
        <v>0.96908987465870666</v>
      </c>
      <c r="FK126" s="189">
        <v>2.1682215545185524</v>
      </c>
      <c r="FL126" s="189">
        <v>19.826939841469784</v>
      </c>
      <c r="FM126" s="189">
        <v>1.4233452139037095</v>
      </c>
      <c r="FN126" s="182">
        <v>12.91995145815905</v>
      </c>
      <c r="FO126" s="183">
        <v>6.0777964886928668</v>
      </c>
      <c r="FP126" s="189">
        <v>17.164590347043923</v>
      </c>
      <c r="FQ126" s="188">
        <v>2.8217879645865489</v>
      </c>
      <c r="FR126" s="188">
        <v>1.4798578385585142</v>
      </c>
      <c r="FS126" s="189">
        <v>24.401607743076195</v>
      </c>
      <c r="FT126" s="183">
        <v>0.16252820326478817</v>
      </c>
      <c r="FU126" s="183">
        <v>0.17372907086714801</v>
      </c>
      <c r="FV126" s="189">
        <v>1.4920392213975209</v>
      </c>
      <c r="FW126" s="182">
        <v>0.53430906811650336</v>
      </c>
      <c r="FX126" s="183">
        <v>0.16422269829869168</v>
      </c>
      <c r="FY126" s="183">
        <v>132.39696647881647</v>
      </c>
      <c r="FZ126" s="183">
        <v>0</v>
      </c>
      <c r="GA126" s="183">
        <v>0</v>
      </c>
      <c r="GB126" s="183">
        <v>0</v>
      </c>
      <c r="GC126" s="183">
        <v>0</v>
      </c>
      <c r="GD126" s="183">
        <v>0</v>
      </c>
      <c r="GE126" s="183">
        <v>0</v>
      </c>
      <c r="GF126" s="183">
        <v>0</v>
      </c>
      <c r="GG126" s="183">
        <v>0</v>
      </c>
      <c r="GH126" s="183">
        <v>8.3280914054175703</v>
      </c>
      <c r="GI126" s="182">
        <v>4.7629837832353905</v>
      </c>
      <c r="GJ126" s="183">
        <v>12.155592977385734</v>
      </c>
      <c r="GK126" s="189">
        <v>17.216721714265887</v>
      </c>
      <c r="GL126" s="182">
        <v>0.92495267475572229</v>
      </c>
      <c r="GM126" s="183">
        <v>0.17176483608738966</v>
      </c>
    </row>
    <row r="127" spans="1:195" s="62" customFormat="1" ht="12.5" x14ac:dyDescent="0.25">
      <c r="A127" s="293" t="s">
        <v>216</v>
      </c>
      <c r="B127" s="188">
        <v>2.427902668797282E-2</v>
      </c>
      <c r="C127" s="189">
        <v>2.5551848684358284E-2</v>
      </c>
      <c r="D127" s="188">
        <v>3.8351888804778023E-2</v>
      </c>
      <c r="E127" s="188">
        <v>3.8243310358178795E-2</v>
      </c>
      <c r="F127" s="182">
        <v>5.232657699609713E-3</v>
      </c>
      <c r="G127" s="183">
        <v>3.8788116017974807E-4</v>
      </c>
      <c r="H127" s="186">
        <v>4.0371026756387031E-4</v>
      </c>
      <c r="I127" s="182">
        <v>3.4286524707880057E-3</v>
      </c>
      <c r="J127" s="183">
        <v>3.8788116017974807E-4</v>
      </c>
      <c r="K127" s="183">
        <v>4.0371026756387031E-4</v>
      </c>
      <c r="L127" s="184">
        <v>4.4715477086052545E-3</v>
      </c>
      <c r="M127" s="186">
        <v>3.9383324699352276E-4</v>
      </c>
      <c r="N127" s="184">
        <v>4.4903316662817418E-3</v>
      </c>
      <c r="O127" s="186">
        <v>3.9548765113392442E-4</v>
      </c>
      <c r="P127" s="182">
        <v>3.4958895956640323E-3</v>
      </c>
      <c r="Q127" s="183">
        <v>3.9548765113392442E-4</v>
      </c>
      <c r="R127" s="184">
        <v>1.0632581134786389E-2</v>
      </c>
      <c r="S127" s="186">
        <v>4.519853259224138E-4</v>
      </c>
      <c r="T127" s="182">
        <v>4.9224515633264406E-3</v>
      </c>
      <c r="U127" s="183">
        <v>4.2615667099959797E-4</v>
      </c>
      <c r="V127" s="189">
        <v>8.2570173220387257E-3</v>
      </c>
      <c r="W127" s="189">
        <v>8.2570173220387257E-3</v>
      </c>
      <c r="X127" s="189">
        <v>1.4233764456171218E-3</v>
      </c>
      <c r="Y127" s="189">
        <v>1.7224342667620861E-2</v>
      </c>
      <c r="Z127" s="189">
        <v>1.6520752270824661E-2</v>
      </c>
      <c r="AA127" s="189">
        <v>1.6616518488719541E-2</v>
      </c>
      <c r="AB127" s="189">
        <v>4.3376548358787853E-3</v>
      </c>
      <c r="AC127" s="188">
        <v>1.5310154315953599</v>
      </c>
      <c r="AD127" s="182">
        <v>2.6077610762107906E-2</v>
      </c>
      <c r="AE127" s="183">
        <v>0</v>
      </c>
      <c r="AF127" s="182">
        <v>2.1322601581660099E-2</v>
      </c>
      <c r="AG127" s="183">
        <v>0</v>
      </c>
      <c r="AH127" s="184">
        <v>1.2136730373817808E-2</v>
      </c>
      <c r="AI127" s="186">
        <v>5.7755496613883048E-4</v>
      </c>
      <c r="AJ127" s="184">
        <v>1.9008811529053884E-2</v>
      </c>
      <c r="AK127" s="186">
        <v>8.3871016479945002E-4</v>
      </c>
      <c r="AL127" s="184">
        <v>1.9486750210202502E-2</v>
      </c>
      <c r="AM127" s="186">
        <v>7.2938341100179771E-4</v>
      </c>
      <c r="AN127" s="182">
        <v>4.1802689369663951E-3</v>
      </c>
      <c r="AO127" s="183">
        <v>3.8968112526247098E-4</v>
      </c>
      <c r="AP127" s="182">
        <v>4.0752679630745277E-3</v>
      </c>
      <c r="AQ127" s="183">
        <v>4.3149196813806081E-4</v>
      </c>
      <c r="AR127" s="184">
        <v>7.6933442412277578E-2</v>
      </c>
      <c r="AS127" s="186">
        <v>0</v>
      </c>
      <c r="AT127" s="184">
        <v>4.9935241885284299E-3</v>
      </c>
      <c r="AU127" s="186">
        <v>8.7722983394672134E-4</v>
      </c>
      <c r="AV127" s="184">
        <v>0.8829135247899228</v>
      </c>
      <c r="AW127" s="185">
        <v>0.1261241509388234</v>
      </c>
      <c r="AX127" s="186">
        <v>4.8615159708367314E-2</v>
      </c>
      <c r="AY127" s="182">
        <v>0.8829135247899228</v>
      </c>
      <c r="AZ127" s="300">
        <v>0</v>
      </c>
      <c r="BA127" s="301">
        <v>0</v>
      </c>
      <c r="BB127" s="184">
        <v>1.1697327210211583</v>
      </c>
      <c r="BC127" s="185">
        <v>0.1261241509388234</v>
      </c>
      <c r="BD127" s="186">
        <v>4.8615159708367314E-2</v>
      </c>
      <c r="BE127" s="182">
        <v>1.1697327210211583</v>
      </c>
      <c r="BF127" s="181">
        <v>0</v>
      </c>
      <c r="BG127" s="183">
        <v>0</v>
      </c>
      <c r="BH127" s="182">
        <v>0.97417417813622498</v>
      </c>
      <c r="BI127" s="181">
        <v>0.1261241509388234</v>
      </c>
      <c r="BJ127" s="183">
        <v>4.8615159708367314E-2</v>
      </c>
      <c r="BK127" s="182">
        <v>0.97417417813622498</v>
      </c>
      <c r="BL127" s="181">
        <v>0.1261241509388234</v>
      </c>
      <c r="BM127" s="183">
        <v>4.8615159708367314E-2</v>
      </c>
      <c r="BN127" s="182">
        <v>0.68735498190498934</v>
      </c>
      <c r="BO127" s="181">
        <v>0</v>
      </c>
      <c r="BP127" s="183">
        <v>0</v>
      </c>
      <c r="BQ127" s="182">
        <v>1.0654348314825273</v>
      </c>
      <c r="BR127" s="181">
        <v>0</v>
      </c>
      <c r="BS127" s="183">
        <v>0</v>
      </c>
      <c r="BT127" s="182">
        <v>1.0393603590978695</v>
      </c>
      <c r="BU127" s="181">
        <v>0.1261241509388234</v>
      </c>
      <c r="BV127" s="183">
        <v>4.8615159708367314E-2</v>
      </c>
      <c r="BW127" s="182">
        <v>1.0002486505208827</v>
      </c>
      <c r="BX127" s="181">
        <v>0.1261241509388234</v>
      </c>
      <c r="BY127" s="183">
        <v>4.8615159708367314E-2</v>
      </c>
      <c r="BZ127" s="182">
        <v>0</v>
      </c>
      <c r="CA127" s="181">
        <v>2.6834925731664558E-2</v>
      </c>
      <c r="CB127" s="183">
        <v>0</v>
      </c>
      <c r="CC127" s="182">
        <v>1.0132858867132115</v>
      </c>
      <c r="CD127" s="181">
        <v>0.1261241509388234</v>
      </c>
      <c r="CE127" s="183">
        <v>4.8615159708367314E-2</v>
      </c>
      <c r="CF127" s="182">
        <v>1.0132858867132115</v>
      </c>
      <c r="CG127" s="181">
        <v>0.1261241509388234</v>
      </c>
      <c r="CH127" s="183">
        <v>4.8615159708367314E-2</v>
      </c>
      <c r="CI127" s="184">
        <v>1.6205053236122438E-2</v>
      </c>
      <c r="CJ127" s="186">
        <v>3.220191087799746E-2</v>
      </c>
      <c r="CK127" s="185">
        <v>2.5749517442743206E-2</v>
      </c>
      <c r="CL127" s="185">
        <v>2.8981719790197719E-2</v>
      </c>
      <c r="CM127" s="185">
        <v>1.449085989509886E-2</v>
      </c>
      <c r="CN127" s="182">
        <v>1.6205053236122438E-2</v>
      </c>
      <c r="CO127" s="183">
        <v>3.220191087799746E-2</v>
      </c>
      <c r="CP127" s="181">
        <v>0.31225368245650931</v>
      </c>
      <c r="CQ127" s="182">
        <v>3.4502047369283008E-2</v>
      </c>
      <c r="CR127" s="181">
        <v>3.4502047369283008E-2</v>
      </c>
      <c r="CS127" s="181">
        <v>2.5749517442743206E-2</v>
      </c>
      <c r="CT127" s="181">
        <v>1.8024662209920248E-2</v>
      </c>
      <c r="CU127" s="181">
        <v>6.2103685264709406E-2</v>
      </c>
      <c r="CV127" s="183">
        <v>3.4267073153374142E-2</v>
      </c>
      <c r="CW127" s="181">
        <v>5.5203275790852803E-2</v>
      </c>
      <c r="CX127" s="181">
        <v>5.5203275790852803E-2</v>
      </c>
      <c r="CY127" s="181">
        <v>3.8642293053596954E-2</v>
      </c>
      <c r="CZ127" s="181">
        <v>3.8642293053596954E-2</v>
      </c>
      <c r="DA127" s="181">
        <v>0.103506142107849</v>
      </c>
      <c r="DB127" s="182">
        <v>2.7601637895426401E-2</v>
      </c>
      <c r="DC127" s="181">
        <v>2.7601637895426401E-2</v>
      </c>
      <c r="DD127" s="181">
        <v>1.9321146526798477E-2</v>
      </c>
      <c r="DE127" s="181">
        <v>1.9321146526798477E-2</v>
      </c>
      <c r="DF127" s="183">
        <v>5.1753071053924501E-2</v>
      </c>
      <c r="DG127" s="189">
        <v>9.6605732633992386E-3</v>
      </c>
      <c r="DH127" s="181">
        <v>8.5240352324110931E-3</v>
      </c>
      <c r="DI127" s="189">
        <v>6.2144883693356582E-3</v>
      </c>
      <c r="DJ127" s="181">
        <v>4.025238859749683E-2</v>
      </c>
      <c r="DK127" s="181">
        <v>2.0126194298748415E-2</v>
      </c>
      <c r="DL127" s="182">
        <v>4.819679233995967E-3</v>
      </c>
      <c r="DM127" s="183">
        <v>4.490734228121395E-4</v>
      </c>
      <c r="DN127" s="182">
        <v>5.4377691350889212E-3</v>
      </c>
      <c r="DO127" s="183">
        <v>3.8319511003002764E-4</v>
      </c>
      <c r="DP127" s="182">
        <v>1.0832207283129941E-2</v>
      </c>
      <c r="DQ127" s="183">
        <v>3.8975394421344697E-4</v>
      </c>
      <c r="DR127" s="182">
        <v>7.2950881099325014E-3</v>
      </c>
      <c r="DS127" s="183">
        <v>6.25293266565643E-4</v>
      </c>
      <c r="DT127" s="182">
        <v>0.10957549848551591</v>
      </c>
      <c r="DU127" s="181">
        <v>2.0843108885521431E-3</v>
      </c>
      <c r="DV127" s="183">
        <v>6.25293266565643E-4</v>
      </c>
      <c r="DW127" s="182">
        <v>2.0575518313598624E-2</v>
      </c>
      <c r="DX127" s="183">
        <v>6.25293266565643E-4</v>
      </c>
      <c r="DY127" s="179">
        <v>0.10860856830450655</v>
      </c>
      <c r="DZ127" s="180">
        <v>1.8130519270174193E-2</v>
      </c>
      <c r="EA127" s="182">
        <v>1.4316907260936561E-2</v>
      </c>
      <c r="EB127" s="183">
        <v>4.9038522613905082E-4</v>
      </c>
      <c r="EC127" s="181">
        <v>0.42306392238359952</v>
      </c>
      <c r="ED127" s="181">
        <v>1.449085989509886E-2</v>
      </c>
      <c r="EE127" s="184">
        <v>0.44573710741227002</v>
      </c>
      <c r="EF127" s="185">
        <v>0.45216642784134742</v>
      </c>
      <c r="EG127" s="186">
        <v>0.44573710741227002</v>
      </c>
      <c r="EH127" s="184">
        <v>0.37036168387057922</v>
      </c>
      <c r="EI127" s="185">
        <v>0.25053878614774483</v>
      </c>
      <c r="EJ127" s="186">
        <v>0.13616238377594825</v>
      </c>
      <c r="EK127" s="188">
        <v>8.0880286827730713E-2</v>
      </c>
      <c r="EL127" s="183">
        <v>6.8081191887974131E-3</v>
      </c>
      <c r="EM127" s="189">
        <v>4.249062014233536E-4</v>
      </c>
      <c r="EN127" s="189">
        <v>9.9249996902815301E-5</v>
      </c>
      <c r="EO127" s="182">
        <v>1.6205053236122438E-2</v>
      </c>
      <c r="EP127" s="189">
        <v>1.9290349726619609</v>
      </c>
      <c r="EQ127" s="182">
        <v>1.6205053236122438E-2</v>
      </c>
      <c r="ER127" s="183">
        <v>3.220191087799746E-2</v>
      </c>
      <c r="ES127" s="183">
        <v>0.17429567876302354</v>
      </c>
      <c r="ET127" s="184">
        <v>4.4293053101584759E-3</v>
      </c>
      <c r="EU127" s="186">
        <v>3.9011273185531389E-4</v>
      </c>
      <c r="EV127" s="184">
        <v>4.4190759676407893E-3</v>
      </c>
      <c r="EW127" s="186">
        <v>3.8921177866396229E-4</v>
      </c>
      <c r="EX127" s="182">
        <v>4.0994928563806484E-3</v>
      </c>
      <c r="EY127" s="183">
        <v>3.8215124753173606E-4</v>
      </c>
      <c r="EZ127" s="182">
        <v>5.4229560982679594E-3</v>
      </c>
      <c r="FA127" s="183">
        <v>3.8215124753173606E-4</v>
      </c>
      <c r="FB127" s="182">
        <v>1.6205053236122438E-2</v>
      </c>
      <c r="FC127" s="183">
        <v>3.220191087799746E-2</v>
      </c>
      <c r="FD127" s="181">
        <v>0.31225368245650931</v>
      </c>
      <c r="FE127" s="182">
        <v>1.6205053236122438E-2</v>
      </c>
      <c r="FF127" s="183">
        <v>3.220191087799746E-2</v>
      </c>
      <c r="FG127" s="189">
        <v>0.17429567876302354</v>
      </c>
      <c r="FH127" s="189">
        <v>0.55729390048055893</v>
      </c>
      <c r="FI127" s="189">
        <v>2.1426544102311738E-2</v>
      </c>
      <c r="FJ127" s="189">
        <v>6.92783133209708E-2</v>
      </c>
      <c r="FK127" s="189">
        <v>4.3228354994276352E-2</v>
      </c>
      <c r="FL127" s="189">
        <v>1.6742483075687309</v>
      </c>
      <c r="FM127" s="189">
        <v>2.8377576109696084E-2</v>
      </c>
      <c r="FN127" s="182">
        <v>0.2568487082223328</v>
      </c>
      <c r="FO127" s="183">
        <v>1.6100955438998733E-2</v>
      </c>
      <c r="FP127" s="189">
        <v>9.0038082635281319E-2</v>
      </c>
      <c r="FQ127" s="188">
        <v>3.0176060453828563E-2</v>
      </c>
      <c r="FR127" s="188">
        <v>1.1512912356524315E-2</v>
      </c>
      <c r="FS127" s="189">
        <v>0.49353238629297869</v>
      </c>
      <c r="FT127" s="183">
        <v>4.3056054331784359E-4</v>
      </c>
      <c r="FU127" s="183">
        <v>4.6023324961513959E-4</v>
      </c>
      <c r="FV127" s="189">
        <v>2.9747145070826223E-2</v>
      </c>
      <c r="FW127" s="182">
        <v>5.0251709206150979E-3</v>
      </c>
      <c r="FX127" s="183">
        <v>4.3504950392770318E-4</v>
      </c>
      <c r="FY127" s="183">
        <v>0.36300882449402577</v>
      </c>
      <c r="FZ127" s="183">
        <v>0</v>
      </c>
      <c r="GA127" s="183">
        <v>0</v>
      </c>
      <c r="GB127" s="183">
        <v>0</v>
      </c>
      <c r="GC127" s="183">
        <v>0</v>
      </c>
      <c r="GD127" s="183">
        <v>0</v>
      </c>
      <c r="GE127" s="183">
        <v>0</v>
      </c>
      <c r="GF127" s="183">
        <v>0</v>
      </c>
      <c r="GG127" s="183">
        <v>0</v>
      </c>
      <c r="GH127" s="183">
        <v>2.833458410148355E-2</v>
      </c>
      <c r="GI127" s="182">
        <v>1.6205053236122438E-2</v>
      </c>
      <c r="GJ127" s="183">
        <v>3.220191087799746E-2</v>
      </c>
      <c r="GK127" s="189">
        <v>0.17429567876302354</v>
      </c>
      <c r="GL127" s="182">
        <v>1.0704197746215647E-2</v>
      </c>
      <c r="GM127" s="183">
        <v>4.5502970969414066E-4</v>
      </c>
    </row>
    <row r="128" spans="1:195" s="62" customFormat="1" ht="12.5" x14ac:dyDescent="0.25">
      <c r="A128" s="295" t="s">
        <v>217</v>
      </c>
      <c r="B128" s="296">
        <v>1276.9065889063904</v>
      </c>
      <c r="C128" s="245">
        <v>1149.4864483179999</v>
      </c>
      <c r="D128" s="296">
        <v>2447.3505668296129</v>
      </c>
      <c r="E128" s="296">
        <v>2440.4218462082449</v>
      </c>
      <c r="F128" s="163">
        <v>260.31357065302848</v>
      </c>
      <c r="G128" s="164">
        <v>101.73559112048082</v>
      </c>
      <c r="H128" s="298">
        <v>105.88733593811254</v>
      </c>
      <c r="I128" s="163">
        <v>213.39048818901506</v>
      </c>
      <c r="J128" s="164">
        <v>101.73559112048082</v>
      </c>
      <c r="K128" s="164">
        <v>105.88733593811254</v>
      </c>
      <c r="L128" s="297">
        <v>209.55255512075266</v>
      </c>
      <c r="M128" s="298">
        <v>103.29673698824914</v>
      </c>
      <c r="N128" s="297">
        <v>210.43283787359306</v>
      </c>
      <c r="O128" s="298">
        <v>103.73066315031882</v>
      </c>
      <c r="P128" s="163">
        <v>217.57515345444028</v>
      </c>
      <c r="Q128" s="164">
        <v>103.73066315031882</v>
      </c>
      <c r="R128" s="297">
        <v>542.13149541598386</v>
      </c>
      <c r="S128" s="298">
        <v>118.54918214947838</v>
      </c>
      <c r="T128" s="163">
        <v>331.01069675585757</v>
      </c>
      <c r="U128" s="164">
        <v>111.77470133890772</v>
      </c>
      <c r="V128" s="245">
        <v>376.21950425949029</v>
      </c>
      <c r="W128" s="245">
        <v>376.21950425949029</v>
      </c>
      <c r="X128" s="245">
        <v>373.3309553233297</v>
      </c>
      <c r="Y128" s="245">
        <v>723.09214009701191</v>
      </c>
      <c r="Z128" s="245">
        <v>661.72169666099899</v>
      </c>
      <c r="AA128" s="245">
        <v>697.57517873565416</v>
      </c>
      <c r="AB128" s="245">
        <v>1005.7838521278001</v>
      </c>
      <c r="AC128" s="296">
        <v>1942.6617805263866</v>
      </c>
      <c r="AD128" s="163">
        <v>979.52385084518187</v>
      </c>
      <c r="AE128" s="164">
        <v>0</v>
      </c>
      <c r="AF128" s="163">
        <v>646.50354104177711</v>
      </c>
      <c r="AG128" s="164">
        <v>0</v>
      </c>
      <c r="AH128" s="297">
        <v>456.74292349024256</v>
      </c>
      <c r="AI128" s="298">
        <v>151.48427383653851</v>
      </c>
      <c r="AJ128" s="297">
        <v>1189.4795794247716</v>
      </c>
      <c r="AK128" s="298">
        <v>219.98148699742646</v>
      </c>
      <c r="AL128" s="297">
        <v>1039.8924202419248</v>
      </c>
      <c r="AM128" s="298">
        <v>191.30666835520836</v>
      </c>
      <c r="AN128" s="163">
        <v>197.50858895853173</v>
      </c>
      <c r="AO128" s="164">
        <v>102.20769580224001</v>
      </c>
      <c r="AP128" s="163">
        <v>191.72447675968593</v>
      </c>
      <c r="AQ128" s="164">
        <v>113.17407223883333</v>
      </c>
      <c r="AR128" s="297">
        <v>4909.3567426171694</v>
      </c>
      <c r="AS128" s="298">
        <v>0</v>
      </c>
      <c r="AT128" s="297">
        <v>198.8715913743211</v>
      </c>
      <c r="AU128" s="298">
        <v>230.08463639670893</v>
      </c>
      <c r="AV128" s="297">
        <v>36198.004850685596</v>
      </c>
      <c r="AW128" s="299">
        <v>33080.531790674715</v>
      </c>
      <c r="AX128" s="298">
        <v>11272.529616428958</v>
      </c>
      <c r="AY128" s="163">
        <v>36198.004850685596</v>
      </c>
      <c r="AZ128" s="331">
        <v>0</v>
      </c>
      <c r="BA128" s="332">
        <v>0</v>
      </c>
      <c r="BB128" s="297">
        <v>48736.224349818658</v>
      </c>
      <c r="BC128" s="299">
        <v>33080.531790674715</v>
      </c>
      <c r="BD128" s="298">
        <v>11272.529616428958</v>
      </c>
      <c r="BE128" s="163">
        <v>48736.224349818658</v>
      </c>
      <c r="BF128" s="162">
        <v>0</v>
      </c>
      <c r="BG128" s="164">
        <v>0</v>
      </c>
      <c r="BH128" s="163">
        <v>40187.438327682481</v>
      </c>
      <c r="BI128" s="162">
        <v>33080.531790674715</v>
      </c>
      <c r="BJ128" s="164">
        <v>11272.529616428958</v>
      </c>
      <c r="BK128" s="163">
        <v>40187.438327682481</v>
      </c>
      <c r="BL128" s="162">
        <v>33080.531790674715</v>
      </c>
      <c r="BM128" s="164">
        <v>11272.529616428958</v>
      </c>
      <c r="BN128" s="163">
        <v>27649.218828549419</v>
      </c>
      <c r="BO128" s="162">
        <v>0</v>
      </c>
      <c r="BP128" s="164">
        <v>0</v>
      </c>
      <c r="BQ128" s="163">
        <v>44176.871804679366</v>
      </c>
      <c r="BR128" s="162">
        <v>0</v>
      </c>
      <c r="BS128" s="164">
        <v>0</v>
      </c>
      <c r="BT128" s="163">
        <v>43037.033668394535</v>
      </c>
      <c r="BU128" s="162">
        <v>33080.531790674715</v>
      </c>
      <c r="BV128" s="164">
        <v>11272.529616428958</v>
      </c>
      <c r="BW128" s="163">
        <v>41327.276463967304</v>
      </c>
      <c r="BX128" s="162">
        <v>33080.531790674715</v>
      </c>
      <c r="BY128" s="164">
        <v>11272.529616428958</v>
      </c>
      <c r="BZ128" s="163">
        <v>0</v>
      </c>
      <c r="CA128" s="162">
        <v>7038.4110192924927</v>
      </c>
      <c r="CB128" s="164">
        <v>0</v>
      </c>
      <c r="CC128" s="163">
        <v>41897.195532109712</v>
      </c>
      <c r="CD128" s="162">
        <v>33080.531790674715</v>
      </c>
      <c r="CE128" s="164">
        <v>11272.529616428958</v>
      </c>
      <c r="CF128" s="163">
        <v>41897.195532109712</v>
      </c>
      <c r="CG128" s="162">
        <v>33080.531790674715</v>
      </c>
      <c r="CH128" s="164">
        <v>11272.529616428958</v>
      </c>
      <c r="CI128" s="297">
        <v>3757.5098721429854</v>
      </c>
      <c r="CJ128" s="298">
        <v>8446.0932231509923</v>
      </c>
      <c r="CK128" s="299">
        <v>6753.7241996766306</v>
      </c>
      <c r="CL128" s="299">
        <v>7601.4839008358913</v>
      </c>
      <c r="CM128" s="299">
        <v>3800.7419504179456</v>
      </c>
      <c r="CN128" s="163">
        <v>3757.5098721429854</v>
      </c>
      <c r="CO128" s="164">
        <v>8446.0932231509923</v>
      </c>
      <c r="CP128" s="162">
        <v>16006.682403224208</v>
      </c>
      <c r="CQ128" s="163">
        <v>9049.3855962332036</v>
      </c>
      <c r="CR128" s="162">
        <v>9049.3855962332036</v>
      </c>
      <c r="CS128" s="162">
        <v>6753.7241996766306</v>
      </c>
      <c r="CT128" s="162">
        <v>4727.6069397736419</v>
      </c>
      <c r="CU128" s="162">
        <v>16288.894073219766</v>
      </c>
      <c r="CV128" s="164">
        <v>8987.7552743519336</v>
      </c>
      <c r="CW128" s="162">
        <v>14479.016953973125</v>
      </c>
      <c r="CX128" s="162">
        <v>14479.016953973125</v>
      </c>
      <c r="CY128" s="162">
        <v>10135.311867781189</v>
      </c>
      <c r="CZ128" s="162">
        <v>10135.311867781189</v>
      </c>
      <c r="DA128" s="162">
        <v>27148.156788699613</v>
      </c>
      <c r="DB128" s="163">
        <v>7239.5084769865625</v>
      </c>
      <c r="DC128" s="162">
        <v>7239.5084769865625</v>
      </c>
      <c r="DD128" s="162">
        <v>5067.6559338905945</v>
      </c>
      <c r="DE128" s="162">
        <v>5067.6559338905945</v>
      </c>
      <c r="DF128" s="164">
        <v>13574.078394349806</v>
      </c>
      <c r="DG128" s="245">
        <v>2533.8279669452972</v>
      </c>
      <c r="DH128" s="162">
        <v>2235.73055906938</v>
      </c>
      <c r="DI128" s="245">
        <v>395.12274764839475</v>
      </c>
      <c r="DJ128" s="162">
        <v>10557.616528938735</v>
      </c>
      <c r="DK128" s="162">
        <v>5278.8082644693677</v>
      </c>
      <c r="DL128" s="163">
        <v>226.74594349625636</v>
      </c>
      <c r="DM128" s="164">
        <v>117.78543228322543</v>
      </c>
      <c r="DN128" s="163">
        <v>302.80496977760941</v>
      </c>
      <c r="DO128" s="164">
        <v>100.50650826999873</v>
      </c>
      <c r="DP128" s="163">
        <v>565.0608185943338</v>
      </c>
      <c r="DQ128" s="164">
        <v>102.22679515478107</v>
      </c>
      <c r="DR128" s="163">
        <v>1913.3955895049016</v>
      </c>
      <c r="DS128" s="164">
        <v>164.00533624327727</v>
      </c>
      <c r="DT128" s="163">
        <v>6749.0101251374444</v>
      </c>
      <c r="DU128" s="162">
        <v>546.68445414425764</v>
      </c>
      <c r="DV128" s="164">
        <v>164.00533624327727</v>
      </c>
      <c r="DW128" s="163">
        <v>832.06539373951375</v>
      </c>
      <c r="DX128" s="164">
        <v>164.00533624327727</v>
      </c>
      <c r="DY128" s="158">
        <v>4535.7558472131523</v>
      </c>
      <c r="DZ128" s="160">
        <v>796.25221809207608</v>
      </c>
      <c r="EA128" s="163">
        <v>650.18368908096613</v>
      </c>
      <c r="EB128" s="164">
        <v>128.62091789889368</v>
      </c>
      <c r="EC128" s="162">
        <v>19212.896805090997</v>
      </c>
      <c r="ED128" s="162">
        <v>3800.7419504179456</v>
      </c>
      <c r="EE128" s="297">
        <v>17766.95029021236</v>
      </c>
      <c r="EF128" s="299">
        <v>18253.57645145704</v>
      </c>
      <c r="EG128" s="298">
        <v>17766.95029021236</v>
      </c>
      <c r="EH128" s="297">
        <v>102875.63604860894</v>
      </c>
      <c r="EI128" s="299">
        <v>69592.342032882516</v>
      </c>
      <c r="EJ128" s="298">
        <v>37821.925017870934</v>
      </c>
      <c r="EK128" s="296">
        <v>5161.2168782813133</v>
      </c>
      <c r="EL128" s="164">
        <v>1891.0962508935465</v>
      </c>
      <c r="EM128" s="245">
        <v>16.435933381255364</v>
      </c>
      <c r="EN128" s="245">
        <v>13.36372669576877</v>
      </c>
      <c r="EO128" s="163">
        <v>3757.5098721429854</v>
      </c>
      <c r="EP128" s="245">
        <v>95448.87291808275</v>
      </c>
      <c r="EQ128" s="163">
        <v>3757.5098721429854</v>
      </c>
      <c r="ER128" s="164">
        <v>8446.0932231509923</v>
      </c>
      <c r="ES128" s="164">
        <v>12531.173712599011</v>
      </c>
      <c r="ET128" s="297">
        <v>207.57292678939973</v>
      </c>
      <c r="EU128" s="298">
        <v>102.32089993887305</v>
      </c>
      <c r="EV128" s="297">
        <v>207.09354358665291</v>
      </c>
      <c r="EW128" s="298">
        <v>102.08459301060779</v>
      </c>
      <c r="EX128" s="163">
        <v>193.69209534564243</v>
      </c>
      <c r="EY128" s="164">
        <v>100.23271830746748</v>
      </c>
      <c r="EZ128" s="163">
        <v>301.9800982070343</v>
      </c>
      <c r="FA128" s="164">
        <v>100.23271830746748</v>
      </c>
      <c r="FB128" s="163">
        <v>3757.5098721429854</v>
      </c>
      <c r="FC128" s="164">
        <v>8446.0932231509923</v>
      </c>
      <c r="FD128" s="162">
        <v>16006.682403224208</v>
      </c>
      <c r="FE128" s="163">
        <v>3757.5098721429854</v>
      </c>
      <c r="FF128" s="164">
        <v>8446.0932231509923</v>
      </c>
      <c r="FG128" s="245">
        <v>12531.173712599011</v>
      </c>
      <c r="FH128" s="245">
        <v>694.43043188423371</v>
      </c>
      <c r="FI128" s="245">
        <v>828.80704088676555</v>
      </c>
      <c r="FJ128" s="245">
        <v>84.318611075591406</v>
      </c>
      <c r="FK128" s="245">
        <v>1672.1298971094129</v>
      </c>
      <c r="FL128" s="245">
        <v>2086.2402662290756</v>
      </c>
      <c r="FM128" s="245">
        <v>1097.6821446664669</v>
      </c>
      <c r="FN128" s="163">
        <v>10162.202535581113</v>
      </c>
      <c r="FO128" s="164">
        <v>4223.0466115754953</v>
      </c>
      <c r="FP128" s="245">
        <v>12123.368927932052</v>
      </c>
      <c r="FQ128" s="296">
        <v>1597.5289550022903</v>
      </c>
      <c r="FR128" s="296">
        <v>884.04117128816711</v>
      </c>
      <c r="FS128" s="245">
        <v>21251.258686824815</v>
      </c>
      <c r="FT128" s="164">
        <v>112.92977304517008</v>
      </c>
      <c r="FU128" s="164">
        <v>120.71249266450114</v>
      </c>
      <c r="FV128" s="245">
        <v>1150.6588819575807</v>
      </c>
      <c r="FW128" s="163">
        <v>337.91806914723873</v>
      </c>
      <c r="FX128" s="164">
        <v>114.10716217370879</v>
      </c>
      <c r="FY128" s="164">
        <v>109514.53560855196</v>
      </c>
      <c r="FZ128" s="164">
        <v>0</v>
      </c>
      <c r="GA128" s="164">
        <v>0</v>
      </c>
      <c r="GB128" s="164">
        <v>0</v>
      </c>
      <c r="GC128" s="164">
        <v>0</v>
      </c>
      <c r="GD128" s="164">
        <v>0</v>
      </c>
      <c r="GE128" s="164">
        <v>0</v>
      </c>
      <c r="GF128" s="164">
        <v>0</v>
      </c>
      <c r="GG128" s="164">
        <v>0</v>
      </c>
      <c r="GH128" s="164">
        <v>6570.0172614715684</v>
      </c>
      <c r="GI128" s="163">
        <v>3757.5098721429854</v>
      </c>
      <c r="GJ128" s="164">
        <v>8446.0932231509923</v>
      </c>
      <c r="GK128" s="245">
        <v>12531.173712599011</v>
      </c>
      <c r="GL128" s="163">
        <v>545.78306601380837</v>
      </c>
      <c r="GM128" s="164">
        <v>119.34767976784867</v>
      </c>
    </row>
    <row r="129" spans="1:195" s="81" customFormat="1" ht="12.5" hidden="1" x14ac:dyDescent="0.25">
      <c r="A129" s="240" t="s">
        <v>218</v>
      </c>
      <c r="B129" s="107"/>
      <c r="C129" s="107"/>
      <c r="D129" s="107"/>
      <c r="E129" s="107"/>
      <c r="F129" s="95"/>
      <c r="G129" s="97"/>
      <c r="H129" s="97"/>
      <c r="I129" s="95"/>
      <c r="J129" s="97"/>
      <c r="K129" s="97"/>
      <c r="L129" s="95"/>
      <c r="M129" s="97"/>
      <c r="N129" s="95"/>
      <c r="O129" s="97"/>
      <c r="P129" s="95"/>
      <c r="Q129" s="97"/>
      <c r="R129" s="95"/>
      <c r="S129" s="97"/>
      <c r="T129" s="95"/>
      <c r="U129" s="97"/>
      <c r="V129" s="107"/>
      <c r="W129" s="107"/>
      <c r="X129" s="107"/>
      <c r="Y129" s="107"/>
      <c r="Z129" s="107"/>
      <c r="AA129" s="107"/>
      <c r="AB129" s="107"/>
      <c r="AC129" s="107"/>
      <c r="AD129" s="95"/>
      <c r="AE129" s="97"/>
      <c r="AF129" s="95"/>
      <c r="AG129" s="97"/>
      <c r="AH129" s="95"/>
      <c r="AI129" s="97"/>
      <c r="AJ129" s="95"/>
      <c r="AK129" s="97"/>
      <c r="AL129" s="95"/>
      <c r="AM129" s="97"/>
      <c r="AN129" s="95"/>
      <c r="AO129" s="97"/>
      <c r="AP129" s="95"/>
      <c r="AQ129" s="97"/>
      <c r="AR129" s="95"/>
      <c r="AS129" s="97">
        <v>0</v>
      </c>
      <c r="AT129" s="95"/>
      <c r="AU129" s="97"/>
      <c r="AV129" s="95"/>
      <c r="AW129" s="86"/>
      <c r="AX129" s="97"/>
      <c r="AY129" s="95"/>
      <c r="AZ129" s="281"/>
      <c r="BA129" s="282"/>
      <c r="BB129" s="95"/>
      <c r="BC129" s="86"/>
      <c r="BD129" s="97"/>
      <c r="BE129" s="95"/>
      <c r="BF129" s="86"/>
      <c r="BG129" s="97"/>
      <c r="BH129" s="95"/>
      <c r="BI129" s="86"/>
      <c r="BJ129" s="97"/>
      <c r="BK129" s="95"/>
      <c r="BL129" s="86"/>
      <c r="BM129" s="97"/>
      <c r="BN129" s="95"/>
      <c r="BO129" s="86"/>
      <c r="BP129" s="97"/>
      <c r="BQ129" s="95"/>
      <c r="BR129" s="86"/>
      <c r="BS129" s="97"/>
      <c r="BT129" s="95"/>
      <c r="BU129" s="86"/>
      <c r="BV129" s="97"/>
      <c r="BW129" s="95"/>
      <c r="BX129" s="86"/>
      <c r="BY129" s="97"/>
      <c r="BZ129" s="95"/>
      <c r="CA129" s="86"/>
      <c r="CB129" s="97"/>
      <c r="CC129" s="95"/>
      <c r="CD129" s="86"/>
      <c r="CE129" s="97"/>
      <c r="CF129" s="95"/>
      <c r="CG129" s="86"/>
      <c r="CH129" s="97"/>
      <c r="CI129" s="95"/>
      <c r="CJ129" s="97"/>
      <c r="CK129" s="86"/>
      <c r="CL129" s="86"/>
      <c r="CM129" s="86"/>
      <c r="CN129" s="95"/>
      <c r="CO129" s="97"/>
      <c r="CP129" s="86"/>
      <c r="CQ129" s="95"/>
      <c r="CR129" s="86"/>
      <c r="CS129" s="86"/>
      <c r="CT129" s="86"/>
      <c r="CU129" s="86"/>
      <c r="CV129" s="97"/>
      <c r="CW129" s="86"/>
      <c r="CX129" s="86"/>
      <c r="CY129" s="86"/>
      <c r="CZ129" s="86"/>
      <c r="DA129" s="86"/>
      <c r="DB129" s="95"/>
      <c r="DC129" s="86"/>
      <c r="DD129" s="86"/>
      <c r="DE129" s="86"/>
      <c r="DF129" s="97"/>
      <c r="DG129" s="107"/>
      <c r="DH129" s="86"/>
      <c r="DI129" s="107"/>
      <c r="DJ129" s="86"/>
      <c r="DK129" s="86"/>
      <c r="DL129" s="95"/>
      <c r="DM129" s="97"/>
      <c r="DN129" s="95"/>
      <c r="DO129" s="97"/>
      <c r="DP129" s="95"/>
      <c r="DQ129" s="97"/>
      <c r="DR129" s="95"/>
      <c r="DS129" s="97"/>
      <c r="DT129" s="95"/>
      <c r="DU129" s="86"/>
      <c r="DV129" s="97"/>
      <c r="DW129" s="95"/>
      <c r="DX129" s="97"/>
      <c r="DY129" s="86"/>
      <c r="DZ129" s="86"/>
      <c r="EA129" s="95"/>
      <c r="EB129" s="97"/>
      <c r="EC129" s="86"/>
      <c r="ED129" s="86"/>
      <c r="EE129" s="95"/>
      <c r="EF129" s="86"/>
      <c r="EG129" s="97"/>
      <c r="EH129" s="95"/>
      <c r="EI129" s="86"/>
      <c r="EJ129" s="97"/>
      <c r="EK129" s="107"/>
      <c r="EL129" s="97"/>
      <c r="EM129" s="107"/>
      <c r="EN129" s="107"/>
      <c r="EO129" s="95"/>
      <c r="EP129" s="107"/>
      <c r="EQ129" s="95"/>
      <c r="ER129" s="97"/>
      <c r="ES129" s="97"/>
      <c r="ET129" s="95"/>
      <c r="EU129" s="97"/>
      <c r="EV129" s="95"/>
      <c r="EW129" s="97"/>
      <c r="EX129" s="95"/>
      <c r="EY129" s="97"/>
      <c r="EZ129" s="95"/>
      <c r="FA129" s="97"/>
      <c r="FB129" s="95"/>
      <c r="FC129" s="97"/>
      <c r="FD129" s="86"/>
      <c r="FE129" s="95"/>
      <c r="FF129" s="97"/>
      <c r="FG129" s="107"/>
      <c r="FH129" s="107"/>
      <c r="FI129" s="107"/>
      <c r="FJ129" s="107"/>
      <c r="FK129" s="107"/>
      <c r="FL129" s="107"/>
      <c r="FM129" s="107"/>
      <c r="FN129" s="95"/>
      <c r="FO129" s="97"/>
      <c r="FP129" s="107"/>
      <c r="FQ129" s="107"/>
      <c r="FR129" s="107"/>
      <c r="FS129" s="107"/>
      <c r="FT129" s="97"/>
      <c r="FU129" s="97"/>
      <c r="FV129" s="107"/>
      <c r="FW129" s="95"/>
      <c r="FX129" s="97"/>
      <c r="FY129" s="97"/>
      <c r="FZ129" s="97"/>
      <c r="GA129" s="97"/>
      <c r="GB129" s="97"/>
      <c r="GC129" s="97"/>
      <c r="GD129" s="97"/>
      <c r="GE129" s="97"/>
      <c r="GF129" s="97"/>
      <c r="GG129" s="97"/>
      <c r="GH129" s="97"/>
      <c r="GI129" s="95"/>
      <c r="GJ129" s="97"/>
      <c r="GK129" s="107"/>
      <c r="GL129" s="95"/>
      <c r="GM129" s="97"/>
    </row>
    <row r="130" spans="1:195" s="81" customFormat="1" ht="12.5" hidden="1" x14ac:dyDescent="0.25">
      <c r="A130" s="240" t="s">
        <v>207</v>
      </c>
      <c r="B130" s="189">
        <v>3.7028362256875377E-2</v>
      </c>
      <c r="C130" s="189">
        <v>8.2519977882441947E-2</v>
      </c>
      <c r="D130" s="189">
        <v>2.0359767443896309E-2</v>
      </c>
      <c r="E130" s="189">
        <v>2.0302126686398487E-2</v>
      </c>
      <c r="F130" s="182">
        <v>9.7019926073801804E-3</v>
      </c>
      <c r="G130" s="183">
        <v>2.1389808186000069E-2</v>
      </c>
      <c r="H130" s="183">
        <v>2.2262708459230847E-2</v>
      </c>
      <c r="I130" s="182">
        <v>2.4091711601106989E-3</v>
      </c>
      <c r="J130" s="183">
        <v>2.1389808186000069E-2</v>
      </c>
      <c r="K130" s="183">
        <v>2.2262708459230847E-2</v>
      </c>
      <c r="L130" s="182">
        <v>9.2773702668750707E-3</v>
      </c>
      <c r="M130" s="183">
        <v>2.171803757253192E-2</v>
      </c>
      <c r="N130" s="182">
        <v>9.3163423950504507E-3</v>
      </c>
      <c r="O130" s="183">
        <v>2.1809270122235849E-2</v>
      </c>
      <c r="P130" s="182">
        <v>2.4564158848298691E-3</v>
      </c>
      <c r="Q130" s="183">
        <v>2.1809270122235849E-2</v>
      </c>
      <c r="R130" s="182">
        <v>1.9357406167335476E-2</v>
      </c>
      <c r="S130" s="183">
        <v>2.4924849198365195E-2</v>
      </c>
      <c r="T130" s="182">
        <v>3.0573023253681799E-2</v>
      </c>
      <c r="U130" s="183">
        <v>2.3500521256669356E-2</v>
      </c>
      <c r="V130" s="189">
        <v>1.7261886820192782E-2</v>
      </c>
      <c r="W130" s="189">
        <v>1.7261886820192782E-2</v>
      </c>
      <c r="X130" s="189">
        <v>1.8280832547664612E-2</v>
      </c>
      <c r="Y130" s="189">
        <v>4.0310501721849801E-2</v>
      </c>
      <c r="Z130" s="189">
        <v>3.4838364665048527E-2</v>
      </c>
      <c r="AA130" s="189">
        <v>3.8887997648225953E-2</v>
      </c>
      <c r="AB130" s="189">
        <v>4.2976861141347363E-2</v>
      </c>
      <c r="AC130" s="189">
        <v>0.57379512710601777</v>
      </c>
      <c r="AD130" s="182">
        <v>5.9649617552906861E-2</v>
      </c>
      <c r="AE130" s="183">
        <v>0</v>
      </c>
      <c r="AF130" s="182">
        <v>7.0470766107732993E-2</v>
      </c>
      <c r="AG130" s="183">
        <v>0</v>
      </c>
      <c r="AH130" s="182">
        <v>2.6401987209871296E-2</v>
      </c>
      <c r="AI130" s="183">
        <v>8.6094953329581541E-3</v>
      </c>
      <c r="AJ130" s="182">
        <v>6.0626722892265755E-2</v>
      </c>
      <c r="AK130" s="183">
        <v>4.6250891743221646E-2</v>
      </c>
      <c r="AL130" s="182">
        <v>2.9060554034000576E-2</v>
      </c>
      <c r="AM130" s="183">
        <v>4.0222039266225439E-2</v>
      </c>
      <c r="AN130" s="182">
        <v>7.9231779398428424E-3</v>
      </c>
      <c r="AO130" s="183">
        <v>2.14890677319989E-2</v>
      </c>
      <c r="AP130" s="182">
        <v>7.8570020915969801E-3</v>
      </c>
      <c r="AQ130" s="183">
        <v>2.379473761498423E-2</v>
      </c>
      <c r="AR130" s="182">
        <v>4.0841456444179601E-2</v>
      </c>
      <c r="AS130" s="183">
        <v>0</v>
      </c>
      <c r="AT130" s="182">
        <v>1.3249927742230494E-2</v>
      </c>
      <c r="AU130" s="183">
        <v>4.8375068988815391E-2</v>
      </c>
      <c r="AV130" s="182">
        <v>2.0824140800620548</v>
      </c>
      <c r="AW130" s="181">
        <v>1.4463429869492106</v>
      </c>
      <c r="AX130" s="183">
        <v>0.37879702753645533</v>
      </c>
      <c r="AY130" s="182">
        <v>2.0824140800620548</v>
      </c>
      <c r="AZ130" s="300">
        <v>0</v>
      </c>
      <c r="BA130" s="301">
        <v>0</v>
      </c>
      <c r="BB130" s="182">
        <v>2.8767339466835433</v>
      </c>
      <c r="BC130" s="181">
        <v>1.4463429869492106</v>
      </c>
      <c r="BD130" s="183">
        <v>0.37879702753645533</v>
      </c>
      <c r="BE130" s="182">
        <v>2.8767339466835433</v>
      </c>
      <c r="BF130" s="181">
        <v>0</v>
      </c>
      <c r="BG130" s="183">
        <v>0</v>
      </c>
      <c r="BH130" s="182">
        <v>2.3351522194416194</v>
      </c>
      <c r="BI130" s="181">
        <v>1.4463429869492106</v>
      </c>
      <c r="BJ130" s="183">
        <v>0.37879702753645533</v>
      </c>
      <c r="BK130" s="182">
        <v>2.3351522194416194</v>
      </c>
      <c r="BL130" s="181">
        <v>1.4463429869492106</v>
      </c>
      <c r="BM130" s="183">
        <v>0.37879702753645533</v>
      </c>
      <c r="BN130" s="182">
        <v>1.5408323528201304</v>
      </c>
      <c r="BO130" s="181">
        <v>0</v>
      </c>
      <c r="BP130" s="183">
        <v>0</v>
      </c>
      <c r="BQ130" s="182">
        <v>2.5878903588211837</v>
      </c>
      <c r="BR130" s="181">
        <v>0</v>
      </c>
      <c r="BS130" s="183">
        <v>0</v>
      </c>
      <c r="BT130" s="182">
        <v>2.5156794618555938</v>
      </c>
      <c r="BU130" s="181">
        <v>1.4463429869492106</v>
      </c>
      <c r="BV130" s="183">
        <v>0.37879702753645533</v>
      </c>
      <c r="BW130" s="182">
        <v>2.4073631164072093</v>
      </c>
      <c r="BX130" s="181">
        <v>1.4463429869492106</v>
      </c>
      <c r="BY130" s="183">
        <v>0.37879702753645533</v>
      </c>
      <c r="BZ130" s="182">
        <v>0</v>
      </c>
      <c r="CA130" s="181">
        <v>0.21544227808134028</v>
      </c>
      <c r="CB130" s="183">
        <v>0</v>
      </c>
      <c r="CC130" s="182">
        <v>2.4434685648900039</v>
      </c>
      <c r="CD130" s="181">
        <v>1.4463429869492106</v>
      </c>
      <c r="CE130" s="183">
        <v>0.37879702753645533</v>
      </c>
      <c r="CF130" s="182">
        <v>2.4434685648900039</v>
      </c>
      <c r="CG130" s="181">
        <v>1.4463429869492106</v>
      </c>
      <c r="CH130" s="183">
        <v>0.37879702753645533</v>
      </c>
      <c r="CI130" s="182">
        <v>0.12626567584548509</v>
      </c>
      <c r="CJ130" s="183">
        <v>0.36927906049767073</v>
      </c>
      <c r="CK130" s="181">
        <v>0.2952855079175325</v>
      </c>
      <c r="CL130" s="181">
        <v>0.3323511544479037</v>
      </c>
      <c r="CM130" s="181">
        <v>0.16617557722395185</v>
      </c>
      <c r="CN130" s="182">
        <v>0.12626567584548509</v>
      </c>
      <c r="CO130" s="183">
        <v>0.36927906049767073</v>
      </c>
      <c r="CP130" s="181">
        <v>0.98672058273128238</v>
      </c>
      <c r="CQ130" s="182">
        <v>0.3956561362475044</v>
      </c>
      <c r="CR130" s="181">
        <v>0.3956561362475044</v>
      </c>
      <c r="CS130" s="181">
        <v>0.2952855079175325</v>
      </c>
      <c r="CT130" s="181">
        <v>0.20669985554227277</v>
      </c>
      <c r="CU130" s="181">
        <v>0.71218104524550796</v>
      </c>
      <c r="CV130" s="183">
        <v>0.39296154281108547</v>
      </c>
      <c r="CW130" s="181">
        <v>0.63304981799600701</v>
      </c>
      <c r="CX130" s="181">
        <v>0.63304981799600701</v>
      </c>
      <c r="CY130" s="181">
        <v>0.44313487259720485</v>
      </c>
      <c r="CZ130" s="181">
        <v>0.31023688043712999</v>
      </c>
      <c r="DA130" s="181">
        <v>1.1869684087425132</v>
      </c>
      <c r="DB130" s="182">
        <v>0.31652490899800351</v>
      </c>
      <c r="DC130" s="181">
        <v>0.31652490899800351</v>
      </c>
      <c r="DD130" s="181">
        <v>0.22156743629860243</v>
      </c>
      <c r="DE130" s="181">
        <v>0.155118440218565</v>
      </c>
      <c r="DF130" s="183">
        <v>0.5934842043712566</v>
      </c>
      <c r="DG130" s="189">
        <v>0.11078371814930121</v>
      </c>
      <c r="DH130" s="181">
        <v>9.7750339543501069E-2</v>
      </c>
      <c r="DI130" s="189">
        <v>3.9647311793587735E-2</v>
      </c>
      <c r="DJ130" s="181">
        <v>0.46159882562208837</v>
      </c>
      <c r="DK130" s="181">
        <v>0.23079941281104419</v>
      </c>
      <c r="DL130" s="182">
        <v>9.2922060991944451E-3</v>
      </c>
      <c r="DM130" s="183">
        <v>2.4764271538557953E-2</v>
      </c>
      <c r="DN130" s="182">
        <v>2.0129435144809835E-2</v>
      </c>
      <c r="DO130" s="183">
        <v>2.1131394722953691E-2</v>
      </c>
      <c r="DP130" s="182">
        <v>1.7405066038394309E-2</v>
      </c>
      <c r="DQ130" s="183">
        <v>2.1493083352125845E-2</v>
      </c>
      <c r="DR130" s="182">
        <v>0.40228954481603396</v>
      </c>
      <c r="DS130" s="183">
        <v>3.448196098423148E-2</v>
      </c>
      <c r="DT130" s="182">
        <v>0.77287995360734252</v>
      </c>
      <c r="DU130" s="181">
        <v>2.676940344785303E-2</v>
      </c>
      <c r="DV130" s="183">
        <v>3.448196098423148E-2</v>
      </c>
      <c r="DW130" s="182">
        <v>5.9871527933637841E-2</v>
      </c>
      <c r="DX130" s="183">
        <v>3.448196098423148E-2</v>
      </c>
      <c r="DY130" s="176">
        <v>0.28422071997957554</v>
      </c>
      <c r="DZ130" s="176">
        <v>5.1506137097316794E-2</v>
      </c>
      <c r="EA130" s="182">
        <v>4.1653235815046763E-2</v>
      </c>
      <c r="EB130" s="183">
        <v>2.7042421754904886E-2</v>
      </c>
      <c r="EC130" s="181">
        <v>1.2308511190796065</v>
      </c>
      <c r="ED130" s="181">
        <v>0.79910226488630853</v>
      </c>
      <c r="EE130" s="182">
        <v>1.0914684690148233</v>
      </c>
      <c r="EF130" s="181">
        <v>0.54541976584884722</v>
      </c>
      <c r="EG130" s="183">
        <v>1.0914684690148233</v>
      </c>
      <c r="EH130" s="182">
        <v>3.1475257898056981</v>
      </c>
      <c r="EI130" s="181">
        <v>2.8933720774360498</v>
      </c>
      <c r="EJ130" s="183">
        <v>1.5724848246935053</v>
      </c>
      <c r="EK130" s="189">
        <v>4.2936707471968753E-2</v>
      </c>
      <c r="EL130" s="183">
        <v>5.7858929959663567E-2</v>
      </c>
      <c r="EM130" s="189">
        <v>1.2421682091249922E-3</v>
      </c>
      <c r="EN130" s="189">
        <v>8.0058997016946006E-4</v>
      </c>
      <c r="EO130" s="182">
        <v>0.12626567584548509</v>
      </c>
      <c r="EP130" s="189">
        <v>5.7022132146655844</v>
      </c>
      <c r="EQ130" s="182">
        <v>0.12626567584548509</v>
      </c>
      <c r="ER130" s="183">
        <v>0.36927906049767073</v>
      </c>
      <c r="ES130" s="183">
        <v>0.81978929626243624</v>
      </c>
      <c r="ET130" s="182">
        <v>9.1897275988571392E-3</v>
      </c>
      <c r="EU130" s="183">
        <v>2.1512868790623262E-2</v>
      </c>
      <c r="EV130" s="182">
        <v>9.1685042094833361E-3</v>
      </c>
      <c r="EW130" s="183">
        <v>2.146318549087587E-2</v>
      </c>
      <c r="EX130" s="182">
        <v>7.7700769625099302E-3</v>
      </c>
      <c r="EY130" s="183">
        <v>2.1073830652039112E-2</v>
      </c>
      <c r="EZ130" s="182">
        <v>2.0074600513809944E-2</v>
      </c>
      <c r="FA130" s="183">
        <v>2.1073830652039112E-2</v>
      </c>
      <c r="FB130" s="182">
        <v>0.12626567584548509</v>
      </c>
      <c r="FC130" s="183">
        <v>0.36927906049767073</v>
      </c>
      <c r="FD130" s="181">
        <v>0.98672058273128238</v>
      </c>
      <c r="FE130" s="182">
        <v>0.12626567584548509</v>
      </c>
      <c r="FF130" s="183">
        <v>0.36927906049767073</v>
      </c>
      <c r="FG130" s="189">
        <v>0.81978929626243624</v>
      </c>
      <c r="FH130" s="189">
        <v>3.7733497339928728E-4</v>
      </c>
      <c r="FI130" s="189">
        <v>2.5398257638395965E-2</v>
      </c>
      <c r="FJ130" s="189">
        <v>8.0706597463386432E-4</v>
      </c>
      <c r="FK130" s="189">
        <v>5.1241343082957344E-2</v>
      </c>
      <c r="FL130" s="189">
        <v>1.1336073121480132E-3</v>
      </c>
      <c r="FM130" s="189">
        <v>3.3637761915580669E-2</v>
      </c>
      <c r="FN130" s="182">
        <v>0.69733801914830029</v>
      </c>
      <c r="FO130" s="183">
        <v>0.88789140542923162</v>
      </c>
      <c r="FP130" s="189">
        <v>0.72628300393478928</v>
      </c>
      <c r="FQ130" s="189">
        <v>3.5909088396195721E-2</v>
      </c>
      <c r="FR130" s="189">
        <v>5.8221774497451487E-2</v>
      </c>
      <c r="FS130" s="189">
        <v>1.320856425353067</v>
      </c>
      <c r="FT130" s="183">
        <v>2.3743373949280815E-2</v>
      </c>
      <c r="FU130" s="183">
        <v>2.5379683110995588E-2</v>
      </c>
      <c r="FV130" s="189">
        <v>3.5261199888696491E-2</v>
      </c>
      <c r="FW130" s="182">
        <v>3.121100643311752E-2</v>
      </c>
      <c r="FX130" s="183">
        <v>2.3990918858022736E-2</v>
      </c>
      <c r="FY130" s="183">
        <v>3.513039975636743</v>
      </c>
      <c r="FZ130" s="183">
        <v>0</v>
      </c>
      <c r="GA130" s="183">
        <v>0</v>
      </c>
      <c r="GB130" s="183">
        <v>0</v>
      </c>
      <c r="GC130" s="183">
        <v>0</v>
      </c>
      <c r="GD130" s="183">
        <v>0</v>
      </c>
      <c r="GE130" s="183">
        <v>0</v>
      </c>
      <c r="GF130" s="183">
        <v>0</v>
      </c>
      <c r="GG130" s="183">
        <v>0</v>
      </c>
      <c r="GH130" s="183">
        <v>0.22077591225677637</v>
      </c>
      <c r="GI130" s="182">
        <v>0.12626567584548509</v>
      </c>
      <c r="GJ130" s="183">
        <v>0.36927906049767073</v>
      </c>
      <c r="GK130" s="189">
        <v>0.81978929626243624</v>
      </c>
      <c r="GL130" s="182">
        <v>1.9487789544446878E-2</v>
      </c>
      <c r="GM130" s="183">
        <v>2.5092732538952382E-2</v>
      </c>
    </row>
    <row r="131" spans="1:195" s="81" customFormat="1" ht="12.5" hidden="1" x14ac:dyDescent="0.25">
      <c r="A131" s="240" t="s">
        <v>208</v>
      </c>
      <c r="B131" s="189">
        <v>0.12103049926106282</v>
      </c>
      <c r="C131" s="189">
        <v>0.15855818696148238</v>
      </c>
      <c r="D131" s="189">
        <v>0.16378393343800537</v>
      </c>
      <c r="E131" s="189">
        <v>0.16332024297516712</v>
      </c>
      <c r="F131" s="182">
        <v>4.5215726484551091E-2</v>
      </c>
      <c r="G131" s="183">
        <v>6.4762673643334698E-2</v>
      </c>
      <c r="H131" s="183">
        <v>6.740558446454642E-2</v>
      </c>
      <c r="I131" s="182">
        <v>1.5393394263945655E-2</v>
      </c>
      <c r="J131" s="183">
        <v>6.4762673643334698E-2</v>
      </c>
      <c r="K131" s="183">
        <v>6.740558446454642E-2</v>
      </c>
      <c r="L131" s="182">
        <v>4.0709475643518768E-2</v>
      </c>
      <c r="M131" s="183">
        <v>6.5756465287246074E-2</v>
      </c>
      <c r="N131" s="182">
        <v>4.0880486916874591E-2</v>
      </c>
      <c r="O131" s="183">
        <v>6.6032693282875893E-2</v>
      </c>
      <c r="P131" s="182">
        <v>1.5695264337162184E-2</v>
      </c>
      <c r="Q131" s="183">
        <v>6.6032693282875893E-2</v>
      </c>
      <c r="R131" s="182">
        <v>6.3433261399915036E-2</v>
      </c>
      <c r="S131" s="183">
        <v>7.5465841498268987E-2</v>
      </c>
      <c r="T131" s="182">
        <v>8.8318862696414396E-2</v>
      </c>
      <c r="U131" s="183">
        <v>7.1153353754245877E-2</v>
      </c>
      <c r="V131" s="189">
        <v>4.5151417410388847E-2</v>
      </c>
      <c r="W131" s="189">
        <v>4.5151417410388847E-2</v>
      </c>
      <c r="X131" s="189">
        <v>3.091540026281292E-2</v>
      </c>
      <c r="Y131" s="189">
        <v>0.10928822194962945</v>
      </c>
      <c r="Z131" s="189">
        <v>0.10302402551817952</v>
      </c>
      <c r="AA131" s="189">
        <v>0.10543158573122714</v>
      </c>
      <c r="AB131" s="189">
        <v>0.13973538043909875</v>
      </c>
      <c r="AC131" s="189">
        <v>3.0319305033736925</v>
      </c>
      <c r="AD131" s="182">
        <v>8.888630323396321E-2</v>
      </c>
      <c r="AE131" s="183">
        <v>0</v>
      </c>
      <c r="AF131" s="182">
        <v>0.10501382737466998</v>
      </c>
      <c r="AG131" s="183">
        <v>0</v>
      </c>
      <c r="AH131" s="182">
        <v>8.9410159146220261E-2</v>
      </c>
      <c r="AI131" s="183">
        <v>1.663641844808033E-2</v>
      </c>
      <c r="AJ131" s="182">
        <v>0.1885911367968845</v>
      </c>
      <c r="AK131" s="183">
        <v>0.14003544966990183</v>
      </c>
      <c r="AL131" s="182">
        <v>0.11311522455667114</v>
      </c>
      <c r="AM131" s="183">
        <v>0.12178168123886625</v>
      </c>
      <c r="AN131" s="182">
        <v>3.8071316981936401E-2</v>
      </c>
      <c r="AO131" s="183">
        <v>6.5063205257625434E-2</v>
      </c>
      <c r="AP131" s="182">
        <v>3.7128941303913796E-2</v>
      </c>
      <c r="AQ131" s="183">
        <v>7.20441629577874E-2</v>
      </c>
      <c r="AR131" s="182">
        <v>0.32854866354429141</v>
      </c>
      <c r="AS131" s="183">
        <v>0</v>
      </c>
      <c r="AT131" s="182">
        <v>4.5692569320852777E-2</v>
      </c>
      <c r="AU131" s="183">
        <v>0.14646689573621227</v>
      </c>
      <c r="AV131" s="182">
        <v>3.7467258333726043</v>
      </c>
      <c r="AW131" s="181">
        <v>2.1436481324747034</v>
      </c>
      <c r="AX131" s="183">
        <v>0.55848593991799078</v>
      </c>
      <c r="AY131" s="182">
        <v>3.7467258333726043</v>
      </c>
      <c r="AZ131" s="300">
        <v>0</v>
      </c>
      <c r="BA131" s="301">
        <v>0</v>
      </c>
      <c r="BB131" s="182">
        <v>5.1252035285190924</v>
      </c>
      <c r="BC131" s="181">
        <v>2.1436481324747034</v>
      </c>
      <c r="BD131" s="183">
        <v>0.55848593991799078</v>
      </c>
      <c r="BE131" s="182">
        <v>5.1252035285190924</v>
      </c>
      <c r="BF131" s="181">
        <v>0</v>
      </c>
      <c r="BG131" s="183">
        <v>0</v>
      </c>
      <c r="BH131" s="182">
        <v>4.1853323727373954</v>
      </c>
      <c r="BI131" s="181">
        <v>2.1436481324747034</v>
      </c>
      <c r="BJ131" s="183">
        <v>0.55848593991799078</v>
      </c>
      <c r="BK131" s="182">
        <v>4.1853323727373954</v>
      </c>
      <c r="BL131" s="181">
        <v>2.1436481324747034</v>
      </c>
      <c r="BM131" s="183">
        <v>0.55848593991799078</v>
      </c>
      <c r="BN131" s="182">
        <v>2.8068546775909082</v>
      </c>
      <c r="BO131" s="181">
        <v>0</v>
      </c>
      <c r="BP131" s="183">
        <v>0</v>
      </c>
      <c r="BQ131" s="182">
        <v>4.6239389121021874</v>
      </c>
      <c r="BR131" s="181">
        <v>0</v>
      </c>
      <c r="BS131" s="183">
        <v>0</v>
      </c>
      <c r="BT131" s="182">
        <v>4.4986227579979614</v>
      </c>
      <c r="BU131" s="181">
        <v>2.1436481324747034</v>
      </c>
      <c r="BV131" s="183">
        <v>0.55848593991799078</v>
      </c>
      <c r="BW131" s="182">
        <v>4.3106485268416224</v>
      </c>
      <c r="BX131" s="181">
        <v>2.1436481324747034</v>
      </c>
      <c r="BY131" s="183">
        <v>0.55848593991799078</v>
      </c>
      <c r="BZ131" s="182">
        <v>0</v>
      </c>
      <c r="CA131" s="181">
        <v>0.13921309137852925</v>
      </c>
      <c r="CB131" s="183">
        <v>0</v>
      </c>
      <c r="CC131" s="182">
        <v>4.3733066038937354</v>
      </c>
      <c r="CD131" s="181">
        <v>2.1436481324747034</v>
      </c>
      <c r="CE131" s="183">
        <v>0.55848593991799078</v>
      </c>
      <c r="CF131" s="182">
        <v>4.3733066038937354</v>
      </c>
      <c r="CG131" s="181">
        <v>2.1436481324747034</v>
      </c>
      <c r="CH131" s="183">
        <v>0.55848593991799078</v>
      </c>
      <c r="CI131" s="182">
        <v>0.18616197997266362</v>
      </c>
      <c r="CJ131" s="183">
        <v>0.54731441680205195</v>
      </c>
      <c r="CK131" s="181">
        <v>0.43764738606672604</v>
      </c>
      <c r="CL131" s="181">
        <v>0.49258297512184679</v>
      </c>
      <c r="CM131" s="181">
        <v>0.24629148756092339</v>
      </c>
      <c r="CN131" s="182">
        <v>0.18616197997266362</v>
      </c>
      <c r="CO131" s="183">
        <v>0.54731441680205195</v>
      </c>
      <c r="CP131" s="181">
        <v>3.456141856239364</v>
      </c>
      <c r="CQ131" s="182">
        <v>0.58640830371648422</v>
      </c>
      <c r="CR131" s="181">
        <v>0.58640830371648422</v>
      </c>
      <c r="CS131" s="181">
        <v>0.43764738606672604</v>
      </c>
      <c r="CT131" s="181">
        <v>0.30635317024670827</v>
      </c>
      <c r="CU131" s="181">
        <v>1.0555349466896715</v>
      </c>
      <c r="CV131" s="183">
        <v>0.58241460357766583</v>
      </c>
      <c r="CW131" s="181">
        <v>0.9382532859463748</v>
      </c>
      <c r="CX131" s="181">
        <v>0.9382532859463748</v>
      </c>
      <c r="CY131" s="181">
        <v>0.65677730016246227</v>
      </c>
      <c r="CZ131" s="181">
        <v>0.20046685158508212</v>
      </c>
      <c r="DA131" s="181">
        <v>1.7592249111494527</v>
      </c>
      <c r="DB131" s="182">
        <v>0.4691266429731874</v>
      </c>
      <c r="DC131" s="181">
        <v>0.4691266429731874</v>
      </c>
      <c r="DD131" s="181">
        <v>0.32838865008123114</v>
      </c>
      <c r="DE131" s="181">
        <v>0.10023342579254106</v>
      </c>
      <c r="DF131" s="183">
        <v>0.87961245557472634</v>
      </c>
      <c r="DG131" s="189">
        <v>0.16419432504061557</v>
      </c>
      <c r="DH131" s="181">
        <v>0.14487734562407259</v>
      </c>
      <c r="DI131" s="189">
        <v>0.10202491484863416</v>
      </c>
      <c r="DJ131" s="181">
        <v>0.68414302100256497</v>
      </c>
      <c r="DK131" s="181">
        <v>0.34207151050128248</v>
      </c>
      <c r="DL131" s="182">
        <v>4.3911121674492917E-2</v>
      </c>
      <c r="DM131" s="183">
        <v>7.4979654876767929E-2</v>
      </c>
      <c r="DN131" s="182">
        <v>5.0382116599079887E-2</v>
      </c>
      <c r="DO131" s="183">
        <v>6.3980266123510821E-2</v>
      </c>
      <c r="DP131" s="182">
        <v>6.384376658755142E-2</v>
      </c>
      <c r="DQ131" s="183">
        <v>6.5075363491747765E-2</v>
      </c>
      <c r="DR131" s="182">
        <v>1.2180261867938935</v>
      </c>
      <c r="DS131" s="183">
        <v>0.10440224458233374</v>
      </c>
      <c r="DT131" s="182">
        <v>1.9799867088627425</v>
      </c>
      <c r="DU131" s="181">
        <v>4.5270740281072447E-2</v>
      </c>
      <c r="DV131" s="183">
        <v>0.10440224458233374</v>
      </c>
      <c r="DW131" s="182">
        <v>0.15274548042528785</v>
      </c>
      <c r="DX131" s="183">
        <v>0.10440224458233374</v>
      </c>
      <c r="DY131" s="176">
        <v>0.51265961343425936</v>
      </c>
      <c r="DZ131" s="176">
        <v>0.17009263582322892</v>
      </c>
      <c r="EA131" s="182">
        <v>0.13552508294358551</v>
      </c>
      <c r="EB131" s="183">
        <v>8.1877290315515577E-2</v>
      </c>
      <c r="EC131" s="181">
        <v>4.0047596961052916</v>
      </c>
      <c r="ED131" s="181">
        <v>2.4194699989106963</v>
      </c>
      <c r="EE131" s="182">
        <v>2.2020782324536121</v>
      </c>
      <c r="EF131" s="181">
        <v>0.39081089920436307</v>
      </c>
      <c r="EG131" s="183">
        <v>2.2020782324536121</v>
      </c>
      <c r="EH131" s="182">
        <v>2.0338477632837892</v>
      </c>
      <c r="EI131" s="181">
        <v>3.9996232721295581</v>
      </c>
      <c r="EJ131" s="183">
        <v>2.173708300070412</v>
      </c>
      <c r="EK131" s="189">
        <v>0.34540388823273499</v>
      </c>
      <c r="EL131" s="183">
        <v>3.738690741330495E-2</v>
      </c>
      <c r="EM131" s="189">
        <v>2.8037105668013316E-3</v>
      </c>
      <c r="EN131" s="189">
        <v>1.6007972910608024E-3</v>
      </c>
      <c r="EO131" s="182">
        <v>0.18616197997266362</v>
      </c>
      <c r="EP131" s="189">
        <v>9.755967258260192</v>
      </c>
      <c r="EQ131" s="182">
        <v>0.18616197997266362</v>
      </c>
      <c r="ER131" s="183">
        <v>0.54731441680205195</v>
      </c>
      <c r="ES131" s="183">
        <v>1.7250099166635782</v>
      </c>
      <c r="ET131" s="182">
        <v>4.0324896074484196E-2</v>
      </c>
      <c r="EU131" s="183">
        <v>6.513526855892536E-2</v>
      </c>
      <c r="EV131" s="182">
        <v>4.0231766984242912E-2</v>
      </c>
      <c r="EW131" s="183">
        <v>6.498484068696482E-2</v>
      </c>
      <c r="EX131" s="182">
        <v>3.7335658148758527E-2</v>
      </c>
      <c r="EY131" s="183">
        <v>6.3805977363845245E-2</v>
      </c>
      <c r="EZ131" s="182">
        <v>5.0244870583340762E-2</v>
      </c>
      <c r="FA131" s="183">
        <v>6.3805977363845245E-2</v>
      </c>
      <c r="FB131" s="182">
        <v>0.18616197997266362</v>
      </c>
      <c r="FC131" s="183">
        <v>0.54731441680205195</v>
      </c>
      <c r="FD131" s="181">
        <v>3.456141856239364</v>
      </c>
      <c r="FE131" s="182">
        <v>0.18616197997266362</v>
      </c>
      <c r="FF131" s="183">
        <v>0.54731441680205195</v>
      </c>
      <c r="FG131" s="189">
        <v>1.7250099166635782</v>
      </c>
      <c r="FH131" s="189">
        <v>1.8513845796641515E-3</v>
      </c>
      <c r="FI131" s="189">
        <v>1.6411681091371099E-2</v>
      </c>
      <c r="FJ131" s="189">
        <v>3.8877427291180195E-3</v>
      </c>
      <c r="FK131" s="189">
        <v>3.3110798124187435E-2</v>
      </c>
      <c r="FL131" s="189">
        <v>5.562015834891923E-3</v>
      </c>
      <c r="FM131" s="189">
        <v>2.1735830427651461E-2</v>
      </c>
      <c r="FN131" s="182">
        <v>2.200813729209635</v>
      </c>
      <c r="FO131" s="183">
        <v>2.6882999987896627</v>
      </c>
      <c r="FP131" s="189">
        <v>1.4522188742836983</v>
      </c>
      <c r="FQ131" s="189">
        <v>0.12118735303813535</v>
      </c>
      <c r="FR131" s="189">
        <v>0.1904337317908795</v>
      </c>
      <c r="FS131" s="189">
        <v>2.2997544299025652</v>
      </c>
      <c r="FT131" s="183">
        <v>7.1888647382792534E-2</v>
      </c>
      <c r="FU131" s="183">
        <v>7.6842958113315707E-2</v>
      </c>
      <c r="FV131" s="189">
        <v>2.2784853028560922E-2</v>
      </c>
      <c r="FW131" s="182">
        <v>9.0161858345214702E-2</v>
      </c>
      <c r="FX131" s="183">
        <v>7.2638147798949379E-2</v>
      </c>
      <c r="FY131" s="183">
        <v>3.4380829023773964</v>
      </c>
      <c r="FZ131" s="183">
        <v>0</v>
      </c>
      <c r="GA131" s="183">
        <v>0</v>
      </c>
      <c r="GB131" s="183">
        <v>0</v>
      </c>
      <c r="GC131" s="183">
        <v>0</v>
      </c>
      <c r="GD131" s="183">
        <v>0</v>
      </c>
      <c r="GE131" s="183">
        <v>0</v>
      </c>
      <c r="GF131" s="183">
        <v>0</v>
      </c>
      <c r="GG131" s="183">
        <v>0</v>
      </c>
      <c r="GH131" s="183">
        <v>0.32550477935339989</v>
      </c>
      <c r="GI131" s="182">
        <v>0.18616197997266362</v>
      </c>
      <c r="GJ131" s="183">
        <v>0.54731441680205195</v>
      </c>
      <c r="GK131" s="189">
        <v>1.7250099166635782</v>
      </c>
      <c r="GL131" s="182">
        <v>6.3860521269910819E-2</v>
      </c>
      <c r="GM131" s="183">
        <v>7.5974147786107366E-2</v>
      </c>
    </row>
    <row r="132" spans="1:195" s="81" customFormat="1" ht="12.5" hidden="1" x14ac:dyDescent="0.25">
      <c r="A132" s="240" t="s">
        <v>209</v>
      </c>
      <c r="B132" s="189">
        <v>0.63779409167262946</v>
      </c>
      <c r="C132" s="189">
        <v>1.5918043084737381</v>
      </c>
      <c r="D132" s="189">
        <v>0.38965498315123487</v>
      </c>
      <c r="E132" s="189">
        <v>0.38855182672012484</v>
      </c>
      <c r="F132" s="182">
        <v>0.20008899308322822</v>
      </c>
      <c r="G132" s="183">
        <v>0.15731586359447286</v>
      </c>
      <c r="H132" s="183">
        <v>0.16373579308243477</v>
      </c>
      <c r="I132" s="182">
        <v>4.3749416280261876E-2</v>
      </c>
      <c r="J132" s="183">
        <v>0.15731586359447286</v>
      </c>
      <c r="K132" s="183">
        <v>0.16373579308243477</v>
      </c>
      <c r="L132" s="182">
        <v>0.18508425938822981</v>
      </c>
      <c r="M132" s="183">
        <v>0.15972989596682197</v>
      </c>
      <c r="N132" s="182">
        <v>0.18586175638065638</v>
      </c>
      <c r="O132" s="183">
        <v>0.16040088502945382</v>
      </c>
      <c r="P132" s="182">
        <v>4.4607358282477451E-2</v>
      </c>
      <c r="Q132" s="183">
        <v>0.16040088502945382</v>
      </c>
      <c r="R132" s="182">
        <v>0.32240488925703858</v>
      </c>
      <c r="S132" s="183">
        <v>0.18331506961194838</v>
      </c>
      <c r="T132" s="182">
        <v>0.35810765002733069</v>
      </c>
      <c r="U132" s="183">
        <v>0.17283954882928534</v>
      </c>
      <c r="V132" s="189">
        <v>0.28850231586231034</v>
      </c>
      <c r="W132" s="189">
        <v>0.28850231586231034</v>
      </c>
      <c r="X132" s="189">
        <v>7.1002149147598545E-2</v>
      </c>
      <c r="Y132" s="189">
        <v>0.56374394056379307</v>
      </c>
      <c r="Z132" s="189">
        <v>0.49679943226390688</v>
      </c>
      <c r="AA132" s="189">
        <v>0.54385016555036814</v>
      </c>
      <c r="AB132" s="189">
        <v>0.14600522061811369</v>
      </c>
      <c r="AC132" s="189">
        <v>3.5849641175702431</v>
      </c>
      <c r="AD132" s="182">
        <v>1.272303334777892</v>
      </c>
      <c r="AE132" s="183">
        <v>0</v>
      </c>
      <c r="AF132" s="182">
        <v>1.5031000633773</v>
      </c>
      <c r="AG132" s="183">
        <v>0</v>
      </c>
      <c r="AH132" s="182">
        <v>0.56836945812151685</v>
      </c>
      <c r="AI132" s="183">
        <v>3.8831248566085788E-2</v>
      </c>
      <c r="AJ132" s="182">
        <v>0.71011265658858369</v>
      </c>
      <c r="AK132" s="183">
        <v>0.34016195532607124</v>
      </c>
      <c r="AL132" s="182">
        <v>0.48599825244141176</v>
      </c>
      <c r="AM132" s="183">
        <v>0.29582148599343372</v>
      </c>
      <c r="AN132" s="182">
        <v>0.15953114913727867</v>
      </c>
      <c r="AO132" s="183">
        <v>0.1580458888973188</v>
      </c>
      <c r="AP132" s="182">
        <v>0.15550676476728392</v>
      </c>
      <c r="AQ132" s="183">
        <v>0.17500342519925766</v>
      </c>
      <c r="AR132" s="182">
        <v>0.78164335945789998</v>
      </c>
      <c r="AS132" s="183">
        <v>0</v>
      </c>
      <c r="AT132" s="182">
        <v>0.2323689860641161</v>
      </c>
      <c r="AU132" s="183">
        <v>0.35578466568010914</v>
      </c>
      <c r="AV132" s="182">
        <v>30.196168412417009</v>
      </c>
      <c r="AW132" s="181">
        <v>4.8325224745886102</v>
      </c>
      <c r="AX132" s="183">
        <v>0.71153066235377793</v>
      </c>
      <c r="AY132" s="182">
        <v>30.196168412417009</v>
      </c>
      <c r="AZ132" s="300">
        <v>0</v>
      </c>
      <c r="BA132" s="301">
        <v>0</v>
      </c>
      <c r="BB132" s="182">
        <v>44.3073876799197</v>
      </c>
      <c r="BC132" s="181">
        <v>4.8325224745886102</v>
      </c>
      <c r="BD132" s="183">
        <v>0.71153066235377793</v>
      </c>
      <c r="BE132" s="182">
        <v>44.3073876799197</v>
      </c>
      <c r="BF132" s="181">
        <v>0</v>
      </c>
      <c r="BG132" s="183">
        <v>0</v>
      </c>
      <c r="BH132" s="182">
        <v>34.686101815713315</v>
      </c>
      <c r="BI132" s="181">
        <v>4.8325224745886102</v>
      </c>
      <c r="BJ132" s="183">
        <v>0.71153066235377793</v>
      </c>
      <c r="BK132" s="182">
        <v>34.686101815713315</v>
      </c>
      <c r="BL132" s="181">
        <v>4.8325224745886102</v>
      </c>
      <c r="BM132" s="183">
        <v>0.71153066235377793</v>
      </c>
      <c r="BN132" s="182">
        <v>20.574882548210628</v>
      </c>
      <c r="BO132" s="181">
        <v>0</v>
      </c>
      <c r="BP132" s="183">
        <v>0</v>
      </c>
      <c r="BQ132" s="182">
        <v>39.176035219009634</v>
      </c>
      <c r="BR132" s="181">
        <v>0</v>
      </c>
      <c r="BS132" s="183">
        <v>0</v>
      </c>
      <c r="BT132" s="182">
        <v>37.893197103782114</v>
      </c>
      <c r="BU132" s="181">
        <v>4.8325224745886102</v>
      </c>
      <c r="BV132" s="183">
        <v>0.71153066235377793</v>
      </c>
      <c r="BW132" s="182">
        <v>35.968939930940834</v>
      </c>
      <c r="BX132" s="181">
        <v>4.8325224745886102</v>
      </c>
      <c r="BY132" s="183">
        <v>0.71153066235377793</v>
      </c>
      <c r="BZ132" s="182">
        <v>0</v>
      </c>
      <c r="CA132" s="181">
        <v>0.25217695696796788</v>
      </c>
      <c r="CB132" s="183">
        <v>0</v>
      </c>
      <c r="CC132" s="182">
        <v>36.610358988554594</v>
      </c>
      <c r="CD132" s="181">
        <v>4.8325224745886102</v>
      </c>
      <c r="CE132" s="183">
        <v>0.71153066235377793</v>
      </c>
      <c r="CF132" s="182">
        <v>36.610358988554594</v>
      </c>
      <c r="CG132" s="181">
        <v>4.8325224745886102</v>
      </c>
      <c r="CH132" s="183">
        <v>0.71153066235377793</v>
      </c>
      <c r="CI132" s="182">
        <v>0.23717688745125931</v>
      </c>
      <c r="CJ132" s="183">
        <v>1.2338355254268796</v>
      </c>
      <c r="CK132" s="181">
        <v>0.98660820172518215</v>
      </c>
      <c r="CL132" s="181">
        <v>1.1104519728841915</v>
      </c>
      <c r="CM132" s="181">
        <v>0.55522598644209575</v>
      </c>
      <c r="CN132" s="182">
        <v>0.23717688745125931</v>
      </c>
      <c r="CO132" s="183">
        <v>1.2338355254268796</v>
      </c>
      <c r="CP132" s="181">
        <v>15.229416135783136</v>
      </c>
      <c r="CQ132" s="182">
        <v>1.3219666343859422</v>
      </c>
      <c r="CR132" s="181">
        <v>1.3219666343859422</v>
      </c>
      <c r="CS132" s="181">
        <v>0.98660820172518215</v>
      </c>
      <c r="CT132" s="181">
        <v>0.69062574120762743</v>
      </c>
      <c r="CU132" s="181">
        <v>2.3795399418946963</v>
      </c>
      <c r="CV132" s="183">
        <v>1.3129634563992048</v>
      </c>
      <c r="CW132" s="181">
        <v>2.1151466150175078</v>
      </c>
      <c r="CX132" s="181">
        <v>2.1151466150175078</v>
      </c>
      <c r="CY132" s="181">
        <v>1.4806026305122553</v>
      </c>
      <c r="CZ132" s="181">
        <v>0.36313481803387376</v>
      </c>
      <c r="DA132" s="181">
        <v>3.9658999031578266</v>
      </c>
      <c r="DB132" s="182">
        <v>1.0575733075087539</v>
      </c>
      <c r="DC132" s="181">
        <v>1.0575733075087539</v>
      </c>
      <c r="DD132" s="181">
        <v>0.74030131525612763</v>
      </c>
      <c r="DE132" s="181">
        <v>0.18156740901693688</v>
      </c>
      <c r="DF132" s="183">
        <v>1.9829499515789133</v>
      </c>
      <c r="DG132" s="189">
        <v>0.37015065762806382</v>
      </c>
      <c r="DH132" s="181">
        <v>0.32660352143652699</v>
      </c>
      <c r="DI132" s="189">
        <v>0.32103642534676224</v>
      </c>
      <c r="DJ132" s="181">
        <v>1.5422944067835993</v>
      </c>
      <c r="DK132" s="181">
        <v>0.77114720339179965</v>
      </c>
      <c r="DL132" s="182">
        <v>0.18391250138293488</v>
      </c>
      <c r="DM132" s="183">
        <v>0.18213406728565867</v>
      </c>
      <c r="DN132" s="182">
        <v>0.25201539573133447</v>
      </c>
      <c r="DO132" s="183">
        <v>0.15541530718227525</v>
      </c>
      <c r="DP132" s="182">
        <v>0.28683376668819704</v>
      </c>
      <c r="DQ132" s="183">
        <v>0.15807542262397239</v>
      </c>
      <c r="DR132" s="182">
        <v>2.958723454059943</v>
      </c>
      <c r="DS132" s="183">
        <v>0.25360486749085226</v>
      </c>
      <c r="DT132" s="182">
        <v>8.5850607741760054</v>
      </c>
      <c r="DU132" s="181">
        <v>0.10397147784385308</v>
      </c>
      <c r="DV132" s="183">
        <v>0.25360486749085226</v>
      </c>
      <c r="DW132" s="182">
        <v>0.91014598752943843</v>
      </c>
      <c r="DX132" s="183">
        <v>0.25360486749085226</v>
      </c>
      <c r="DY132" s="176">
        <v>4.9782913073302151</v>
      </c>
      <c r="DZ132" s="176">
        <v>0.84480358989587567</v>
      </c>
      <c r="EA132" s="182">
        <v>0.6674282075142528</v>
      </c>
      <c r="EB132" s="183">
        <v>0.1988892043848835</v>
      </c>
      <c r="EC132" s="181">
        <v>19.722471497099264</v>
      </c>
      <c r="ED132" s="181">
        <v>5.8771664433703874</v>
      </c>
      <c r="EE132" s="182">
        <v>13.711577452519743</v>
      </c>
      <c r="EF132" s="181">
        <v>0.73161826621099102</v>
      </c>
      <c r="EG132" s="183">
        <v>13.711577452519743</v>
      </c>
      <c r="EH132" s="182">
        <v>3.6842048028833334</v>
      </c>
      <c r="EI132" s="181">
        <v>8.917696111936479</v>
      </c>
      <c r="EJ132" s="183">
        <v>4.8465739738785212</v>
      </c>
      <c r="EK132" s="189">
        <v>0.82174327740541797</v>
      </c>
      <c r="EL132" s="183">
        <v>6.7724352994178921E-2</v>
      </c>
      <c r="EM132" s="189">
        <v>1.8379925408022527E-2</v>
      </c>
      <c r="EN132" s="189">
        <v>5.314539156956585E-3</v>
      </c>
      <c r="EO132" s="182">
        <v>0.23717688745125931</v>
      </c>
      <c r="EP132" s="189">
        <v>89.995789186648025</v>
      </c>
      <c r="EQ132" s="182">
        <v>0.23717688745125931</v>
      </c>
      <c r="ER132" s="183">
        <v>1.2338355254268796</v>
      </c>
      <c r="ES132" s="183">
        <v>8.1601925200148067</v>
      </c>
      <c r="ET132" s="182">
        <v>0.18333578133525982</v>
      </c>
      <c r="EU132" s="183">
        <v>0.15822093881171703</v>
      </c>
      <c r="EV132" s="182">
        <v>0.18291237306427777</v>
      </c>
      <c r="EW132" s="183">
        <v>0.15785553248651682</v>
      </c>
      <c r="EX132" s="182">
        <v>0.15644850035248509</v>
      </c>
      <c r="EY132" s="183">
        <v>0.15499194006045749</v>
      </c>
      <c r="EZ132" s="182">
        <v>0.25132888013207372</v>
      </c>
      <c r="FA132" s="183">
        <v>0.15499194006045749</v>
      </c>
      <c r="FB132" s="182">
        <v>0.23717688745125931</v>
      </c>
      <c r="FC132" s="183">
        <v>1.2338355254268796</v>
      </c>
      <c r="FD132" s="181">
        <v>15.229416135783136</v>
      </c>
      <c r="FE132" s="182">
        <v>0.23717688745125931</v>
      </c>
      <c r="FF132" s="183">
        <v>1.2338355254268796</v>
      </c>
      <c r="FG132" s="189">
        <v>8.1601925200148067</v>
      </c>
      <c r="FH132" s="189">
        <v>2.3698352522692613E-3</v>
      </c>
      <c r="FI132" s="189">
        <v>2.972886928498308E-2</v>
      </c>
      <c r="FJ132" s="189">
        <v>4.64643878750095E-3</v>
      </c>
      <c r="FK132" s="189">
        <v>5.9978413172613924E-2</v>
      </c>
      <c r="FL132" s="189">
        <v>7.1195695070539172E-3</v>
      </c>
      <c r="FM132" s="189">
        <v>3.9373276752492851E-2</v>
      </c>
      <c r="FN132" s="182">
        <v>11.760271382559907</v>
      </c>
      <c r="FO132" s="183">
        <v>6.5301849370782081</v>
      </c>
      <c r="FP132" s="189">
        <v>4.8212688233234786</v>
      </c>
      <c r="FQ132" s="189">
        <v>0.46536424932433812</v>
      </c>
      <c r="FR132" s="189">
        <v>0.5041696483407494</v>
      </c>
      <c r="FS132" s="189">
        <v>22.554593584894874</v>
      </c>
      <c r="FT132" s="183">
        <v>0.17462566026760201</v>
      </c>
      <c r="FU132" s="183">
        <v>0.18666024172080042</v>
      </c>
      <c r="FV132" s="189">
        <v>4.1273524241205471E-2</v>
      </c>
      <c r="FW132" s="182">
        <v>0.3655804686376779</v>
      </c>
      <c r="FX132" s="183">
        <v>0.17644628160083303</v>
      </c>
      <c r="FY132" s="183">
        <v>6.5779504965589997</v>
      </c>
      <c r="FZ132" s="183">
        <v>0</v>
      </c>
      <c r="GA132" s="183">
        <v>0</v>
      </c>
      <c r="GB132" s="183">
        <v>0</v>
      </c>
      <c r="GC132" s="183">
        <v>0</v>
      </c>
      <c r="GD132" s="183">
        <v>0</v>
      </c>
      <c r="GE132" s="183">
        <v>0</v>
      </c>
      <c r="GF132" s="183">
        <v>0</v>
      </c>
      <c r="GG132" s="183">
        <v>0</v>
      </c>
      <c r="GH132" s="183">
        <v>0.41470449781896845</v>
      </c>
      <c r="GI132" s="182">
        <v>0.23717688745125931</v>
      </c>
      <c r="GJ132" s="183">
        <v>1.2338355254268796</v>
      </c>
      <c r="GK132" s="189">
        <v>8.1601925200148067</v>
      </c>
      <c r="GL132" s="182">
        <v>0.32457647350211649</v>
      </c>
      <c r="GM132" s="183">
        <v>0.18454980311109609</v>
      </c>
    </row>
    <row r="133" spans="1:195" s="81" customFormat="1" ht="12.5" hidden="1" x14ac:dyDescent="0.25">
      <c r="A133" s="240" t="s">
        <v>210</v>
      </c>
      <c r="B133" s="189">
        <v>5.238973529704602E-2</v>
      </c>
      <c r="C133" s="189">
        <v>0.13993245226832784</v>
      </c>
      <c r="D133" s="189">
        <v>4.5768759598997989E-2</v>
      </c>
      <c r="E133" s="189">
        <v>4.5639183169390335E-2</v>
      </c>
      <c r="F133" s="182">
        <v>1.0830976720852835E-2</v>
      </c>
      <c r="G133" s="183">
        <v>5.7477813520817028E-3</v>
      </c>
      <c r="H133" s="183">
        <v>5.9823435262290493E-3</v>
      </c>
      <c r="I133" s="182">
        <v>4.199353674975123E-3</v>
      </c>
      <c r="J133" s="183">
        <v>5.7477813520817028E-3</v>
      </c>
      <c r="K133" s="183">
        <v>5.9823435262290493E-3</v>
      </c>
      <c r="L133" s="182">
        <v>8.8941219732215342E-3</v>
      </c>
      <c r="M133" s="183">
        <v>5.835981803937451E-3</v>
      </c>
      <c r="N133" s="182">
        <v>8.9314841622445927E-3</v>
      </c>
      <c r="O133" s="183">
        <v>5.8604974397641592E-3</v>
      </c>
      <c r="P133" s="182">
        <v>4.2817045314263178E-3</v>
      </c>
      <c r="Q133" s="183">
        <v>5.8604974397641592E-3</v>
      </c>
      <c r="R133" s="182">
        <v>1.761265222799107E-2</v>
      </c>
      <c r="S133" s="183">
        <v>6.6977030453026446E-3</v>
      </c>
      <c r="T133" s="182">
        <v>2.2717044596505927E-2</v>
      </c>
      <c r="U133" s="183">
        <v>6.3149634942352047E-3</v>
      </c>
      <c r="V133" s="189">
        <v>2.1262097822008622E-2</v>
      </c>
      <c r="W133" s="189">
        <v>2.1262097822008622E-2</v>
      </c>
      <c r="X133" s="189">
        <v>4.0660475567791433E-3</v>
      </c>
      <c r="Y133" s="189">
        <v>2.5503680054125545E-2</v>
      </c>
      <c r="Z133" s="189">
        <v>1.8640154317971423E-2</v>
      </c>
      <c r="AA133" s="189">
        <v>2.4603689053772197E-2</v>
      </c>
      <c r="AB133" s="189">
        <v>2.6545005550740935E-2</v>
      </c>
      <c r="AC133" s="189">
        <v>6.9569455380286008E-3</v>
      </c>
      <c r="AD133" s="182">
        <v>5.8283027998705425E-2</v>
      </c>
      <c r="AE133" s="183">
        <v>0</v>
      </c>
      <c r="AF133" s="182">
        <v>6.8855536190012084E-2</v>
      </c>
      <c r="AG133" s="183">
        <v>0</v>
      </c>
      <c r="AH133" s="182">
        <v>1.3372305650854737E-2</v>
      </c>
      <c r="AI133" s="183">
        <v>1.9868602121638147E-3</v>
      </c>
      <c r="AJ133" s="182">
        <v>3.2283839990840869E-2</v>
      </c>
      <c r="AK133" s="183">
        <v>1.2428349556347824E-2</v>
      </c>
      <c r="AL133" s="182">
        <v>2.6148080465377609E-2</v>
      </c>
      <c r="AM133" s="183">
        <v>1.0808301094931002E-2</v>
      </c>
      <c r="AN133" s="182">
        <v>6.6973101200627659E-3</v>
      </c>
      <c r="AO133" s="183">
        <v>5.7744539693649925E-3</v>
      </c>
      <c r="AP133" s="182">
        <v>6.5591715827853737E-3</v>
      </c>
      <c r="AQ133" s="183">
        <v>6.3940241049285943E-3</v>
      </c>
      <c r="AR133" s="182">
        <v>9.1811598871036834E-2</v>
      </c>
      <c r="AS133" s="183">
        <v>0</v>
      </c>
      <c r="AT133" s="182">
        <v>8.1681447914801666E-3</v>
      </c>
      <c r="AU133" s="183">
        <v>1.2999149736254585E-2</v>
      </c>
      <c r="AV133" s="182">
        <v>2.1218530422110007</v>
      </c>
      <c r="AW133" s="181">
        <v>0.31122649779847078</v>
      </c>
      <c r="AX133" s="183">
        <v>0.12249453083827906</v>
      </c>
      <c r="AY133" s="182">
        <v>2.1218530422110007</v>
      </c>
      <c r="AZ133" s="300">
        <v>0</v>
      </c>
      <c r="BA133" s="301">
        <v>0</v>
      </c>
      <c r="BB133" s="182">
        <v>3.3753543650804607</v>
      </c>
      <c r="BC133" s="181">
        <v>0.31122649779847078</v>
      </c>
      <c r="BD133" s="183">
        <v>0.12249453083827906</v>
      </c>
      <c r="BE133" s="182">
        <v>3.3753543650804607</v>
      </c>
      <c r="BF133" s="181">
        <v>0</v>
      </c>
      <c r="BG133" s="183">
        <v>0</v>
      </c>
      <c r="BH133" s="182">
        <v>2.52069437221492</v>
      </c>
      <c r="BI133" s="181">
        <v>0.31122649779847078</v>
      </c>
      <c r="BJ133" s="183">
        <v>0.12249453083827906</v>
      </c>
      <c r="BK133" s="182">
        <v>2.52069437221492</v>
      </c>
      <c r="BL133" s="181">
        <v>0.31122649779847078</v>
      </c>
      <c r="BM133" s="183">
        <v>0.12249453083827906</v>
      </c>
      <c r="BN133" s="182">
        <v>1.26719304934546</v>
      </c>
      <c r="BO133" s="181">
        <v>0</v>
      </c>
      <c r="BP133" s="183">
        <v>0</v>
      </c>
      <c r="BQ133" s="182">
        <v>2.9195357022188384</v>
      </c>
      <c r="BR133" s="181">
        <v>0</v>
      </c>
      <c r="BS133" s="183">
        <v>0</v>
      </c>
      <c r="BT133" s="182">
        <v>2.8055810365034333</v>
      </c>
      <c r="BU133" s="181">
        <v>0.31122649779847078</v>
      </c>
      <c r="BV133" s="183">
        <v>0.12249453083827906</v>
      </c>
      <c r="BW133" s="182">
        <v>2.6346490379303251</v>
      </c>
      <c r="BX133" s="181">
        <v>0.31122649779847078</v>
      </c>
      <c r="BY133" s="183">
        <v>0.12249453083827906</v>
      </c>
      <c r="BZ133" s="182">
        <v>0</v>
      </c>
      <c r="CA133" s="181">
        <v>4.0121358207913946E-2</v>
      </c>
      <c r="CB133" s="183">
        <v>0</v>
      </c>
      <c r="CC133" s="182">
        <v>2.6916263707880277</v>
      </c>
      <c r="CD133" s="181">
        <v>0.31122649779847078</v>
      </c>
      <c r="CE133" s="183">
        <v>0.12249453083827906</v>
      </c>
      <c r="CF133" s="182">
        <v>2.6916263707880277</v>
      </c>
      <c r="CG133" s="181">
        <v>0.31122649779847078</v>
      </c>
      <c r="CH133" s="183">
        <v>0.12249453083827906</v>
      </c>
      <c r="CI133" s="182">
        <v>4.0831510279426358E-2</v>
      </c>
      <c r="CJ133" s="183">
        <v>7.9462084544290407E-2</v>
      </c>
      <c r="CK133" s="181">
        <v>6.3540028408934662E-2</v>
      </c>
      <c r="CL133" s="181">
        <v>7.151587608986136E-2</v>
      </c>
      <c r="CM133" s="181">
        <v>3.575793804493068E-2</v>
      </c>
      <c r="CN133" s="182">
        <v>4.0831510279426358E-2</v>
      </c>
      <c r="CO133" s="183">
        <v>7.9462084544290407E-2</v>
      </c>
      <c r="CP133" s="181">
        <v>0.56030557671846692</v>
      </c>
      <c r="CQ133" s="182">
        <v>8.513794772602544E-2</v>
      </c>
      <c r="CR133" s="181">
        <v>8.513794772602544E-2</v>
      </c>
      <c r="CS133" s="181">
        <v>6.3540028408934662E-2</v>
      </c>
      <c r="CT133" s="181">
        <v>4.4478019886254258E-2</v>
      </c>
      <c r="CU133" s="181">
        <v>0.15324830590684579</v>
      </c>
      <c r="CV133" s="183">
        <v>8.4558120613248869E-2</v>
      </c>
      <c r="CW133" s="181">
        <v>0.13622071636164068</v>
      </c>
      <c r="CX133" s="181">
        <v>0.13622071636164068</v>
      </c>
      <c r="CY133" s="181">
        <v>9.5354501453148471E-2</v>
      </c>
      <c r="CZ133" s="181">
        <v>5.7774755819396083E-2</v>
      </c>
      <c r="DA133" s="181">
        <v>0.25541384317807631</v>
      </c>
      <c r="DB133" s="182">
        <v>6.8110358180820341E-2</v>
      </c>
      <c r="DC133" s="181">
        <v>6.8110358180820341E-2</v>
      </c>
      <c r="DD133" s="181">
        <v>4.7677250726574236E-2</v>
      </c>
      <c r="DE133" s="181">
        <v>2.8887377909698041E-2</v>
      </c>
      <c r="DF133" s="183">
        <v>0.12770692158903815</v>
      </c>
      <c r="DG133" s="189">
        <v>2.3838625363287118E-2</v>
      </c>
      <c r="DH133" s="181">
        <v>2.1034081202900401E-2</v>
      </c>
      <c r="DI133" s="189">
        <v>1.207596656106113E-2</v>
      </c>
      <c r="DJ133" s="181">
        <v>9.9327605680363015E-2</v>
      </c>
      <c r="DK133" s="181">
        <v>4.9663802840181508E-2</v>
      </c>
      <c r="DL133" s="182">
        <v>7.7573066007460955E-3</v>
      </c>
      <c r="DM133" s="183">
        <v>6.6545532764699742E-3</v>
      </c>
      <c r="DN133" s="182">
        <v>9.0865397283115372E-3</v>
      </c>
      <c r="DO133" s="183">
        <v>5.6783415482691097E-3</v>
      </c>
      <c r="DP133" s="182">
        <v>1.4649204809209657E-2</v>
      </c>
      <c r="DQ133" s="183">
        <v>5.7755330303028941E-3</v>
      </c>
      <c r="DR133" s="182">
        <v>0.1081015932318856</v>
      </c>
      <c r="DS133" s="183">
        <v>9.2658508484473375E-3</v>
      </c>
      <c r="DT133" s="182">
        <v>0.57252475368349853</v>
      </c>
      <c r="DU133" s="181">
        <v>5.9540870035201471E-3</v>
      </c>
      <c r="DV133" s="183">
        <v>9.2658508484473375E-3</v>
      </c>
      <c r="DW133" s="182">
        <v>3.1089604291176031E-2</v>
      </c>
      <c r="DX133" s="183">
        <v>9.2658508484473375E-3</v>
      </c>
      <c r="DY133" s="176">
        <v>0.43006815216843786</v>
      </c>
      <c r="DZ133" s="176">
        <v>3.0064100777465148E-2</v>
      </c>
      <c r="EA133" s="182">
        <v>2.3857891063598598E-2</v>
      </c>
      <c r="EB133" s="183">
        <v>7.2667284403094617E-3</v>
      </c>
      <c r="EC133" s="181">
        <v>0.704999535808013</v>
      </c>
      <c r="ED133" s="181">
        <v>0.21473147662567649</v>
      </c>
      <c r="EE133" s="182">
        <v>0.4854592594102729</v>
      </c>
      <c r="EF133" s="181">
        <v>0.11226678759660044</v>
      </c>
      <c r="EG133" s="183">
        <v>0.4854592594102729</v>
      </c>
      <c r="EH133" s="182">
        <v>0.5861570477534751</v>
      </c>
      <c r="EI133" s="181">
        <v>0.61260154028613312</v>
      </c>
      <c r="EJ133" s="183">
        <v>0.33293561972072455</v>
      </c>
      <c r="EK133" s="189">
        <v>9.6521723426962677E-2</v>
      </c>
      <c r="EL133" s="183">
        <v>1.077494573076241E-2</v>
      </c>
      <c r="EM133" s="189">
        <v>6.1549902909881389E-4</v>
      </c>
      <c r="EN133" s="189">
        <v>2.2860146138628339E-4</v>
      </c>
      <c r="EO133" s="182">
        <v>4.0831510279426358E-2</v>
      </c>
      <c r="EP133" s="189">
        <v>7.7588337578216668</v>
      </c>
      <c r="EQ133" s="182">
        <v>4.0831510279426358E-2</v>
      </c>
      <c r="ER133" s="183">
        <v>7.9462084544290407E-2</v>
      </c>
      <c r="ES133" s="183">
        <v>0.30403890632127861</v>
      </c>
      <c r="ET133" s="182">
        <v>8.8100998250279609E-3</v>
      </c>
      <c r="EU133" s="183">
        <v>5.7808496920255846E-3</v>
      </c>
      <c r="EV133" s="182">
        <v>8.7897531741618472E-3</v>
      </c>
      <c r="EW133" s="183">
        <v>5.7674989998961973E-3</v>
      </c>
      <c r="EX133" s="182">
        <v>6.5678968047657551E-3</v>
      </c>
      <c r="EY133" s="183">
        <v>5.6628731676985318E-3</v>
      </c>
      <c r="EZ133" s="182">
        <v>9.061787068861165E-3</v>
      </c>
      <c r="FA133" s="183">
        <v>5.6628731676985318E-3</v>
      </c>
      <c r="FB133" s="182">
        <v>4.0831510279426358E-2</v>
      </c>
      <c r="FC133" s="183">
        <v>7.9462084544290407E-2</v>
      </c>
      <c r="FD133" s="181">
        <v>0.56030557671846692</v>
      </c>
      <c r="FE133" s="182">
        <v>4.0831510279426358E-2</v>
      </c>
      <c r="FF133" s="183">
        <v>7.9462084544290407E-2</v>
      </c>
      <c r="FG133" s="189">
        <v>0.30403890632127861</v>
      </c>
      <c r="FH133" s="189">
        <v>5.8741473222956283E-5</v>
      </c>
      <c r="FI133" s="189">
        <v>4.7298636165657446E-3</v>
      </c>
      <c r="FJ133" s="189">
        <v>2.026262323607527E-5</v>
      </c>
      <c r="FK133" s="189">
        <v>9.5425665714031754E-3</v>
      </c>
      <c r="FL133" s="189">
        <v>1.7647387140397986E-4</v>
      </c>
      <c r="FM133" s="189">
        <v>6.264289011175414E-3</v>
      </c>
      <c r="FN133" s="182">
        <v>0.40917721880797819</v>
      </c>
      <c r="FO133" s="183">
        <v>0.23859052958408497</v>
      </c>
      <c r="FP133" s="189">
        <v>0.20738375731133551</v>
      </c>
      <c r="FQ133" s="189">
        <v>3.1328424326053379E-2</v>
      </c>
      <c r="FR133" s="189">
        <v>2.4655408297845544E-2</v>
      </c>
      <c r="FS133" s="189">
        <v>1.9297607354577324</v>
      </c>
      <c r="FT133" s="183">
        <v>6.3802218717651437E-3</v>
      </c>
      <c r="FU133" s="183">
        <v>6.8199241451170119E-3</v>
      </c>
      <c r="FV133" s="189">
        <v>6.5666184194409444E-3</v>
      </c>
      <c r="FW133" s="182">
        <v>2.3191092982849812E-2</v>
      </c>
      <c r="FX133" s="183">
        <v>6.4467411223305066E-3</v>
      </c>
      <c r="FY133" s="183">
        <v>0.89111073155974352</v>
      </c>
      <c r="FZ133" s="183">
        <v>0</v>
      </c>
      <c r="GA133" s="183">
        <v>0</v>
      </c>
      <c r="GB133" s="183">
        <v>0</v>
      </c>
      <c r="GC133" s="183">
        <v>0</v>
      </c>
      <c r="GD133" s="183">
        <v>0</v>
      </c>
      <c r="GE133" s="183">
        <v>0</v>
      </c>
      <c r="GF133" s="183">
        <v>0</v>
      </c>
      <c r="GG133" s="183">
        <v>0</v>
      </c>
      <c r="GH133" s="183">
        <v>7.1394017973607768E-2</v>
      </c>
      <c r="GI133" s="182">
        <v>4.0831510279426358E-2</v>
      </c>
      <c r="GJ133" s="183">
        <v>7.9462084544290407E-2</v>
      </c>
      <c r="GK133" s="189">
        <v>0.30403890632127861</v>
      </c>
      <c r="GL133" s="182">
        <v>1.7731283673626034E-2</v>
      </c>
      <c r="GM133" s="183">
        <v>6.7428159666510354E-3</v>
      </c>
    </row>
    <row r="134" spans="1:195" s="81" customFormat="1" ht="12.5" hidden="1" x14ac:dyDescent="0.25">
      <c r="A134" s="240" t="s">
        <v>211</v>
      </c>
      <c r="B134" s="189">
        <v>4.5839465855425331E-2</v>
      </c>
      <c r="C134" s="189">
        <v>0.12817781336913439</v>
      </c>
      <c r="D134" s="189">
        <v>3.3915219121432492E-2</v>
      </c>
      <c r="E134" s="189">
        <v>3.381920137829024E-2</v>
      </c>
      <c r="F134" s="182">
        <v>9.7270003394483821E-3</v>
      </c>
      <c r="G134" s="183">
        <v>3.0177520914943514E-3</v>
      </c>
      <c r="H134" s="183">
        <v>3.1409040432230388E-3</v>
      </c>
      <c r="I134" s="182">
        <v>3.1898759012456723E-3</v>
      </c>
      <c r="J134" s="183">
        <v>3.0177520914943514E-3</v>
      </c>
      <c r="K134" s="183">
        <v>3.1409040432230388E-3</v>
      </c>
      <c r="L134" s="182">
        <v>8.1225796558639218E-3</v>
      </c>
      <c r="M134" s="183">
        <v>3.0640598895392492E-3</v>
      </c>
      <c r="N134" s="182">
        <v>8.1567007706148699E-3</v>
      </c>
      <c r="O134" s="183">
        <v>3.0769313101376627E-3</v>
      </c>
      <c r="P134" s="182">
        <v>3.2524305305463735E-3</v>
      </c>
      <c r="Q134" s="183">
        <v>3.0769313101376627E-3</v>
      </c>
      <c r="R134" s="182">
        <v>1.538151813387185E-2</v>
      </c>
      <c r="S134" s="183">
        <v>3.5164885605556053E-3</v>
      </c>
      <c r="T134" s="182">
        <v>1.8399045035305005E-2</v>
      </c>
      <c r="U134" s="183">
        <v>3.3155391837472728E-3</v>
      </c>
      <c r="V134" s="189">
        <v>1.9359419818133699E-2</v>
      </c>
      <c r="W134" s="189">
        <v>1.9359419818133699E-2</v>
      </c>
      <c r="X134" s="189">
        <v>2.7721356812353852E-3</v>
      </c>
      <c r="Y134" s="189">
        <v>2.3696416495101701E-2</v>
      </c>
      <c r="Z134" s="189">
        <v>1.766028179938273E-2</v>
      </c>
      <c r="AA134" s="189">
        <v>2.2860201425709537E-2</v>
      </c>
      <c r="AB134" s="189">
        <v>1.4481902672702354E-2</v>
      </c>
      <c r="AC134" s="189">
        <v>6.5139514229797394E-3</v>
      </c>
      <c r="AD134" s="182">
        <v>5.3513492401414495E-2</v>
      </c>
      <c r="AE134" s="183">
        <v>0</v>
      </c>
      <c r="AF134" s="182">
        <v>6.32207866510687E-2</v>
      </c>
      <c r="AG134" s="183">
        <v>0</v>
      </c>
      <c r="AH134" s="182">
        <v>1.2791657203720309E-2</v>
      </c>
      <c r="AI134" s="183">
        <v>1.2891548683096564E-3</v>
      </c>
      <c r="AJ134" s="182">
        <v>2.6039300632295988E-2</v>
      </c>
      <c r="AK134" s="183">
        <v>6.5252443630111154E-3</v>
      </c>
      <c r="AL134" s="182">
        <v>2.2097282758645666E-2</v>
      </c>
      <c r="AM134" s="183">
        <v>5.6746718841202502E-3</v>
      </c>
      <c r="AN134" s="182">
        <v>6.1045921090098834E-3</v>
      </c>
      <c r="AO134" s="183">
        <v>3.0317559899834829E-3</v>
      </c>
      <c r="AP134" s="182">
        <v>5.9783081097716396E-3</v>
      </c>
      <c r="AQ134" s="183">
        <v>3.3570482998148818E-3</v>
      </c>
      <c r="AR134" s="182">
        <v>6.8033534683523494E-2</v>
      </c>
      <c r="AS134" s="183">
        <v>0</v>
      </c>
      <c r="AT134" s="182">
        <v>7.7966859840952361E-3</v>
      </c>
      <c r="AU134" s="183">
        <v>6.8249310301309639E-3</v>
      </c>
      <c r="AV134" s="182">
        <v>1.9573940274082529</v>
      </c>
      <c r="AW134" s="181">
        <v>0.22171389241215558</v>
      </c>
      <c r="AX134" s="183">
        <v>8.1890998511015251E-2</v>
      </c>
      <c r="AY134" s="182">
        <v>1.9573940274082529</v>
      </c>
      <c r="AZ134" s="300">
        <v>0</v>
      </c>
      <c r="BA134" s="301">
        <v>0</v>
      </c>
      <c r="BB134" s="182">
        <v>3.1082723423119134</v>
      </c>
      <c r="BC134" s="181">
        <v>0.22171389241215558</v>
      </c>
      <c r="BD134" s="183">
        <v>8.1890998511015251E-2</v>
      </c>
      <c r="BE134" s="182">
        <v>3.1082723423119134</v>
      </c>
      <c r="BF134" s="181">
        <v>0</v>
      </c>
      <c r="BG134" s="183">
        <v>0</v>
      </c>
      <c r="BH134" s="182">
        <v>2.3235825821503266</v>
      </c>
      <c r="BI134" s="181">
        <v>0.22171389241215558</v>
      </c>
      <c r="BJ134" s="183">
        <v>8.1890998511015251E-2</v>
      </c>
      <c r="BK134" s="182">
        <v>2.3235825821503266</v>
      </c>
      <c r="BL134" s="181">
        <v>0.22171389241215558</v>
      </c>
      <c r="BM134" s="183">
        <v>8.1890998511015251E-2</v>
      </c>
      <c r="BN134" s="182">
        <v>1.1727042672466663</v>
      </c>
      <c r="BO134" s="181">
        <v>0</v>
      </c>
      <c r="BP134" s="183">
        <v>0</v>
      </c>
      <c r="BQ134" s="182">
        <v>2.6897711368924009</v>
      </c>
      <c r="BR134" s="181">
        <v>0</v>
      </c>
      <c r="BS134" s="183">
        <v>0</v>
      </c>
      <c r="BT134" s="182">
        <v>2.5851458355375225</v>
      </c>
      <c r="BU134" s="181">
        <v>0.22171389241215558</v>
      </c>
      <c r="BV134" s="183">
        <v>8.1890998511015251E-2</v>
      </c>
      <c r="BW134" s="182">
        <v>2.4282078835052046</v>
      </c>
      <c r="BX134" s="181">
        <v>0.22171389241215558</v>
      </c>
      <c r="BY134" s="183">
        <v>8.1890998511015251E-2</v>
      </c>
      <c r="BZ134" s="182">
        <v>0</v>
      </c>
      <c r="CA134" s="181">
        <v>3.4448358344571599E-2</v>
      </c>
      <c r="CB134" s="183">
        <v>0</v>
      </c>
      <c r="CC134" s="182">
        <v>2.4805205341826442</v>
      </c>
      <c r="CD134" s="181">
        <v>0.22171389241215558</v>
      </c>
      <c r="CE134" s="183">
        <v>8.1890998511015251E-2</v>
      </c>
      <c r="CF134" s="182">
        <v>2.4805205341826442</v>
      </c>
      <c r="CG134" s="181">
        <v>0.22171389241215558</v>
      </c>
      <c r="CH134" s="183">
        <v>8.1890998511015251E-2</v>
      </c>
      <c r="CI134" s="182">
        <v>2.7296999503671752E-2</v>
      </c>
      <c r="CJ134" s="183">
        <v>5.6607802317997176E-2</v>
      </c>
      <c r="CK134" s="181">
        <v>4.5265127237482515E-2</v>
      </c>
      <c r="CL134" s="181">
        <v>5.0947022086197453E-2</v>
      </c>
      <c r="CM134" s="181">
        <v>2.5473511043098727E-2</v>
      </c>
      <c r="CN134" s="182">
        <v>2.7296999503671752E-2</v>
      </c>
      <c r="CO134" s="183">
        <v>5.6607802317997176E-2</v>
      </c>
      <c r="CP134" s="181">
        <v>0.51882167681950764</v>
      </c>
      <c r="CQ134" s="182">
        <v>6.065121676928268E-2</v>
      </c>
      <c r="CR134" s="181">
        <v>6.065121676928268E-2</v>
      </c>
      <c r="CS134" s="181">
        <v>4.5265127237482515E-2</v>
      </c>
      <c r="CT134" s="181">
        <v>3.1685589066237758E-2</v>
      </c>
      <c r="CU134" s="181">
        <v>0.10917219018470882</v>
      </c>
      <c r="CV134" s="183">
        <v>6.0238155134077577E-2</v>
      </c>
      <c r="CW134" s="181">
        <v>9.704194683085228E-2</v>
      </c>
      <c r="CX134" s="181">
        <v>9.704194683085228E-2</v>
      </c>
      <c r="CY134" s="181">
        <v>6.79293627815966E-2</v>
      </c>
      <c r="CZ134" s="181">
        <v>4.9605636016183098E-2</v>
      </c>
      <c r="DA134" s="181">
        <v>0.18195365030784802</v>
      </c>
      <c r="DB134" s="182">
        <v>4.852097341542614E-2</v>
      </c>
      <c r="DC134" s="181">
        <v>4.852097341542614E-2</v>
      </c>
      <c r="DD134" s="181">
        <v>3.39646813907983E-2</v>
      </c>
      <c r="DE134" s="181">
        <v>2.4802818008091549E-2</v>
      </c>
      <c r="DF134" s="183">
        <v>9.097682515392401E-2</v>
      </c>
      <c r="DG134" s="189">
        <v>1.698234069539915E-2</v>
      </c>
      <c r="DH134" s="181">
        <v>1.4984418260646309E-2</v>
      </c>
      <c r="DI134" s="189">
        <v>8.3598145215024247E-3</v>
      </c>
      <c r="DJ134" s="181">
        <v>7.0759752897496447E-2</v>
      </c>
      <c r="DK134" s="181">
        <v>3.5379876448748224E-2</v>
      </c>
      <c r="DL134" s="182">
        <v>7.0703393524479061E-3</v>
      </c>
      <c r="DM134" s="183">
        <v>3.493833679103804E-3</v>
      </c>
      <c r="DN134" s="182">
        <v>8.2440051858101264E-3</v>
      </c>
      <c r="DO134" s="183">
        <v>2.9812941783706175E-3</v>
      </c>
      <c r="DP134" s="182">
        <v>1.2521631436890194E-2</v>
      </c>
      <c r="DQ134" s="183">
        <v>3.0323225283054433E-3</v>
      </c>
      <c r="DR134" s="182">
        <v>5.6756475079074512E-2</v>
      </c>
      <c r="DS134" s="183">
        <v>4.8648407210635297E-3</v>
      </c>
      <c r="DT134" s="182">
        <v>0.47344460670696531</v>
      </c>
      <c r="DU134" s="181">
        <v>4.0593566113409372E-3</v>
      </c>
      <c r="DV134" s="183">
        <v>4.8648407210635297E-3</v>
      </c>
      <c r="DW134" s="182">
        <v>2.9541477162655448E-2</v>
      </c>
      <c r="DX134" s="183">
        <v>4.8648407210635297E-3</v>
      </c>
      <c r="DY134" s="176">
        <v>0.39358381304224821</v>
      </c>
      <c r="DZ134" s="176">
        <v>2.8437056593082093E-2</v>
      </c>
      <c r="EA134" s="182">
        <v>2.2492727957819682E-2</v>
      </c>
      <c r="EB134" s="183">
        <v>3.8152434140737031E-3</v>
      </c>
      <c r="EC134" s="181">
        <v>0.66465903155678829</v>
      </c>
      <c r="ED134" s="181">
        <v>0.11274025976338051</v>
      </c>
      <c r="EE134" s="182">
        <v>0.45834024150725811</v>
      </c>
      <c r="EF134" s="181">
        <v>9.5021548767745781E-2</v>
      </c>
      <c r="EG134" s="183">
        <v>0.45834024150725811</v>
      </c>
      <c r="EH134" s="182">
        <v>0.50327678147309018</v>
      </c>
      <c r="EI134" s="181">
        <v>0.44581336930939458</v>
      </c>
      <c r="EJ134" s="183">
        <v>0.24228987462467094</v>
      </c>
      <c r="EK134" s="189">
        <v>7.152379545971814E-2</v>
      </c>
      <c r="EL134" s="183">
        <v>9.2514114241376861E-3</v>
      </c>
      <c r="EM134" s="189">
        <v>5.8658543222758265E-4</v>
      </c>
      <c r="EN134" s="189">
        <v>1.7328914717352101E-4</v>
      </c>
      <c r="EO134" s="182">
        <v>2.7296999503671752E-2</v>
      </c>
      <c r="EP134" s="189">
        <v>7.0989177032379924</v>
      </c>
      <c r="EQ134" s="182">
        <v>2.7296999503671752E-2</v>
      </c>
      <c r="ER134" s="183">
        <v>5.6607802317997176E-2</v>
      </c>
      <c r="ES134" s="183">
        <v>0.26266399083341613</v>
      </c>
      <c r="ET134" s="182">
        <v>8.0458462139779315E-3</v>
      </c>
      <c r="EU134" s="183">
        <v>3.0351139300743373E-3</v>
      </c>
      <c r="EV134" s="182">
        <v>8.0272645829987683E-3</v>
      </c>
      <c r="EW134" s="183">
        <v>3.0281044290810947E-3</v>
      </c>
      <c r="EX134" s="182">
        <v>5.9866319893199897E-3</v>
      </c>
      <c r="EY134" s="183">
        <v>2.9731728294605749E-3</v>
      </c>
      <c r="EZ134" s="182">
        <v>8.2215476762440079E-3</v>
      </c>
      <c r="FA134" s="183">
        <v>2.9731728294605749E-3</v>
      </c>
      <c r="FB134" s="182">
        <v>2.7296999503671752E-2</v>
      </c>
      <c r="FC134" s="183">
        <v>5.6607802317997176E-2</v>
      </c>
      <c r="FD134" s="181">
        <v>0.51882167681950764</v>
      </c>
      <c r="FE134" s="182">
        <v>2.7296999503671752E-2</v>
      </c>
      <c r="FF134" s="183">
        <v>5.6607802317997176E-2</v>
      </c>
      <c r="FG134" s="189">
        <v>0.26266399083341613</v>
      </c>
      <c r="FH134" s="189">
        <v>5.5262561534544287E-5</v>
      </c>
      <c r="FI134" s="189">
        <v>4.0610797854861514E-3</v>
      </c>
      <c r="FJ134" s="189">
        <v>1.7924723464235229E-5</v>
      </c>
      <c r="FK134" s="189">
        <v>8.1932857575540731E-3</v>
      </c>
      <c r="FL134" s="189">
        <v>1.6602236278082374E-4</v>
      </c>
      <c r="FM134" s="189">
        <v>5.3785435555959629E-3</v>
      </c>
      <c r="FN134" s="182">
        <v>0.39044207420181465</v>
      </c>
      <c r="FO134" s="183">
        <v>0.125266955292645</v>
      </c>
      <c r="FP134" s="189">
        <v>0.15720526992343239</v>
      </c>
      <c r="FQ134" s="189">
        <v>2.5388871529224068E-2</v>
      </c>
      <c r="FR134" s="189">
        <v>1.6538681030006289E-2</v>
      </c>
      <c r="FS134" s="189">
        <v>1.772974499936453</v>
      </c>
      <c r="FT134" s="183">
        <v>3.3498017266686692E-3</v>
      </c>
      <c r="FU134" s="183">
        <v>3.5806581865376317E-3</v>
      </c>
      <c r="FV134" s="189">
        <v>5.6381247926035119E-3</v>
      </c>
      <c r="FW134" s="182">
        <v>1.8782987478707013E-2</v>
      </c>
      <c r="FX134" s="183">
        <v>3.3847262645419754E-3</v>
      </c>
      <c r="FY134" s="183">
        <v>0.63802072601890703</v>
      </c>
      <c r="FZ134" s="183">
        <v>0</v>
      </c>
      <c r="GA134" s="183">
        <v>0</v>
      </c>
      <c r="GB134" s="183">
        <v>0</v>
      </c>
      <c r="GC134" s="183">
        <v>0</v>
      </c>
      <c r="GD134" s="183">
        <v>0</v>
      </c>
      <c r="GE134" s="183">
        <v>0</v>
      </c>
      <c r="GF134" s="183">
        <v>0</v>
      </c>
      <c r="GG134" s="183">
        <v>0</v>
      </c>
      <c r="GH134" s="183">
        <v>4.7728885359713487E-2</v>
      </c>
      <c r="GI134" s="182">
        <v>2.7296999503671752E-2</v>
      </c>
      <c r="GJ134" s="183">
        <v>5.6607802317997176E-2</v>
      </c>
      <c r="GK134" s="189">
        <v>0.26266399083341613</v>
      </c>
      <c r="GL134" s="182">
        <v>1.5485121595103069E-2</v>
      </c>
      <c r="GM134" s="183">
        <v>3.5401741540765251E-3</v>
      </c>
    </row>
    <row r="135" spans="1:195" s="81" customFormat="1" ht="12.5" hidden="1" x14ac:dyDescent="0.25">
      <c r="A135" s="240" t="s">
        <v>212</v>
      </c>
      <c r="B135" s="189">
        <v>0.70452476041821843</v>
      </c>
      <c r="C135" s="189">
        <v>1.146754370735386</v>
      </c>
      <c r="D135" s="189">
        <v>1.481670443307477</v>
      </c>
      <c r="E135" s="189">
        <v>1.4774756701132488</v>
      </c>
      <c r="F135" s="182">
        <v>0.10445723808529905</v>
      </c>
      <c r="G135" s="183">
        <v>2.6416271858585622E-3</v>
      </c>
      <c r="H135" s="183">
        <v>2.7494297931684778E-3</v>
      </c>
      <c r="I135" s="182">
        <v>0.12434463668588215</v>
      </c>
      <c r="J135" s="183">
        <v>2.6416271858585622E-3</v>
      </c>
      <c r="K135" s="183">
        <v>2.7494297931684778E-3</v>
      </c>
      <c r="L135" s="182">
        <v>6.4440513193851981E-2</v>
      </c>
      <c r="M135" s="183">
        <v>2.6821632983435591E-3</v>
      </c>
      <c r="N135" s="182">
        <v>6.4711213173224896E-2</v>
      </c>
      <c r="O135" s="183">
        <v>2.6934304579850766E-3</v>
      </c>
      <c r="P135" s="182">
        <v>0.12678308034144201</v>
      </c>
      <c r="Q135" s="183">
        <v>2.6934304579850766E-3</v>
      </c>
      <c r="R135" s="182">
        <v>0.22989819034910047</v>
      </c>
      <c r="S135" s="183">
        <v>3.078202416463048E-3</v>
      </c>
      <c r="T135" s="182">
        <v>0.19285514748125515</v>
      </c>
      <c r="U135" s="183">
        <v>2.9022988562420471E-3</v>
      </c>
      <c r="V135" s="189">
        <v>0.17718533981454571</v>
      </c>
      <c r="W135" s="189">
        <v>0.17718533981454571</v>
      </c>
      <c r="X135" s="189">
        <v>8.3264730233692588E-3</v>
      </c>
      <c r="Y135" s="189">
        <v>7.3144993204528441E-2</v>
      </c>
      <c r="Z135" s="189">
        <v>1.4776405318350526E-2</v>
      </c>
      <c r="AA135" s="189">
        <v>7.0563803530517707E-2</v>
      </c>
      <c r="AB135" s="189">
        <v>2.317443584711118E-2</v>
      </c>
      <c r="AC135" s="189">
        <v>5.7725761653512821E-2</v>
      </c>
      <c r="AD135" s="182">
        <v>0.40967950852158935</v>
      </c>
      <c r="AE135" s="183">
        <v>0</v>
      </c>
      <c r="AF135" s="182">
        <v>0.48399805647652905</v>
      </c>
      <c r="AG135" s="183">
        <v>0</v>
      </c>
      <c r="AH135" s="182">
        <v>5.1785278448349299E-2</v>
      </c>
      <c r="AI135" s="183">
        <v>3.4056466378929173E-3</v>
      </c>
      <c r="AJ135" s="182">
        <v>0.31909122596858935</v>
      </c>
      <c r="AK135" s="183">
        <v>5.7119545877490656E-3</v>
      </c>
      <c r="AL135" s="182">
        <v>0.43986466859883566</v>
      </c>
      <c r="AM135" s="183">
        <v>4.9673952880921537E-3</v>
      </c>
      <c r="AN135" s="182">
        <v>4.7628435243043471E-2</v>
      </c>
      <c r="AO135" s="183">
        <v>2.6538856742417401E-3</v>
      </c>
      <c r="AP135" s="182">
        <v>4.6242724512449401E-2</v>
      </c>
      <c r="AQ135" s="183">
        <v>2.9386343822033123E-3</v>
      </c>
      <c r="AR135" s="182">
        <v>2.9722136582219196</v>
      </c>
      <c r="AS135" s="183">
        <v>0</v>
      </c>
      <c r="AT135" s="182">
        <v>4.4883517668297766E-3</v>
      </c>
      <c r="AU135" s="183">
        <v>5.9742890748444308E-3</v>
      </c>
      <c r="AV135" s="182">
        <v>13.754405911146165</v>
      </c>
      <c r="AW135" s="181">
        <v>0.73386155109208684</v>
      </c>
      <c r="AX135" s="183">
        <v>0.24967860623071575</v>
      </c>
      <c r="AY135" s="182">
        <v>13.754405911146165</v>
      </c>
      <c r="AZ135" s="300">
        <v>0</v>
      </c>
      <c r="BA135" s="301">
        <v>0</v>
      </c>
      <c r="BB135" s="182">
        <v>23.529896131631467</v>
      </c>
      <c r="BC135" s="181">
        <v>0.73386155109208684</v>
      </c>
      <c r="BD135" s="183">
        <v>0.24967860623071575</v>
      </c>
      <c r="BE135" s="182">
        <v>23.529896131631467</v>
      </c>
      <c r="BF135" s="181">
        <v>0</v>
      </c>
      <c r="BG135" s="183">
        <v>0</v>
      </c>
      <c r="BH135" s="182">
        <v>16.864789163118761</v>
      </c>
      <c r="BI135" s="181">
        <v>0.73386155109208684</v>
      </c>
      <c r="BJ135" s="183">
        <v>0.24967860623071575</v>
      </c>
      <c r="BK135" s="182">
        <v>16.864789163118761</v>
      </c>
      <c r="BL135" s="181">
        <v>0.73386155109208684</v>
      </c>
      <c r="BM135" s="183">
        <v>0.24967860623071575</v>
      </c>
      <c r="BN135" s="182">
        <v>7.0892989426334596</v>
      </c>
      <c r="BO135" s="181">
        <v>0</v>
      </c>
      <c r="BP135" s="183">
        <v>0</v>
      </c>
      <c r="BQ135" s="182">
        <v>19.975172415091357</v>
      </c>
      <c r="BR135" s="181">
        <v>0</v>
      </c>
      <c r="BS135" s="183">
        <v>0</v>
      </c>
      <c r="BT135" s="182">
        <v>19.08649148595633</v>
      </c>
      <c r="BU135" s="181">
        <v>0.73386155109208684</v>
      </c>
      <c r="BV135" s="183">
        <v>0.24967860623071575</v>
      </c>
      <c r="BW135" s="182">
        <v>17.753470092253789</v>
      </c>
      <c r="BX135" s="181">
        <v>0.73386155109208684</v>
      </c>
      <c r="BY135" s="183">
        <v>0.24967860623071575</v>
      </c>
      <c r="BZ135" s="182">
        <v>0</v>
      </c>
      <c r="CA135" s="181">
        <v>0.154045014225277</v>
      </c>
      <c r="CB135" s="183">
        <v>0</v>
      </c>
      <c r="CC135" s="182">
        <v>18.197810556821302</v>
      </c>
      <c r="CD135" s="181">
        <v>0.73386155109208684</v>
      </c>
      <c r="CE135" s="183">
        <v>0.24967860623071575</v>
      </c>
      <c r="CF135" s="182">
        <v>18.197810556821302</v>
      </c>
      <c r="CG135" s="181">
        <v>0.73386155109208684</v>
      </c>
      <c r="CH135" s="183">
        <v>0.24967860623071575</v>
      </c>
      <c r="CI135" s="182">
        <v>8.3226202076905245E-2</v>
      </c>
      <c r="CJ135" s="183">
        <v>0.18736890666180944</v>
      </c>
      <c r="CK135" s="181">
        <v>0.14982523703624434</v>
      </c>
      <c r="CL135" s="181">
        <v>0.16863201599562846</v>
      </c>
      <c r="CM135" s="181">
        <v>8.4316007997814232E-2</v>
      </c>
      <c r="CN135" s="182">
        <v>8.3226202076905245E-2</v>
      </c>
      <c r="CO135" s="183">
        <v>0.18736890666180944</v>
      </c>
      <c r="CP135" s="181">
        <v>0.36118954474371401</v>
      </c>
      <c r="CQ135" s="182">
        <v>0.20075239999479583</v>
      </c>
      <c r="CR135" s="181">
        <v>0.20075239999479583</v>
      </c>
      <c r="CS135" s="181">
        <v>0.14982523703624434</v>
      </c>
      <c r="CT135" s="181">
        <v>0.10487766592537104</v>
      </c>
      <c r="CU135" s="181">
        <v>0.3613543199906325</v>
      </c>
      <c r="CV135" s="183">
        <v>0.19938518728200491</v>
      </c>
      <c r="CW135" s="181">
        <v>0.32120383999167329</v>
      </c>
      <c r="CX135" s="181">
        <v>0.32120383999167329</v>
      </c>
      <c r="CY135" s="181">
        <v>0.22484268799417129</v>
      </c>
      <c r="CZ135" s="181">
        <v>0.22182482048439892</v>
      </c>
      <c r="DA135" s="181">
        <v>0.60225719998438754</v>
      </c>
      <c r="DB135" s="182">
        <v>0.16060191999583665</v>
      </c>
      <c r="DC135" s="181">
        <v>0.16060191999583665</v>
      </c>
      <c r="DD135" s="181">
        <v>0.11242134399708564</v>
      </c>
      <c r="DE135" s="181">
        <v>0.11091241024219946</v>
      </c>
      <c r="DF135" s="183">
        <v>0.30112859999219377</v>
      </c>
      <c r="DG135" s="189">
        <v>5.6210671998542822E-2</v>
      </c>
      <c r="DH135" s="181">
        <v>4.9597651763420139E-2</v>
      </c>
      <c r="DI135" s="189">
        <v>9.2330486172192711E-3</v>
      </c>
      <c r="DJ135" s="181">
        <v>0.23421113332726179</v>
      </c>
      <c r="DK135" s="181">
        <v>0.11710556666363089</v>
      </c>
      <c r="DL135" s="182">
        <v>5.468967956843352E-2</v>
      </c>
      <c r="DM135" s="183">
        <v>3.0583711815169575E-3</v>
      </c>
      <c r="DN135" s="182">
        <v>6.8177454641363076E-3</v>
      </c>
      <c r="DO135" s="183">
        <v>2.6097132938199246E-3</v>
      </c>
      <c r="DP135" s="182">
        <v>0.22514238483477989</v>
      </c>
      <c r="DQ135" s="183">
        <v>2.6543816006756372E-3</v>
      </c>
      <c r="DR135" s="182">
        <v>4.9682493126247534E-2</v>
      </c>
      <c r="DS135" s="183">
        <v>4.2584994108212171E-3</v>
      </c>
      <c r="DT135" s="182">
        <v>3.4901709754729779</v>
      </c>
      <c r="DU135" s="181">
        <v>1.2192809877726887E-2</v>
      </c>
      <c r="DV135" s="183">
        <v>4.2584994108212171E-3</v>
      </c>
      <c r="DW135" s="182">
        <v>1.8733623878563883E-2</v>
      </c>
      <c r="DX135" s="183">
        <v>4.2584994108212171E-3</v>
      </c>
      <c r="DY135" s="176">
        <v>3.2966118750660063</v>
      </c>
      <c r="DZ135" s="176">
        <v>1.7947433538085426E-2</v>
      </c>
      <c r="EA135" s="182">
        <v>1.4648977006019907E-2</v>
      </c>
      <c r="EB135" s="183">
        <v>3.3397212288217531E-3</v>
      </c>
      <c r="EC135" s="181">
        <v>0.43287656741226421</v>
      </c>
      <c r="ED135" s="181">
        <v>9.8688602013105295E-2</v>
      </c>
      <c r="EE135" s="182">
        <v>0.39666027155801925</v>
      </c>
      <c r="EF135" s="181">
        <v>0.76375721508938144</v>
      </c>
      <c r="EG135" s="183">
        <v>0.39666027155801925</v>
      </c>
      <c r="EH135" s="182">
        <v>2.2505362428538085</v>
      </c>
      <c r="EI135" s="181">
        <v>1.5431337154764726</v>
      </c>
      <c r="EJ135" s="183">
        <v>0.83865962797634386</v>
      </c>
      <c r="EK135" s="189">
        <v>3.1246943546610879</v>
      </c>
      <c r="EL135" s="183">
        <v>4.1370151523047953E-2</v>
      </c>
      <c r="EM135" s="189">
        <v>3.6988989418574046E-4</v>
      </c>
      <c r="EN135" s="189">
        <v>3.0049192020361015E-4</v>
      </c>
      <c r="EO135" s="182">
        <v>8.3226202076905245E-2</v>
      </c>
      <c r="EP135" s="189">
        <v>58.867394677083858</v>
      </c>
      <c r="EQ135" s="182">
        <v>8.3226202076905245E-2</v>
      </c>
      <c r="ER135" s="183">
        <v>0.18736890666180944</v>
      </c>
      <c r="ES135" s="183">
        <v>0.28185658216956688</v>
      </c>
      <c r="ET135" s="182">
        <v>6.3831748172915051E-2</v>
      </c>
      <c r="EU135" s="183">
        <v>2.6568250892644273E-3</v>
      </c>
      <c r="EV135" s="182">
        <v>6.3684330740645057E-2</v>
      </c>
      <c r="EW135" s="183">
        <v>2.6506892345548104E-3</v>
      </c>
      <c r="EX135" s="182">
        <v>4.6708102512930408E-2</v>
      </c>
      <c r="EY135" s="183">
        <v>2.6026041690753571E-3</v>
      </c>
      <c r="EZ135" s="182">
        <v>6.799173231279914E-3</v>
      </c>
      <c r="FA135" s="183">
        <v>2.6026041690753571E-3</v>
      </c>
      <c r="FB135" s="182">
        <v>8.3226202076905245E-2</v>
      </c>
      <c r="FC135" s="183">
        <v>0.18736890666180944</v>
      </c>
      <c r="FD135" s="181">
        <v>0.36118954474371401</v>
      </c>
      <c r="FE135" s="182">
        <v>8.3226202076905245E-2</v>
      </c>
      <c r="FF135" s="183">
        <v>0.18736890666180944</v>
      </c>
      <c r="FG135" s="189">
        <v>0.28185658216956688</v>
      </c>
      <c r="FH135" s="189">
        <v>5.2254282204358736E-5</v>
      </c>
      <c r="FI135" s="189">
        <v>1.8160200467833901E-2</v>
      </c>
      <c r="FJ135" s="189">
        <v>3.4810259084423057E-4</v>
      </c>
      <c r="FK135" s="189">
        <v>3.6638460632858146E-2</v>
      </c>
      <c r="FL135" s="189">
        <v>1.5698474982128111E-4</v>
      </c>
      <c r="FM135" s="189">
        <v>2.4051590797028906E-2</v>
      </c>
      <c r="FN135" s="182">
        <v>0.22920641274673842</v>
      </c>
      <c r="FO135" s="183">
        <v>0.10965400223678365</v>
      </c>
      <c r="FP135" s="189">
        <v>0.27260168450201283</v>
      </c>
      <c r="FQ135" s="189">
        <v>0.67265857120818839</v>
      </c>
      <c r="FR135" s="189">
        <v>0.27327783290277041</v>
      </c>
      <c r="FS135" s="189">
        <v>14.686347555806416</v>
      </c>
      <c r="FT135" s="183">
        <v>2.9322910034077837E-3</v>
      </c>
      <c r="FU135" s="183">
        <v>3.1343741043158291E-3</v>
      </c>
      <c r="FV135" s="189">
        <v>2.5212377472186798E-2</v>
      </c>
      <c r="FW135" s="182">
        <v>0.19687955616140818</v>
      </c>
      <c r="FX135" s="183">
        <v>2.9628626361670502E-3</v>
      </c>
      <c r="FY135" s="183">
        <v>2.3849213405889702</v>
      </c>
      <c r="FZ135" s="183">
        <v>0</v>
      </c>
      <c r="GA135" s="183">
        <v>0</v>
      </c>
      <c r="GB135" s="183">
        <v>0</v>
      </c>
      <c r="GC135" s="183">
        <v>0</v>
      </c>
      <c r="GD135" s="183">
        <v>0</v>
      </c>
      <c r="GE135" s="183">
        <v>0</v>
      </c>
      <c r="GF135" s="183">
        <v>0</v>
      </c>
      <c r="GG135" s="183">
        <v>0</v>
      </c>
      <c r="GH135" s="183">
        <v>0.14552126351171457</v>
      </c>
      <c r="GI135" s="182">
        <v>8.3226202076905245E-2</v>
      </c>
      <c r="GJ135" s="183">
        <v>0.18736890666180944</v>
      </c>
      <c r="GK135" s="189">
        <v>0.28185658216956688</v>
      </c>
      <c r="GL135" s="182">
        <v>0.23144668823101688</v>
      </c>
      <c r="GM135" s="183">
        <v>3.098935898161034E-3</v>
      </c>
    </row>
    <row r="136" spans="1:195" s="81" customFormat="1" ht="12.5" hidden="1" x14ac:dyDescent="0.25">
      <c r="A136" s="240" t="s">
        <v>213</v>
      </c>
      <c r="B136" s="189">
        <v>5.9001860250188628E-3</v>
      </c>
      <c r="C136" s="189">
        <v>1.8890095550458355E-2</v>
      </c>
      <c r="D136" s="189">
        <v>2.1410206188382155E-3</v>
      </c>
      <c r="E136" s="189">
        <v>2.1349591522409981E-3</v>
      </c>
      <c r="F136" s="182">
        <v>1.2892979459000291E-3</v>
      </c>
      <c r="G136" s="183">
        <v>2.6483164863657505E-4</v>
      </c>
      <c r="H136" s="183">
        <v>2.7563920784630781E-4</v>
      </c>
      <c r="I136" s="182">
        <v>2.1052402101262395E-4</v>
      </c>
      <c r="J136" s="183">
        <v>2.6483164863657505E-4</v>
      </c>
      <c r="K136" s="183">
        <v>2.7563920784630781E-4</v>
      </c>
      <c r="L136" s="182">
        <v>1.0807451411801675E-3</v>
      </c>
      <c r="M136" s="183">
        <v>2.6889552470364024E-4</v>
      </c>
      <c r="N136" s="182">
        <v>1.0852851063810152E-3</v>
      </c>
      <c r="O136" s="183">
        <v>2.7002509381138115E-4</v>
      </c>
      <c r="P136" s="182">
        <v>2.1465247381174233E-4</v>
      </c>
      <c r="Q136" s="183">
        <v>2.7002509381138115E-4</v>
      </c>
      <c r="R136" s="182">
        <v>1.554626996026233E-3</v>
      </c>
      <c r="S136" s="183">
        <v>3.0859972412195104E-4</v>
      </c>
      <c r="T136" s="182">
        <v>2.3450852976013331E-3</v>
      </c>
      <c r="U136" s="183">
        <v>2.9096482465401944E-4</v>
      </c>
      <c r="V136" s="189">
        <v>2.7508925157063934E-3</v>
      </c>
      <c r="W136" s="189">
        <v>2.7508925157063934E-3</v>
      </c>
      <c r="X136" s="189">
        <v>3.1318788369437872E-4</v>
      </c>
      <c r="Y136" s="189">
        <v>3.0889894567591573E-3</v>
      </c>
      <c r="Z136" s="189">
        <v>2.2231338448191404E-3</v>
      </c>
      <c r="AA136" s="189">
        <v>2.9799831209923349E-3</v>
      </c>
      <c r="AB136" s="189">
        <v>7.902038167313444E-4</v>
      </c>
      <c r="AC136" s="189">
        <v>1.1474054566701297E-3</v>
      </c>
      <c r="AD136" s="182">
        <v>7.944857697247721E-3</v>
      </c>
      <c r="AE136" s="183">
        <v>0</v>
      </c>
      <c r="AF136" s="182">
        <v>9.3860390356499158E-3</v>
      </c>
      <c r="AG136" s="183">
        <v>0</v>
      </c>
      <c r="AH136" s="182">
        <v>1.4750131907634205E-3</v>
      </c>
      <c r="AI136" s="183">
        <v>1.4011715372952088E-4</v>
      </c>
      <c r="AJ136" s="182">
        <v>2.4903593928656972E-3</v>
      </c>
      <c r="AK136" s="183">
        <v>5.7264187713876237E-4</v>
      </c>
      <c r="AL136" s="182">
        <v>1.9351897207490931E-3</v>
      </c>
      <c r="AM136" s="183">
        <v>4.9799740501513571E-4</v>
      </c>
      <c r="AN136" s="182">
        <v>7.8121437665403003E-4</v>
      </c>
      <c r="AO136" s="183">
        <v>2.6606060164920619E-4</v>
      </c>
      <c r="AP136" s="182">
        <v>7.6558827611788538E-4</v>
      </c>
      <c r="AQ136" s="183">
        <v>2.9460757836881791E-4</v>
      </c>
      <c r="AR136" s="182">
        <v>4.2948624335385479E-3</v>
      </c>
      <c r="AS136" s="183">
        <v>0</v>
      </c>
      <c r="AT136" s="182">
        <v>9.5472494572242952E-4</v>
      </c>
      <c r="AU136" s="183">
        <v>5.9894175589667866E-4</v>
      </c>
      <c r="AV136" s="182">
        <v>0.27120396202317698</v>
      </c>
      <c r="AW136" s="181">
        <v>2.585336044599644E-2</v>
      </c>
      <c r="AX136" s="183">
        <v>7.60033348031393E-3</v>
      </c>
      <c r="AY136" s="182">
        <v>0.27120396202317698</v>
      </c>
      <c r="AZ136" s="300">
        <v>0</v>
      </c>
      <c r="BA136" s="301">
        <v>0</v>
      </c>
      <c r="BB136" s="182">
        <v>0.44195292269631375</v>
      </c>
      <c r="BC136" s="181">
        <v>2.585336044599644E-2</v>
      </c>
      <c r="BD136" s="183">
        <v>7.60033348031393E-3</v>
      </c>
      <c r="BE136" s="182">
        <v>0.44195292269631375</v>
      </c>
      <c r="BF136" s="181">
        <v>0</v>
      </c>
      <c r="BG136" s="183">
        <v>0</v>
      </c>
      <c r="BH136" s="182">
        <v>0.32553317678281141</v>
      </c>
      <c r="BI136" s="181">
        <v>2.585336044599644E-2</v>
      </c>
      <c r="BJ136" s="183">
        <v>7.60033348031393E-3</v>
      </c>
      <c r="BK136" s="182">
        <v>0.32553317678281141</v>
      </c>
      <c r="BL136" s="181">
        <v>2.585336044599644E-2</v>
      </c>
      <c r="BM136" s="183">
        <v>7.60033348031393E-3</v>
      </c>
      <c r="BN136" s="182">
        <v>0.15478421610967458</v>
      </c>
      <c r="BO136" s="181">
        <v>0</v>
      </c>
      <c r="BP136" s="183">
        <v>0</v>
      </c>
      <c r="BQ136" s="182">
        <v>0.37986239154244583</v>
      </c>
      <c r="BR136" s="181">
        <v>0</v>
      </c>
      <c r="BS136" s="183">
        <v>0</v>
      </c>
      <c r="BT136" s="182">
        <v>0.36433975875397884</v>
      </c>
      <c r="BU136" s="181">
        <v>2.585336044599644E-2</v>
      </c>
      <c r="BV136" s="183">
        <v>7.60033348031393E-3</v>
      </c>
      <c r="BW136" s="182">
        <v>0.34105580957127835</v>
      </c>
      <c r="BX136" s="181">
        <v>2.585336044599644E-2</v>
      </c>
      <c r="BY136" s="183">
        <v>7.60033348031393E-3</v>
      </c>
      <c r="BZ136" s="182">
        <v>0</v>
      </c>
      <c r="CA136" s="181">
        <v>4.4911692494544932E-3</v>
      </c>
      <c r="CB136" s="183">
        <v>0</v>
      </c>
      <c r="CC136" s="182">
        <v>0.34881712596551184</v>
      </c>
      <c r="CD136" s="181">
        <v>2.585336044599644E-2</v>
      </c>
      <c r="CE136" s="183">
        <v>7.60033348031393E-3</v>
      </c>
      <c r="CF136" s="182">
        <v>0.34881712596551184</v>
      </c>
      <c r="CG136" s="181">
        <v>2.585336044599644E-2</v>
      </c>
      <c r="CH136" s="183">
        <v>7.60033348031393E-3</v>
      </c>
      <c r="CI136" s="182">
        <v>2.5334444934379768E-3</v>
      </c>
      <c r="CJ136" s="183">
        <v>6.6008579862118586E-3</v>
      </c>
      <c r="CK136" s="181">
        <v>5.2782242798258073E-3</v>
      </c>
      <c r="CL136" s="181">
        <v>5.9407721875906717E-3</v>
      </c>
      <c r="CM136" s="181">
        <v>2.9703860937953359E-3</v>
      </c>
      <c r="CN136" s="182">
        <v>2.5334444934379768E-3</v>
      </c>
      <c r="CO136" s="183">
        <v>6.6008579862118586E-3</v>
      </c>
      <c r="CP136" s="181">
        <v>6.8178491025238874E-2</v>
      </c>
      <c r="CQ136" s="182">
        <v>7.072347842369848E-3</v>
      </c>
      <c r="CR136" s="181">
        <v>7.072347842369848E-3</v>
      </c>
      <c r="CS136" s="181">
        <v>5.2782242798258073E-3</v>
      </c>
      <c r="CT136" s="181">
        <v>3.6947569958780653E-3</v>
      </c>
      <c r="CU136" s="181">
        <v>1.2730226116265727E-2</v>
      </c>
      <c r="CV136" s="183">
        <v>7.0241820227850355E-3</v>
      </c>
      <c r="CW136" s="181">
        <v>1.1315756547791756E-2</v>
      </c>
      <c r="CX136" s="181">
        <v>1.1315756547791756E-2</v>
      </c>
      <c r="CY136" s="181">
        <v>7.9210295834542289E-3</v>
      </c>
      <c r="CZ136" s="181">
        <v>6.46728371921447E-3</v>
      </c>
      <c r="DA136" s="181">
        <v>2.1217043527109545E-2</v>
      </c>
      <c r="DB136" s="182">
        <v>5.6578782738958781E-3</v>
      </c>
      <c r="DC136" s="181">
        <v>5.6578782738958781E-3</v>
      </c>
      <c r="DD136" s="181">
        <v>3.9605147917271145E-3</v>
      </c>
      <c r="DE136" s="181">
        <v>3.233641859607235E-3</v>
      </c>
      <c r="DF136" s="183">
        <v>1.0608521763554772E-2</v>
      </c>
      <c r="DG136" s="189">
        <v>1.9802573958635572E-3</v>
      </c>
      <c r="DH136" s="181">
        <v>1.7472859375266682E-3</v>
      </c>
      <c r="DI136" s="189">
        <v>7.7733580452080163E-4</v>
      </c>
      <c r="DJ136" s="181">
        <v>8.2510724827648211E-3</v>
      </c>
      <c r="DK136" s="181">
        <v>4.1255362413824105E-3</v>
      </c>
      <c r="DL136" s="182">
        <v>9.0543491854517438E-4</v>
      </c>
      <c r="DM136" s="183">
        <v>3.066115788327945E-4</v>
      </c>
      <c r="DN136" s="182">
        <v>8.7071717036708591E-4</v>
      </c>
      <c r="DO136" s="183">
        <v>2.6163217798899564E-4</v>
      </c>
      <c r="DP136" s="182">
        <v>1.1051353657044729E-3</v>
      </c>
      <c r="DQ136" s="183">
        <v>2.6611031987431932E-4</v>
      </c>
      <c r="DR136" s="182">
        <v>4.980830237300532E-3</v>
      </c>
      <c r="DS136" s="183">
        <v>4.2692830605433132E-4</v>
      </c>
      <c r="DT136" s="182">
        <v>6.6016128736973642E-2</v>
      </c>
      <c r="DU136" s="181">
        <v>4.5861438704908092E-4</v>
      </c>
      <c r="DV136" s="183">
        <v>4.2692830605433132E-4</v>
      </c>
      <c r="DW136" s="182">
        <v>2.9695946859996294E-3</v>
      </c>
      <c r="DX136" s="183">
        <v>4.2692830605433132E-4</v>
      </c>
      <c r="DY136" s="176">
        <v>5.7838128667639224E-2</v>
      </c>
      <c r="DZ136" s="176">
        <v>3.4760389096765289E-3</v>
      </c>
      <c r="EA136" s="182">
        <v>2.7476579100563867E-3</v>
      </c>
      <c r="EB136" s="183">
        <v>3.3481782885572901E-4</v>
      </c>
      <c r="EC136" s="181">
        <v>8.1193159361202402E-2</v>
      </c>
      <c r="ED136" s="181">
        <v>9.89385077223719E-3</v>
      </c>
      <c r="EE136" s="182">
        <v>4.2729739449660249E-2</v>
      </c>
      <c r="EF136" s="181">
        <v>1.1807303607503539E-2</v>
      </c>
      <c r="EG136" s="183">
        <v>4.2729739449660249E-2</v>
      </c>
      <c r="EH136" s="182">
        <v>6.5614192186100262E-2</v>
      </c>
      <c r="EI136" s="181">
        <v>5.27451099040935E-2</v>
      </c>
      <c r="EJ136" s="183">
        <v>2.8665820600050813E-2</v>
      </c>
      <c r="EK136" s="189">
        <v>4.5151977425984466E-3</v>
      </c>
      <c r="EL136" s="183">
        <v>1.2061432387150783E-3</v>
      </c>
      <c r="EM136" s="189">
        <v>5.3007885084592804E-5</v>
      </c>
      <c r="EN136" s="189">
        <v>1.7401639024648367E-5</v>
      </c>
      <c r="EO136" s="182">
        <v>2.5334444934379768E-3</v>
      </c>
      <c r="EP136" s="189">
        <v>1.0434734758398554</v>
      </c>
      <c r="EQ136" s="182">
        <v>2.5334444934379768E-3</v>
      </c>
      <c r="ER136" s="183">
        <v>6.6008579862118586E-3</v>
      </c>
      <c r="ES136" s="183">
        <v>2.479495816259521E-2</v>
      </c>
      <c r="ET136" s="182">
        <v>1.0705354174227097E-3</v>
      </c>
      <c r="EU136" s="183">
        <v>2.663552874893023E-4</v>
      </c>
      <c r="EV136" s="182">
        <v>1.0680630492531428E-3</v>
      </c>
      <c r="EW136" s="183">
        <v>2.6574014825722544E-4</v>
      </c>
      <c r="EX136" s="182">
        <v>7.6611883222976501E-4</v>
      </c>
      <c r="EY136" s="183">
        <v>2.6091946529564303E-4</v>
      </c>
      <c r="EZ136" s="182">
        <v>8.6834524813484879E-4</v>
      </c>
      <c r="FA136" s="183">
        <v>2.6091946529564303E-4</v>
      </c>
      <c r="FB136" s="182">
        <v>2.5334444934379768E-3</v>
      </c>
      <c r="FC136" s="183">
        <v>6.6008579862118586E-3</v>
      </c>
      <c r="FD136" s="181">
        <v>6.8178491025238874E-2</v>
      </c>
      <c r="FE136" s="182">
        <v>2.5334444934379768E-3</v>
      </c>
      <c r="FF136" s="183">
        <v>6.6008579862118586E-3</v>
      </c>
      <c r="FG136" s="189">
        <v>2.479495816259521E-2</v>
      </c>
      <c r="FH136" s="189">
        <v>1.1512327932509975E-5</v>
      </c>
      <c r="FI136" s="189">
        <v>5.294590955458627E-4</v>
      </c>
      <c r="FJ136" s="189">
        <v>3.4890114429587403E-6</v>
      </c>
      <c r="FK136" s="189">
        <v>1.0681911944323145E-3</v>
      </c>
      <c r="FL136" s="189">
        <v>3.4585872087529587E-5</v>
      </c>
      <c r="FM136" s="189">
        <v>7.0122207804862598E-4</v>
      </c>
      <c r="FN136" s="182">
        <v>4.5216708954993107E-2</v>
      </c>
      <c r="FO136" s="183">
        <v>1.0993167524707989E-2</v>
      </c>
      <c r="FP136" s="189">
        <v>1.578650137414948E-2</v>
      </c>
      <c r="FQ136" s="189">
        <v>1.9314127462618431E-3</v>
      </c>
      <c r="FR136" s="189">
        <v>1.5213772664245725E-3</v>
      </c>
      <c r="FS136" s="189">
        <v>0.26036424555603743</v>
      </c>
      <c r="FT136" s="183">
        <v>2.939716341775485E-4</v>
      </c>
      <c r="FU136" s="183">
        <v>3.1423111706808173E-4</v>
      </c>
      <c r="FV136" s="189">
        <v>7.350647145459142E-4</v>
      </c>
      <c r="FW136" s="182">
        <v>2.3940214123518268E-3</v>
      </c>
      <c r="FX136" s="183">
        <v>2.9703653900154889E-4</v>
      </c>
      <c r="FY136" s="183">
        <v>7.3599569887001101E-2</v>
      </c>
      <c r="FZ136" s="183">
        <v>0</v>
      </c>
      <c r="GA136" s="183">
        <v>0</v>
      </c>
      <c r="GB136" s="183">
        <v>0</v>
      </c>
      <c r="GC136" s="183">
        <v>0</v>
      </c>
      <c r="GD136" s="183">
        <v>0</v>
      </c>
      <c r="GE136" s="183">
        <v>0</v>
      </c>
      <c r="GF136" s="183">
        <v>0</v>
      </c>
      <c r="GG136" s="183">
        <v>0</v>
      </c>
      <c r="GH136" s="183">
        <v>4.4297352819394568E-3</v>
      </c>
      <c r="GI136" s="182">
        <v>2.5334444934379768E-3</v>
      </c>
      <c r="GJ136" s="183">
        <v>6.6008579862118586E-3</v>
      </c>
      <c r="GK136" s="189">
        <v>2.479495816259521E-2</v>
      </c>
      <c r="GL136" s="182">
        <v>1.5650983120764428E-3</v>
      </c>
      <c r="GM136" s="183">
        <v>3.1067832255909922E-4</v>
      </c>
    </row>
    <row r="137" spans="1:195" s="81" customFormat="1" ht="12.5" hidden="1" x14ac:dyDescent="0.25">
      <c r="A137" s="302" t="s">
        <v>214</v>
      </c>
      <c r="B137" s="207">
        <v>1.5264585768665044E-2</v>
      </c>
      <c r="C137" s="207">
        <v>4.9009113442938325E-2</v>
      </c>
      <c r="D137" s="207">
        <v>5.6740948975117049E-3</v>
      </c>
      <c r="E137" s="207">
        <v>5.6580309061665989E-3</v>
      </c>
      <c r="F137" s="204">
        <v>3.3036751657525222E-3</v>
      </c>
      <c r="G137" s="206">
        <v>4.5375986621372041E-4</v>
      </c>
      <c r="H137" s="206">
        <v>4.7227742877224596E-4</v>
      </c>
      <c r="I137" s="204">
        <v>7.5504231348636722E-4</v>
      </c>
      <c r="J137" s="206">
        <v>4.5375986621372041E-4</v>
      </c>
      <c r="K137" s="206">
        <v>4.7227742877224596E-4</v>
      </c>
      <c r="L137" s="204">
        <v>3.0589707870182321E-3</v>
      </c>
      <c r="M137" s="206">
        <v>4.6072287033348551E-4</v>
      </c>
      <c r="N137" s="204">
        <v>3.0718208294512779E-3</v>
      </c>
      <c r="O137" s="206">
        <v>4.626582626094708E-4</v>
      </c>
      <c r="P137" s="204">
        <v>7.6984896850640751E-4</v>
      </c>
      <c r="Q137" s="206">
        <v>4.626582626094708E-4</v>
      </c>
      <c r="R137" s="204">
        <v>7.3587496027652547E-3</v>
      </c>
      <c r="S137" s="206">
        <v>5.2875164374077157E-4</v>
      </c>
      <c r="T137" s="204">
        <v>6.5032255478306806E-3</v>
      </c>
      <c r="U137" s="206">
        <v>4.9853618548849126E-4</v>
      </c>
      <c r="V137" s="207">
        <v>7.1610998363882006E-3</v>
      </c>
      <c r="W137" s="207">
        <v>7.1610998363882006E-3</v>
      </c>
      <c r="X137" s="207">
        <v>4.6789033898952194E-4</v>
      </c>
      <c r="Y137" s="207">
        <v>1.1269684841053394E-2</v>
      </c>
      <c r="Z137" s="207">
        <v>8.9338054361722714E-3</v>
      </c>
      <c r="AA137" s="207">
        <v>1.087199262909648E-2</v>
      </c>
      <c r="AB137" s="207">
        <v>1.1518057509850841E-3</v>
      </c>
      <c r="AC137" s="207">
        <v>2.4506290353192559E-3</v>
      </c>
      <c r="AD137" s="204">
        <v>2.039771799430343E-2</v>
      </c>
      <c r="AE137" s="206">
        <v>0</v>
      </c>
      <c r="AF137" s="204">
        <v>2.4097818914260712E-2</v>
      </c>
      <c r="AG137" s="206">
        <v>0</v>
      </c>
      <c r="AH137" s="204">
        <v>7.6775441166202886E-3</v>
      </c>
      <c r="AI137" s="206">
        <v>2.1355040113586298E-4</v>
      </c>
      <c r="AJ137" s="204">
        <v>1.1399458822929122E-2</v>
      </c>
      <c r="AK137" s="206">
        <v>9.8115879615066751E-4</v>
      </c>
      <c r="AL137" s="204">
        <v>9.7481851209485007E-3</v>
      </c>
      <c r="AM137" s="206">
        <v>8.5326371314685748E-4</v>
      </c>
      <c r="AN137" s="204">
        <v>2.2893391458912366E-3</v>
      </c>
      <c r="AO137" s="206">
        <v>4.5586554186640549E-4</v>
      </c>
      <c r="AP137" s="204">
        <v>2.2356982255722652E-3</v>
      </c>
      <c r="AQ137" s="206">
        <v>5.0477764283237835E-4</v>
      </c>
      <c r="AR137" s="204">
        <v>1.1382168301059802E-2</v>
      </c>
      <c r="AS137" s="206">
        <v>0</v>
      </c>
      <c r="AT137" s="204">
        <v>4.3078441708548961E-3</v>
      </c>
      <c r="AU137" s="206">
        <v>1.0262207422136393E-3</v>
      </c>
      <c r="AV137" s="204">
        <v>0.86407873049941353</v>
      </c>
      <c r="AW137" s="205">
        <v>3.8009404301368552E-2</v>
      </c>
      <c r="AX137" s="206">
        <v>1.0725303944880167E-2</v>
      </c>
      <c r="AY137" s="204">
        <v>0.86407873049941353</v>
      </c>
      <c r="AZ137" s="303">
        <v>0</v>
      </c>
      <c r="BA137" s="304">
        <v>0</v>
      </c>
      <c r="BB137" s="204">
        <v>1.3018704776510623</v>
      </c>
      <c r="BC137" s="205">
        <v>3.8009404301368552E-2</v>
      </c>
      <c r="BD137" s="206">
        <v>1.0725303944880167E-2</v>
      </c>
      <c r="BE137" s="204">
        <v>1.3018704776510623</v>
      </c>
      <c r="BF137" s="205">
        <v>0</v>
      </c>
      <c r="BG137" s="206">
        <v>0</v>
      </c>
      <c r="BH137" s="204">
        <v>1.00337610459312</v>
      </c>
      <c r="BI137" s="205">
        <v>3.8009404301368552E-2</v>
      </c>
      <c r="BJ137" s="206">
        <v>1.0725303944880167E-2</v>
      </c>
      <c r="BK137" s="204">
        <v>1.00337610459312</v>
      </c>
      <c r="BL137" s="205">
        <v>3.8009404301368552E-2</v>
      </c>
      <c r="BM137" s="206">
        <v>1.0725303944880167E-2</v>
      </c>
      <c r="BN137" s="204">
        <v>0.56558435744147129</v>
      </c>
      <c r="BO137" s="205">
        <v>0</v>
      </c>
      <c r="BP137" s="206">
        <v>0</v>
      </c>
      <c r="BQ137" s="204">
        <v>1.1426734786868264</v>
      </c>
      <c r="BR137" s="205">
        <v>0</v>
      </c>
      <c r="BS137" s="206">
        <v>0</v>
      </c>
      <c r="BT137" s="204">
        <v>1.1028742289457674</v>
      </c>
      <c r="BU137" s="205">
        <v>3.8009404301368552E-2</v>
      </c>
      <c r="BV137" s="206">
        <v>1.0725303944880167E-2</v>
      </c>
      <c r="BW137" s="204">
        <v>1.0431753543341791</v>
      </c>
      <c r="BX137" s="205">
        <v>3.8009404301368552E-2</v>
      </c>
      <c r="BY137" s="206">
        <v>1.0725303944880167E-2</v>
      </c>
      <c r="BZ137" s="204">
        <v>0</v>
      </c>
      <c r="CA137" s="205">
        <v>6.2520262498925814E-3</v>
      </c>
      <c r="CB137" s="206">
        <v>0</v>
      </c>
      <c r="CC137" s="204">
        <v>1.0630749792047085</v>
      </c>
      <c r="CD137" s="205">
        <v>3.8009404301368552E-2</v>
      </c>
      <c r="CE137" s="206">
        <v>1.0725303944880167E-2</v>
      </c>
      <c r="CF137" s="204">
        <v>1.0630749792047085</v>
      </c>
      <c r="CG137" s="205">
        <v>3.8009404301368552E-2</v>
      </c>
      <c r="CH137" s="206">
        <v>1.0725303944880167E-2</v>
      </c>
      <c r="CI137" s="204">
        <v>3.5751013149600561E-3</v>
      </c>
      <c r="CJ137" s="206">
        <v>9.7045287577962273E-3</v>
      </c>
      <c r="CK137" s="205">
        <v>7.7600032330136272E-3</v>
      </c>
      <c r="CL137" s="205">
        <v>8.7340758820166047E-3</v>
      </c>
      <c r="CM137" s="205">
        <v>4.3670379410083024E-3</v>
      </c>
      <c r="CN137" s="204">
        <v>3.5751013149600561E-3</v>
      </c>
      <c r="CO137" s="206">
        <v>9.7045287577962273E-3</v>
      </c>
      <c r="CP137" s="205">
        <v>0.23551735136523089</v>
      </c>
      <c r="CQ137" s="204">
        <v>1.0397709383353103E-2</v>
      </c>
      <c r="CR137" s="205">
        <v>1.0397709383353103E-2</v>
      </c>
      <c r="CS137" s="205">
        <v>7.7600032330136272E-3</v>
      </c>
      <c r="CT137" s="205">
        <v>5.4320022631095394E-3</v>
      </c>
      <c r="CU137" s="205">
        <v>1.8715876890035583E-2</v>
      </c>
      <c r="CV137" s="206">
        <v>1.0326896379607223E-2</v>
      </c>
      <c r="CW137" s="205">
        <v>1.6636335013364961E-2</v>
      </c>
      <c r="CX137" s="205">
        <v>1.6636335013364961E-2</v>
      </c>
      <c r="CY137" s="205">
        <v>1.1645434509355472E-2</v>
      </c>
      <c r="CZ137" s="205">
        <v>9.0029177998453159E-3</v>
      </c>
      <c r="DA137" s="205">
        <v>3.1193128150059302E-2</v>
      </c>
      <c r="DB137" s="204">
        <v>8.3181675066824803E-3</v>
      </c>
      <c r="DC137" s="205">
        <v>8.3181675066824803E-3</v>
      </c>
      <c r="DD137" s="205">
        <v>5.8227172546777362E-3</v>
      </c>
      <c r="DE137" s="205">
        <v>4.5014588999226579E-3</v>
      </c>
      <c r="DF137" s="206">
        <v>1.5596564075029651E-2</v>
      </c>
      <c r="DG137" s="207">
        <v>2.9113586273388681E-3</v>
      </c>
      <c r="DH137" s="205">
        <v>2.5688458476519427E-3</v>
      </c>
      <c r="DI137" s="207">
        <v>3.7171298496431445E-3</v>
      </c>
      <c r="DJ137" s="205">
        <v>1.2130660947245284E-2</v>
      </c>
      <c r="DK137" s="205">
        <v>6.0653304736226418E-3</v>
      </c>
      <c r="DL137" s="204">
        <v>2.6440833851678735E-3</v>
      </c>
      <c r="DM137" s="206">
        <v>5.253451757258439E-4</v>
      </c>
      <c r="DN137" s="204">
        <v>5.1403887982002516E-3</v>
      </c>
      <c r="DO137" s="206">
        <v>4.4827792559040539E-4</v>
      </c>
      <c r="DP137" s="204">
        <v>5.9219300502504381E-3</v>
      </c>
      <c r="DQ137" s="206">
        <v>4.5595072857007872E-4</v>
      </c>
      <c r="DR137" s="204">
        <v>8.53410411386386E-3</v>
      </c>
      <c r="DS137" s="206">
        <v>7.31494638331188E-4</v>
      </c>
      <c r="DT137" s="204">
        <v>0.16405719811875838</v>
      </c>
      <c r="DU137" s="205">
        <v>6.8515179607415229E-4</v>
      </c>
      <c r="DV137" s="206">
        <v>7.31494638331188E-4</v>
      </c>
      <c r="DW137" s="204">
        <v>2.0986166863958849E-2</v>
      </c>
      <c r="DX137" s="206">
        <v>7.31494638331188E-4</v>
      </c>
      <c r="DY137" s="248">
        <v>0.15286928154908722</v>
      </c>
      <c r="DZ137" s="248">
        <v>1.5462875221227031E-2</v>
      </c>
      <c r="EA137" s="204">
        <v>1.2158974464873171E-2</v>
      </c>
      <c r="EB137" s="206">
        <v>5.7367347901848094E-4</v>
      </c>
      <c r="EC137" s="205">
        <v>0.35929711183550461</v>
      </c>
      <c r="ED137" s="205">
        <v>1.6952023770050423E-2</v>
      </c>
      <c r="EE137" s="204">
        <v>0.34232577412282439</v>
      </c>
      <c r="EF137" s="205">
        <v>1.7122856557829323E-2</v>
      </c>
      <c r="EG137" s="206">
        <v>0.34232577412282439</v>
      </c>
      <c r="EH137" s="204">
        <v>9.1339610940474339E-2</v>
      </c>
      <c r="EI137" s="205">
        <v>7.6983031421768974E-2</v>
      </c>
      <c r="EJ137" s="206">
        <v>4.1838604033570086E-2</v>
      </c>
      <c r="EK137" s="207">
        <v>1.1966097032001606E-2</v>
      </c>
      <c r="EL137" s="206">
        <v>1.679036965817543E-3</v>
      </c>
      <c r="EM137" s="207">
        <v>4.6297725286436161E-4</v>
      </c>
      <c r="EN137" s="207">
        <v>7.7480070620406357E-5</v>
      </c>
      <c r="EO137" s="204">
        <v>3.5751013149600561E-3</v>
      </c>
      <c r="EP137" s="207">
        <v>2.7226653384666939</v>
      </c>
      <c r="EQ137" s="204">
        <v>3.5751013149600561E-3</v>
      </c>
      <c r="ER137" s="206">
        <v>9.7045287577962273E-3</v>
      </c>
      <c r="ES137" s="206">
        <v>0.17127519834142296</v>
      </c>
      <c r="ET137" s="204">
        <v>3.0300729039488858E-3</v>
      </c>
      <c r="EU137" s="206">
        <v>4.5637045360208921E-4</v>
      </c>
      <c r="EV137" s="204">
        <v>3.0230750450483119E-3</v>
      </c>
      <c r="EW137" s="206">
        <v>4.5531648026813531E-4</v>
      </c>
      <c r="EX137" s="204">
        <v>2.2451018381665295E-3</v>
      </c>
      <c r="EY137" s="206">
        <v>4.4705677087551591E-4</v>
      </c>
      <c r="EZ137" s="204">
        <v>5.1263858556975178E-3</v>
      </c>
      <c r="FA137" s="206">
        <v>4.4705677087551591E-4</v>
      </c>
      <c r="FB137" s="204">
        <v>3.5751013149600561E-3</v>
      </c>
      <c r="FC137" s="206">
        <v>9.7045287577962273E-3</v>
      </c>
      <c r="FD137" s="205">
        <v>0.23551735136523089</v>
      </c>
      <c r="FE137" s="204">
        <v>3.5751013149600561E-3</v>
      </c>
      <c r="FF137" s="206">
        <v>9.7045287577962273E-3</v>
      </c>
      <c r="FG137" s="207">
        <v>0.17127519834142296</v>
      </c>
      <c r="FH137" s="207">
        <v>2.1282143930401157E-5</v>
      </c>
      <c r="FI137" s="207">
        <v>7.3704462685283577E-4</v>
      </c>
      <c r="FJ137" s="207">
        <v>5.6149710855842144E-6</v>
      </c>
      <c r="FK137" s="207">
        <v>1.4869979322881467E-3</v>
      </c>
      <c r="FL137" s="207">
        <v>6.3936808614239063E-5</v>
      </c>
      <c r="FM137" s="207">
        <v>9.7615088531716567E-4</v>
      </c>
      <c r="FN137" s="204">
        <v>0.23486817524871992</v>
      </c>
      <c r="FO137" s="206">
        <v>1.8835581966722692E-2</v>
      </c>
      <c r="FP137" s="207">
        <v>7.028873772095498E-2</v>
      </c>
      <c r="FQ137" s="207">
        <v>9.8699666159471396E-3</v>
      </c>
      <c r="FR137" s="207">
        <v>3.5046509076109081E-3</v>
      </c>
      <c r="FS137" s="207">
        <v>0.69135654505439759</v>
      </c>
      <c r="FT137" s="206">
        <v>5.0368802249192647E-4</v>
      </c>
      <c r="FU137" s="206">
        <v>5.3840041541511092E-4</v>
      </c>
      <c r="FV137" s="207">
        <v>1.023262236503122E-3</v>
      </c>
      <c r="FW137" s="204">
        <v>6.6389317381268277E-3</v>
      </c>
      <c r="FX137" s="206">
        <v>5.0893939939516313E-4</v>
      </c>
      <c r="FY137" s="206">
        <v>0.1041914754281896</v>
      </c>
      <c r="FZ137" s="206">
        <v>0</v>
      </c>
      <c r="GA137" s="206">
        <v>0</v>
      </c>
      <c r="GB137" s="206">
        <v>0</v>
      </c>
      <c r="GC137" s="206">
        <v>0</v>
      </c>
      <c r="GD137" s="206">
        <v>0</v>
      </c>
      <c r="GE137" s="206">
        <v>0</v>
      </c>
      <c r="GF137" s="206">
        <v>0</v>
      </c>
      <c r="GG137" s="206">
        <v>0</v>
      </c>
      <c r="GH137" s="206">
        <v>6.251075353103811E-3</v>
      </c>
      <c r="GI137" s="204">
        <v>3.5751013149600561E-3</v>
      </c>
      <c r="GJ137" s="206">
        <v>9.7045287577962273E-3</v>
      </c>
      <c r="GK137" s="207">
        <v>0.17127519834142296</v>
      </c>
      <c r="GL137" s="204">
        <v>7.4083150567435235E-3</v>
      </c>
      <c r="GM137" s="206">
        <v>5.3231309326392411E-4</v>
      </c>
    </row>
  </sheetData>
  <mergeCells count="154">
    <mergeCell ref="B3:F3"/>
    <mergeCell ref="G3:K3"/>
    <mergeCell ref="L3:P3"/>
    <mergeCell ref="Q3:U3"/>
    <mergeCell ref="V3:Z3"/>
    <mergeCell ref="AB3:AF3"/>
    <mergeCell ref="BN3:BS3"/>
    <mergeCell ref="BT3:BW3"/>
    <mergeCell ref="BX3:BZ3"/>
    <mergeCell ref="CA3:CD3"/>
    <mergeCell ref="CE3:CF3"/>
    <mergeCell ref="CH3:CK3"/>
    <mergeCell ref="AH3:AL3"/>
    <mergeCell ref="AM3:AQ3"/>
    <mergeCell ref="AR3:AV3"/>
    <mergeCell ref="AW3:BB3"/>
    <mergeCell ref="BC3:BH3"/>
    <mergeCell ref="BI3:BM3"/>
    <mergeCell ref="DZ3:ED3"/>
    <mergeCell ref="EE3:EI3"/>
    <mergeCell ref="EJ3:EN3"/>
    <mergeCell ref="CL3:CO3"/>
    <mergeCell ref="CP3:CS3"/>
    <mergeCell ref="CT3:CY3"/>
    <mergeCell ref="CZ3:DD3"/>
    <mergeCell ref="DE3:DI3"/>
    <mergeCell ref="DJ3:DN3"/>
    <mergeCell ref="IP3:IR3"/>
    <mergeCell ref="IS3:IW3"/>
    <mergeCell ref="IX3:JC3"/>
    <mergeCell ref="GX3:HB3"/>
    <mergeCell ref="HC3:HG3"/>
    <mergeCell ref="HH3:HK3"/>
    <mergeCell ref="HL3:HO3"/>
    <mergeCell ref="HP3:HX3"/>
    <mergeCell ref="HY3:IC3"/>
    <mergeCell ref="B52:F52"/>
    <mergeCell ref="G52:K52"/>
    <mergeCell ref="L52:P52"/>
    <mergeCell ref="Q52:U52"/>
    <mergeCell ref="W52:Y52"/>
    <mergeCell ref="Z52:AC52"/>
    <mergeCell ref="ID3:IH3"/>
    <mergeCell ref="II3:IL3"/>
    <mergeCell ref="IM3:IO3"/>
    <mergeCell ref="FS3:FW3"/>
    <mergeCell ref="FX3:GB3"/>
    <mergeCell ref="GC3:GF3"/>
    <mergeCell ref="GG3:GI3"/>
    <mergeCell ref="GJ3:GM3"/>
    <mergeCell ref="GN3:GQ3"/>
    <mergeCell ref="EO3:ES3"/>
    <mergeCell ref="ET3:EX3"/>
    <mergeCell ref="EY3:FC3"/>
    <mergeCell ref="FD3:FH3"/>
    <mergeCell ref="FI3:FM3"/>
    <mergeCell ref="FN3:FR3"/>
    <mergeCell ref="DO3:DP3"/>
    <mergeCell ref="DQ3:DT3"/>
    <mergeCell ref="DU3:DY3"/>
    <mergeCell ref="BC52:BD52"/>
    <mergeCell ref="BE52:BF52"/>
    <mergeCell ref="BI52:BK52"/>
    <mergeCell ref="BL52:BN52"/>
    <mergeCell ref="BY52:CB52"/>
    <mergeCell ref="CC52:CE52"/>
    <mergeCell ref="AD52:AG52"/>
    <mergeCell ref="AH52:AK52"/>
    <mergeCell ref="AL52:AO52"/>
    <mergeCell ref="AP52:AS52"/>
    <mergeCell ref="AT52:AW52"/>
    <mergeCell ref="AY52:BB52"/>
    <mergeCell ref="DA52:DB52"/>
    <mergeCell ref="DD52:DE52"/>
    <mergeCell ref="DF52:DG52"/>
    <mergeCell ref="DJ52:DL52"/>
    <mergeCell ref="DR52:DU52"/>
    <mergeCell ref="DV52:DW52"/>
    <mergeCell ref="CF52:CH52"/>
    <mergeCell ref="CP52:CQ52"/>
    <mergeCell ref="CR52:CS52"/>
    <mergeCell ref="CT52:CU52"/>
    <mergeCell ref="CV52:CW52"/>
    <mergeCell ref="CX52:CZ52"/>
    <mergeCell ref="EY52:EZ52"/>
    <mergeCell ref="FD52:FI52"/>
    <mergeCell ref="FV52:FX52"/>
    <mergeCell ref="GE52:GG52"/>
    <mergeCell ref="GI52:GL52"/>
    <mergeCell ref="GM52:GP52"/>
    <mergeCell ref="DX52:DY52"/>
    <mergeCell ref="ED52:EE52"/>
    <mergeCell ref="EF52:EJ52"/>
    <mergeCell ref="EL52:EO52"/>
    <mergeCell ref="EQ52:ET52"/>
    <mergeCell ref="EU52:EX52"/>
    <mergeCell ref="T102:U102"/>
    <mergeCell ref="W102:X102"/>
    <mergeCell ref="AD102:AE102"/>
    <mergeCell ref="AF102:AG102"/>
    <mergeCell ref="AH102:AI102"/>
    <mergeCell ref="AJ102:AK102"/>
    <mergeCell ref="F102:G102"/>
    <mergeCell ref="I102:J102"/>
    <mergeCell ref="L102:M102"/>
    <mergeCell ref="N102:O102"/>
    <mergeCell ref="P102:Q102"/>
    <mergeCell ref="R102:S102"/>
    <mergeCell ref="AY102:BA102"/>
    <mergeCell ref="BB102:BD102"/>
    <mergeCell ref="BE102:BG102"/>
    <mergeCell ref="BH102:BJ102"/>
    <mergeCell ref="BK102:BM102"/>
    <mergeCell ref="BN102:BP102"/>
    <mergeCell ref="AL102:AM102"/>
    <mergeCell ref="AN102:AO102"/>
    <mergeCell ref="AP102:AQ102"/>
    <mergeCell ref="AR102:AS102"/>
    <mergeCell ref="AT102:AU102"/>
    <mergeCell ref="AV102:AX102"/>
    <mergeCell ref="CI102:CJ102"/>
    <mergeCell ref="CK102:CM102"/>
    <mergeCell ref="CN102:CO102"/>
    <mergeCell ref="CQ102:DF102"/>
    <mergeCell ref="DJ102:DK102"/>
    <mergeCell ref="DL102:DM102"/>
    <mergeCell ref="BQ102:BS102"/>
    <mergeCell ref="BT102:BV102"/>
    <mergeCell ref="BW102:BY102"/>
    <mergeCell ref="BZ102:CB102"/>
    <mergeCell ref="CC102:CE102"/>
    <mergeCell ref="CF102:CH102"/>
    <mergeCell ref="EA102:EB102"/>
    <mergeCell ref="EC102:ED102"/>
    <mergeCell ref="EE102:EG102"/>
    <mergeCell ref="EH102:EJ102"/>
    <mergeCell ref="EQ102:ER102"/>
    <mergeCell ref="ET102:EU102"/>
    <mergeCell ref="DN102:DO102"/>
    <mergeCell ref="DP102:DQ102"/>
    <mergeCell ref="DR102:DS102"/>
    <mergeCell ref="DT102:DV102"/>
    <mergeCell ref="DW102:DX102"/>
    <mergeCell ref="DY102:DZ102"/>
    <mergeCell ref="FW102:FX102"/>
    <mergeCell ref="FY102:GG102"/>
    <mergeCell ref="GI102:GJ102"/>
    <mergeCell ref="GL102:GM102"/>
    <mergeCell ref="EV102:EW102"/>
    <mergeCell ref="EX102:EY102"/>
    <mergeCell ref="EZ102:FA102"/>
    <mergeCell ref="FB102:FC102"/>
    <mergeCell ref="FE102:FF102"/>
    <mergeCell ref="FN102:FO102"/>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7"/>
  <sheetViews>
    <sheetView zoomScale="85" zoomScaleNormal="85" workbookViewId="0">
      <selection activeCell="I22" sqref="I22"/>
    </sheetView>
  </sheetViews>
  <sheetFormatPr defaultRowHeight="14.5" x14ac:dyDescent="0.35"/>
  <cols>
    <col min="1" max="1" width="17.90625" style="395" bestFit="1" customWidth="1"/>
    <col min="2" max="2" width="12" style="395" bestFit="1" customWidth="1"/>
    <col min="3" max="3" width="16.08984375" style="395" customWidth="1"/>
    <col min="4" max="4" width="28.7265625" style="395" customWidth="1"/>
    <col min="5" max="5" width="5.81640625" style="395" bestFit="1" customWidth="1"/>
    <col min="6" max="6" width="8.1796875" style="397" bestFit="1" customWidth="1"/>
    <col min="7" max="7" width="9.36328125" style="395" bestFit="1" customWidth="1"/>
    <col min="8" max="8" width="8.6328125" style="395" bestFit="1" customWidth="1"/>
    <col min="9" max="9" width="8.1796875" style="395" bestFit="1" customWidth="1"/>
    <col min="10" max="10" width="25.81640625" style="395" bestFit="1" customWidth="1"/>
    <col min="11" max="11" width="9.81640625" style="395" customWidth="1"/>
    <col min="12" max="15" width="8.7265625" style="352"/>
    <col min="16" max="16" width="12.81640625" style="352" customWidth="1"/>
    <col min="17" max="16384" width="8.7265625" style="352"/>
  </cols>
  <sheetData>
    <row r="1" spans="1:11" s="394" customFormat="1" x14ac:dyDescent="0.35">
      <c r="A1" s="391" t="s">
        <v>686</v>
      </c>
      <c r="B1" s="391" t="s">
        <v>504</v>
      </c>
      <c r="C1" s="381" t="s">
        <v>760</v>
      </c>
      <c r="D1" s="391" t="s">
        <v>475</v>
      </c>
      <c r="E1" s="391" t="s">
        <v>499</v>
      </c>
      <c r="F1" s="392" t="s">
        <v>500</v>
      </c>
      <c r="G1" s="391" t="s">
        <v>501</v>
      </c>
      <c r="H1" s="391" t="s">
        <v>502</v>
      </c>
      <c r="I1" s="391" t="s">
        <v>503</v>
      </c>
      <c r="J1" s="391" t="s">
        <v>521</v>
      </c>
      <c r="K1" s="391" t="s">
        <v>633</v>
      </c>
    </row>
    <row r="2" spans="1:11" x14ac:dyDescent="0.35">
      <c r="A2" s="395" t="s">
        <v>506</v>
      </c>
      <c r="B2" s="373" t="s">
        <v>528</v>
      </c>
      <c r="C2" s="362">
        <v>2507.2766612111573</v>
      </c>
      <c r="D2" s="395" t="s">
        <v>585</v>
      </c>
      <c r="E2" s="360" t="s">
        <v>507</v>
      </c>
      <c r="F2" s="387">
        <v>1.7089561765866717E-10</v>
      </c>
      <c r="G2" s="395" t="s">
        <v>569</v>
      </c>
      <c r="H2" s="395" t="s">
        <v>519</v>
      </c>
      <c r="I2" s="395" t="s">
        <v>649</v>
      </c>
      <c r="J2" s="395" t="s">
        <v>522</v>
      </c>
    </row>
    <row r="3" spans="1:11" x14ac:dyDescent="0.35">
      <c r="A3" s="395" t="s">
        <v>506</v>
      </c>
      <c r="B3" s="373" t="s">
        <v>528</v>
      </c>
      <c r="C3" s="362">
        <v>2507.2766612111573</v>
      </c>
      <c r="D3" s="395" t="s">
        <v>585</v>
      </c>
      <c r="E3" s="360" t="s">
        <v>517</v>
      </c>
      <c r="F3" s="387">
        <v>5.3670949040773015E-10</v>
      </c>
      <c r="G3" s="395" t="s">
        <v>569</v>
      </c>
      <c r="H3" s="395" t="s">
        <v>519</v>
      </c>
      <c r="I3" s="395" t="s">
        <v>649</v>
      </c>
      <c r="J3" s="395" t="s">
        <v>522</v>
      </c>
    </row>
    <row r="4" spans="1:11" x14ac:dyDescent="0.35">
      <c r="A4" s="395" t="s">
        <v>506</v>
      </c>
      <c r="B4" s="373" t="s">
        <v>528</v>
      </c>
      <c r="C4" s="362">
        <v>2507.2766612111573</v>
      </c>
      <c r="D4" s="395" t="s">
        <v>585</v>
      </c>
      <c r="E4" s="360" t="s">
        <v>508</v>
      </c>
      <c r="F4" s="387">
        <v>3.7789624836344433E-9</v>
      </c>
      <c r="G4" s="395" t="s">
        <v>569</v>
      </c>
      <c r="H4" s="395" t="s">
        <v>519</v>
      </c>
      <c r="I4" s="395" t="s">
        <v>649</v>
      </c>
      <c r="J4" s="395" t="s">
        <v>522</v>
      </c>
    </row>
    <row r="5" spans="1:11" x14ac:dyDescent="0.35">
      <c r="A5" s="395" t="s">
        <v>506</v>
      </c>
      <c r="B5" s="373" t="s">
        <v>528</v>
      </c>
      <c r="C5" s="362">
        <v>2507.2766612111573</v>
      </c>
      <c r="D5" s="395" t="s">
        <v>585</v>
      </c>
      <c r="E5" s="360" t="s">
        <v>509</v>
      </c>
      <c r="F5" s="387">
        <v>3.013804253762833E-10</v>
      </c>
      <c r="G5" s="395" t="s">
        <v>569</v>
      </c>
      <c r="H5" s="395" t="s">
        <v>519</v>
      </c>
      <c r="I5" s="395" t="s">
        <v>649</v>
      </c>
      <c r="J5" s="395" t="s">
        <v>522</v>
      </c>
    </row>
    <row r="6" spans="1:11" x14ac:dyDescent="0.35">
      <c r="A6" s="395" t="s">
        <v>506</v>
      </c>
      <c r="B6" s="373" t="s">
        <v>528</v>
      </c>
      <c r="C6" s="362">
        <v>2507.2766612111573</v>
      </c>
      <c r="D6" s="395" t="s">
        <v>585</v>
      </c>
      <c r="E6" s="360" t="s">
        <v>510</v>
      </c>
      <c r="F6" s="387">
        <v>2.6132149461941805E-10</v>
      </c>
      <c r="G6" s="395" t="s">
        <v>569</v>
      </c>
      <c r="H6" s="395" t="s">
        <v>519</v>
      </c>
      <c r="I6" s="395" t="s">
        <v>649</v>
      </c>
      <c r="J6" s="395" t="s">
        <v>522</v>
      </c>
    </row>
    <row r="7" spans="1:11" x14ac:dyDescent="0.35">
      <c r="A7" s="395" t="s">
        <v>506</v>
      </c>
      <c r="B7" s="373" t="s">
        <v>528</v>
      </c>
      <c r="C7" s="362">
        <v>2507.2766612111573</v>
      </c>
      <c r="D7" s="395" t="s">
        <v>585</v>
      </c>
      <c r="E7" s="360" t="s">
        <v>511</v>
      </c>
      <c r="F7" s="387">
        <v>2.38393123865466E-9</v>
      </c>
      <c r="G7" s="395" t="s">
        <v>569</v>
      </c>
      <c r="H7" s="395" t="s">
        <v>519</v>
      </c>
      <c r="I7" s="395" t="s">
        <v>649</v>
      </c>
      <c r="J7" s="395" t="s">
        <v>522</v>
      </c>
    </row>
    <row r="8" spans="1:11" x14ac:dyDescent="0.35">
      <c r="A8" s="395" t="s">
        <v>506</v>
      </c>
      <c r="B8" s="373" t="s">
        <v>528</v>
      </c>
      <c r="C8" s="362">
        <v>2507.2766612111573</v>
      </c>
      <c r="D8" s="395" t="s">
        <v>585</v>
      </c>
      <c r="E8" s="369" t="s">
        <v>512</v>
      </c>
      <c r="F8" s="387">
        <v>3.8071962615376983E-11</v>
      </c>
      <c r="G8" s="395" t="s">
        <v>569</v>
      </c>
      <c r="H8" s="395" t="s">
        <v>519</v>
      </c>
      <c r="I8" s="395" t="s">
        <v>649</v>
      </c>
      <c r="J8" s="395" t="s">
        <v>522</v>
      </c>
    </row>
    <row r="9" spans="1:11" x14ac:dyDescent="0.35">
      <c r="A9" s="395" t="s">
        <v>506</v>
      </c>
      <c r="B9" s="373" t="s">
        <v>528</v>
      </c>
      <c r="C9" s="362">
        <v>2507.2766612111573</v>
      </c>
      <c r="D9" s="395" t="s">
        <v>585</v>
      </c>
      <c r="E9" s="369" t="s">
        <v>513</v>
      </c>
      <c r="F9" s="387">
        <v>9.9883191836440391E-11</v>
      </c>
      <c r="G9" s="395" t="s">
        <v>569</v>
      </c>
      <c r="H9" s="395" t="s">
        <v>519</v>
      </c>
      <c r="I9" s="395" t="s">
        <v>649</v>
      </c>
      <c r="J9" s="395" t="s">
        <v>522</v>
      </c>
    </row>
    <row r="10" spans="1:11" x14ac:dyDescent="0.35">
      <c r="A10" s="395" t="s">
        <v>506</v>
      </c>
      <c r="B10" s="373" t="s">
        <v>528</v>
      </c>
      <c r="C10" s="362">
        <v>2507.2766612111573</v>
      </c>
      <c r="D10" s="395" t="s">
        <v>585</v>
      </c>
      <c r="E10" s="360" t="s">
        <v>514</v>
      </c>
      <c r="F10" s="387">
        <v>7.9119819620362176E-10</v>
      </c>
      <c r="G10" s="395" t="s">
        <v>569</v>
      </c>
      <c r="H10" s="395" t="s">
        <v>519</v>
      </c>
      <c r="I10" s="395" t="s">
        <v>649</v>
      </c>
      <c r="J10" s="395" t="s">
        <v>522</v>
      </c>
    </row>
    <row r="11" spans="1:11" x14ac:dyDescent="0.35">
      <c r="A11" s="395" t="s">
        <v>506</v>
      </c>
      <c r="B11" s="373" t="s">
        <v>528</v>
      </c>
      <c r="C11" s="362">
        <v>2507.2766612111573</v>
      </c>
      <c r="D11" s="395" t="s">
        <v>585</v>
      </c>
      <c r="E11" s="360" t="s">
        <v>515</v>
      </c>
      <c r="F11" s="387">
        <v>9.1781164461874802E-12</v>
      </c>
      <c r="G11" s="395" t="s">
        <v>569</v>
      </c>
      <c r="H11" s="395" t="s">
        <v>519</v>
      </c>
      <c r="I11" s="395" t="s">
        <v>649</v>
      </c>
      <c r="J11" s="395" t="s">
        <v>522</v>
      </c>
    </row>
    <row r="12" spans="1:11" x14ac:dyDescent="0.35">
      <c r="A12" s="395" t="s">
        <v>506</v>
      </c>
      <c r="B12" s="373" t="s">
        <v>528</v>
      </c>
      <c r="C12" s="362">
        <v>2507.2766612111573</v>
      </c>
      <c r="D12" s="395" t="s">
        <v>585</v>
      </c>
      <c r="E12" s="360" t="s">
        <v>516</v>
      </c>
      <c r="F12" s="387">
        <v>4.8270457932699891E-7</v>
      </c>
      <c r="G12" s="395" t="s">
        <v>569</v>
      </c>
      <c r="H12" s="395" t="s">
        <v>519</v>
      </c>
      <c r="I12" s="395" t="s">
        <v>649</v>
      </c>
      <c r="J12" s="395" t="s">
        <v>522</v>
      </c>
    </row>
    <row r="13" spans="1:11" ht="17" customHeight="1" x14ac:dyDescent="0.35">
      <c r="A13" s="395" t="s">
        <v>506</v>
      </c>
      <c r="B13" s="564" t="s">
        <v>523</v>
      </c>
      <c r="C13" s="361">
        <v>7812.0268488981765</v>
      </c>
      <c r="E13" s="360" t="s">
        <v>507</v>
      </c>
      <c r="F13" s="388">
        <v>1.5634691744181987E-10</v>
      </c>
      <c r="G13" s="395" t="s">
        <v>569</v>
      </c>
      <c r="H13" s="395" t="s">
        <v>519</v>
      </c>
      <c r="I13" s="395" t="s">
        <v>649</v>
      </c>
      <c r="J13" s="395" t="s">
        <v>522</v>
      </c>
    </row>
    <row r="14" spans="1:11" ht="17" customHeight="1" x14ac:dyDescent="0.35">
      <c r="A14" s="395" t="s">
        <v>506</v>
      </c>
      <c r="B14" s="564" t="s">
        <v>523</v>
      </c>
      <c r="C14" s="361">
        <v>7812.0268488981765</v>
      </c>
      <c r="E14" s="360" t="s">
        <v>517</v>
      </c>
      <c r="F14" s="388">
        <v>3.5037546638948987E-10</v>
      </c>
      <c r="G14" s="395" t="s">
        <v>569</v>
      </c>
      <c r="H14" s="395" t="s">
        <v>519</v>
      </c>
      <c r="I14" s="395" t="s">
        <v>649</v>
      </c>
      <c r="J14" s="395" t="s">
        <v>522</v>
      </c>
    </row>
    <row r="15" spans="1:11" ht="17" customHeight="1" x14ac:dyDescent="0.35">
      <c r="A15" s="395" t="s">
        <v>506</v>
      </c>
      <c r="B15" s="564" t="s">
        <v>523</v>
      </c>
      <c r="C15" s="361">
        <v>7812.0268488981765</v>
      </c>
      <c r="E15" s="360" t="s">
        <v>508</v>
      </c>
      <c r="F15" s="388">
        <v>3.8349018417843853E-9</v>
      </c>
      <c r="G15" s="395" t="s">
        <v>569</v>
      </c>
      <c r="H15" s="395" t="s">
        <v>519</v>
      </c>
      <c r="I15" s="395" t="s">
        <v>649</v>
      </c>
      <c r="J15" s="395" t="s">
        <v>522</v>
      </c>
    </row>
    <row r="16" spans="1:11" ht="17" customHeight="1" x14ac:dyDescent="0.35">
      <c r="A16" s="395" t="s">
        <v>506</v>
      </c>
      <c r="B16" s="564" t="s">
        <v>523</v>
      </c>
      <c r="C16" s="361">
        <v>7812.0268488981765</v>
      </c>
      <c r="E16" s="360" t="s">
        <v>509</v>
      </c>
      <c r="F16" s="388">
        <v>3.3234926179979592E-10</v>
      </c>
      <c r="G16" s="395" t="s">
        <v>569</v>
      </c>
      <c r="H16" s="395" t="s">
        <v>519</v>
      </c>
      <c r="I16" s="395" t="s">
        <v>649</v>
      </c>
      <c r="J16" s="395" t="s">
        <v>522</v>
      </c>
    </row>
    <row r="17" spans="1:10" ht="17" customHeight="1" x14ac:dyDescent="0.35">
      <c r="A17" s="395" t="s">
        <v>506</v>
      </c>
      <c r="B17" s="564" t="s">
        <v>523</v>
      </c>
      <c r="C17" s="361">
        <v>7812.0268488981765</v>
      </c>
      <c r="E17" s="360" t="s">
        <v>510</v>
      </c>
      <c r="F17" s="388">
        <v>3.0562354460350901E-10</v>
      </c>
      <c r="G17" s="395" t="s">
        <v>569</v>
      </c>
      <c r="H17" s="395" t="s">
        <v>519</v>
      </c>
      <c r="I17" s="395" t="s">
        <v>649</v>
      </c>
      <c r="J17" s="395" t="s">
        <v>522</v>
      </c>
    </row>
    <row r="18" spans="1:10" ht="17" customHeight="1" x14ac:dyDescent="0.35">
      <c r="A18" s="395" t="s">
        <v>506</v>
      </c>
      <c r="B18" s="564" t="s">
        <v>523</v>
      </c>
      <c r="C18" s="361">
        <v>7812.0268488981765</v>
      </c>
      <c r="E18" s="360" t="s">
        <v>511</v>
      </c>
      <c r="F18" s="388">
        <v>2.6406710620259886E-9</v>
      </c>
      <c r="G18" s="395" t="s">
        <v>569</v>
      </c>
      <c r="H18" s="395" t="s">
        <v>519</v>
      </c>
      <c r="I18" s="395" t="s">
        <v>649</v>
      </c>
      <c r="J18" s="395" t="s">
        <v>522</v>
      </c>
    </row>
    <row r="19" spans="1:10" ht="17" customHeight="1" x14ac:dyDescent="0.35">
      <c r="A19" s="395" t="s">
        <v>506</v>
      </c>
      <c r="B19" s="564" t="s">
        <v>523</v>
      </c>
      <c r="C19" s="361">
        <v>7812.0268488981765</v>
      </c>
      <c r="E19" s="369" t="s">
        <v>512</v>
      </c>
      <c r="F19" s="388">
        <v>4.5891878472750181E-11</v>
      </c>
      <c r="G19" s="395" t="s">
        <v>569</v>
      </c>
      <c r="H19" s="395" t="s">
        <v>519</v>
      </c>
      <c r="I19" s="395" t="s">
        <v>649</v>
      </c>
      <c r="J19" s="395" t="s">
        <v>522</v>
      </c>
    </row>
    <row r="20" spans="1:10" ht="17" customHeight="1" x14ac:dyDescent="0.35">
      <c r="A20" s="395" t="s">
        <v>506</v>
      </c>
      <c r="B20" s="564" t="s">
        <v>523</v>
      </c>
      <c r="C20" s="361">
        <v>7812.0268488981765</v>
      </c>
      <c r="E20" s="369" t="s">
        <v>513</v>
      </c>
      <c r="F20" s="388">
        <v>1.1896928938818803E-10</v>
      </c>
      <c r="G20" s="395" t="s">
        <v>569</v>
      </c>
      <c r="H20" s="395" t="s">
        <v>519</v>
      </c>
      <c r="I20" s="395" t="s">
        <v>649</v>
      </c>
      <c r="J20" s="395" t="s">
        <v>522</v>
      </c>
    </row>
    <row r="21" spans="1:10" ht="26" x14ac:dyDescent="0.35">
      <c r="A21" s="395" t="s">
        <v>506</v>
      </c>
      <c r="B21" s="564" t="s">
        <v>523</v>
      </c>
      <c r="C21" s="361">
        <v>7812.0268488981765</v>
      </c>
      <c r="E21" s="360" t="s">
        <v>514</v>
      </c>
      <c r="F21" s="388">
        <v>1.9441410704373943E-10</v>
      </c>
      <c r="G21" s="395" t="s">
        <v>569</v>
      </c>
      <c r="H21" s="395" t="s">
        <v>519</v>
      </c>
      <c r="I21" s="395" t="s">
        <v>649</v>
      </c>
      <c r="J21" s="395" t="s">
        <v>522</v>
      </c>
    </row>
    <row r="22" spans="1:10" ht="26" x14ac:dyDescent="0.35">
      <c r="A22" s="395" t="s">
        <v>506</v>
      </c>
      <c r="B22" s="564" t="s">
        <v>523</v>
      </c>
      <c r="C22" s="361">
        <v>7812.0268488981765</v>
      </c>
      <c r="E22" s="360" t="s">
        <v>515</v>
      </c>
      <c r="F22" s="388">
        <v>3.9406276641501031E-12</v>
      </c>
      <c r="G22" s="395" t="s">
        <v>569</v>
      </c>
      <c r="H22" s="395" t="s">
        <v>519</v>
      </c>
      <c r="I22" s="395" t="s">
        <v>649</v>
      </c>
      <c r="J22" s="395" t="s">
        <v>522</v>
      </c>
    </row>
    <row r="23" spans="1:10" ht="26" x14ac:dyDescent="0.35">
      <c r="A23" s="395" t="s">
        <v>506</v>
      </c>
      <c r="B23" s="564" t="s">
        <v>523</v>
      </c>
      <c r="C23" s="361">
        <v>7812.0268488981765</v>
      </c>
      <c r="E23" s="360" t="s">
        <v>516</v>
      </c>
      <c r="F23" s="388">
        <v>1.7226341634970813E-7</v>
      </c>
      <c r="G23" s="395" t="s">
        <v>569</v>
      </c>
      <c r="H23" s="395" t="s">
        <v>519</v>
      </c>
      <c r="I23" s="395" t="s">
        <v>649</v>
      </c>
      <c r="J23" s="395" t="s">
        <v>522</v>
      </c>
    </row>
    <row r="24" spans="1:10" x14ac:dyDescent="0.35">
      <c r="A24" s="395" t="s">
        <v>506</v>
      </c>
      <c r="B24" s="564" t="s">
        <v>524</v>
      </c>
      <c r="C24" s="361">
        <v>750</v>
      </c>
      <c r="E24" s="360" t="s">
        <v>507</v>
      </c>
      <c r="F24" s="388">
        <v>3.2991459297271618E-10</v>
      </c>
      <c r="G24" s="395" t="s">
        <v>569</v>
      </c>
      <c r="H24" s="395" t="s">
        <v>519</v>
      </c>
      <c r="I24" s="395" t="s">
        <v>649</v>
      </c>
      <c r="J24" s="395" t="s">
        <v>522</v>
      </c>
    </row>
    <row r="25" spans="1:10" x14ac:dyDescent="0.35">
      <c r="A25" s="395" t="s">
        <v>506</v>
      </c>
      <c r="B25" s="564" t="s">
        <v>524</v>
      </c>
      <c r="C25" s="361">
        <v>750</v>
      </c>
      <c r="E25" s="360" t="s">
        <v>517</v>
      </c>
      <c r="F25" s="388">
        <v>2.4745467025249466E-9</v>
      </c>
      <c r="G25" s="395" t="s">
        <v>569</v>
      </c>
      <c r="H25" s="395" t="s">
        <v>519</v>
      </c>
      <c r="I25" s="395" t="s">
        <v>649</v>
      </c>
      <c r="J25" s="395" t="s">
        <v>522</v>
      </c>
    </row>
    <row r="26" spans="1:10" x14ac:dyDescent="0.35">
      <c r="A26" s="395" t="s">
        <v>506</v>
      </c>
      <c r="B26" s="564" t="s">
        <v>524</v>
      </c>
      <c r="C26" s="361">
        <v>750</v>
      </c>
      <c r="E26" s="360" t="s">
        <v>508</v>
      </c>
      <c r="F26" s="388">
        <v>1.0646900444310263E-8</v>
      </c>
      <c r="G26" s="395" t="s">
        <v>569</v>
      </c>
      <c r="H26" s="395" t="s">
        <v>519</v>
      </c>
      <c r="I26" s="395" t="s">
        <v>649</v>
      </c>
      <c r="J26" s="395" t="s">
        <v>522</v>
      </c>
    </row>
    <row r="27" spans="1:10" x14ac:dyDescent="0.35">
      <c r="A27" s="395" t="s">
        <v>506</v>
      </c>
      <c r="B27" s="564" t="s">
        <v>524</v>
      </c>
      <c r="C27" s="361">
        <v>750</v>
      </c>
      <c r="E27" s="360" t="s">
        <v>509</v>
      </c>
      <c r="F27" s="388">
        <v>3.604539606074773E-10</v>
      </c>
      <c r="G27" s="395" t="s">
        <v>569</v>
      </c>
      <c r="H27" s="395" t="s">
        <v>519</v>
      </c>
      <c r="I27" s="395" t="s">
        <v>649</v>
      </c>
      <c r="J27" s="395" t="s">
        <v>522</v>
      </c>
    </row>
    <row r="28" spans="1:10" x14ac:dyDescent="0.35">
      <c r="A28" s="395" t="s">
        <v>506</v>
      </c>
      <c r="B28" s="564" t="s">
        <v>524</v>
      </c>
      <c r="C28" s="361">
        <v>750</v>
      </c>
      <c r="E28" s="360" t="s">
        <v>510</v>
      </c>
      <c r="F28" s="388">
        <v>3.4695365358876062E-10</v>
      </c>
      <c r="G28" s="395" t="s">
        <v>569</v>
      </c>
      <c r="H28" s="395" t="s">
        <v>519</v>
      </c>
      <c r="I28" s="395" t="s">
        <v>649</v>
      </c>
      <c r="J28" s="395" t="s">
        <v>522</v>
      </c>
    </row>
    <row r="29" spans="1:10" x14ac:dyDescent="0.35">
      <c r="A29" s="395" t="s">
        <v>506</v>
      </c>
      <c r="B29" s="564" t="s">
        <v>524</v>
      </c>
      <c r="C29" s="361">
        <v>750</v>
      </c>
      <c r="E29" s="360" t="s">
        <v>511</v>
      </c>
      <c r="F29" s="388">
        <v>1.2122100498683351E-10</v>
      </c>
      <c r="G29" s="395" t="s">
        <v>569</v>
      </c>
      <c r="H29" s="395" t="s">
        <v>519</v>
      </c>
      <c r="I29" s="395" t="s">
        <v>649</v>
      </c>
      <c r="J29" s="395" t="s">
        <v>522</v>
      </c>
    </row>
    <row r="30" spans="1:10" x14ac:dyDescent="0.35">
      <c r="A30" s="395" t="s">
        <v>506</v>
      </c>
      <c r="B30" s="564" t="s">
        <v>524</v>
      </c>
      <c r="C30" s="361">
        <v>750</v>
      </c>
      <c r="E30" s="369" t="s">
        <v>512</v>
      </c>
      <c r="F30" s="388">
        <v>5.2451469997874371E-11</v>
      </c>
      <c r="G30" s="395" t="s">
        <v>569</v>
      </c>
      <c r="H30" s="395" t="s">
        <v>519</v>
      </c>
      <c r="I30" s="395" t="s">
        <v>649</v>
      </c>
      <c r="J30" s="395" t="s">
        <v>522</v>
      </c>
    </row>
    <row r="31" spans="1:10" x14ac:dyDescent="0.35">
      <c r="A31" s="395" t="s">
        <v>506</v>
      </c>
      <c r="B31" s="564" t="s">
        <v>524</v>
      </c>
      <c r="C31" s="361">
        <v>750</v>
      </c>
      <c r="E31" s="369" t="s">
        <v>513</v>
      </c>
      <c r="F31" s="388">
        <v>1.3369337477232631E-10</v>
      </c>
      <c r="G31" s="395" t="s">
        <v>569</v>
      </c>
      <c r="H31" s="395" t="s">
        <v>519</v>
      </c>
      <c r="I31" s="395" t="s">
        <v>649</v>
      </c>
      <c r="J31" s="395" t="s">
        <v>522</v>
      </c>
    </row>
    <row r="32" spans="1:10" x14ac:dyDescent="0.35">
      <c r="A32" s="395" t="s">
        <v>506</v>
      </c>
      <c r="B32" s="564" t="s">
        <v>524</v>
      </c>
      <c r="C32" s="361">
        <v>750</v>
      </c>
      <c r="E32" s="360" t="s">
        <v>514</v>
      </c>
      <c r="F32" s="388">
        <v>1.2976885993303246E-9</v>
      </c>
      <c r="G32" s="395" t="s">
        <v>569</v>
      </c>
      <c r="H32" s="395" t="s">
        <v>519</v>
      </c>
      <c r="I32" s="395" t="s">
        <v>649</v>
      </c>
      <c r="J32" s="395" t="s">
        <v>522</v>
      </c>
    </row>
    <row r="33" spans="1:10" x14ac:dyDescent="0.35">
      <c r="A33" s="395" t="s">
        <v>506</v>
      </c>
      <c r="B33" s="564" t="s">
        <v>524</v>
      </c>
      <c r="C33" s="361">
        <v>750</v>
      </c>
      <c r="E33" s="360" t="s">
        <v>515</v>
      </c>
      <c r="F33" s="388">
        <v>2.5681370979785482E-11</v>
      </c>
      <c r="G33" s="395" t="s">
        <v>569</v>
      </c>
      <c r="H33" s="395" t="s">
        <v>519</v>
      </c>
      <c r="I33" s="395" t="s">
        <v>649</v>
      </c>
      <c r="J33" s="395" t="s">
        <v>522</v>
      </c>
    </row>
    <row r="34" spans="1:10" x14ac:dyDescent="0.35">
      <c r="A34" s="395" t="s">
        <v>506</v>
      </c>
      <c r="B34" s="564" t="s">
        <v>524</v>
      </c>
      <c r="C34" s="361">
        <v>750</v>
      </c>
      <c r="E34" s="360" t="s">
        <v>516</v>
      </c>
      <c r="F34" s="388">
        <v>1.0519974129485511E-6</v>
      </c>
      <c r="G34" s="395" t="s">
        <v>569</v>
      </c>
      <c r="H34" s="395" t="s">
        <v>519</v>
      </c>
      <c r="I34" s="395" t="s">
        <v>649</v>
      </c>
      <c r="J34" s="395" t="s">
        <v>522</v>
      </c>
    </row>
    <row r="35" spans="1:10" x14ac:dyDescent="0.35">
      <c r="A35" s="395" t="s">
        <v>506</v>
      </c>
      <c r="B35" s="564" t="s">
        <v>525</v>
      </c>
      <c r="C35" s="361">
        <v>587.41589496565678</v>
      </c>
      <c r="E35" s="360" t="s">
        <v>507</v>
      </c>
      <c r="F35" s="388">
        <v>1.5695169884570028E-10</v>
      </c>
      <c r="G35" s="395" t="s">
        <v>569</v>
      </c>
      <c r="H35" s="395" t="s">
        <v>519</v>
      </c>
      <c r="I35" s="395" t="s">
        <v>649</v>
      </c>
      <c r="J35" s="395" t="s">
        <v>522</v>
      </c>
    </row>
    <row r="36" spans="1:10" x14ac:dyDescent="0.35">
      <c r="A36" s="395" t="s">
        <v>506</v>
      </c>
      <c r="B36" s="564" t="s">
        <v>525</v>
      </c>
      <c r="C36" s="361">
        <v>587.41589496565678</v>
      </c>
      <c r="E36" s="360" t="s">
        <v>517</v>
      </c>
      <c r="F36" s="388">
        <v>4.9732884354725413E-10</v>
      </c>
      <c r="G36" s="395" t="s">
        <v>569</v>
      </c>
      <c r="H36" s="395" t="s">
        <v>519</v>
      </c>
      <c r="I36" s="395" t="s">
        <v>649</v>
      </c>
      <c r="J36" s="395" t="s">
        <v>522</v>
      </c>
    </row>
    <row r="37" spans="1:10" x14ac:dyDescent="0.35">
      <c r="A37" s="395" t="s">
        <v>506</v>
      </c>
      <c r="B37" s="564" t="s">
        <v>525</v>
      </c>
      <c r="C37" s="361">
        <v>587.41589496565678</v>
      </c>
      <c r="E37" s="360" t="s">
        <v>508</v>
      </c>
      <c r="F37" s="388">
        <v>9.7419901633505138E-10</v>
      </c>
      <c r="G37" s="395" t="s">
        <v>569</v>
      </c>
      <c r="H37" s="395" t="s">
        <v>519</v>
      </c>
      <c r="I37" s="395" t="s">
        <v>649</v>
      </c>
      <c r="J37" s="395" t="s">
        <v>522</v>
      </c>
    </row>
    <row r="38" spans="1:10" x14ac:dyDescent="0.35">
      <c r="A38" s="395" t="s">
        <v>506</v>
      </c>
      <c r="B38" s="564" t="s">
        <v>525</v>
      </c>
      <c r="C38" s="361">
        <v>587.41589496565678</v>
      </c>
      <c r="E38" s="360" t="s">
        <v>509</v>
      </c>
      <c r="F38" s="388">
        <v>1.749823782975716E-10</v>
      </c>
      <c r="G38" s="395" t="s">
        <v>569</v>
      </c>
      <c r="H38" s="395" t="s">
        <v>519</v>
      </c>
      <c r="I38" s="395" t="s">
        <v>649</v>
      </c>
      <c r="J38" s="395" t="s">
        <v>522</v>
      </c>
    </row>
    <row r="39" spans="1:10" x14ac:dyDescent="0.35">
      <c r="A39" s="395" t="s">
        <v>506</v>
      </c>
      <c r="B39" s="564" t="s">
        <v>525</v>
      </c>
      <c r="C39" s="361">
        <v>587.41589496565678</v>
      </c>
      <c r="E39" s="360" t="s">
        <v>510</v>
      </c>
      <c r="F39" s="388">
        <v>7.5816595722378388E-11</v>
      </c>
      <c r="G39" s="395" t="s">
        <v>569</v>
      </c>
      <c r="H39" s="395" t="s">
        <v>519</v>
      </c>
      <c r="I39" s="395" t="s">
        <v>649</v>
      </c>
      <c r="J39" s="395" t="s">
        <v>522</v>
      </c>
    </row>
    <row r="40" spans="1:10" x14ac:dyDescent="0.35">
      <c r="A40" s="395" t="s">
        <v>506</v>
      </c>
      <c r="B40" s="564" t="s">
        <v>525</v>
      </c>
      <c r="C40" s="361">
        <v>587.41589496565678</v>
      </c>
      <c r="E40" s="360" t="s">
        <v>511</v>
      </c>
      <c r="F40" s="388">
        <v>2.3959736472223981E-9</v>
      </c>
      <c r="G40" s="395" t="s">
        <v>569</v>
      </c>
      <c r="H40" s="395" t="s">
        <v>519</v>
      </c>
      <c r="I40" s="395" t="s">
        <v>649</v>
      </c>
      <c r="J40" s="395" t="s">
        <v>522</v>
      </c>
    </row>
    <row r="41" spans="1:10" x14ac:dyDescent="0.35">
      <c r="A41" s="395" t="s">
        <v>506</v>
      </c>
      <c r="B41" s="564" t="s">
        <v>525</v>
      </c>
      <c r="C41" s="361">
        <v>587.41589496565678</v>
      </c>
      <c r="E41" s="369" t="s">
        <v>512</v>
      </c>
      <c r="F41" s="388">
        <v>6.2266749915530907E-12</v>
      </c>
      <c r="G41" s="395" t="s">
        <v>569</v>
      </c>
      <c r="H41" s="395" t="s">
        <v>519</v>
      </c>
      <c r="I41" s="395" t="s">
        <v>649</v>
      </c>
      <c r="J41" s="395" t="s">
        <v>522</v>
      </c>
    </row>
    <row r="42" spans="1:10" x14ac:dyDescent="0.35">
      <c r="A42" s="395" t="s">
        <v>506</v>
      </c>
      <c r="B42" s="564" t="s">
        <v>525</v>
      </c>
      <c r="C42" s="361">
        <v>587.41589496565678</v>
      </c>
      <c r="E42" s="369" t="s">
        <v>513</v>
      </c>
      <c r="F42" s="388">
        <v>1.4698159839049222E-11</v>
      </c>
      <c r="G42" s="395" t="s">
        <v>569</v>
      </c>
      <c r="H42" s="395" t="s">
        <v>519</v>
      </c>
      <c r="I42" s="395" t="s">
        <v>649</v>
      </c>
      <c r="J42" s="395" t="s">
        <v>522</v>
      </c>
    </row>
    <row r="43" spans="1:10" x14ac:dyDescent="0.35">
      <c r="A43" s="395" t="s">
        <v>506</v>
      </c>
      <c r="B43" s="564" t="s">
        <v>525</v>
      </c>
      <c r="C43" s="361">
        <v>587.41589496565678</v>
      </c>
      <c r="E43" s="360" t="s">
        <v>514</v>
      </c>
      <c r="F43" s="388">
        <v>2.7537790692484942E-9</v>
      </c>
      <c r="G43" s="395" t="s">
        <v>569</v>
      </c>
      <c r="H43" s="395" t="s">
        <v>519</v>
      </c>
      <c r="I43" s="395" t="s">
        <v>649</v>
      </c>
      <c r="J43" s="395" t="s">
        <v>522</v>
      </c>
    </row>
    <row r="44" spans="1:10" x14ac:dyDescent="0.35">
      <c r="A44" s="395" t="s">
        <v>506</v>
      </c>
      <c r="B44" s="564" t="s">
        <v>525</v>
      </c>
      <c r="C44" s="361">
        <v>587.41589496565678</v>
      </c>
      <c r="E44" s="360" t="s">
        <v>515</v>
      </c>
      <c r="F44" s="388">
        <v>2.175718126578251E-11</v>
      </c>
      <c r="G44" s="395" t="s">
        <v>569</v>
      </c>
      <c r="H44" s="395" t="s">
        <v>519</v>
      </c>
      <c r="I44" s="395" t="s">
        <v>649</v>
      </c>
      <c r="J44" s="395" t="s">
        <v>522</v>
      </c>
    </row>
    <row r="45" spans="1:10" x14ac:dyDescent="0.35">
      <c r="A45" s="395" t="s">
        <v>506</v>
      </c>
      <c r="B45" s="564" t="s">
        <v>525</v>
      </c>
      <c r="C45" s="361">
        <v>587.41589496565678</v>
      </c>
      <c r="E45" s="360" t="s">
        <v>516</v>
      </c>
      <c r="F45" s="388">
        <v>1.3883918514280239E-6</v>
      </c>
      <c r="G45" s="395" t="s">
        <v>569</v>
      </c>
      <c r="H45" s="395" t="s">
        <v>519</v>
      </c>
      <c r="I45" s="395" t="s">
        <v>649</v>
      </c>
      <c r="J45" s="395" t="s">
        <v>522</v>
      </c>
    </row>
    <row r="46" spans="1:10" x14ac:dyDescent="0.35">
      <c r="A46" s="395" t="s">
        <v>506</v>
      </c>
      <c r="B46" s="564" t="s">
        <v>526</v>
      </c>
      <c r="C46" s="361">
        <v>797</v>
      </c>
      <c r="E46" s="360" t="s">
        <v>507</v>
      </c>
      <c r="F46" s="388">
        <v>3.4212800244382552E-10</v>
      </c>
      <c r="G46" s="395" t="s">
        <v>569</v>
      </c>
      <c r="H46" s="395" t="s">
        <v>519</v>
      </c>
      <c r="I46" s="395" t="s">
        <v>649</v>
      </c>
      <c r="J46" s="395" t="s">
        <v>522</v>
      </c>
    </row>
    <row r="47" spans="1:10" x14ac:dyDescent="0.35">
      <c r="A47" s="395" t="s">
        <v>506</v>
      </c>
      <c r="B47" s="564" t="s">
        <v>526</v>
      </c>
      <c r="C47" s="361">
        <v>797</v>
      </c>
      <c r="E47" s="360" t="s">
        <v>517</v>
      </c>
      <c r="F47" s="388">
        <v>1.0573439503042962E-9</v>
      </c>
      <c r="G47" s="395" t="s">
        <v>569</v>
      </c>
      <c r="H47" s="395" t="s">
        <v>519</v>
      </c>
      <c r="I47" s="395" t="s">
        <v>649</v>
      </c>
      <c r="J47" s="395" t="s">
        <v>522</v>
      </c>
    </row>
    <row r="48" spans="1:10" x14ac:dyDescent="0.35">
      <c r="A48" s="395" t="s">
        <v>506</v>
      </c>
      <c r="B48" s="564" t="s">
        <v>526</v>
      </c>
      <c r="C48" s="361">
        <v>797</v>
      </c>
      <c r="E48" s="360" t="s">
        <v>508</v>
      </c>
      <c r="F48" s="388">
        <v>7.1324905067475313E-9</v>
      </c>
      <c r="G48" s="395" t="s">
        <v>569</v>
      </c>
      <c r="H48" s="395" t="s">
        <v>519</v>
      </c>
      <c r="I48" s="395" t="s">
        <v>649</v>
      </c>
      <c r="J48" s="395" t="s">
        <v>522</v>
      </c>
    </row>
    <row r="49" spans="1:10" x14ac:dyDescent="0.35">
      <c r="A49" s="395" t="s">
        <v>506</v>
      </c>
      <c r="B49" s="564" t="s">
        <v>526</v>
      </c>
      <c r="C49" s="361">
        <v>797</v>
      </c>
      <c r="E49" s="360" t="s">
        <v>509</v>
      </c>
      <c r="F49" s="388">
        <v>2.1626723569447849E-10</v>
      </c>
      <c r="G49" s="395" t="s">
        <v>569</v>
      </c>
      <c r="H49" s="395" t="s">
        <v>519</v>
      </c>
      <c r="I49" s="395" t="s">
        <v>649</v>
      </c>
      <c r="J49" s="395" t="s">
        <v>522</v>
      </c>
    </row>
    <row r="50" spans="1:10" x14ac:dyDescent="0.35">
      <c r="A50" s="395" t="s">
        <v>506</v>
      </c>
      <c r="B50" s="564" t="s">
        <v>526</v>
      </c>
      <c r="C50" s="361">
        <v>797</v>
      </c>
      <c r="E50" s="360" t="s">
        <v>510</v>
      </c>
      <c r="F50" s="388">
        <v>2.0813924016610205E-10</v>
      </c>
      <c r="G50" s="395" t="s">
        <v>569</v>
      </c>
      <c r="H50" s="395" t="s">
        <v>519</v>
      </c>
      <c r="I50" s="395" t="s">
        <v>649</v>
      </c>
      <c r="J50" s="395" t="s">
        <v>522</v>
      </c>
    </row>
    <row r="51" spans="1:10" x14ac:dyDescent="0.35">
      <c r="A51" s="395" t="s">
        <v>506</v>
      </c>
      <c r="B51" s="564" t="s">
        <v>526</v>
      </c>
      <c r="C51" s="361">
        <v>797</v>
      </c>
      <c r="E51" s="360" t="s">
        <v>511</v>
      </c>
      <c r="F51" s="388">
        <v>7.3928505283450155E-11</v>
      </c>
      <c r="G51" s="395" t="s">
        <v>569</v>
      </c>
      <c r="H51" s="395" t="s">
        <v>519</v>
      </c>
      <c r="I51" s="395" t="s">
        <v>649</v>
      </c>
      <c r="J51" s="395" t="s">
        <v>522</v>
      </c>
    </row>
    <row r="52" spans="1:10" x14ac:dyDescent="0.35">
      <c r="A52" s="395" t="s">
        <v>506</v>
      </c>
      <c r="B52" s="564" t="s">
        <v>526</v>
      </c>
      <c r="C52" s="361">
        <v>797</v>
      </c>
      <c r="E52" s="369" t="s">
        <v>512</v>
      </c>
      <c r="F52" s="388">
        <v>1.8429298399350175E-11</v>
      </c>
      <c r="G52" s="395" t="s">
        <v>569</v>
      </c>
      <c r="H52" s="395" t="s">
        <v>519</v>
      </c>
      <c r="I52" s="395" t="s">
        <v>649</v>
      </c>
      <c r="J52" s="395" t="s">
        <v>522</v>
      </c>
    </row>
    <row r="53" spans="1:10" x14ac:dyDescent="0.35">
      <c r="A53" s="395" t="s">
        <v>506</v>
      </c>
      <c r="B53" s="564" t="s">
        <v>526</v>
      </c>
      <c r="C53" s="361">
        <v>797</v>
      </c>
      <c r="E53" s="369" t="s">
        <v>513</v>
      </c>
      <c r="F53" s="388">
        <v>1.7818981731133835E-10</v>
      </c>
      <c r="G53" s="395" t="s">
        <v>569</v>
      </c>
      <c r="H53" s="395" t="s">
        <v>519</v>
      </c>
      <c r="I53" s="395" t="s">
        <v>649</v>
      </c>
      <c r="J53" s="395" t="s">
        <v>522</v>
      </c>
    </row>
    <row r="54" spans="1:10" x14ac:dyDescent="0.35">
      <c r="A54" s="395" t="s">
        <v>506</v>
      </c>
      <c r="B54" s="564" t="s">
        <v>526</v>
      </c>
      <c r="C54" s="361">
        <v>797</v>
      </c>
      <c r="E54" s="360" t="s">
        <v>514</v>
      </c>
      <c r="F54" s="388">
        <v>8.3212743241153912E-10</v>
      </c>
      <c r="G54" s="395" t="s">
        <v>569</v>
      </c>
      <c r="H54" s="395" t="s">
        <v>519</v>
      </c>
      <c r="I54" s="395" t="s">
        <v>649</v>
      </c>
      <c r="J54" s="395" t="s">
        <v>522</v>
      </c>
    </row>
    <row r="55" spans="1:10" x14ac:dyDescent="0.35">
      <c r="A55" s="395" t="s">
        <v>506</v>
      </c>
      <c r="B55" s="564" t="s">
        <v>526</v>
      </c>
      <c r="C55" s="361">
        <v>797</v>
      </c>
      <c r="E55" s="360" t="s">
        <v>515</v>
      </c>
      <c r="F55" s="388">
        <v>1.6590324901898268E-11</v>
      </c>
      <c r="G55" s="395" t="s">
        <v>569</v>
      </c>
      <c r="H55" s="395" t="s">
        <v>519</v>
      </c>
      <c r="I55" s="395" t="s">
        <v>649</v>
      </c>
      <c r="J55" s="395" t="s">
        <v>522</v>
      </c>
    </row>
    <row r="56" spans="1:10" x14ac:dyDescent="0.35">
      <c r="A56" s="395" t="s">
        <v>506</v>
      </c>
      <c r="B56" s="564" t="s">
        <v>526</v>
      </c>
      <c r="C56" s="361">
        <v>797</v>
      </c>
      <c r="E56" s="360" t="s">
        <v>516</v>
      </c>
      <c r="F56" s="388">
        <v>6.4173569118917318E-7</v>
      </c>
      <c r="G56" s="395" t="s">
        <v>569</v>
      </c>
      <c r="H56" s="395" t="s">
        <v>519</v>
      </c>
      <c r="I56" s="395" t="s">
        <v>649</v>
      </c>
      <c r="J56" s="395" t="s">
        <v>522</v>
      </c>
    </row>
    <row r="57" spans="1:10" x14ac:dyDescent="0.35">
      <c r="A57" s="395" t="s">
        <v>506</v>
      </c>
      <c r="B57" s="564" t="s">
        <v>527</v>
      </c>
      <c r="C57" s="361">
        <v>30</v>
      </c>
      <c r="E57" s="360" t="s">
        <v>507</v>
      </c>
      <c r="F57" s="388">
        <v>1.1318575843453285E-9</v>
      </c>
      <c r="G57" s="395" t="s">
        <v>569</v>
      </c>
      <c r="H57" s="395" t="s">
        <v>519</v>
      </c>
      <c r="I57" s="395" t="s">
        <v>649</v>
      </c>
      <c r="J57" s="395" t="s">
        <v>522</v>
      </c>
    </row>
    <row r="58" spans="1:10" x14ac:dyDescent="0.35">
      <c r="A58" s="395" t="s">
        <v>506</v>
      </c>
      <c r="B58" s="564" t="s">
        <v>527</v>
      </c>
      <c r="C58" s="361">
        <v>30</v>
      </c>
      <c r="E58" s="360" t="s">
        <v>517</v>
      </c>
      <c r="F58" s="388">
        <v>3.4027694034183446E-9</v>
      </c>
      <c r="G58" s="395" t="s">
        <v>569</v>
      </c>
      <c r="H58" s="395" t="s">
        <v>519</v>
      </c>
      <c r="I58" s="395" t="s">
        <v>649</v>
      </c>
      <c r="J58" s="395" t="s">
        <v>522</v>
      </c>
    </row>
    <row r="59" spans="1:10" x14ac:dyDescent="0.35">
      <c r="A59" s="395" t="s">
        <v>506</v>
      </c>
      <c r="B59" s="564" t="s">
        <v>527</v>
      </c>
      <c r="C59" s="361">
        <v>30</v>
      </c>
      <c r="E59" s="360" t="s">
        <v>508</v>
      </c>
      <c r="F59" s="388">
        <v>8.1629418842554158E-9</v>
      </c>
      <c r="G59" s="395" t="s">
        <v>569</v>
      </c>
      <c r="H59" s="395" t="s">
        <v>519</v>
      </c>
      <c r="I59" s="395" t="s">
        <v>649</v>
      </c>
      <c r="J59" s="395" t="s">
        <v>522</v>
      </c>
    </row>
    <row r="60" spans="1:10" x14ac:dyDescent="0.35">
      <c r="A60" s="395" t="s">
        <v>506</v>
      </c>
      <c r="B60" s="564" t="s">
        <v>527</v>
      </c>
      <c r="C60" s="361">
        <v>30</v>
      </c>
      <c r="E60" s="360" t="s">
        <v>509</v>
      </c>
      <c r="F60" s="388">
        <v>3.0662375751506855E-10</v>
      </c>
      <c r="G60" s="395" t="s">
        <v>569</v>
      </c>
      <c r="H60" s="395" t="s">
        <v>519</v>
      </c>
      <c r="I60" s="395" t="s">
        <v>649</v>
      </c>
      <c r="J60" s="395" t="s">
        <v>522</v>
      </c>
    </row>
    <row r="61" spans="1:10" x14ac:dyDescent="0.35">
      <c r="A61" s="395" t="s">
        <v>506</v>
      </c>
      <c r="B61" s="564" t="s">
        <v>527</v>
      </c>
      <c r="C61" s="361">
        <v>30</v>
      </c>
      <c r="E61" s="360" t="s">
        <v>510</v>
      </c>
      <c r="F61" s="388">
        <v>1.7203703246238895E-10</v>
      </c>
      <c r="G61" s="395" t="s">
        <v>569</v>
      </c>
      <c r="H61" s="395" t="s">
        <v>519</v>
      </c>
      <c r="I61" s="395" t="s">
        <v>649</v>
      </c>
      <c r="J61" s="395" t="s">
        <v>522</v>
      </c>
    </row>
    <row r="62" spans="1:10" x14ac:dyDescent="0.35">
      <c r="A62" s="395" t="s">
        <v>506</v>
      </c>
      <c r="B62" s="564" t="s">
        <v>527</v>
      </c>
      <c r="C62" s="361">
        <v>30</v>
      </c>
      <c r="E62" s="360" t="s">
        <v>511</v>
      </c>
      <c r="F62" s="388">
        <v>3.7654772096610005E-10</v>
      </c>
      <c r="G62" s="395" t="s">
        <v>569</v>
      </c>
      <c r="H62" s="395" t="s">
        <v>519</v>
      </c>
      <c r="I62" s="395" t="s">
        <v>649</v>
      </c>
      <c r="J62" s="395" t="s">
        <v>522</v>
      </c>
    </row>
    <row r="63" spans="1:10" x14ac:dyDescent="0.35">
      <c r="A63" s="395" t="s">
        <v>506</v>
      </c>
      <c r="B63" s="564" t="s">
        <v>527</v>
      </c>
      <c r="C63" s="361">
        <v>30</v>
      </c>
      <c r="E63" s="369" t="s">
        <v>512</v>
      </c>
      <c r="F63" s="388">
        <v>1.8714762940769744E-11</v>
      </c>
      <c r="G63" s="395" t="s">
        <v>569</v>
      </c>
      <c r="H63" s="395" t="s">
        <v>519</v>
      </c>
      <c r="I63" s="395" t="s">
        <v>649</v>
      </c>
      <c r="J63" s="395" t="s">
        <v>522</v>
      </c>
    </row>
    <row r="64" spans="1:10" x14ac:dyDescent="0.35">
      <c r="A64" s="395" t="s">
        <v>506</v>
      </c>
      <c r="B64" s="564" t="s">
        <v>527</v>
      </c>
      <c r="C64" s="361">
        <v>30</v>
      </c>
      <c r="E64" s="369" t="s">
        <v>513</v>
      </c>
      <c r="F64" s="388">
        <v>3.2992132366144626E-11</v>
      </c>
      <c r="G64" s="395" t="s">
        <v>569</v>
      </c>
      <c r="H64" s="395" t="s">
        <v>519</v>
      </c>
      <c r="I64" s="395" t="s">
        <v>649</v>
      </c>
      <c r="J64" s="395" t="s">
        <v>522</v>
      </c>
    </row>
    <row r="65" spans="1:10" x14ac:dyDescent="0.35">
      <c r="A65" s="395" t="s">
        <v>506</v>
      </c>
      <c r="B65" s="564" t="s">
        <v>527</v>
      </c>
      <c r="C65" s="361">
        <v>30</v>
      </c>
      <c r="E65" s="360" t="s">
        <v>514</v>
      </c>
      <c r="F65" s="388">
        <v>4.7085235233026627E-9</v>
      </c>
      <c r="G65" s="395" t="s">
        <v>569</v>
      </c>
      <c r="H65" s="395" t="s">
        <v>519</v>
      </c>
      <c r="I65" s="395" t="s">
        <v>649</v>
      </c>
      <c r="J65" s="395" t="s">
        <v>522</v>
      </c>
    </row>
    <row r="66" spans="1:10" x14ac:dyDescent="0.35">
      <c r="A66" s="395" t="s">
        <v>506</v>
      </c>
      <c r="B66" s="564" t="s">
        <v>527</v>
      </c>
      <c r="C66" s="361">
        <v>30</v>
      </c>
      <c r="E66" s="360" t="s">
        <v>515</v>
      </c>
      <c r="F66" s="388">
        <v>1.2473554778152512E-11</v>
      </c>
      <c r="G66" s="395" t="s">
        <v>569</v>
      </c>
      <c r="H66" s="395" t="s">
        <v>519</v>
      </c>
      <c r="I66" s="395" t="s">
        <v>649</v>
      </c>
      <c r="J66" s="395" t="s">
        <v>522</v>
      </c>
    </row>
    <row r="67" spans="1:10" x14ac:dyDescent="0.35">
      <c r="A67" s="395" t="s">
        <v>506</v>
      </c>
      <c r="B67" s="564" t="s">
        <v>527</v>
      </c>
      <c r="C67" s="361">
        <v>30</v>
      </c>
      <c r="E67" s="360" t="s">
        <v>516</v>
      </c>
      <c r="F67" s="388">
        <v>3.271632136350666E-6</v>
      </c>
      <c r="G67" s="395" t="s">
        <v>569</v>
      </c>
      <c r="H67" s="395" t="s">
        <v>519</v>
      </c>
      <c r="I67" s="395" t="s">
        <v>649</v>
      </c>
      <c r="J67" s="395" t="s">
        <v>522</v>
      </c>
    </row>
    <row r="68" spans="1:10" x14ac:dyDescent="0.35">
      <c r="A68" s="395" t="s">
        <v>530</v>
      </c>
      <c r="B68" s="564" t="s">
        <v>525</v>
      </c>
      <c r="C68" s="361">
        <v>1708</v>
      </c>
      <c r="E68" s="360" t="s">
        <v>507</v>
      </c>
      <c r="F68" s="388">
        <v>1.5352773085713167E-10</v>
      </c>
      <c r="G68" s="395" t="s">
        <v>569</v>
      </c>
      <c r="H68" s="395" t="s">
        <v>519</v>
      </c>
      <c r="I68" s="395" t="s">
        <v>649</v>
      </c>
      <c r="J68" s="395" t="s">
        <v>522</v>
      </c>
    </row>
    <row r="69" spans="1:10" x14ac:dyDescent="0.35">
      <c r="A69" s="395" t="s">
        <v>530</v>
      </c>
      <c r="B69" s="564" t="s">
        <v>525</v>
      </c>
      <c r="C69" s="361">
        <v>1708</v>
      </c>
      <c r="E69" s="360" t="s">
        <v>517</v>
      </c>
      <c r="F69" s="388">
        <v>4.8647940354360232E-10</v>
      </c>
      <c r="G69" s="395" t="s">
        <v>569</v>
      </c>
      <c r="H69" s="395" t="s">
        <v>519</v>
      </c>
      <c r="I69" s="395" t="s">
        <v>649</v>
      </c>
      <c r="J69" s="395" t="s">
        <v>522</v>
      </c>
    </row>
    <row r="70" spans="1:10" x14ac:dyDescent="0.35">
      <c r="A70" s="395" t="s">
        <v>530</v>
      </c>
      <c r="B70" s="564" t="s">
        <v>525</v>
      </c>
      <c r="C70" s="361">
        <v>1708</v>
      </c>
      <c r="E70" s="360" t="s">
        <v>508</v>
      </c>
      <c r="F70" s="388">
        <v>9.5294645092188225E-10</v>
      </c>
      <c r="G70" s="395" t="s">
        <v>569</v>
      </c>
      <c r="H70" s="395" t="s">
        <v>519</v>
      </c>
      <c r="I70" s="395" t="s">
        <v>649</v>
      </c>
      <c r="J70" s="395" t="s">
        <v>522</v>
      </c>
    </row>
    <row r="71" spans="1:10" x14ac:dyDescent="0.35">
      <c r="A71" s="395" t="s">
        <v>530</v>
      </c>
      <c r="B71" s="564" t="s">
        <v>525</v>
      </c>
      <c r="C71" s="361">
        <v>1708</v>
      </c>
      <c r="E71" s="360" t="s">
        <v>509</v>
      </c>
      <c r="F71" s="388">
        <v>1.7116506337673407E-10</v>
      </c>
      <c r="G71" s="395" t="s">
        <v>569</v>
      </c>
      <c r="H71" s="395" t="s">
        <v>519</v>
      </c>
      <c r="I71" s="395" t="s">
        <v>649</v>
      </c>
      <c r="J71" s="395" t="s">
        <v>522</v>
      </c>
    </row>
    <row r="72" spans="1:10" x14ac:dyDescent="0.35">
      <c r="A72" s="395" t="s">
        <v>530</v>
      </c>
      <c r="B72" s="564" t="s">
        <v>525</v>
      </c>
      <c r="C72" s="361">
        <v>1708</v>
      </c>
      <c r="E72" s="360" t="s">
        <v>510</v>
      </c>
      <c r="F72" s="388">
        <v>7.4162624477308412E-11</v>
      </c>
      <c r="G72" s="395" t="s">
        <v>569</v>
      </c>
      <c r="H72" s="395" t="s">
        <v>519</v>
      </c>
      <c r="I72" s="395" t="s">
        <v>649</v>
      </c>
      <c r="J72" s="395" t="s">
        <v>522</v>
      </c>
    </row>
    <row r="73" spans="1:10" x14ac:dyDescent="0.35">
      <c r="A73" s="395" t="s">
        <v>530</v>
      </c>
      <c r="B73" s="564" t="s">
        <v>525</v>
      </c>
      <c r="C73" s="361">
        <v>1708</v>
      </c>
      <c r="E73" s="360" t="s">
        <v>511</v>
      </c>
      <c r="F73" s="388">
        <v>2.3437044642197429E-9</v>
      </c>
      <c r="G73" s="395" t="s">
        <v>569</v>
      </c>
      <c r="H73" s="395" t="s">
        <v>519</v>
      </c>
      <c r="I73" s="395" t="s">
        <v>649</v>
      </c>
      <c r="J73" s="395" t="s">
        <v>522</v>
      </c>
    </row>
    <row r="74" spans="1:10" x14ac:dyDescent="0.35">
      <c r="A74" s="395" t="s">
        <v>530</v>
      </c>
      <c r="B74" s="564" t="s">
        <v>525</v>
      </c>
      <c r="C74" s="361">
        <v>1708</v>
      </c>
      <c r="E74" s="369" t="s">
        <v>512</v>
      </c>
      <c r="F74" s="388">
        <v>6.0908374313157959E-12</v>
      </c>
      <c r="G74" s="395" t="s">
        <v>569</v>
      </c>
      <c r="H74" s="395" t="s">
        <v>519</v>
      </c>
      <c r="I74" s="395" t="s">
        <v>649</v>
      </c>
      <c r="J74" s="395" t="s">
        <v>522</v>
      </c>
    </row>
    <row r="75" spans="1:10" x14ac:dyDescent="0.35">
      <c r="A75" s="395" t="s">
        <v>530</v>
      </c>
      <c r="B75" s="564" t="s">
        <v>525</v>
      </c>
      <c r="C75" s="361">
        <v>1708</v>
      </c>
      <c r="E75" s="369" t="s">
        <v>513</v>
      </c>
      <c r="F75" s="388">
        <v>1.4377513237898091E-11</v>
      </c>
      <c r="G75" s="395" t="s">
        <v>569</v>
      </c>
      <c r="H75" s="395" t="s">
        <v>519</v>
      </c>
      <c r="I75" s="395" t="s">
        <v>649</v>
      </c>
      <c r="J75" s="395" t="s">
        <v>522</v>
      </c>
    </row>
    <row r="76" spans="1:10" x14ac:dyDescent="0.35">
      <c r="A76" s="395" t="s">
        <v>530</v>
      </c>
      <c r="B76" s="564" t="s">
        <v>525</v>
      </c>
      <c r="C76" s="361">
        <v>1708</v>
      </c>
      <c r="E76" s="360" t="s">
        <v>514</v>
      </c>
      <c r="F76" s="388">
        <v>2.6937042089568147E-9</v>
      </c>
      <c r="G76" s="395" t="s">
        <v>569</v>
      </c>
      <c r="H76" s="395" t="s">
        <v>519</v>
      </c>
      <c r="I76" s="395" t="s">
        <v>649</v>
      </c>
      <c r="J76" s="395" t="s">
        <v>522</v>
      </c>
    </row>
    <row r="77" spans="1:10" x14ac:dyDescent="0.35">
      <c r="A77" s="395" t="s">
        <v>530</v>
      </c>
      <c r="B77" s="564" t="s">
        <v>525</v>
      </c>
      <c r="C77" s="361">
        <v>1708</v>
      </c>
      <c r="E77" s="360" t="s">
        <v>515</v>
      </c>
      <c r="F77" s="388">
        <v>2.1282539113302455E-11</v>
      </c>
      <c r="G77" s="395" t="s">
        <v>569</v>
      </c>
      <c r="H77" s="395" t="s">
        <v>519</v>
      </c>
      <c r="I77" s="395" t="s">
        <v>649</v>
      </c>
      <c r="J77" s="395" t="s">
        <v>522</v>
      </c>
    </row>
    <row r="78" spans="1:10" x14ac:dyDescent="0.35">
      <c r="A78" s="395" t="s">
        <v>530</v>
      </c>
      <c r="B78" s="564" t="s">
        <v>525</v>
      </c>
      <c r="C78" s="361">
        <v>1708</v>
      </c>
      <c r="E78" s="360" t="s">
        <v>516</v>
      </c>
      <c r="F78" s="388">
        <v>1.3581034933545469E-6</v>
      </c>
      <c r="G78" s="395" t="s">
        <v>569</v>
      </c>
      <c r="H78" s="395" t="s">
        <v>519</v>
      </c>
      <c r="I78" s="395" t="s">
        <v>649</v>
      </c>
      <c r="J78" s="395" t="s">
        <v>522</v>
      </c>
    </row>
    <row r="79" spans="1:10" x14ac:dyDescent="0.35">
      <c r="A79" s="395" t="s">
        <v>534</v>
      </c>
      <c r="B79" s="373" t="s">
        <v>528</v>
      </c>
      <c r="C79" s="362">
        <v>1500</v>
      </c>
      <c r="D79" s="395" t="s">
        <v>586</v>
      </c>
      <c r="E79" s="360" t="s">
        <v>507</v>
      </c>
      <c r="F79" s="387">
        <v>2.4815818929031233E-10</v>
      </c>
      <c r="G79" s="395" t="s">
        <v>569</v>
      </c>
      <c r="H79" s="395" t="s">
        <v>519</v>
      </c>
      <c r="I79" s="395" t="s">
        <v>649</v>
      </c>
      <c r="J79" s="395" t="s">
        <v>522</v>
      </c>
    </row>
    <row r="80" spans="1:10" x14ac:dyDescent="0.35">
      <c r="A80" s="395" t="s">
        <v>534</v>
      </c>
      <c r="B80" s="373" t="s">
        <v>528</v>
      </c>
      <c r="C80" s="362">
        <v>1500</v>
      </c>
      <c r="D80" s="395" t="s">
        <v>586</v>
      </c>
      <c r="E80" s="360" t="s">
        <v>517</v>
      </c>
      <c r="F80" s="387">
        <v>7.7303241238677222E-10</v>
      </c>
      <c r="G80" s="395" t="s">
        <v>569</v>
      </c>
      <c r="H80" s="395" t="s">
        <v>519</v>
      </c>
      <c r="I80" s="395" t="s">
        <v>649</v>
      </c>
      <c r="J80" s="395" t="s">
        <v>522</v>
      </c>
    </row>
    <row r="81" spans="1:10" x14ac:dyDescent="0.35">
      <c r="A81" s="395" t="s">
        <v>534</v>
      </c>
      <c r="B81" s="373" t="s">
        <v>528</v>
      </c>
      <c r="C81" s="362">
        <v>1500</v>
      </c>
      <c r="D81" s="395" t="s">
        <v>586</v>
      </c>
      <c r="E81" s="360" t="s">
        <v>508</v>
      </c>
      <c r="F81" s="387">
        <v>4.0309020542990769E-9</v>
      </c>
      <c r="G81" s="395" t="s">
        <v>569</v>
      </c>
      <c r="H81" s="395" t="s">
        <v>519</v>
      </c>
      <c r="I81" s="395" t="s">
        <v>649</v>
      </c>
      <c r="J81" s="395" t="s">
        <v>522</v>
      </c>
    </row>
    <row r="82" spans="1:10" x14ac:dyDescent="0.35">
      <c r="A82" s="395" t="s">
        <v>534</v>
      </c>
      <c r="B82" s="373" t="s">
        <v>528</v>
      </c>
      <c r="C82" s="362">
        <v>1500</v>
      </c>
      <c r="D82" s="395" t="s">
        <v>586</v>
      </c>
      <c r="E82" s="360" t="s">
        <v>509</v>
      </c>
      <c r="F82" s="387">
        <v>1.9454166442340639E-10</v>
      </c>
      <c r="G82" s="395" t="s">
        <v>569</v>
      </c>
      <c r="H82" s="395" t="s">
        <v>519</v>
      </c>
      <c r="I82" s="395" t="s">
        <v>649</v>
      </c>
      <c r="J82" s="395" t="s">
        <v>522</v>
      </c>
    </row>
    <row r="83" spans="1:10" x14ac:dyDescent="0.35">
      <c r="A83" s="395" t="s">
        <v>534</v>
      </c>
      <c r="B83" s="373" t="s">
        <v>528</v>
      </c>
      <c r="C83" s="362">
        <v>1500</v>
      </c>
      <c r="D83" s="395" t="s">
        <v>586</v>
      </c>
      <c r="E83" s="360" t="s">
        <v>510</v>
      </c>
      <c r="F83" s="387">
        <v>1.4119180942529205E-10</v>
      </c>
      <c r="G83" s="395" t="s">
        <v>569</v>
      </c>
      <c r="H83" s="395" t="s">
        <v>519</v>
      </c>
      <c r="I83" s="395" t="s">
        <v>649</v>
      </c>
      <c r="J83" s="395" t="s">
        <v>522</v>
      </c>
    </row>
    <row r="84" spans="1:10" x14ac:dyDescent="0.35">
      <c r="A84" s="395" t="s">
        <v>534</v>
      </c>
      <c r="B84" s="373" t="s">
        <v>528</v>
      </c>
      <c r="C84" s="362">
        <v>1500</v>
      </c>
      <c r="D84" s="395" t="s">
        <v>586</v>
      </c>
      <c r="E84" s="360" t="s">
        <v>511</v>
      </c>
      <c r="F84" s="387">
        <v>1.2281133540522933E-9</v>
      </c>
      <c r="G84" s="395" t="s">
        <v>569</v>
      </c>
      <c r="H84" s="395" t="s">
        <v>519</v>
      </c>
      <c r="I84" s="395" t="s">
        <v>649</v>
      </c>
      <c r="J84" s="395" t="s">
        <v>522</v>
      </c>
    </row>
    <row r="85" spans="1:10" x14ac:dyDescent="0.35">
      <c r="A85" s="395" t="s">
        <v>534</v>
      </c>
      <c r="B85" s="373" t="s">
        <v>528</v>
      </c>
      <c r="C85" s="362">
        <v>1500</v>
      </c>
      <c r="D85" s="395" t="s">
        <v>586</v>
      </c>
      <c r="E85" s="369" t="s">
        <v>512</v>
      </c>
      <c r="F85" s="387">
        <v>1.2259728648685654E-11</v>
      </c>
      <c r="G85" s="395" t="s">
        <v>569</v>
      </c>
      <c r="H85" s="395" t="s">
        <v>519</v>
      </c>
      <c r="I85" s="395" t="s">
        <v>649</v>
      </c>
      <c r="J85" s="395" t="s">
        <v>522</v>
      </c>
    </row>
    <row r="86" spans="1:10" x14ac:dyDescent="0.35">
      <c r="A86" s="395" t="s">
        <v>534</v>
      </c>
      <c r="B86" s="373" t="s">
        <v>528</v>
      </c>
      <c r="C86" s="362">
        <v>1500</v>
      </c>
      <c r="D86" s="395" t="s">
        <v>586</v>
      </c>
      <c r="E86" s="369" t="s">
        <v>513</v>
      </c>
      <c r="F86" s="387">
        <v>9.5909993978582799E-11</v>
      </c>
      <c r="G86" s="395" t="s">
        <v>569</v>
      </c>
      <c r="H86" s="395" t="s">
        <v>519</v>
      </c>
      <c r="I86" s="395" t="s">
        <v>649</v>
      </c>
      <c r="J86" s="395" t="s">
        <v>522</v>
      </c>
    </row>
    <row r="87" spans="1:10" x14ac:dyDescent="0.35">
      <c r="A87" s="395" t="s">
        <v>534</v>
      </c>
      <c r="B87" s="373" t="s">
        <v>528</v>
      </c>
      <c r="C87" s="362">
        <v>1500</v>
      </c>
      <c r="D87" s="395" t="s">
        <v>586</v>
      </c>
      <c r="E87" s="360" t="s">
        <v>514</v>
      </c>
      <c r="F87" s="387">
        <v>1.783025961819434E-9</v>
      </c>
      <c r="G87" s="395" t="s">
        <v>569</v>
      </c>
      <c r="H87" s="395" t="s">
        <v>519</v>
      </c>
      <c r="I87" s="395" t="s">
        <v>649</v>
      </c>
      <c r="J87" s="395" t="s">
        <v>522</v>
      </c>
    </row>
    <row r="88" spans="1:10" x14ac:dyDescent="0.35">
      <c r="A88" s="395" t="s">
        <v>534</v>
      </c>
      <c r="B88" s="373" t="s">
        <v>528</v>
      </c>
      <c r="C88" s="362">
        <v>1500</v>
      </c>
      <c r="D88" s="395" t="s">
        <v>586</v>
      </c>
      <c r="E88" s="360" t="s">
        <v>515</v>
      </c>
      <c r="F88" s="387">
        <v>1.9067591147831891E-11</v>
      </c>
      <c r="G88" s="395" t="s">
        <v>569</v>
      </c>
      <c r="H88" s="395" t="s">
        <v>519</v>
      </c>
      <c r="I88" s="395" t="s">
        <v>649</v>
      </c>
      <c r="J88" s="395" t="s">
        <v>522</v>
      </c>
    </row>
    <row r="89" spans="1:10" x14ac:dyDescent="0.35">
      <c r="A89" s="395" t="s">
        <v>534</v>
      </c>
      <c r="B89" s="373" t="s">
        <v>528</v>
      </c>
      <c r="C89" s="362">
        <v>1500</v>
      </c>
      <c r="D89" s="395" t="s">
        <v>586</v>
      </c>
      <c r="E89" s="360" t="s">
        <v>516</v>
      </c>
      <c r="F89" s="387">
        <v>1.0094435291649242E-6</v>
      </c>
      <c r="G89" s="395" t="s">
        <v>569</v>
      </c>
      <c r="H89" s="395" t="s">
        <v>519</v>
      </c>
      <c r="I89" s="395" t="s">
        <v>649</v>
      </c>
      <c r="J89" s="395" t="s">
        <v>522</v>
      </c>
    </row>
    <row r="90" spans="1:10" x14ac:dyDescent="0.35">
      <c r="A90" s="395" t="s">
        <v>534</v>
      </c>
      <c r="B90" s="564" t="s">
        <v>525</v>
      </c>
      <c r="C90" s="361">
        <v>1500</v>
      </c>
      <c r="E90" s="360" t="s">
        <v>507</v>
      </c>
      <c r="F90" s="388">
        <v>1.5608268295004214E-10</v>
      </c>
      <c r="G90" s="395" t="s">
        <v>569</v>
      </c>
      <c r="H90" s="395" t="s">
        <v>519</v>
      </c>
      <c r="I90" s="395" t="s">
        <v>649</v>
      </c>
      <c r="J90" s="395" t="s">
        <v>522</v>
      </c>
    </row>
    <row r="91" spans="1:10" x14ac:dyDescent="0.35">
      <c r="A91" s="395" t="s">
        <v>534</v>
      </c>
      <c r="B91" s="564" t="s">
        <v>525</v>
      </c>
      <c r="C91" s="361">
        <v>1500</v>
      </c>
      <c r="E91" s="360" t="s">
        <v>517</v>
      </c>
      <c r="F91" s="388">
        <v>4.9457521505141522E-10</v>
      </c>
      <c r="G91" s="395" t="s">
        <v>569</v>
      </c>
      <c r="H91" s="395" t="s">
        <v>519</v>
      </c>
      <c r="I91" s="395" t="s">
        <v>649</v>
      </c>
      <c r="J91" s="395" t="s">
        <v>522</v>
      </c>
    </row>
    <row r="92" spans="1:10" x14ac:dyDescent="0.35">
      <c r="A92" s="395" t="s">
        <v>534</v>
      </c>
      <c r="B92" s="564" t="s">
        <v>525</v>
      </c>
      <c r="C92" s="361">
        <v>1500</v>
      </c>
      <c r="E92" s="360" t="s">
        <v>508</v>
      </c>
      <c r="F92" s="388">
        <v>9.6880503565847402E-10</v>
      </c>
      <c r="G92" s="395" t="s">
        <v>569</v>
      </c>
      <c r="H92" s="395" t="s">
        <v>519</v>
      </c>
      <c r="I92" s="395" t="s">
        <v>649</v>
      </c>
      <c r="J92" s="395" t="s">
        <v>522</v>
      </c>
    </row>
    <row r="93" spans="1:10" x14ac:dyDescent="0.35">
      <c r="A93" s="395" t="s">
        <v>534</v>
      </c>
      <c r="B93" s="564" t="s">
        <v>525</v>
      </c>
      <c r="C93" s="361">
        <v>1500</v>
      </c>
      <c r="E93" s="360" t="s">
        <v>509</v>
      </c>
      <c r="F93" s="388">
        <v>1.7401352947771809E-10</v>
      </c>
      <c r="G93" s="395" t="s">
        <v>569</v>
      </c>
      <c r="H93" s="395" t="s">
        <v>519</v>
      </c>
      <c r="I93" s="395" t="s">
        <v>649</v>
      </c>
      <c r="J93" s="395" t="s">
        <v>522</v>
      </c>
    </row>
    <row r="94" spans="1:10" x14ac:dyDescent="0.35">
      <c r="A94" s="395" t="s">
        <v>534</v>
      </c>
      <c r="B94" s="564" t="s">
        <v>525</v>
      </c>
      <c r="C94" s="361">
        <v>1500</v>
      </c>
      <c r="E94" s="360" t="s">
        <v>510</v>
      </c>
      <c r="F94" s="388">
        <v>7.5396811627513592E-11</v>
      </c>
      <c r="G94" s="395" t="s">
        <v>569</v>
      </c>
      <c r="H94" s="395" t="s">
        <v>519</v>
      </c>
      <c r="I94" s="395" t="s">
        <v>649</v>
      </c>
      <c r="J94" s="395" t="s">
        <v>522</v>
      </c>
    </row>
    <row r="95" spans="1:10" x14ac:dyDescent="0.35">
      <c r="A95" s="395" t="s">
        <v>534</v>
      </c>
      <c r="B95" s="564" t="s">
        <v>525</v>
      </c>
      <c r="C95" s="361">
        <v>1500</v>
      </c>
      <c r="E95" s="360" t="s">
        <v>511</v>
      </c>
      <c r="F95" s="388">
        <v>2.3827075328679352E-9</v>
      </c>
      <c r="G95" s="395" t="s">
        <v>569</v>
      </c>
      <c r="H95" s="395" t="s">
        <v>519</v>
      </c>
      <c r="I95" s="395" t="s">
        <v>649</v>
      </c>
      <c r="J95" s="395" t="s">
        <v>522</v>
      </c>
    </row>
    <row r="96" spans="1:10" x14ac:dyDescent="0.35">
      <c r="A96" s="395" t="s">
        <v>534</v>
      </c>
      <c r="B96" s="564" t="s">
        <v>525</v>
      </c>
      <c r="C96" s="361">
        <v>1500</v>
      </c>
      <c r="E96" s="369" t="s">
        <v>512</v>
      </c>
      <c r="F96" s="388">
        <v>6.1921989101563776E-12</v>
      </c>
      <c r="G96" s="395" t="s">
        <v>569</v>
      </c>
      <c r="H96" s="395" t="s">
        <v>519</v>
      </c>
      <c r="I96" s="395" t="s">
        <v>649</v>
      </c>
      <c r="J96" s="395" t="s">
        <v>522</v>
      </c>
    </row>
    <row r="97" spans="1:10" x14ac:dyDescent="0.35">
      <c r="A97" s="395" t="s">
        <v>534</v>
      </c>
      <c r="B97" s="564" t="s">
        <v>525</v>
      </c>
      <c r="C97" s="361">
        <v>1500</v>
      </c>
      <c r="E97" s="369" t="s">
        <v>513</v>
      </c>
      <c r="F97" s="388">
        <v>1.4616778531099088E-11</v>
      </c>
      <c r="G97" s="395" t="s">
        <v>569</v>
      </c>
      <c r="H97" s="395" t="s">
        <v>519</v>
      </c>
      <c r="I97" s="395" t="s">
        <v>649</v>
      </c>
      <c r="J97" s="395" t="s">
        <v>522</v>
      </c>
    </row>
    <row r="98" spans="1:10" x14ac:dyDescent="0.35">
      <c r="A98" s="395" t="s">
        <v>534</v>
      </c>
      <c r="B98" s="564" t="s">
        <v>525</v>
      </c>
      <c r="C98" s="361">
        <v>1500</v>
      </c>
      <c r="E98" s="360" t="s">
        <v>514</v>
      </c>
      <c r="F98" s="388">
        <v>2.7385318447717448E-9</v>
      </c>
      <c r="G98" s="395" t="s">
        <v>569</v>
      </c>
      <c r="H98" s="395" t="s">
        <v>519</v>
      </c>
      <c r="I98" s="395" t="s">
        <v>649</v>
      </c>
      <c r="J98" s="395" t="s">
        <v>522</v>
      </c>
    </row>
    <row r="99" spans="1:10" x14ac:dyDescent="0.35">
      <c r="A99" s="395" t="s">
        <v>534</v>
      </c>
      <c r="B99" s="564" t="s">
        <v>525</v>
      </c>
      <c r="C99" s="361">
        <v>1500</v>
      </c>
      <c r="E99" s="360" t="s">
        <v>515</v>
      </c>
      <c r="F99" s="388">
        <v>2.1636715310308728E-11</v>
      </c>
      <c r="G99" s="395" t="s">
        <v>569</v>
      </c>
      <c r="H99" s="395" t="s">
        <v>519</v>
      </c>
      <c r="I99" s="395" t="s">
        <v>649</v>
      </c>
      <c r="J99" s="395" t="s">
        <v>522</v>
      </c>
    </row>
    <row r="100" spans="1:10" x14ac:dyDescent="0.35">
      <c r="A100" s="395" t="s">
        <v>534</v>
      </c>
      <c r="B100" s="564" t="s">
        <v>525</v>
      </c>
      <c r="C100" s="361">
        <v>1500</v>
      </c>
      <c r="E100" s="360" t="s">
        <v>516</v>
      </c>
      <c r="F100" s="388">
        <v>1.38070455274208E-6</v>
      </c>
      <c r="G100" s="395" t="s">
        <v>569</v>
      </c>
      <c r="H100" s="395" t="s">
        <v>519</v>
      </c>
      <c r="I100" s="395" t="s">
        <v>649</v>
      </c>
      <c r="J100" s="395" t="s">
        <v>522</v>
      </c>
    </row>
    <row r="101" spans="1:10" x14ac:dyDescent="0.35">
      <c r="A101" s="395" t="s">
        <v>534</v>
      </c>
      <c r="B101" s="564" t="s">
        <v>526</v>
      </c>
      <c r="C101" s="361">
        <v>1500</v>
      </c>
      <c r="E101" s="360" t="s">
        <v>507</v>
      </c>
      <c r="F101" s="388">
        <v>3.4023369563058262E-10</v>
      </c>
      <c r="G101" s="395" t="s">
        <v>569</v>
      </c>
      <c r="H101" s="395" t="s">
        <v>519</v>
      </c>
      <c r="I101" s="395" t="s">
        <v>649</v>
      </c>
      <c r="J101" s="395" t="s">
        <v>522</v>
      </c>
    </row>
    <row r="102" spans="1:10" x14ac:dyDescent="0.35">
      <c r="A102" s="395" t="s">
        <v>534</v>
      </c>
      <c r="B102" s="564" t="s">
        <v>526</v>
      </c>
      <c r="C102" s="361">
        <v>1500</v>
      </c>
      <c r="E102" s="360" t="s">
        <v>517</v>
      </c>
      <c r="F102" s="388">
        <v>1.0514896097221291E-9</v>
      </c>
      <c r="G102" s="395" t="s">
        <v>569</v>
      </c>
      <c r="H102" s="395" t="s">
        <v>519</v>
      </c>
      <c r="I102" s="395" t="s">
        <v>649</v>
      </c>
      <c r="J102" s="395" t="s">
        <v>522</v>
      </c>
    </row>
    <row r="103" spans="1:10" x14ac:dyDescent="0.35">
      <c r="A103" s="395" t="s">
        <v>534</v>
      </c>
      <c r="B103" s="564" t="s">
        <v>526</v>
      </c>
      <c r="C103" s="361">
        <v>1500</v>
      </c>
      <c r="E103" s="360" t="s">
        <v>508</v>
      </c>
      <c r="F103" s="388">
        <v>7.0929990729396804E-9</v>
      </c>
      <c r="G103" s="395" t="s">
        <v>569</v>
      </c>
      <c r="H103" s="395" t="s">
        <v>519</v>
      </c>
      <c r="I103" s="395" t="s">
        <v>649</v>
      </c>
      <c r="J103" s="395" t="s">
        <v>522</v>
      </c>
    </row>
    <row r="104" spans="1:10" x14ac:dyDescent="0.35">
      <c r="A104" s="395" t="s">
        <v>534</v>
      </c>
      <c r="B104" s="564" t="s">
        <v>526</v>
      </c>
      <c r="C104" s="361">
        <v>1500</v>
      </c>
      <c r="E104" s="360" t="s">
        <v>509</v>
      </c>
      <c r="F104" s="388">
        <v>2.1506979936909467E-10</v>
      </c>
      <c r="G104" s="395" t="s">
        <v>569</v>
      </c>
      <c r="H104" s="395" t="s">
        <v>519</v>
      </c>
      <c r="I104" s="395" t="s">
        <v>649</v>
      </c>
      <c r="J104" s="395" t="s">
        <v>522</v>
      </c>
    </row>
    <row r="105" spans="1:10" x14ac:dyDescent="0.35">
      <c r="A105" s="395" t="s">
        <v>534</v>
      </c>
      <c r="B105" s="564" t="s">
        <v>526</v>
      </c>
      <c r="C105" s="361">
        <v>1500</v>
      </c>
      <c r="E105" s="360" t="s">
        <v>510</v>
      </c>
      <c r="F105" s="388">
        <v>2.0698680722307053E-10</v>
      </c>
      <c r="G105" s="395" t="s">
        <v>569</v>
      </c>
      <c r="H105" s="395" t="s">
        <v>519</v>
      </c>
      <c r="I105" s="395" t="s">
        <v>649</v>
      </c>
      <c r="J105" s="395" t="s">
        <v>522</v>
      </c>
    </row>
    <row r="106" spans="1:10" x14ac:dyDescent="0.35">
      <c r="A106" s="395" t="s">
        <v>534</v>
      </c>
      <c r="B106" s="564" t="s">
        <v>526</v>
      </c>
      <c r="C106" s="361">
        <v>1500</v>
      </c>
      <c r="E106" s="360" t="s">
        <v>511</v>
      </c>
      <c r="F106" s="388">
        <v>7.3519175236651983E-11</v>
      </c>
      <c r="G106" s="395" t="s">
        <v>569</v>
      </c>
      <c r="H106" s="395" t="s">
        <v>519</v>
      </c>
      <c r="I106" s="395" t="s">
        <v>649</v>
      </c>
      <c r="J106" s="395" t="s">
        <v>522</v>
      </c>
    </row>
    <row r="107" spans="1:10" x14ac:dyDescent="0.35">
      <c r="A107" s="395" t="s">
        <v>534</v>
      </c>
      <c r="B107" s="564" t="s">
        <v>526</v>
      </c>
      <c r="C107" s="361">
        <v>1500</v>
      </c>
      <c r="E107" s="369" t="s">
        <v>512</v>
      </c>
      <c r="F107" s="388">
        <v>1.8327258387214929E-11</v>
      </c>
      <c r="G107" s="395" t="s">
        <v>569</v>
      </c>
      <c r="H107" s="395" t="s">
        <v>519</v>
      </c>
      <c r="I107" s="395" t="s">
        <v>649</v>
      </c>
      <c r="J107" s="395" t="s">
        <v>522</v>
      </c>
    </row>
    <row r="108" spans="1:10" x14ac:dyDescent="0.35">
      <c r="A108" s="395" t="s">
        <v>534</v>
      </c>
      <c r="B108" s="564" t="s">
        <v>526</v>
      </c>
      <c r="C108" s="361">
        <v>1500</v>
      </c>
      <c r="E108" s="369" t="s">
        <v>513</v>
      </c>
      <c r="F108" s="388">
        <v>1.7720320942606655E-10</v>
      </c>
      <c r="G108" s="395" t="s">
        <v>569</v>
      </c>
      <c r="H108" s="395" t="s">
        <v>519</v>
      </c>
      <c r="I108" s="395" t="s">
        <v>649</v>
      </c>
      <c r="J108" s="395" t="s">
        <v>522</v>
      </c>
    </row>
    <row r="109" spans="1:10" x14ac:dyDescent="0.35">
      <c r="A109" s="395" t="s">
        <v>534</v>
      </c>
      <c r="B109" s="564" t="s">
        <v>526</v>
      </c>
      <c r="C109" s="361">
        <v>1500</v>
      </c>
      <c r="E109" s="360" t="s">
        <v>514</v>
      </c>
      <c r="F109" s="388">
        <v>8.2752007886712321E-10</v>
      </c>
      <c r="G109" s="395" t="s">
        <v>569</v>
      </c>
      <c r="H109" s="395" t="s">
        <v>519</v>
      </c>
      <c r="I109" s="395" t="s">
        <v>649</v>
      </c>
      <c r="J109" s="395" t="s">
        <v>522</v>
      </c>
    </row>
    <row r="110" spans="1:10" x14ac:dyDescent="0.35">
      <c r="A110" s="395" t="s">
        <v>534</v>
      </c>
      <c r="B110" s="564" t="s">
        <v>526</v>
      </c>
      <c r="C110" s="361">
        <v>1500</v>
      </c>
      <c r="E110" s="360" t="s">
        <v>515</v>
      </c>
      <c r="F110" s="388">
        <v>1.649846698535506E-11</v>
      </c>
      <c r="G110" s="395" t="s">
        <v>569</v>
      </c>
      <c r="H110" s="395" t="s">
        <v>519</v>
      </c>
      <c r="I110" s="395" t="s">
        <v>649</v>
      </c>
      <c r="J110" s="395" t="s">
        <v>522</v>
      </c>
    </row>
    <row r="111" spans="1:10" x14ac:dyDescent="0.35">
      <c r="A111" s="395" t="s">
        <v>534</v>
      </c>
      <c r="B111" s="564" t="s">
        <v>526</v>
      </c>
      <c r="C111" s="361">
        <v>1500</v>
      </c>
      <c r="E111" s="360" t="s">
        <v>516</v>
      </c>
      <c r="F111" s="388">
        <v>6.3818250558776828E-7</v>
      </c>
      <c r="G111" s="395" t="s">
        <v>569</v>
      </c>
      <c r="H111" s="395" t="s">
        <v>519</v>
      </c>
      <c r="I111" s="395" t="s">
        <v>649</v>
      </c>
      <c r="J111" s="395" t="s">
        <v>522</v>
      </c>
    </row>
    <row r="112" spans="1:10" x14ac:dyDescent="0.35">
      <c r="A112" s="395" t="s">
        <v>533</v>
      </c>
      <c r="B112" s="373" t="s">
        <v>528</v>
      </c>
      <c r="C112" s="362">
        <v>533.90000000000009</v>
      </c>
      <c r="D112" s="395" t="s">
        <v>587</v>
      </c>
      <c r="E112" s="360" t="s">
        <v>507</v>
      </c>
      <c r="F112" s="387">
        <v>3.6319812180701384E-10</v>
      </c>
      <c r="G112" s="395" t="s">
        <v>569</v>
      </c>
      <c r="H112" s="395" t="s">
        <v>519</v>
      </c>
      <c r="I112" s="395" t="s">
        <v>649</v>
      </c>
      <c r="J112" s="395" t="s">
        <v>522</v>
      </c>
    </row>
    <row r="113" spans="1:10" x14ac:dyDescent="0.35">
      <c r="A113" s="395" t="s">
        <v>533</v>
      </c>
      <c r="B113" s="373" t="s">
        <v>528</v>
      </c>
      <c r="C113" s="362">
        <v>533.90000000000009</v>
      </c>
      <c r="D113" s="395" t="s">
        <v>587</v>
      </c>
      <c r="E113" s="360" t="s">
        <v>517</v>
      </c>
      <c r="F113" s="387">
        <v>1.4185632520683601E-9</v>
      </c>
      <c r="G113" s="395" t="s">
        <v>569</v>
      </c>
      <c r="H113" s="395" t="s">
        <v>519</v>
      </c>
      <c r="I113" s="395" t="s">
        <v>649</v>
      </c>
      <c r="J113" s="395" t="s">
        <v>522</v>
      </c>
    </row>
    <row r="114" spans="1:10" x14ac:dyDescent="0.35">
      <c r="A114" s="395" t="s">
        <v>533</v>
      </c>
      <c r="B114" s="373" t="s">
        <v>528</v>
      </c>
      <c r="C114" s="362">
        <v>533.90000000000009</v>
      </c>
      <c r="D114" s="395" t="s">
        <v>587</v>
      </c>
      <c r="E114" s="360" t="s">
        <v>508</v>
      </c>
      <c r="F114" s="387">
        <v>4.5241103336991191E-9</v>
      </c>
      <c r="G114" s="395" t="s">
        <v>569</v>
      </c>
      <c r="H114" s="395" t="s">
        <v>519</v>
      </c>
      <c r="I114" s="395" t="s">
        <v>649</v>
      </c>
      <c r="J114" s="395" t="s">
        <v>522</v>
      </c>
    </row>
    <row r="115" spans="1:10" x14ac:dyDescent="0.35">
      <c r="A115" s="395" t="s">
        <v>533</v>
      </c>
      <c r="B115" s="373" t="s">
        <v>528</v>
      </c>
      <c r="C115" s="362">
        <v>533.90000000000009</v>
      </c>
      <c r="D115" s="395" t="s">
        <v>587</v>
      </c>
      <c r="E115" s="360" t="s">
        <v>509</v>
      </c>
      <c r="F115" s="387">
        <v>2.3551884632768387E-10</v>
      </c>
      <c r="G115" s="395" t="s">
        <v>569</v>
      </c>
      <c r="H115" s="395" t="s">
        <v>519</v>
      </c>
      <c r="I115" s="395" t="s">
        <v>649</v>
      </c>
      <c r="J115" s="395" t="s">
        <v>522</v>
      </c>
    </row>
    <row r="116" spans="1:10" x14ac:dyDescent="0.35">
      <c r="A116" s="395" t="s">
        <v>533</v>
      </c>
      <c r="B116" s="373" t="s">
        <v>528</v>
      </c>
      <c r="C116" s="362">
        <v>533.90000000000009</v>
      </c>
      <c r="D116" s="395" t="s">
        <v>587</v>
      </c>
      <c r="E116" s="360" t="s">
        <v>510</v>
      </c>
      <c r="F116" s="387">
        <v>1.5490167636397476E-10</v>
      </c>
      <c r="G116" s="395" t="s">
        <v>569</v>
      </c>
      <c r="H116" s="395" t="s">
        <v>519</v>
      </c>
      <c r="I116" s="395" t="s">
        <v>649</v>
      </c>
      <c r="J116" s="395" t="s">
        <v>522</v>
      </c>
    </row>
    <row r="117" spans="1:10" x14ac:dyDescent="0.35">
      <c r="A117" s="395" t="s">
        <v>533</v>
      </c>
      <c r="B117" s="373" t="s">
        <v>528</v>
      </c>
      <c r="C117" s="362">
        <v>533.90000000000009</v>
      </c>
      <c r="D117" s="395" t="s">
        <v>587</v>
      </c>
      <c r="E117" s="360" t="s">
        <v>511</v>
      </c>
      <c r="F117" s="387">
        <v>1.4203406801665249E-9</v>
      </c>
      <c r="G117" s="395" t="s">
        <v>569</v>
      </c>
      <c r="H117" s="395" t="s">
        <v>519</v>
      </c>
      <c r="I117" s="395" t="s">
        <v>649</v>
      </c>
      <c r="J117" s="395" t="s">
        <v>522</v>
      </c>
    </row>
    <row r="118" spans="1:10" x14ac:dyDescent="0.35">
      <c r="A118" s="395" t="s">
        <v>533</v>
      </c>
      <c r="B118" s="373" t="s">
        <v>528</v>
      </c>
      <c r="C118" s="362">
        <v>533.90000000000009</v>
      </c>
      <c r="D118" s="395" t="s">
        <v>587</v>
      </c>
      <c r="E118" s="369" t="s">
        <v>512</v>
      </c>
      <c r="F118" s="387">
        <v>1.8581675040286587E-11</v>
      </c>
      <c r="G118" s="395" t="s">
        <v>569</v>
      </c>
      <c r="H118" s="395" t="s">
        <v>519</v>
      </c>
      <c r="I118" s="395" t="s">
        <v>649</v>
      </c>
      <c r="J118" s="395" t="s">
        <v>522</v>
      </c>
    </row>
    <row r="119" spans="1:10" x14ac:dyDescent="0.35">
      <c r="A119" s="395" t="s">
        <v>533</v>
      </c>
      <c r="B119" s="373" t="s">
        <v>528</v>
      </c>
      <c r="C119" s="362">
        <v>533.90000000000009</v>
      </c>
      <c r="D119" s="395" t="s">
        <v>587</v>
      </c>
      <c r="E119" s="369" t="s">
        <v>513</v>
      </c>
      <c r="F119" s="387">
        <v>5.1535475230421935E-11</v>
      </c>
      <c r="G119" s="395" t="s">
        <v>569</v>
      </c>
      <c r="H119" s="395" t="s">
        <v>519</v>
      </c>
      <c r="I119" s="395" t="s">
        <v>649</v>
      </c>
      <c r="J119" s="395" t="s">
        <v>522</v>
      </c>
    </row>
    <row r="120" spans="1:10" x14ac:dyDescent="0.35">
      <c r="A120" s="395" t="s">
        <v>533</v>
      </c>
      <c r="B120" s="373" t="s">
        <v>528</v>
      </c>
      <c r="C120" s="362">
        <v>533.90000000000009</v>
      </c>
      <c r="D120" s="395" t="s">
        <v>587</v>
      </c>
      <c r="E120" s="360" t="s">
        <v>514</v>
      </c>
      <c r="F120" s="387">
        <v>2.6271485203513677E-9</v>
      </c>
      <c r="G120" s="395" t="s">
        <v>569</v>
      </c>
      <c r="H120" s="395" t="s">
        <v>519</v>
      </c>
      <c r="I120" s="395" t="s">
        <v>649</v>
      </c>
      <c r="J120" s="395" t="s">
        <v>522</v>
      </c>
    </row>
    <row r="121" spans="1:10" x14ac:dyDescent="0.35">
      <c r="A121" s="395" t="s">
        <v>533</v>
      </c>
      <c r="B121" s="373" t="s">
        <v>528</v>
      </c>
      <c r="C121" s="362">
        <v>533.90000000000009</v>
      </c>
      <c r="D121" s="395" t="s">
        <v>587</v>
      </c>
      <c r="E121" s="360" t="s">
        <v>515</v>
      </c>
      <c r="F121" s="387">
        <v>2.0438537996217053E-11</v>
      </c>
      <c r="G121" s="395" t="s">
        <v>569</v>
      </c>
      <c r="H121" s="395" t="s">
        <v>519</v>
      </c>
      <c r="I121" s="395" t="s">
        <v>649</v>
      </c>
      <c r="J121" s="395" t="s">
        <v>522</v>
      </c>
    </row>
    <row r="122" spans="1:10" x14ac:dyDescent="0.35">
      <c r="A122" s="395" t="s">
        <v>533</v>
      </c>
      <c r="B122" s="373" t="s">
        <v>528</v>
      </c>
      <c r="C122" s="362">
        <v>533.90000000000009</v>
      </c>
      <c r="D122" s="395" t="s">
        <v>587</v>
      </c>
      <c r="E122" s="360" t="s">
        <v>516</v>
      </c>
      <c r="F122" s="387">
        <v>1.5694125439384666E-6</v>
      </c>
      <c r="G122" s="395" t="s">
        <v>569</v>
      </c>
      <c r="H122" s="395" t="s">
        <v>519</v>
      </c>
      <c r="I122" s="395" t="s">
        <v>649</v>
      </c>
      <c r="J122" s="395" t="s">
        <v>522</v>
      </c>
    </row>
    <row r="123" spans="1:10" x14ac:dyDescent="0.35">
      <c r="A123" s="395" t="s">
        <v>533</v>
      </c>
      <c r="B123" s="564" t="s">
        <v>524</v>
      </c>
      <c r="C123" s="361">
        <v>568</v>
      </c>
      <c r="E123" s="360" t="s">
        <v>507</v>
      </c>
      <c r="F123" s="388">
        <v>3.2516825859051146E-10</v>
      </c>
      <c r="G123" s="395" t="s">
        <v>569</v>
      </c>
      <c r="H123" s="395" t="s">
        <v>519</v>
      </c>
      <c r="I123" s="395" t="s">
        <v>649</v>
      </c>
      <c r="J123" s="395" t="s">
        <v>522</v>
      </c>
    </row>
    <row r="124" spans="1:10" x14ac:dyDescent="0.35">
      <c r="A124" s="395" t="s">
        <v>533</v>
      </c>
      <c r="B124" s="564" t="s">
        <v>524</v>
      </c>
      <c r="C124" s="361">
        <v>568</v>
      </c>
      <c r="E124" s="360" t="s">
        <v>517</v>
      </c>
      <c r="F124" s="388">
        <v>2.4389465007007835E-9</v>
      </c>
      <c r="G124" s="395" t="s">
        <v>569</v>
      </c>
      <c r="H124" s="395" t="s">
        <v>519</v>
      </c>
      <c r="I124" s="395" t="s">
        <v>649</v>
      </c>
      <c r="J124" s="395" t="s">
        <v>522</v>
      </c>
    </row>
    <row r="125" spans="1:10" x14ac:dyDescent="0.35">
      <c r="A125" s="395" t="s">
        <v>533</v>
      </c>
      <c r="B125" s="564" t="s">
        <v>524</v>
      </c>
      <c r="C125" s="361">
        <v>568</v>
      </c>
      <c r="E125" s="360" t="s">
        <v>508</v>
      </c>
      <c r="F125" s="388">
        <v>1.0493728227260385E-8</v>
      </c>
      <c r="G125" s="395" t="s">
        <v>569</v>
      </c>
      <c r="H125" s="395" t="s">
        <v>519</v>
      </c>
      <c r="I125" s="395" t="s">
        <v>649</v>
      </c>
      <c r="J125" s="395" t="s">
        <v>522</v>
      </c>
    </row>
    <row r="126" spans="1:10" x14ac:dyDescent="0.35">
      <c r="A126" s="395" t="s">
        <v>533</v>
      </c>
      <c r="B126" s="564" t="s">
        <v>524</v>
      </c>
      <c r="C126" s="361">
        <v>568</v>
      </c>
      <c r="E126" s="360" t="s">
        <v>509</v>
      </c>
      <c r="F126" s="388">
        <v>3.5526826993821188E-10</v>
      </c>
      <c r="G126" s="395" t="s">
        <v>569</v>
      </c>
      <c r="H126" s="395" t="s">
        <v>519</v>
      </c>
      <c r="I126" s="395" t="s">
        <v>649</v>
      </c>
      <c r="J126" s="395" t="s">
        <v>522</v>
      </c>
    </row>
    <row r="127" spans="1:10" x14ac:dyDescent="0.35">
      <c r="A127" s="395" t="s">
        <v>533</v>
      </c>
      <c r="B127" s="564" t="s">
        <v>524</v>
      </c>
      <c r="C127" s="361">
        <v>568</v>
      </c>
      <c r="E127" s="360" t="s">
        <v>510</v>
      </c>
      <c r="F127" s="388">
        <v>3.4196218582669034E-10</v>
      </c>
      <c r="G127" s="395" t="s">
        <v>569</v>
      </c>
      <c r="H127" s="395" t="s">
        <v>519</v>
      </c>
      <c r="I127" s="395" t="s">
        <v>649</v>
      </c>
      <c r="J127" s="395" t="s">
        <v>522</v>
      </c>
    </row>
    <row r="128" spans="1:10" x14ac:dyDescent="0.35">
      <c r="A128" s="395" t="s">
        <v>533</v>
      </c>
      <c r="B128" s="564" t="s">
        <v>524</v>
      </c>
      <c r="C128" s="361">
        <v>568</v>
      </c>
      <c r="E128" s="360" t="s">
        <v>511</v>
      </c>
      <c r="F128" s="388">
        <v>1.1947705235160712E-10</v>
      </c>
      <c r="G128" s="395" t="s">
        <v>569</v>
      </c>
      <c r="H128" s="395" t="s">
        <v>519</v>
      </c>
      <c r="I128" s="395" t="s">
        <v>649</v>
      </c>
      <c r="J128" s="395" t="s">
        <v>522</v>
      </c>
    </row>
    <row r="129" spans="1:10" x14ac:dyDescent="0.35">
      <c r="A129" s="395" t="s">
        <v>533</v>
      </c>
      <c r="B129" s="564" t="s">
        <v>524</v>
      </c>
      <c r="C129" s="361">
        <v>568</v>
      </c>
      <c r="E129" s="369" t="s">
        <v>512</v>
      </c>
      <c r="F129" s="388">
        <v>5.1696874048647369E-11</v>
      </c>
      <c r="G129" s="395" t="s">
        <v>569</v>
      </c>
      <c r="H129" s="395" t="s">
        <v>519</v>
      </c>
      <c r="I129" s="395" t="s">
        <v>649</v>
      </c>
      <c r="J129" s="395" t="s">
        <v>522</v>
      </c>
    </row>
    <row r="130" spans="1:10" x14ac:dyDescent="0.35">
      <c r="A130" s="395" t="s">
        <v>533</v>
      </c>
      <c r="B130" s="564" t="s">
        <v>524</v>
      </c>
      <c r="C130" s="361">
        <v>568</v>
      </c>
      <c r="E130" s="369" t="s">
        <v>513</v>
      </c>
      <c r="F130" s="388">
        <v>1.3176998770527608E-10</v>
      </c>
      <c r="G130" s="395" t="s">
        <v>569</v>
      </c>
      <c r="H130" s="395" t="s">
        <v>519</v>
      </c>
      <c r="I130" s="395" t="s">
        <v>649</v>
      </c>
      <c r="J130" s="395" t="s">
        <v>522</v>
      </c>
    </row>
    <row r="131" spans="1:10" x14ac:dyDescent="0.35">
      <c r="A131" s="395" t="s">
        <v>533</v>
      </c>
      <c r="B131" s="564" t="s">
        <v>524</v>
      </c>
      <c r="C131" s="361">
        <v>568</v>
      </c>
      <c r="E131" s="360" t="s">
        <v>514</v>
      </c>
      <c r="F131" s="388">
        <v>1.2790193311391298E-9</v>
      </c>
      <c r="G131" s="395" t="s">
        <v>569</v>
      </c>
      <c r="H131" s="395" t="s">
        <v>519</v>
      </c>
      <c r="I131" s="395" t="s">
        <v>649</v>
      </c>
      <c r="J131" s="395" t="s">
        <v>522</v>
      </c>
    </row>
    <row r="132" spans="1:10" x14ac:dyDescent="0.35">
      <c r="A132" s="395" t="s">
        <v>533</v>
      </c>
      <c r="B132" s="564" t="s">
        <v>524</v>
      </c>
      <c r="C132" s="361">
        <v>568</v>
      </c>
      <c r="E132" s="360" t="s">
        <v>515</v>
      </c>
      <c r="F132" s="388">
        <v>2.531190452798294E-11</v>
      </c>
      <c r="G132" s="395" t="s">
        <v>569</v>
      </c>
      <c r="H132" s="395" t="s">
        <v>519</v>
      </c>
      <c r="I132" s="395" t="s">
        <v>649</v>
      </c>
      <c r="J132" s="395" t="s">
        <v>522</v>
      </c>
    </row>
    <row r="133" spans="1:10" x14ac:dyDescent="0.35">
      <c r="A133" s="395" t="s">
        <v>533</v>
      </c>
      <c r="B133" s="564" t="s">
        <v>524</v>
      </c>
      <c r="C133" s="361">
        <v>568</v>
      </c>
      <c r="E133" s="360" t="s">
        <v>516</v>
      </c>
      <c r="F133" s="388">
        <v>1.0368627944823684E-6</v>
      </c>
      <c r="G133" s="395" t="s">
        <v>569</v>
      </c>
      <c r="H133" s="395" t="s">
        <v>519</v>
      </c>
      <c r="I133" s="395" t="s">
        <v>649</v>
      </c>
      <c r="J133" s="395" t="s">
        <v>522</v>
      </c>
    </row>
    <row r="134" spans="1:10" x14ac:dyDescent="0.35">
      <c r="A134" s="395" t="s">
        <v>533</v>
      </c>
      <c r="B134" s="564" t="s">
        <v>525</v>
      </c>
      <c r="C134" s="361">
        <v>462</v>
      </c>
      <c r="E134" s="360" t="s">
        <v>507</v>
      </c>
      <c r="F134" s="388">
        <v>1.5469370462403095E-10</v>
      </c>
      <c r="G134" s="395" t="s">
        <v>569</v>
      </c>
      <c r="H134" s="395" t="s">
        <v>519</v>
      </c>
      <c r="I134" s="395" t="s">
        <v>649</v>
      </c>
      <c r="J134" s="395" t="s">
        <v>522</v>
      </c>
    </row>
    <row r="135" spans="1:10" x14ac:dyDescent="0.35">
      <c r="A135" s="395" t="s">
        <v>533</v>
      </c>
      <c r="B135" s="564" t="s">
        <v>525</v>
      </c>
      <c r="C135" s="361">
        <v>462</v>
      </c>
      <c r="E135" s="360" t="s">
        <v>517</v>
      </c>
      <c r="F135" s="388">
        <v>4.901739948692339E-10</v>
      </c>
      <c r="G135" s="395" t="s">
        <v>569</v>
      </c>
      <c r="H135" s="395" t="s">
        <v>519</v>
      </c>
      <c r="I135" s="395" t="s">
        <v>649</v>
      </c>
      <c r="J135" s="395" t="s">
        <v>522</v>
      </c>
    </row>
    <row r="136" spans="1:10" x14ac:dyDescent="0.35">
      <c r="A136" s="395" t="s">
        <v>533</v>
      </c>
      <c r="B136" s="564" t="s">
        <v>525</v>
      </c>
      <c r="C136" s="361">
        <v>462</v>
      </c>
      <c r="E136" s="360" t="s">
        <v>508</v>
      </c>
      <c r="F136" s="388">
        <v>9.6018364876771431E-10</v>
      </c>
      <c r="G136" s="395" t="s">
        <v>569</v>
      </c>
      <c r="H136" s="395" t="s">
        <v>519</v>
      </c>
      <c r="I136" s="395" t="s">
        <v>649</v>
      </c>
      <c r="J136" s="395" t="s">
        <v>522</v>
      </c>
    </row>
    <row r="137" spans="1:10" x14ac:dyDescent="0.35">
      <c r="A137" s="395" t="s">
        <v>533</v>
      </c>
      <c r="B137" s="564" t="s">
        <v>525</v>
      </c>
      <c r="C137" s="361">
        <v>462</v>
      </c>
      <c r="E137" s="360" t="s">
        <v>509</v>
      </c>
      <c r="F137" s="388">
        <v>1.7246498471728098E-10</v>
      </c>
      <c r="G137" s="395" t="s">
        <v>569</v>
      </c>
      <c r="H137" s="395" t="s">
        <v>519</v>
      </c>
      <c r="I137" s="395" t="s">
        <v>649</v>
      </c>
      <c r="J137" s="395" t="s">
        <v>522</v>
      </c>
    </row>
    <row r="138" spans="1:10" x14ac:dyDescent="0.35">
      <c r="A138" s="395" t="s">
        <v>533</v>
      </c>
      <c r="B138" s="564" t="s">
        <v>525</v>
      </c>
      <c r="C138" s="361">
        <v>462</v>
      </c>
      <c r="E138" s="360" t="s">
        <v>510</v>
      </c>
      <c r="F138" s="388">
        <v>7.4725856110722011E-11</v>
      </c>
      <c r="G138" s="395" t="s">
        <v>569</v>
      </c>
      <c r="H138" s="395" t="s">
        <v>519</v>
      </c>
      <c r="I138" s="395" t="s">
        <v>649</v>
      </c>
      <c r="J138" s="395" t="s">
        <v>522</v>
      </c>
    </row>
    <row r="139" spans="1:10" x14ac:dyDescent="0.35">
      <c r="A139" s="395" t="s">
        <v>533</v>
      </c>
      <c r="B139" s="564" t="s">
        <v>525</v>
      </c>
      <c r="C139" s="361">
        <v>462</v>
      </c>
      <c r="E139" s="360" t="s">
        <v>511</v>
      </c>
      <c r="F139" s="388">
        <v>2.3615038409667879E-9</v>
      </c>
      <c r="G139" s="395" t="s">
        <v>569</v>
      </c>
      <c r="H139" s="395" t="s">
        <v>519</v>
      </c>
      <c r="I139" s="395" t="s">
        <v>649</v>
      </c>
      <c r="J139" s="395" t="s">
        <v>522</v>
      </c>
    </row>
    <row r="140" spans="1:10" x14ac:dyDescent="0.35">
      <c r="A140" s="395" t="s">
        <v>533</v>
      </c>
      <c r="B140" s="564" t="s">
        <v>525</v>
      </c>
      <c r="C140" s="361">
        <v>462</v>
      </c>
      <c r="E140" s="369" t="s">
        <v>512</v>
      </c>
      <c r="F140" s="388">
        <v>6.1370945903561475E-12</v>
      </c>
      <c r="G140" s="395" t="s">
        <v>569</v>
      </c>
      <c r="H140" s="395" t="s">
        <v>519</v>
      </c>
      <c r="I140" s="395" t="s">
        <v>649</v>
      </c>
      <c r="J140" s="395" t="s">
        <v>522</v>
      </c>
    </row>
    <row r="141" spans="1:10" x14ac:dyDescent="0.35">
      <c r="A141" s="395" t="s">
        <v>533</v>
      </c>
      <c r="B141" s="564" t="s">
        <v>525</v>
      </c>
      <c r="C141" s="361">
        <v>462</v>
      </c>
      <c r="E141" s="369" t="s">
        <v>513</v>
      </c>
      <c r="F141" s="388">
        <v>1.4486703956571818E-11</v>
      </c>
      <c r="G141" s="395" t="s">
        <v>569</v>
      </c>
      <c r="H141" s="395" t="s">
        <v>519</v>
      </c>
      <c r="I141" s="395" t="s">
        <v>649</v>
      </c>
      <c r="J141" s="395" t="s">
        <v>522</v>
      </c>
    </row>
    <row r="142" spans="1:10" x14ac:dyDescent="0.35">
      <c r="A142" s="395" t="s">
        <v>533</v>
      </c>
      <c r="B142" s="564" t="s">
        <v>525</v>
      </c>
      <c r="C142" s="361">
        <v>462</v>
      </c>
      <c r="E142" s="360" t="s">
        <v>514</v>
      </c>
      <c r="F142" s="388">
        <v>2.7141616756691488E-9</v>
      </c>
      <c r="G142" s="395" t="s">
        <v>569</v>
      </c>
      <c r="H142" s="395" t="s">
        <v>519</v>
      </c>
      <c r="I142" s="395" t="s">
        <v>649</v>
      </c>
      <c r="J142" s="395" t="s">
        <v>522</v>
      </c>
    </row>
    <row r="143" spans="1:10" x14ac:dyDescent="0.35">
      <c r="A143" s="395" t="s">
        <v>533</v>
      </c>
      <c r="B143" s="564" t="s">
        <v>525</v>
      </c>
      <c r="C143" s="361">
        <v>462</v>
      </c>
      <c r="E143" s="360" t="s">
        <v>515</v>
      </c>
      <c r="F143" s="388">
        <v>2.1444170384477897E-11</v>
      </c>
      <c r="G143" s="395" t="s">
        <v>569</v>
      </c>
      <c r="H143" s="395" t="s">
        <v>519</v>
      </c>
      <c r="I143" s="395" t="s">
        <v>649</v>
      </c>
      <c r="J143" s="395" t="s">
        <v>522</v>
      </c>
    </row>
    <row r="144" spans="1:10" x14ac:dyDescent="0.35">
      <c r="A144" s="395" t="s">
        <v>533</v>
      </c>
      <c r="B144" s="564" t="s">
        <v>525</v>
      </c>
      <c r="C144" s="361">
        <v>462</v>
      </c>
      <c r="E144" s="360" t="s">
        <v>516</v>
      </c>
      <c r="F144" s="388">
        <v>1.3684176759269405E-6</v>
      </c>
      <c r="G144" s="395" t="s">
        <v>569</v>
      </c>
      <c r="H144" s="395" t="s">
        <v>519</v>
      </c>
      <c r="I144" s="395" t="s">
        <v>649</v>
      </c>
      <c r="J144" s="395" t="s">
        <v>522</v>
      </c>
    </row>
    <row r="145" spans="1:10" x14ac:dyDescent="0.35">
      <c r="A145" s="395" t="s">
        <v>533</v>
      </c>
      <c r="B145" s="564" t="s">
        <v>526</v>
      </c>
      <c r="C145" s="361">
        <v>200</v>
      </c>
      <c r="E145" s="360" t="s">
        <v>507</v>
      </c>
      <c r="F145" s="388">
        <v>3.3720595917655965E-10</v>
      </c>
      <c r="G145" s="395" t="s">
        <v>569</v>
      </c>
      <c r="H145" s="395" t="s">
        <v>519</v>
      </c>
      <c r="I145" s="395" t="s">
        <v>649</v>
      </c>
      <c r="J145" s="395" t="s">
        <v>522</v>
      </c>
    </row>
    <row r="146" spans="1:10" x14ac:dyDescent="0.35">
      <c r="A146" s="395" t="s">
        <v>533</v>
      </c>
      <c r="B146" s="564" t="s">
        <v>526</v>
      </c>
      <c r="C146" s="361">
        <v>200</v>
      </c>
      <c r="E146" s="360" t="s">
        <v>517</v>
      </c>
      <c r="F146" s="388">
        <v>1.0421324135852748E-9</v>
      </c>
      <c r="G146" s="395" t="s">
        <v>569</v>
      </c>
      <c r="H146" s="395" t="s">
        <v>519</v>
      </c>
      <c r="I146" s="395" t="s">
        <v>649</v>
      </c>
      <c r="J146" s="395" t="s">
        <v>522</v>
      </c>
    </row>
    <row r="147" spans="1:10" x14ac:dyDescent="0.35">
      <c r="A147" s="395" t="s">
        <v>533</v>
      </c>
      <c r="B147" s="564" t="s">
        <v>526</v>
      </c>
      <c r="C147" s="361">
        <v>200</v>
      </c>
      <c r="E147" s="360" t="s">
        <v>508</v>
      </c>
      <c r="F147" s="388">
        <v>7.0298785409721219E-9</v>
      </c>
      <c r="G147" s="395" t="s">
        <v>569</v>
      </c>
      <c r="H147" s="395" t="s">
        <v>519</v>
      </c>
      <c r="I147" s="395" t="s">
        <v>649</v>
      </c>
      <c r="J147" s="395" t="s">
        <v>522</v>
      </c>
    </row>
    <row r="148" spans="1:10" x14ac:dyDescent="0.35">
      <c r="A148" s="395" t="s">
        <v>533</v>
      </c>
      <c r="B148" s="564" t="s">
        <v>526</v>
      </c>
      <c r="C148" s="361">
        <v>200</v>
      </c>
      <c r="E148" s="360" t="s">
        <v>509</v>
      </c>
      <c r="F148" s="388">
        <v>2.1315589524945023E-10</v>
      </c>
      <c r="G148" s="395" t="s">
        <v>569</v>
      </c>
      <c r="H148" s="395" t="s">
        <v>519</v>
      </c>
      <c r="I148" s="395" t="s">
        <v>649</v>
      </c>
      <c r="J148" s="395" t="s">
        <v>522</v>
      </c>
    </row>
    <row r="149" spans="1:10" x14ac:dyDescent="0.35">
      <c r="A149" s="395" t="s">
        <v>533</v>
      </c>
      <c r="B149" s="564" t="s">
        <v>526</v>
      </c>
      <c r="C149" s="361">
        <v>200</v>
      </c>
      <c r="E149" s="360" t="s">
        <v>510</v>
      </c>
      <c r="F149" s="388">
        <v>2.0514483357442993E-10</v>
      </c>
      <c r="G149" s="395" t="s">
        <v>569</v>
      </c>
      <c r="H149" s="395" t="s">
        <v>519</v>
      </c>
      <c r="I149" s="395" t="s">
        <v>649</v>
      </c>
      <c r="J149" s="395" t="s">
        <v>522</v>
      </c>
    </row>
    <row r="150" spans="1:10" x14ac:dyDescent="0.35">
      <c r="A150" s="395" t="s">
        <v>533</v>
      </c>
      <c r="B150" s="564" t="s">
        <v>526</v>
      </c>
      <c r="C150" s="361">
        <v>200</v>
      </c>
      <c r="E150" s="360" t="s">
        <v>511</v>
      </c>
      <c r="F150" s="388">
        <v>7.2864928788424211E-11</v>
      </c>
      <c r="G150" s="395" t="s">
        <v>569</v>
      </c>
      <c r="H150" s="395" t="s">
        <v>519</v>
      </c>
      <c r="I150" s="395" t="s">
        <v>649</v>
      </c>
      <c r="J150" s="395" t="s">
        <v>522</v>
      </c>
    </row>
    <row r="151" spans="1:10" x14ac:dyDescent="0.35">
      <c r="A151" s="395" t="s">
        <v>533</v>
      </c>
      <c r="B151" s="564" t="s">
        <v>526</v>
      </c>
      <c r="C151" s="361">
        <v>200</v>
      </c>
      <c r="E151" s="369" t="s">
        <v>512</v>
      </c>
      <c r="F151" s="388">
        <v>1.8164164287383265E-11</v>
      </c>
      <c r="G151" s="395" t="s">
        <v>569</v>
      </c>
      <c r="H151" s="395" t="s">
        <v>519</v>
      </c>
      <c r="I151" s="395" t="s">
        <v>649</v>
      </c>
      <c r="J151" s="395" t="s">
        <v>522</v>
      </c>
    </row>
    <row r="152" spans="1:10" x14ac:dyDescent="0.35">
      <c r="A152" s="395" t="s">
        <v>533</v>
      </c>
      <c r="B152" s="564" t="s">
        <v>526</v>
      </c>
      <c r="C152" s="361">
        <v>200</v>
      </c>
      <c r="E152" s="369" t="s">
        <v>513</v>
      </c>
      <c r="F152" s="388">
        <v>1.7562627973380078E-10</v>
      </c>
      <c r="G152" s="395" t="s">
        <v>569</v>
      </c>
      <c r="H152" s="395" t="s">
        <v>519</v>
      </c>
      <c r="I152" s="395" t="s">
        <v>649</v>
      </c>
      <c r="J152" s="395" t="s">
        <v>522</v>
      </c>
    </row>
    <row r="153" spans="1:10" x14ac:dyDescent="0.35">
      <c r="A153" s="395" t="s">
        <v>533</v>
      </c>
      <c r="B153" s="564" t="s">
        <v>526</v>
      </c>
      <c r="C153" s="361">
        <v>200</v>
      </c>
      <c r="E153" s="360" t="s">
        <v>514</v>
      </c>
      <c r="F153" s="388">
        <v>8.2015598547661298E-10</v>
      </c>
      <c r="G153" s="395" t="s">
        <v>569</v>
      </c>
      <c r="H153" s="395" t="s">
        <v>519</v>
      </c>
      <c r="I153" s="395" t="s">
        <v>649</v>
      </c>
      <c r="J153" s="395" t="s">
        <v>522</v>
      </c>
    </row>
    <row r="154" spans="1:10" x14ac:dyDescent="0.35">
      <c r="A154" s="395" t="s">
        <v>533</v>
      </c>
      <c r="B154" s="564" t="s">
        <v>526</v>
      </c>
      <c r="C154" s="361">
        <v>200</v>
      </c>
      <c r="E154" s="360" t="s">
        <v>515</v>
      </c>
      <c r="F154" s="388">
        <v>1.6351647282989976E-11</v>
      </c>
      <c r="G154" s="395" t="s">
        <v>569</v>
      </c>
      <c r="H154" s="395" t="s">
        <v>519</v>
      </c>
      <c r="I154" s="395" t="s">
        <v>649</v>
      </c>
      <c r="J154" s="395" t="s">
        <v>522</v>
      </c>
    </row>
    <row r="155" spans="1:10" x14ac:dyDescent="0.35">
      <c r="A155" s="395" t="s">
        <v>533</v>
      </c>
      <c r="B155" s="564" t="s">
        <v>526</v>
      </c>
      <c r="C155" s="361">
        <v>200</v>
      </c>
      <c r="E155" s="360" t="s">
        <v>516</v>
      </c>
      <c r="F155" s="388">
        <v>6.3250332547920611E-7</v>
      </c>
      <c r="G155" s="395" t="s">
        <v>569</v>
      </c>
      <c r="H155" s="395" t="s">
        <v>519</v>
      </c>
      <c r="I155" s="395" t="s">
        <v>649</v>
      </c>
      <c r="J155" s="395" t="s">
        <v>522</v>
      </c>
    </row>
    <row r="156" spans="1:10" x14ac:dyDescent="0.35">
      <c r="A156" s="395" t="s">
        <v>533</v>
      </c>
      <c r="B156" s="564" t="s">
        <v>527</v>
      </c>
      <c r="C156" s="361">
        <v>90</v>
      </c>
      <c r="E156" s="360" t="s">
        <v>507</v>
      </c>
      <c r="F156" s="388">
        <v>1.1155740531443256E-9</v>
      </c>
      <c r="G156" s="395" t="s">
        <v>569</v>
      </c>
      <c r="H156" s="395" t="s">
        <v>519</v>
      </c>
      <c r="I156" s="395" t="s">
        <v>649</v>
      </c>
      <c r="J156" s="395" t="s">
        <v>522</v>
      </c>
    </row>
    <row r="157" spans="1:10" x14ac:dyDescent="0.35">
      <c r="A157" s="395" t="s">
        <v>533</v>
      </c>
      <c r="B157" s="564" t="s">
        <v>527</v>
      </c>
      <c r="C157" s="361">
        <v>90</v>
      </c>
      <c r="E157" s="360" t="s">
        <v>517</v>
      </c>
      <c r="F157" s="388">
        <v>3.3538152748099917E-9</v>
      </c>
      <c r="G157" s="395" t="s">
        <v>569</v>
      </c>
      <c r="H157" s="395" t="s">
        <v>519</v>
      </c>
      <c r="I157" s="395" t="s">
        <v>649</v>
      </c>
      <c r="J157" s="395" t="s">
        <v>522</v>
      </c>
    </row>
    <row r="158" spans="1:10" x14ac:dyDescent="0.35">
      <c r="A158" s="395" t="s">
        <v>533</v>
      </c>
      <c r="B158" s="564" t="s">
        <v>527</v>
      </c>
      <c r="C158" s="361">
        <v>90</v>
      </c>
      <c r="E158" s="360" t="s">
        <v>508</v>
      </c>
      <c r="F158" s="388">
        <v>8.0455052732341402E-9</v>
      </c>
      <c r="G158" s="395" t="s">
        <v>569</v>
      </c>
      <c r="H158" s="395" t="s">
        <v>519</v>
      </c>
      <c r="I158" s="395" t="s">
        <v>649</v>
      </c>
      <c r="J158" s="395" t="s">
        <v>522</v>
      </c>
    </row>
    <row r="159" spans="1:10" x14ac:dyDescent="0.35">
      <c r="A159" s="395" t="s">
        <v>533</v>
      </c>
      <c r="B159" s="564" t="s">
        <v>527</v>
      </c>
      <c r="C159" s="361">
        <v>90</v>
      </c>
      <c r="E159" s="360" t="s">
        <v>509</v>
      </c>
      <c r="F159" s="388">
        <v>3.0221249801429556E-10</v>
      </c>
      <c r="G159" s="395" t="s">
        <v>569</v>
      </c>
      <c r="H159" s="395" t="s">
        <v>519</v>
      </c>
      <c r="I159" s="395" t="s">
        <v>649</v>
      </c>
      <c r="J159" s="395" t="s">
        <v>522</v>
      </c>
    </row>
    <row r="160" spans="1:10" x14ac:dyDescent="0.35">
      <c r="A160" s="395" t="s">
        <v>533</v>
      </c>
      <c r="B160" s="564" t="s">
        <v>527</v>
      </c>
      <c r="C160" s="361">
        <v>90</v>
      </c>
      <c r="E160" s="360" t="s">
        <v>510</v>
      </c>
      <c r="F160" s="388">
        <v>1.6956201226146014E-10</v>
      </c>
      <c r="G160" s="395" t="s">
        <v>569</v>
      </c>
      <c r="H160" s="395" t="s">
        <v>519</v>
      </c>
      <c r="I160" s="395" t="s">
        <v>649</v>
      </c>
      <c r="J160" s="395" t="s">
        <v>522</v>
      </c>
    </row>
    <row r="161" spans="1:11" x14ac:dyDescent="0.35">
      <c r="A161" s="395" t="s">
        <v>533</v>
      </c>
      <c r="B161" s="564" t="s">
        <v>527</v>
      </c>
      <c r="C161" s="361">
        <v>90</v>
      </c>
      <c r="E161" s="360" t="s">
        <v>511</v>
      </c>
      <c r="F161" s="388">
        <v>3.7113049653095655E-10</v>
      </c>
      <c r="G161" s="395" t="s">
        <v>569</v>
      </c>
      <c r="H161" s="395" t="s">
        <v>519</v>
      </c>
      <c r="I161" s="395" t="s">
        <v>649</v>
      </c>
      <c r="J161" s="395" t="s">
        <v>522</v>
      </c>
    </row>
    <row r="162" spans="1:11" x14ac:dyDescent="0.35">
      <c r="A162" s="395" t="s">
        <v>533</v>
      </c>
      <c r="B162" s="564" t="s">
        <v>527</v>
      </c>
      <c r="C162" s="361">
        <v>90</v>
      </c>
      <c r="E162" s="369" t="s">
        <v>512</v>
      </c>
      <c r="F162" s="388">
        <v>1.8445521977524658E-11</v>
      </c>
      <c r="G162" s="395" t="s">
        <v>569</v>
      </c>
      <c r="H162" s="395" t="s">
        <v>519</v>
      </c>
      <c r="I162" s="395" t="s">
        <v>649</v>
      </c>
      <c r="J162" s="395" t="s">
        <v>522</v>
      </c>
    </row>
    <row r="163" spans="1:11" x14ac:dyDescent="0.35">
      <c r="A163" s="395" t="s">
        <v>533</v>
      </c>
      <c r="B163" s="564" t="s">
        <v>527</v>
      </c>
      <c r="C163" s="361">
        <v>90</v>
      </c>
      <c r="E163" s="369" t="s">
        <v>513</v>
      </c>
      <c r="F163" s="388">
        <v>3.251748924478191E-11</v>
      </c>
      <c r="G163" s="395" t="s">
        <v>569</v>
      </c>
      <c r="H163" s="395" t="s">
        <v>519</v>
      </c>
      <c r="I163" s="395" t="s">
        <v>649</v>
      </c>
      <c r="J163" s="395" t="s">
        <v>522</v>
      </c>
    </row>
    <row r="164" spans="1:11" x14ac:dyDescent="0.35">
      <c r="A164" s="395" t="s">
        <v>533</v>
      </c>
      <c r="B164" s="564" t="s">
        <v>527</v>
      </c>
      <c r="C164" s="361">
        <v>90</v>
      </c>
      <c r="E164" s="360" t="s">
        <v>514</v>
      </c>
      <c r="F164" s="388">
        <v>4.6407840914494032E-9</v>
      </c>
      <c r="G164" s="395" t="s">
        <v>569</v>
      </c>
      <c r="H164" s="395" t="s">
        <v>519</v>
      </c>
      <c r="I164" s="395" t="s">
        <v>649</v>
      </c>
      <c r="J164" s="395" t="s">
        <v>522</v>
      </c>
    </row>
    <row r="165" spans="1:11" x14ac:dyDescent="0.35">
      <c r="A165" s="395" t="s">
        <v>533</v>
      </c>
      <c r="B165" s="564" t="s">
        <v>527</v>
      </c>
      <c r="C165" s="361">
        <v>90</v>
      </c>
      <c r="E165" s="360" t="s">
        <v>515</v>
      </c>
      <c r="F165" s="388">
        <v>1.2294103298366791E-11</v>
      </c>
      <c r="G165" s="395" t="s">
        <v>569</v>
      </c>
      <c r="H165" s="395" t="s">
        <v>519</v>
      </c>
      <c r="I165" s="395" t="s">
        <v>649</v>
      </c>
      <c r="J165" s="395" t="s">
        <v>522</v>
      </c>
    </row>
    <row r="166" spans="1:11" x14ac:dyDescent="0.35">
      <c r="A166" s="395" t="s">
        <v>533</v>
      </c>
      <c r="B166" s="564" t="s">
        <v>527</v>
      </c>
      <c r="C166" s="361">
        <v>90</v>
      </c>
      <c r="E166" s="360" t="s">
        <v>516</v>
      </c>
      <c r="F166" s="388">
        <v>3.2245646212257105E-6</v>
      </c>
      <c r="G166" s="395" t="s">
        <v>569</v>
      </c>
      <c r="H166" s="395" t="s">
        <v>519</v>
      </c>
      <c r="I166" s="395" t="s">
        <v>649</v>
      </c>
      <c r="J166" s="395" t="s">
        <v>522</v>
      </c>
    </row>
    <row r="167" spans="1:11" s="350" customFormat="1" x14ac:dyDescent="0.35">
      <c r="A167" s="396" t="s">
        <v>732</v>
      </c>
      <c r="B167" s="564" t="s">
        <v>525</v>
      </c>
      <c r="C167" s="361">
        <v>750</v>
      </c>
      <c r="D167" s="396"/>
      <c r="E167" s="360" t="s">
        <v>507</v>
      </c>
      <c r="F167" s="388">
        <v>5.4121877067842122E-9</v>
      </c>
      <c r="G167" s="396" t="s">
        <v>569</v>
      </c>
      <c r="H167" s="396" t="s">
        <v>519</v>
      </c>
      <c r="I167" s="395" t="s">
        <v>649</v>
      </c>
      <c r="J167" s="396" t="s">
        <v>522</v>
      </c>
      <c r="K167" s="396" t="s">
        <v>570</v>
      </c>
    </row>
    <row r="168" spans="1:11" s="350" customFormat="1" x14ac:dyDescent="0.35">
      <c r="A168" s="396" t="s">
        <v>732</v>
      </c>
      <c r="B168" s="564" t="s">
        <v>525</v>
      </c>
      <c r="C168" s="361">
        <v>750</v>
      </c>
      <c r="D168" s="396"/>
      <c r="E168" s="360" t="s">
        <v>517</v>
      </c>
      <c r="F168" s="388">
        <v>2.778453042268026E-8</v>
      </c>
      <c r="G168" s="396" t="s">
        <v>569</v>
      </c>
      <c r="H168" s="396" t="s">
        <v>519</v>
      </c>
      <c r="I168" s="395" t="s">
        <v>649</v>
      </c>
      <c r="J168" s="396" t="s">
        <v>522</v>
      </c>
      <c r="K168" s="396" t="s">
        <v>570</v>
      </c>
    </row>
    <row r="169" spans="1:11" s="350" customFormat="1" x14ac:dyDescent="0.35">
      <c r="A169" s="396" t="s">
        <v>732</v>
      </c>
      <c r="B169" s="564" t="s">
        <v>525</v>
      </c>
      <c r="C169" s="361">
        <v>750</v>
      </c>
      <c r="D169" s="396"/>
      <c r="E169" s="360" t="s">
        <v>508</v>
      </c>
      <c r="F169" s="388">
        <v>3.2894316060832376E-8</v>
      </c>
      <c r="G169" s="396" t="s">
        <v>569</v>
      </c>
      <c r="H169" s="396" t="s">
        <v>519</v>
      </c>
      <c r="I169" s="395" t="s">
        <v>649</v>
      </c>
      <c r="J169" s="396" t="s">
        <v>522</v>
      </c>
      <c r="K169" s="396" t="s">
        <v>570</v>
      </c>
    </row>
    <row r="170" spans="1:11" s="350" customFormat="1" x14ac:dyDescent="0.35">
      <c r="A170" s="396" t="s">
        <v>732</v>
      </c>
      <c r="B170" s="564" t="s">
        <v>525</v>
      </c>
      <c r="C170" s="361">
        <v>750</v>
      </c>
      <c r="D170" s="396"/>
      <c r="E170" s="360" t="s">
        <v>509</v>
      </c>
      <c r="F170" s="388">
        <v>7.5756409559702294E-11</v>
      </c>
      <c r="G170" s="396" t="s">
        <v>569</v>
      </c>
      <c r="H170" s="396" t="s">
        <v>519</v>
      </c>
      <c r="I170" s="395" t="s">
        <v>649</v>
      </c>
      <c r="J170" s="396" t="s">
        <v>522</v>
      </c>
      <c r="K170" s="396" t="s">
        <v>570</v>
      </c>
    </row>
    <row r="171" spans="1:11" s="350" customFormat="1" x14ac:dyDescent="0.35">
      <c r="A171" s="396" t="s">
        <v>732</v>
      </c>
      <c r="B171" s="564" t="s">
        <v>525</v>
      </c>
      <c r="C171" s="361">
        <v>750</v>
      </c>
      <c r="D171" s="396"/>
      <c r="E171" s="360" t="s">
        <v>510</v>
      </c>
      <c r="F171" s="388">
        <v>6.6530794123817727E-11</v>
      </c>
      <c r="G171" s="396" t="s">
        <v>569</v>
      </c>
      <c r="H171" s="396" t="s">
        <v>519</v>
      </c>
      <c r="I171" s="395" t="s">
        <v>649</v>
      </c>
      <c r="J171" s="396" t="s">
        <v>522</v>
      </c>
      <c r="K171" s="396" t="s">
        <v>570</v>
      </c>
    </row>
    <row r="172" spans="1:11" s="350" customFormat="1" x14ac:dyDescent="0.35">
      <c r="A172" s="396" t="s">
        <v>732</v>
      </c>
      <c r="B172" s="564" t="s">
        <v>525</v>
      </c>
      <c r="C172" s="361">
        <v>750</v>
      </c>
      <c r="D172" s="396"/>
      <c r="E172" s="360" t="s">
        <v>511</v>
      </c>
      <c r="F172" s="388">
        <v>6.2065253509974779E-10</v>
      </c>
      <c r="G172" s="396" t="s">
        <v>569</v>
      </c>
      <c r="H172" s="396" t="s">
        <v>519</v>
      </c>
      <c r="I172" s="395" t="s">
        <v>649</v>
      </c>
      <c r="J172" s="396" t="s">
        <v>522</v>
      </c>
      <c r="K172" s="396" t="s">
        <v>570</v>
      </c>
    </row>
    <row r="173" spans="1:11" s="350" customFormat="1" x14ac:dyDescent="0.35">
      <c r="A173" s="396" t="s">
        <v>732</v>
      </c>
      <c r="B173" s="564" t="s">
        <v>525</v>
      </c>
      <c r="C173" s="361">
        <v>750</v>
      </c>
      <c r="D173" s="396"/>
      <c r="E173" s="369" t="s">
        <v>512</v>
      </c>
      <c r="F173" s="388">
        <v>1.4435267559452434E-11</v>
      </c>
      <c r="G173" s="396" t="s">
        <v>569</v>
      </c>
      <c r="H173" s="396" t="s">
        <v>519</v>
      </c>
      <c r="I173" s="395" t="s">
        <v>649</v>
      </c>
      <c r="J173" s="396" t="s">
        <v>522</v>
      </c>
      <c r="K173" s="396" t="s">
        <v>570</v>
      </c>
    </row>
    <row r="174" spans="1:11" s="350" customFormat="1" x14ac:dyDescent="0.35">
      <c r="A174" s="396" t="s">
        <v>732</v>
      </c>
      <c r="B174" s="564" t="s">
        <v>525</v>
      </c>
      <c r="C174" s="361">
        <v>750</v>
      </c>
      <c r="D174" s="396"/>
      <c r="E174" s="369" t="s">
        <v>513</v>
      </c>
      <c r="F174" s="388">
        <v>2.6076977850893323E-11</v>
      </c>
      <c r="G174" s="396" t="s">
        <v>569</v>
      </c>
      <c r="H174" s="396" t="s">
        <v>519</v>
      </c>
      <c r="I174" s="395" t="s">
        <v>649</v>
      </c>
      <c r="J174" s="396" t="s">
        <v>522</v>
      </c>
      <c r="K174" s="396" t="s">
        <v>570</v>
      </c>
    </row>
    <row r="175" spans="1:11" s="350" customFormat="1" x14ac:dyDescent="0.35">
      <c r="A175" s="396" t="s">
        <v>732</v>
      </c>
      <c r="B175" s="564" t="s">
        <v>525</v>
      </c>
      <c r="C175" s="361">
        <v>750</v>
      </c>
      <c r="D175" s="396"/>
      <c r="E175" s="360" t="s">
        <v>514</v>
      </c>
      <c r="F175" s="388">
        <v>2.7245255662007916E-8</v>
      </c>
      <c r="G175" s="396" t="s">
        <v>569</v>
      </c>
      <c r="H175" s="396" t="s">
        <v>519</v>
      </c>
      <c r="I175" s="395" t="s">
        <v>649</v>
      </c>
      <c r="J175" s="396" t="s">
        <v>522</v>
      </c>
      <c r="K175" s="396" t="s">
        <v>570</v>
      </c>
    </row>
    <row r="176" spans="1:11" s="350" customFormat="1" x14ac:dyDescent="0.35">
      <c r="A176" s="396" t="s">
        <v>732</v>
      </c>
      <c r="B176" s="564" t="s">
        <v>525</v>
      </c>
      <c r="C176" s="361">
        <v>750</v>
      </c>
      <c r="D176" s="396"/>
      <c r="E176" s="360" t="s">
        <v>515</v>
      </c>
      <c r="F176" s="388">
        <v>1.9348301833732508E-9</v>
      </c>
      <c r="G176" s="396" t="s">
        <v>569</v>
      </c>
      <c r="H176" s="396" t="s">
        <v>519</v>
      </c>
      <c r="I176" s="395" t="s">
        <v>649</v>
      </c>
      <c r="J176" s="396" t="s">
        <v>522</v>
      </c>
      <c r="K176" s="396" t="s">
        <v>570</v>
      </c>
    </row>
    <row r="177" spans="1:17" s="350" customFormat="1" x14ac:dyDescent="0.35">
      <c r="A177" s="396" t="s">
        <v>732</v>
      </c>
      <c r="B177" s="564" t="s">
        <v>525</v>
      </c>
      <c r="C177" s="361">
        <v>750</v>
      </c>
      <c r="D177" s="396"/>
      <c r="E177" s="360" t="s">
        <v>516</v>
      </c>
      <c r="F177" s="388">
        <v>2.4550507927483039E-6</v>
      </c>
      <c r="G177" s="396" t="s">
        <v>569</v>
      </c>
      <c r="H177" s="396" t="s">
        <v>519</v>
      </c>
      <c r="I177" s="395" t="s">
        <v>649</v>
      </c>
      <c r="J177" s="396" t="s">
        <v>522</v>
      </c>
      <c r="K177" s="396" t="s">
        <v>570</v>
      </c>
    </row>
    <row r="178" spans="1:17" s="350" customFormat="1" x14ac:dyDescent="0.35">
      <c r="A178" s="396" t="s">
        <v>542</v>
      </c>
      <c r="B178" s="373" t="s">
        <v>528</v>
      </c>
      <c r="C178" s="362">
        <v>699.91000000000008</v>
      </c>
      <c r="D178" s="395" t="s">
        <v>588</v>
      </c>
      <c r="E178" s="360" t="s">
        <v>507</v>
      </c>
      <c r="F178" s="387">
        <v>1.4664181444023958E-8</v>
      </c>
      <c r="G178" s="561" t="s">
        <v>761</v>
      </c>
      <c r="H178" s="395" t="s">
        <v>519</v>
      </c>
      <c r="I178" s="395" t="s">
        <v>649</v>
      </c>
      <c r="J178" s="395" t="s">
        <v>522</v>
      </c>
      <c r="K178" s="396" t="s">
        <v>537</v>
      </c>
      <c r="L178" s="561"/>
      <c r="M178" s="561"/>
      <c r="N178" s="57"/>
      <c r="O178" s="566"/>
      <c r="P178" s="567" t="s">
        <v>754</v>
      </c>
      <c r="Q178" s="412" t="s">
        <v>759</v>
      </c>
    </row>
    <row r="179" spans="1:17" x14ac:dyDescent="0.35">
      <c r="A179" s="396" t="s">
        <v>542</v>
      </c>
      <c r="B179" s="373" t="s">
        <v>528</v>
      </c>
      <c r="C179" s="362">
        <v>699.91000000000008</v>
      </c>
      <c r="D179" s="395" t="s">
        <v>588</v>
      </c>
      <c r="E179" s="360" t="s">
        <v>517</v>
      </c>
      <c r="F179" s="387">
        <v>4.5576516719596135E-8</v>
      </c>
      <c r="G179" s="561" t="s">
        <v>761</v>
      </c>
      <c r="H179" s="395" t="s">
        <v>519</v>
      </c>
      <c r="I179" s="395" t="s">
        <v>649</v>
      </c>
      <c r="J179" s="395" t="s">
        <v>522</v>
      </c>
      <c r="K179" s="396" t="s">
        <v>537</v>
      </c>
      <c r="L179" s="561"/>
      <c r="M179" s="561"/>
      <c r="N179" s="57"/>
      <c r="O179" s="566" t="s">
        <v>755</v>
      </c>
      <c r="P179" s="380">
        <v>19474169.219601419</v>
      </c>
      <c r="Q179" s="380">
        <f>P179*0.00105506/907.185</f>
        <v>22.648541341438264</v>
      </c>
    </row>
    <row r="180" spans="1:17" x14ac:dyDescent="0.35">
      <c r="A180" s="396" t="s">
        <v>542</v>
      </c>
      <c r="B180" s="373" t="s">
        <v>528</v>
      </c>
      <c r="C180" s="362">
        <v>699.91000000000008</v>
      </c>
      <c r="D180" s="395" t="s">
        <v>588</v>
      </c>
      <c r="E180" s="360" t="s">
        <v>508</v>
      </c>
      <c r="F180" s="387">
        <v>3.0251549742117031E-7</v>
      </c>
      <c r="G180" s="561" t="s">
        <v>761</v>
      </c>
      <c r="H180" s="395" t="s">
        <v>519</v>
      </c>
      <c r="I180" s="395" t="s">
        <v>649</v>
      </c>
      <c r="J180" s="395" t="s">
        <v>522</v>
      </c>
      <c r="K180" s="396" t="s">
        <v>537</v>
      </c>
      <c r="L180" s="561"/>
      <c r="M180" s="561"/>
      <c r="N180" s="57"/>
      <c r="O180" s="566" t="s">
        <v>756</v>
      </c>
      <c r="P180" s="380">
        <v>22639319.979813498</v>
      </c>
      <c r="Q180" s="380">
        <f t="shared" ref="Q180:Q182" si="0">P180*0.00105506/907.185</f>
        <v>26.329625090694876</v>
      </c>
    </row>
    <row r="181" spans="1:17" x14ac:dyDescent="0.35">
      <c r="A181" s="396" t="s">
        <v>542</v>
      </c>
      <c r="B181" s="373" t="s">
        <v>528</v>
      </c>
      <c r="C181" s="362">
        <v>699.91000000000008</v>
      </c>
      <c r="D181" s="395" t="s">
        <v>588</v>
      </c>
      <c r="E181" s="360" t="s">
        <v>509</v>
      </c>
      <c r="F181" s="387">
        <v>9.1964121790162782E-9</v>
      </c>
      <c r="G181" s="561" t="s">
        <v>761</v>
      </c>
      <c r="H181" s="395" t="s">
        <v>519</v>
      </c>
      <c r="I181" s="395" t="s">
        <v>649</v>
      </c>
      <c r="J181" s="395" t="s">
        <v>522</v>
      </c>
      <c r="K181" s="396" t="s">
        <v>537</v>
      </c>
      <c r="L181" s="561"/>
      <c r="M181" s="561"/>
      <c r="N181" s="57"/>
      <c r="O181" s="566" t="s">
        <v>757</v>
      </c>
      <c r="P181" s="380">
        <v>16085444.010446707</v>
      </c>
      <c r="Q181" s="380">
        <f t="shared" si="0"/>
        <v>18.707439560466614</v>
      </c>
    </row>
    <row r="182" spans="1:17" x14ac:dyDescent="0.35">
      <c r="A182" s="396" t="s">
        <v>542</v>
      </c>
      <c r="B182" s="373" t="s">
        <v>528</v>
      </c>
      <c r="C182" s="362">
        <v>699.91000000000008</v>
      </c>
      <c r="D182" s="395" t="s">
        <v>588</v>
      </c>
      <c r="E182" s="360" t="s">
        <v>510</v>
      </c>
      <c r="F182" s="387">
        <v>8.820565689584048E-9</v>
      </c>
      <c r="G182" s="561" t="s">
        <v>761</v>
      </c>
      <c r="H182" s="395" t="s">
        <v>519</v>
      </c>
      <c r="I182" s="395" t="s">
        <v>649</v>
      </c>
      <c r="J182" s="395" t="s">
        <v>522</v>
      </c>
      <c r="K182" s="396" t="s">
        <v>537</v>
      </c>
      <c r="L182" s="561"/>
      <c r="M182" s="561"/>
      <c r="N182" s="57"/>
      <c r="O182" s="566" t="s">
        <v>762</v>
      </c>
      <c r="P182" s="380">
        <v>10805182.822031699</v>
      </c>
      <c r="Q182" s="380">
        <f t="shared" si="0"/>
        <v>12.566473418556045</v>
      </c>
    </row>
    <row r="183" spans="1:17" x14ac:dyDescent="0.35">
      <c r="A183" s="396" t="s">
        <v>542</v>
      </c>
      <c r="B183" s="373" t="s">
        <v>528</v>
      </c>
      <c r="C183" s="362">
        <v>699.91000000000008</v>
      </c>
      <c r="D183" s="395" t="s">
        <v>588</v>
      </c>
      <c r="E183" s="360" t="s">
        <v>511</v>
      </c>
      <c r="F183" s="387">
        <v>3.2258643565760193E-9</v>
      </c>
      <c r="G183" s="561" t="s">
        <v>761</v>
      </c>
      <c r="H183" s="395" t="s">
        <v>519</v>
      </c>
      <c r="I183" s="395" t="s">
        <v>649</v>
      </c>
      <c r="J183" s="395" t="s">
        <v>522</v>
      </c>
      <c r="K183" s="396" t="s">
        <v>537</v>
      </c>
      <c r="L183" s="561"/>
      <c r="M183" s="561"/>
      <c r="N183" s="57"/>
      <c r="O183" s="565"/>
    </row>
    <row r="184" spans="1:17" x14ac:dyDescent="0.35">
      <c r="A184" s="396" t="s">
        <v>542</v>
      </c>
      <c r="B184" s="373" t="s">
        <v>528</v>
      </c>
      <c r="C184" s="362">
        <v>699.91000000000008</v>
      </c>
      <c r="D184" s="395" t="s">
        <v>588</v>
      </c>
      <c r="E184" s="369" t="s">
        <v>512</v>
      </c>
      <c r="F184" s="387">
        <v>7.8651650716054916E-10</v>
      </c>
      <c r="G184" s="561" t="s">
        <v>761</v>
      </c>
      <c r="H184" s="395" t="s">
        <v>519</v>
      </c>
      <c r="I184" s="395" t="s">
        <v>649</v>
      </c>
      <c r="J184" s="395" t="s">
        <v>522</v>
      </c>
      <c r="K184" s="396" t="s">
        <v>537</v>
      </c>
      <c r="L184" s="561"/>
      <c r="M184" s="561"/>
      <c r="N184" s="57"/>
      <c r="O184" s="565"/>
    </row>
    <row r="185" spans="1:17" x14ac:dyDescent="0.35">
      <c r="A185" s="396" t="s">
        <v>542</v>
      </c>
      <c r="B185" s="373" t="s">
        <v>528</v>
      </c>
      <c r="C185" s="362">
        <v>699.91000000000008</v>
      </c>
      <c r="D185" s="395" t="s">
        <v>588</v>
      </c>
      <c r="E185" s="369" t="s">
        <v>513</v>
      </c>
      <c r="F185" s="387">
        <v>7.4887253139939755E-9</v>
      </c>
      <c r="G185" s="561" t="s">
        <v>761</v>
      </c>
      <c r="H185" s="395" t="s">
        <v>519</v>
      </c>
      <c r="I185" s="395" t="s">
        <v>649</v>
      </c>
      <c r="J185" s="395" t="s">
        <v>522</v>
      </c>
      <c r="K185" s="396" t="s">
        <v>537</v>
      </c>
      <c r="L185" s="561"/>
      <c r="M185" s="561"/>
      <c r="N185" s="57"/>
      <c r="O185" s="565"/>
    </row>
    <row r="186" spans="1:17" x14ac:dyDescent="0.35">
      <c r="A186" s="396" t="s">
        <v>542</v>
      </c>
      <c r="B186" s="373" t="s">
        <v>528</v>
      </c>
      <c r="C186" s="362">
        <v>699.91000000000008</v>
      </c>
      <c r="D186" s="395" t="s">
        <v>588</v>
      </c>
      <c r="E186" s="360" t="s">
        <v>514</v>
      </c>
      <c r="F186" s="387">
        <v>3.6398683139773653E-8</v>
      </c>
      <c r="G186" s="561" t="s">
        <v>761</v>
      </c>
      <c r="H186" s="395" t="s">
        <v>519</v>
      </c>
      <c r="I186" s="395" t="s">
        <v>649</v>
      </c>
      <c r="J186" s="395" t="s">
        <v>522</v>
      </c>
      <c r="K186" s="396" t="s">
        <v>537</v>
      </c>
      <c r="L186" s="561"/>
      <c r="M186" s="561"/>
      <c r="N186" s="57"/>
      <c r="O186" s="565"/>
    </row>
    <row r="187" spans="1:17" x14ac:dyDescent="0.35">
      <c r="A187" s="396" t="s">
        <v>542</v>
      </c>
      <c r="B187" s="373" t="s">
        <v>528</v>
      </c>
      <c r="C187" s="362">
        <v>699.91000000000008</v>
      </c>
      <c r="D187" s="395" t="s">
        <v>588</v>
      </c>
      <c r="E187" s="360" t="s">
        <v>515</v>
      </c>
      <c r="F187" s="387">
        <v>7.0254756168453781E-10</v>
      </c>
      <c r="G187" s="561" t="s">
        <v>761</v>
      </c>
      <c r="H187" s="395" t="s">
        <v>519</v>
      </c>
      <c r="I187" s="395" t="s">
        <v>649</v>
      </c>
      <c r="J187" s="395" t="s">
        <v>522</v>
      </c>
      <c r="K187" s="396" t="s">
        <v>537</v>
      </c>
      <c r="L187" s="561"/>
      <c r="M187" s="561"/>
      <c r="N187" s="57"/>
      <c r="O187" s="565"/>
    </row>
    <row r="188" spans="1:17" x14ac:dyDescent="0.35">
      <c r="A188" s="396" t="s">
        <v>542</v>
      </c>
      <c r="B188" s="373" t="s">
        <v>528</v>
      </c>
      <c r="C188" s="362">
        <v>699.91000000000008</v>
      </c>
      <c r="D188" s="395" t="s">
        <v>588</v>
      </c>
      <c r="E188" s="360" t="s">
        <v>516</v>
      </c>
      <c r="F188" s="387">
        <v>2.8003339630896262E-5</v>
      </c>
      <c r="G188" s="561" t="s">
        <v>761</v>
      </c>
      <c r="H188" s="395" t="s">
        <v>519</v>
      </c>
      <c r="I188" s="395" t="s">
        <v>649</v>
      </c>
      <c r="J188" s="395" t="s">
        <v>522</v>
      </c>
      <c r="K188" s="396" t="s">
        <v>537</v>
      </c>
      <c r="L188" s="561"/>
      <c r="M188" s="561"/>
      <c r="N188" s="57"/>
      <c r="O188" s="565"/>
    </row>
    <row r="189" spans="1:17" x14ac:dyDescent="0.35">
      <c r="A189" s="396" t="s">
        <v>542</v>
      </c>
      <c r="B189" s="564" t="s">
        <v>524</v>
      </c>
      <c r="C189" s="361">
        <v>320</v>
      </c>
      <c r="D189"/>
      <c r="E189" s="360" t="s">
        <v>507</v>
      </c>
      <c r="F189" s="388">
        <v>7.0468225174489373E-9</v>
      </c>
      <c r="G189" s="561" t="s">
        <v>761</v>
      </c>
      <c r="H189" s="395" t="s">
        <v>519</v>
      </c>
      <c r="I189" s="395" t="s">
        <v>649</v>
      </c>
      <c r="J189" s="395" t="s">
        <v>522</v>
      </c>
      <c r="K189" s="396" t="s">
        <v>537</v>
      </c>
      <c r="L189" s="561"/>
      <c r="M189" s="561"/>
      <c r="N189" s="57"/>
      <c r="O189" s="565"/>
    </row>
    <row r="190" spans="1:17" x14ac:dyDescent="0.35">
      <c r="A190" s="396" t="s">
        <v>542</v>
      </c>
      <c r="B190" s="564" t="s">
        <v>524</v>
      </c>
      <c r="C190" s="361">
        <v>320</v>
      </c>
      <c r="D190"/>
      <c r="E190" s="360" t="s">
        <v>517</v>
      </c>
      <c r="F190" s="388">
        <v>5.2855168565622992E-8</v>
      </c>
      <c r="G190" s="561" t="s">
        <v>761</v>
      </c>
      <c r="H190" s="395" t="s">
        <v>519</v>
      </c>
      <c r="I190" s="395" t="s">
        <v>649</v>
      </c>
      <c r="J190" s="395" t="s">
        <v>522</v>
      </c>
      <c r="K190" s="396" t="s">
        <v>537</v>
      </c>
      <c r="L190" s="561"/>
      <c r="M190" s="561"/>
      <c r="N190" s="57"/>
      <c r="O190" s="565"/>
    </row>
    <row r="191" spans="1:17" x14ac:dyDescent="0.35">
      <c r="A191" s="396" t="s">
        <v>542</v>
      </c>
      <c r="B191" s="564" t="s">
        <v>524</v>
      </c>
      <c r="C191" s="361">
        <v>320</v>
      </c>
      <c r="D191"/>
      <c r="E191" s="360" t="s">
        <v>508</v>
      </c>
      <c r="F191" s="388">
        <v>2.2741284984082942E-7</v>
      </c>
      <c r="G191" s="561" t="s">
        <v>761</v>
      </c>
      <c r="H191" s="395" t="s">
        <v>519</v>
      </c>
      <c r="I191" s="395" t="s">
        <v>649</v>
      </c>
      <c r="J191" s="395" t="s">
        <v>522</v>
      </c>
      <c r="K191" s="396" t="s">
        <v>537</v>
      </c>
      <c r="L191" s="561"/>
      <c r="M191" s="561"/>
      <c r="N191" s="57"/>
      <c r="O191" s="565"/>
    </row>
    <row r="192" spans="1:17" x14ac:dyDescent="0.35">
      <c r="A192" s="396" t="s">
        <v>542</v>
      </c>
      <c r="B192" s="564" t="s">
        <v>524</v>
      </c>
      <c r="C192" s="361">
        <v>320</v>
      </c>
      <c r="D192"/>
      <c r="E192" s="360" t="s">
        <v>509</v>
      </c>
      <c r="F192" s="388">
        <v>7.6991292298564223E-9</v>
      </c>
      <c r="G192" s="561" t="s">
        <v>761</v>
      </c>
      <c r="H192" s="395" t="s">
        <v>519</v>
      </c>
      <c r="I192" s="395" t="s">
        <v>649</v>
      </c>
      <c r="J192" s="395" t="s">
        <v>522</v>
      </c>
      <c r="K192" s="396" t="s">
        <v>537</v>
      </c>
      <c r="L192" s="561"/>
      <c r="M192" s="561"/>
      <c r="N192" s="57"/>
      <c r="O192" s="565"/>
    </row>
    <row r="193" spans="1:15" x14ac:dyDescent="0.35">
      <c r="A193" s="396" t="s">
        <v>542</v>
      </c>
      <c r="B193" s="564" t="s">
        <v>524</v>
      </c>
      <c r="C193" s="361">
        <v>320</v>
      </c>
      <c r="D193"/>
      <c r="E193" s="360" t="s">
        <v>510</v>
      </c>
      <c r="F193" s="388">
        <v>7.4107689405016729E-9</v>
      </c>
      <c r="G193" s="561" t="s">
        <v>761</v>
      </c>
      <c r="H193" s="395" t="s">
        <v>519</v>
      </c>
      <c r="I193" s="395" t="s">
        <v>649</v>
      </c>
      <c r="J193" s="395" t="s">
        <v>522</v>
      </c>
      <c r="K193" s="396" t="s">
        <v>537</v>
      </c>
      <c r="L193" s="561"/>
      <c r="M193" s="561"/>
      <c r="N193" s="57"/>
      <c r="O193" s="565"/>
    </row>
    <row r="194" spans="1:15" x14ac:dyDescent="0.35">
      <c r="A194" s="396" t="s">
        <v>542</v>
      </c>
      <c r="B194" s="564" t="s">
        <v>524</v>
      </c>
      <c r="C194" s="361">
        <v>320</v>
      </c>
      <c r="D194"/>
      <c r="E194" s="360" t="s">
        <v>511</v>
      </c>
      <c r="F194" s="388">
        <v>2.5892243802615065E-9</v>
      </c>
      <c r="G194" s="561" t="s">
        <v>761</v>
      </c>
      <c r="H194" s="395" t="s">
        <v>519</v>
      </c>
      <c r="I194" s="395" t="s">
        <v>649</v>
      </c>
      <c r="J194" s="395" t="s">
        <v>522</v>
      </c>
      <c r="K194" s="396" t="s">
        <v>537</v>
      </c>
      <c r="L194" s="561"/>
      <c r="M194" s="561"/>
      <c r="N194" s="57"/>
      <c r="O194" s="565"/>
    </row>
    <row r="195" spans="1:15" x14ac:dyDescent="0.35">
      <c r="A195" s="396" t="s">
        <v>542</v>
      </c>
      <c r="B195" s="564" t="s">
        <v>524</v>
      </c>
      <c r="C195" s="361">
        <v>320</v>
      </c>
      <c r="D195"/>
      <c r="E195" s="369" t="s">
        <v>512</v>
      </c>
      <c r="F195" s="388">
        <v>1.1203390444898736E-9</v>
      </c>
      <c r="G195" s="561" t="s">
        <v>761</v>
      </c>
      <c r="H195" s="395" t="s">
        <v>519</v>
      </c>
      <c r="I195" s="395" t="s">
        <v>649</v>
      </c>
      <c r="J195" s="395" t="s">
        <v>522</v>
      </c>
      <c r="K195" s="396" t="s">
        <v>537</v>
      </c>
      <c r="L195" s="561"/>
      <c r="M195" s="561"/>
      <c r="N195" s="57"/>
      <c r="O195" s="565"/>
    </row>
    <row r="196" spans="1:15" x14ac:dyDescent="0.35">
      <c r="A196" s="396" t="s">
        <v>542</v>
      </c>
      <c r="B196" s="564" t="s">
        <v>524</v>
      </c>
      <c r="C196" s="361">
        <v>320</v>
      </c>
      <c r="D196"/>
      <c r="E196" s="369" t="s">
        <v>513</v>
      </c>
      <c r="F196" s="388">
        <v>2.8556284076142132E-9</v>
      </c>
      <c r="G196" s="561" t="s">
        <v>761</v>
      </c>
      <c r="H196" s="395" t="s">
        <v>519</v>
      </c>
      <c r="I196" s="395" t="s">
        <v>649</v>
      </c>
      <c r="J196" s="395" t="s">
        <v>522</v>
      </c>
      <c r="K196" s="396" t="s">
        <v>537</v>
      </c>
      <c r="L196" s="561"/>
      <c r="M196" s="561"/>
      <c r="N196" s="57"/>
      <c r="O196" s="565"/>
    </row>
    <row r="197" spans="1:15" x14ac:dyDescent="0.35">
      <c r="A197" s="396" t="s">
        <v>542</v>
      </c>
      <c r="B197" s="564" t="s">
        <v>524</v>
      </c>
      <c r="C197" s="361">
        <v>320</v>
      </c>
      <c r="D197"/>
      <c r="E197" s="360" t="s">
        <v>514</v>
      </c>
      <c r="F197" s="388">
        <v>2.7718025929074185E-8</v>
      </c>
      <c r="G197" s="561" t="s">
        <v>761</v>
      </c>
      <c r="H197" s="395" t="s">
        <v>519</v>
      </c>
      <c r="I197" s="395" t="s">
        <v>649</v>
      </c>
      <c r="J197" s="395" t="s">
        <v>522</v>
      </c>
      <c r="K197" s="396" t="s">
        <v>537</v>
      </c>
      <c r="L197" s="561"/>
      <c r="M197" s="561"/>
      <c r="N197" s="57"/>
      <c r="O197" s="565"/>
    </row>
    <row r="198" spans="1:15" x14ac:dyDescent="0.35">
      <c r="A198" s="396" t="s">
        <v>542</v>
      </c>
      <c r="B198" s="564" t="s">
        <v>524</v>
      </c>
      <c r="C198" s="361">
        <v>320</v>
      </c>
      <c r="D198"/>
      <c r="E198" s="360" t="s">
        <v>515</v>
      </c>
      <c r="F198" s="388">
        <v>5.4854215955909035E-10</v>
      </c>
      <c r="G198" s="561" t="s">
        <v>761</v>
      </c>
      <c r="H198" s="395" t="s">
        <v>519</v>
      </c>
      <c r="I198" s="395" t="s">
        <v>649</v>
      </c>
      <c r="J198" s="395" t="s">
        <v>522</v>
      </c>
      <c r="K198" s="396" t="s">
        <v>537</v>
      </c>
      <c r="L198" s="561"/>
      <c r="M198" s="561"/>
      <c r="N198" s="57"/>
      <c r="O198" s="565"/>
    </row>
    <row r="199" spans="1:15" x14ac:dyDescent="0.35">
      <c r="A199" s="396" t="s">
        <v>542</v>
      </c>
      <c r="B199" s="564" t="s">
        <v>524</v>
      </c>
      <c r="C199" s="361">
        <v>320</v>
      </c>
      <c r="D199"/>
      <c r="E199" s="360" t="s">
        <v>516</v>
      </c>
      <c r="F199" s="388">
        <v>2.2470176269156284E-5</v>
      </c>
      <c r="G199" s="561" t="s">
        <v>761</v>
      </c>
      <c r="H199" s="395" t="s">
        <v>519</v>
      </c>
      <c r="I199" s="395" t="s">
        <v>649</v>
      </c>
      <c r="J199" s="395" t="s">
        <v>522</v>
      </c>
      <c r="K199" s="396" t="s">
        <v>537</v>
      </c>
      <c r="L199" s="561"/>
      <c r="M199" s="561"/>
      <c r="N199" s="57"/>
      <c r="O199" s="565"/>
    </row>
    <row r="200" spans="1:15" x14ac:dyDescent="0.35">
      <c r="A200" s="396" t="s">
        <v>542</v>
      </c>
      <c r="B200" s="564" t="s">
        <v>526</v>
      </c>
      <c r="C200" s="361">
        <v>740</v>
      </c>
      <c r="D200"/>
      <c r="E200" s="360" t="s">
        <v>507</v>
      </c>
      <c r="F200" s="388">
        <v>1.4615390545457672E-8</v>
      </c>
      <c r="G200" s="561" t="s">
        <v>761</v>
      </c>
      <c r="H200" s="395" t="s">
        <v>519</v>
      </c>
      <c r="I200" s="395" t="s">
        <v>649</v>
      </c>
      <c r="J200" s="395" t="s">
        <v>522</v>
      </c>
      <c r="K200" s="396" t="s">
        <v>537</v>
      </c>
      <c r="L200" s="561"/>
      <c r="M200" s="561"/>
      <c r="N200" s="57"/>
      <c r="O200" s="565"/>
    </row>
    <row r="201" spans="1:15" x14ac:dyDescent="0.35">
      <c r="A201" s="396" t="s">
        <v>542</v>
      </c>
      <c r="B201" s="564" t="s">
        <v>526</v>
      </c>
      <c r="C201" s="361">
        <v>740</v>
      </c>
      <c r="D201"/>
      <c r="E201" s="360" t="s">
        <v>517</v>
      </c>
      <c r="F201" s="388">
        <v>4.5168751649060386E-8</v>
      </c>
      <c r="G201" s="561" t="s">
        <v>761</v>
      </c>
      <c r="H201" s="395" t="s">
        <v>519</v>
      </c>
      <c r="I201" s="395" t="s">
        <v>649</v>
      </c>
      <c r="J201" s="395" t="s">
        <v>522</v>
      </c>
      <c r="K201" s="396" t="s">
        <v>537</v>
      </c>
      <c r="L201" s="561"/>
      <c r="M201" s="561"/>
      <c r="N201" s="57"/>
      <c r="O201" s="565"/>
    </row>
    <row r="202" spans="1:15" x14ac:dyDescent="0.35">
      <c r="A202" s="396" t="s">
        <v>542</v>
      </c>
      <c r="B202" s="564" t="s">
        <v>526</v>
      </c>
      <c r="C202" s="361">
        <v>740</v>
      </c>
      <c r="D202"/>
      <c r="E202" s="360" t="s">
        <v>508</v>
      </c>
      <c r="F202" s="388">
        <v>3.0469337082398116E-7</v>
      </c>
      <c r="G202" s="561" t="s">
        <v>761</v>
      </c>
      <c r="H202" s="395" t="s">
        <v>519</v>
      </c>
      <c r="I202" s="395" t="s">
        <v>649</v>
      </c>
      <c r="J202" s="395" t="s">
        <v>522</v>
      </c>
      <c r="K202" s="396" t="s">
        <v>537</v>
      </c>
      <c r="L202" s="561"/>
      <c r="M202" s="561"/>
      <c r="N202" s="57"/>
      <c r="O202" s="565"/>
    </row>
    <row r="203" spans="1:15" x14ac:dyDescent="0.35">
      <c r="A203" s="396" t="s">
        <v>542</v>
      </c>
      <c r="B203" s="564" t="s">
        <v>526</v>
      </c>
      <c r="C203" s="361">
        <v>740</v>
      </c>
      <c r="D203"/>
      <c r="E203" s="360" t="s">
        <v>509</v>
      </c>
      <c r="F203" s="388">
        <v>9.2387354711788876E-9</v>
      </c>
      <c r="G203" s="561" t="s">
        <v>761</v>
      </c>
      <c r="H203" s="395" t="s">
        <v>519</v>
      </c>
      <c r="I203" s="395" t="s">
        <v>649</v>
      </c>
      <c r="J203" s="395" t="s">
        <v>522</v>
      </c>
      <c r="K203" s="396" t="s">
        <v>537</v>
      </c>
      <c r="L203" s="561"/>
      <c r="M203" s="561"/>
      <c r="N203" s="57"/>
      <c r="O203" s="565"/>
    </row>
    <row r="204" spans="1:15" x14ac:dyDescent="0.35">
      <c r="A204" s="396" t="s">
        <v>542</v>
      </c>
      <c r="B204" s="564" t="s">
        <v>526</v>
      </c>
      <c r="C204" s="361">
        <v>740</v>
      </c>
      <c r="D204"/>
      <c r="E204" s="360" t="s">
        <v>510</v>
      </c>
      <c r="F204" s="388">
        <v>8.8915150503118169E-9</v>
      </c>
      <c r="G204" s="561" t="s">
        <v>761</v>
      </c>
      <c r="H204" s="395" t="s">
        <v>519</v>
      </c>
      <c r="I204" s="395" t="s">
        <v>649</v>
      </c>
      <c r="J204" s="395" t="s">
        <v>522</v>
      </c>
      <c r="K204" s="396" t="s">
        <v>537</v>
      </c>
      <c r="L204" s="561"/>
      <c r="M204" s="561"/>
      <c r="N204" s="57"/>
      <c r="O204" s="565"/>
    </row>
    <row r="205" spans="1:15" x14ac:dyDescent="0.35">
      <c r="A205" s="396" t="s">
        <v>542</v>
      </c>
      <c r="B205" s="564" t="s">
        <v>526</v>
      </c>
      <c r="C205" s="361">
        <v>740</v>
      </c>
      <c r="D205"/>
      <c r="E205" s="360" t="s">
        <v>511</v>
      </c>
      <c r="F205" s="388">
        <v>3.1581570916194247E-9</v>
      </c>
      <c r="G205" s="561" t="s">
        <v>761</v>
      </c>
      <c r="H205" s="395" t="s">
        <v>519</v>
      </c>
      <c r="I205" s="395" t="s">
        <v>649</v>
      </c>
      <c r="J205" s="395" t="s">
        <v>522</v>
      </c>
      <c r="K205" s="396" t="s">
        <v>537</v>
      </c>
      <c r="L205" s="561"/>
      <c r="M205" s="561"/>
      <c r="N205" s="57"/>
      <c r="O205" s="565"/>
    </row>
    <row r="206" spans="1:15" x14ac:dyDescent="0.35">
      <c r="A206" s="396" t="s">
        <v>542</v>
      </c>
      <c r="B206" s="564" t="s">
        <v>526</v>
      </c>
      <c r="C206" s="361">
        <v>740</v>
      </c>
      <c r="D206"/>
      <c r="E206" s="369" t="s">
        <v>512</v>
      </c>
      <c r="F206" s="388">
        <v>7.8728251315677062E-10</v>
      </c>
      <c r="G206" s="561" t="s">
        <v>761</v>
      </c>
      <c r="H206" s="395" t="s">
        <v>519</v>
      </c>
      <c r="I206" s="395" t="s">
        <v>649</v>
      </c>
      <c r="J206" s="395" t="s">
        <v>522</v>
      </c>
      <c r="K206" s="396" t="s">
        <v>537</v>
      </c>
      <c r="L206" s="561"/>
      <c r="M206" s="561"/>
      <c r="N206" s="57"/>
      <c r="O206" s="565"/>
    </row>
    <row r="207" spans="1:15" x14ac:dyDescent="0.35">
      <c r="A207" s="396" t="s">
        <v>542</v>
      </c>
      <c r="B207" s="564" t="s">
        <v>526</v>
      </c>
      <c r="C207" s="361">
        <v>740</v>
      </c>
      <c r="D207"/>
      <c r="E207" s="369" t="s">
        <v>513</v>
      </c>
      <c r="F207" s="388">
        <v>7.6121035186430584E-9</v>
      </c>
      <c r="G207" s="561" t="s">
        <v>761</v>
      </c>
      <c r="H207" s="395" t="s">
        <v>519</v>
      </c>
      <c r="I207" s="395" t="s">
        <v>649</v>
      </c>
      <c r="J207" s="395" t="s">
        <v>522</v>
      </c>
      <c r="K207" s="396" t="s">
        <v>537</v>
      </c>
      <c r="L207" s="561"/>
      <c r="M207" s="561"/>
      <c r="N207" s="57"/>
      <c r="O207" s="565"/>
    </row>
    <row r="208" spans="1:15" x14ac:dyDescent="0.35">
      <c r="A208" s="396" t="s">
        <v>542</v>
      </c>
      <c r="B208" s="564" t="s">
        <v>526</v>
      </c>
      <c r="C208" s="361">
        <v>740</v>
      </c>
      <c r="D208"/>
      <c r="E208" s="360" t="s">
        <v>514</v>
      </c>
      <c r="F208" s="388">
        <v>3.5547711153168312E-8</v>
      </c>
      <c r="G208" s="561" t="s">
        <v>761</v>
      </c>
      <c r="H208" s="395" t="s">
        <v>519</v>
      </c>
      <c r="I208" s="395" t="s">
        <v>649</v>
      </c>
      <c r="J208" s="395" t="s">
        <v>522</v>
      </c>
      <c r="K208" s="396" t="s">
        <v>537</v>
      </c>
      <c r="L208" s="561"/>
      <c r="M208" s="561"/>
      <c r="N208" s="57"/>
      <c r="O208" s="565"/>
    </row>
    <row r="209" spans="1:15" x14ac:dyDescent="0.35">
      <c r="A209" s="396" t="s">
        <v>542</v>
      </c>
      <c r="B209" s="564" t="s">
        <v>526</v>
      </c>
      <c r="C209" s="361">
        <v>740</v>
      </c>
      <c r="D209"/>
      <c r="E209" s="360" t="s">
        <v>515</v>
      </c>
      <c r="F209" s="388">
        <v>7.0872327311789426E-10</v>
      </c>
      <c r="G209" s="561" t="s">
        <v>761</v>
      </c>
      <c r="H209" s="395" t="s">
        <v>519</v>
      </c>
      <c r="I209" s="395" t="s">
        <v>649</v>
      </c>
      <c r="J209" s="395" t="s">
        <v>522</v>
      </c>
      <c r="K209" s="396" t="s">
        <v>537</v>
      </c>
      <c r="L209" s="561"/>
      <c r="M209" s="561"/>
      <c r="N209" s="57"/>
      <c r="O209" s="565"/>
    </row>
    <row r="210" spans="1:15" x14ac:dyDescent="0.35">
      <c r="A210" s="396" t="s">
        <v>542</v>
      </c>
      <c r="B210" s="564" t="s">
        <v>526</v>
      </c>
      <c r="C210" s="361">
        <v>740</v>
      </c>
      <c r="D210"/>
      <c r="E210" s="360" t="s">
        <v>516</v>
      </c>
      <c r="F210" s="388">
        <v>2.7414352776426048E-5</v>
      </c>
      <c r="G210" s="561" t="s">
        <v>761</v>
      </c>
      <c r="H210" s="395" t="s">
        <v>519</v>
      </c>
      <c r="I210" s="395" t="s">
        <v>649</v>
      </c>
      <c r="J210" s="395" t="s">
        <v>522</v>
      </c>
      <c r="K210" s="396" t="s">
        <v>537</v>
      </c>
      <c r="L210" s="561"/>
      <c r="M210" s="561"/>
      <c r="N210" s="57"/>
      <c r="O210" s="565"/>
    </row>
    <row r="211" spans="1:15" x14ac:dyDescent="0.35">
      <c r="A211" s="396" t="s">
        <v>542</v>
      </c>
      <c r="B211" s="564" t="s">
        <v>527</v>
      </c>
      <c r="C211" s="361">
        <v>150</v>
      </c>
      <c r="D211"/>
      <c r="E211" s="360" t="s">
        <v>507</v>
      </c>
      <c r="F211" s="388">
        <v>2.5308474188696428E-8</v>
      </c>
      <c r="G211" s="561" t="s">
        <v>761</v>
      </c>
      <c r="H211" s="395" t="s">
        <v>519</v>
      </c>
      <c r="I211" s="395" t="s">
        <v>649</v>
      </c>
      <c r="J211" s="395" t="s">
        <v>522</v>
      </c>
      <c r="K211" s="396" t="s">
        <v>537</v>
      </c>
      <c r="L211" s="561"/>
      <c r="M211" s="561"/>
      <c r="N211" s="57"/>
      <c r="O211" s="565"/>
    </row>
    <row r="212" spans="1:15" x14ac:dyDescent="0.35">
      <c r="A212" s="396" t="s">
        <v>542</v>
      </c>
      <c r="B212" s="564" t="s">
        <v>527</v>
      </c>
      <c r="C212" s="361">
        <v>150</v>
      </c>
      <c r="D212"/>
      <c r="E212" s="360" t="s">
        <v>517</v>
      </c>
      <c r="F212" s="388">
        <v>7.4570780433888335E-8</v>
      </c>
      <c r="G212" s="561" t="s">
        <v>761</v>
      </c>
      <c r="H212" s="395" t="s">
        <v>519</v>
      </c>
      <c r="I212" s="395" t="s">
        <v>649</v>
      </c>
      <c r="J212" s="395" t="s">
        <v>522</v>
      </c>
      <c r="K212" s="396" t="s">
        <v>537</v>
      </c>
      <c r="L212" s="561"/>
      <c r="M212" s="561"/>
      <c r="N212" s="57"/>
      <c r="O212" s="565"/>
    </row>
    <row r="213" spans="1:15" x14ac:dyDescent="0.35">
      <c r="A213" s="396" t="s">
        <v>542</v>
      </c>
      <c r="B213" s="564" t="s">
        <v>527</v>
      </c>
      <c r="C213" s="361">
        <v>150</v>
      </c>
      <c r="D213"/>
      <c r="E213" s="360" t="s">
        <v>508</v>
      </c>
      <c r="F213" s="388">
        <v>1.7827950008755744E-7</v>
      </c>
      <c r="G213" s="561" t="s">
        <v>761</v>
      </c>
      <c r="H213" s="395" t="s">
        <v>519</v>
      </c>
      <c r="I213" s="395" t="s">
        <v>649</v>
      </c>
      <c r="J213" s="395" t="s">
        <v>522</v>
      </c>
      <c r="K213" s="396" t="s">
        <v>537</v>
      </c>
      <c r="L213" s="561"/>
      <c r="M213" s="561"/>
      <c r="N213" s="57"/>
      <c r="O213" s="565"/>
    </row>
    <row r="214" spans="1:15" x14ac:dyDescent="0.35">
      <c r="A214" s="396" t="s">
        <v>542</v>
      </c>
      <c r="B214" s="564" t="s">
        <v>527</v>
      </c>
      <c r="C214" s="361">
        <v>150</v>
      </c>
      <c r="D214"/>
      <c r="E214" s="360" t="s">
        <v>509</v>
      </c>
      <c r="F214" s="388">
        <v>6.814038430192293E-9</v>
      </c>
      <c r="G214" s="561" t="s">
        <v>761</v>
      </c>
      <c r="H214" s="395" t="s">
        <v>519</v>
      </c>
      <c r="I214" s="395" t="s">
        <v>649</v>
      </c>
      <c r="J214" s="395" t="s">
        <v>522</v>
      </c>
      <c r="K214" s="396" t="s">
        <v>537</v>
      </c>
      <c r="L214" s="561"/>
      <c r="M214" s="561"/>
      <c r="N214" s="57"/>
      <c r="O214" s="565"/>
    </row>
    <row r="215" spans="1:15" x14ac:dyDescent="0.35">
      <c r="A215" s="396" t="s">
        <v>542</v>
      </c>
      <c r="B215" s="564" t="s">
        <v>527</v>
      </c>
      <c r="C215" s="361">
        <v>150</v>
      </c>
      <c r="D215"/>
      <c r="E215" s="360" t="s">
        <v>510</v>
      </c>
      <c r="F215" s="388">
        <v>3.8968542692997383E-9</v>
      </c>
      <c r="G215" s="561" t="s">
        <v>761</v>
      </c>
      <c r="H215" s="395" t="s">
        <v>519</v>
      </c>
      <c r="I215" s="395" t="s">
        <v>649</v>
      </c>
      <c r="J215" s="395" t="s">
        <v>522</v>
      </c>
      <c r="K215" s="396" t="s">
        <v>537</v>
      </c>
      <c r="L215" s="561"/>
      <c r="M215" s="561"/>
      <c r="N215" s="57"/>
      <c r="O215" s="565"/>
    </row>
    <row r="216" spans="1:15" x14ac:dyDescent="0.35">
      <c r="A216" s="396" t="s">
        <v>542</v>
      </c>
      <c r="B216" s="564" t="s">
        <v>527</v>
      </c>
      <c r="C216" s="361">
        <v>150</v>
      </c>
      <c r="D216"/>
      <c r="E216" s="360" t="s">
        <v>511</v>
      </c>
      <c r="F216" s="388">
        <v>9.5999457250906139E-9</v>
      </c>
      <c r="G216" s="561" t="s">
        <v>761</v>
      </c>
      <c r="H216" s="395" t="s">
        <v>519</v>
      </c>
      <c r="I216" s="395" t="s">
        <v>649</v>
      </c>
      <c r="J216" s="395" t="s">
        <v>522</v>
      </c>
      <c r="K216" s="396" t="s">
        <v>537</v>
      </c>
      <c r="L216" s="561"/>
      <c r="M216" s="561"/>
      <c r="N216" s="57"/>
      <c r="O216" s="565"/>
    </row>
    <row r="217" spans="1:15" x14ac:dyDescent="0.35">
      <c r="A217" s="396" t="s">
        <v>542</v>
      </c>
      <c r="B217" s="564" t="s">
        <v>527</v>
      </c>
      <c r="C217" s="361">
        <v>150</v>
      </c>
      <c r="D217"/>
      <c r="E217" s="369" t="s">
        <v>512</v>
      </c>
      <c r="F217" s="388">
        <v>4.3831708581413947E-10</v>
      </c>
      <c r="G217" s="561" t="s">
        <v>761</v>
      </c>
      <c r="H217" s="395" t="s">
        <v>519</v>
      </c>
      <c r="I217" s="395" t="s">
        <v>649</v>
      </c>
      <c r="J217" s="395" t="s">
        <v>522</v>
      </c>
      <c r="K217" s="396" t="s">
        <v>537</v>
      </c>
      <c r="L217" s="561"/>
      <c r="M217" s="561"/>
      <c r="N217" s="57"/>
      <c r="O217" s="565"/>
    </row>
    <row r="218" spans="1:15" x14ac:dyDescent="0.35">
      <c r="A218" s="396" t="s">
        <v>542</v>
      </c>
      <c r="B218" s="564" t="s">
        <v>527</v>
      </c>
      <c r="C218" s="361">
        <v>150</v>
      </c>
      <c r="D218"/>
      <c r="E218" s="369" t="s">
        <v>513</v>
      </c>
      <c r="F218" s="388">
        <v>7.7057817652666282E-10</v>
      </c>
      <c r="G218" s="561" t="s">
        <v>761</v>
      </c>
      <c r="H218" s="395" t="s">
        <v>519</v>
      </c>
      <c r="I218" s="395" t="s">
        <v>649</v>
      </c>
      <c r="J218" s="395" t="s">
        <v>522</v>
      </c>
      <c r="K218" s="396" t="s">
        <v>537</v>
      </c>
      <c r="L218" s="561"/>
      <c r="M218" s="561"/>
      <c r="N218" s="57"/>
      <c r="O218" s="565"/>
    </row>
    <row r="219" spans="1:15" x14ac:dyDescent="0.35">
      <c r="A219" s="396" t="s">
        <v>542</v>
      </c>
      <c r="B219" s="564" t="s">
        <v>527</v>
      </c>
      <c r="C219" s="361">
        <v>150</v>
      </c>
      <c r="D219"/>
      <c r="E219" s="360" t="s">
        <v>514</v>
      </c>
      <c r="F219" s="388">
        <v>1.1708472849289821E-7</v>
      </c>
      <c r="G219" s="561" t="s">
        <v>761</v>
      </c>
      <c r="H219" s="395" t="s">
        <v>519</v>
      </c>
      <c r="I219" s="395" t="s">
        <v>649</v>
      </c>
      <c r="J219" s="395" t="s">
        <v>522</v>
      </c>
      <c r="K219" s="396" t="s">
        <v>537</v>
      </c>
      <c r="L219" s="561"/>
      <c r="M219" s="561"/>
      <c r="N219" s="57"/>
      <c r="O219" s="565"/>
    </row>
    <row r="220" spans="1:15" x14ac:dyDescent="0.35">
      <c r="A220" s="396" t="s">
        <v>542</v>
      </c>
      <c r="B220" s="564" t="s">
        <v>527</v>
      </c>
      <c r="C220" s="361">
        <v>150</v>
      </c>
      <c r="D220"/>
      <c r="E220" s="360" t="s">
        <v>515</v>
      </c>
      <c r="F220" s="388">
        <v>3.0041822831219509E-10</v>
      </c>
      <c r="G220" s="561" t="s">
        <v>761</v>
      </c>
      <c r="H220" s="395" t="s">
        <v>519</v>
      </c>
      <c r="I220" s="395" t="s">
        <v>649</v>
      </c>
      <c r="J220" s="395" t="s">
        <v>522</v>
      </c>
      <c r="K220" s="396" t="s">
        <v>537</v>
      </c>
      <c r="L220" s="561"/>
      <c r="M220" s="561"/>
      <c r="N220" s="57"/>
      <c r="O220" s="565"/>
    </row>
    <row r="221" spans="1:15" x14ac:dyDescent="0.35">
      <c r="A221" s="396" t="s">
        <v>542</v>
      </c>
      <c r="B221" s="564" t="s">
        <v>527</v>
      </c>
      <c r="C221" s="361">
        <v>150</v>
      </c>
      <c r="D221"/>
      <c r="E221" s="360" t="s">
        <v>516</v>
      </c>
      <c r="F221" s="388">
        <v>8.344739119669059E-5</v>
      </c>
      <c r="G221" s="561" t="s">
        <v>761</v>
      </c>
      <c r="H221" s="395" t="s">
        <v>519</v>
      </c>
      <c r="I221" s="395" t="s">
        <v>649</v>
      </c>
      <c r="J221" s="395" t="s">
        <v>522</v>
      </c>
      <c r="K221" s="396" t="s">
        <v>537</v>
      </c>
      <c r="L221" s="561"/>
      <c r="M221" s="561"/>
      <c r="N221" s="57"/>
      <c r="O221" s="565"/>
    </row>
    <row r="222" spans="1:15" x14ac:dyDescent="0.35">
      <c r="A222" s="560" t="s">
        <v>541</v>
      </c>
      <c r="B222" s="373" t="s">
        <v>528</v>
      </c>
      <c r="C222" s="362">
        <v>50</v>
      </c>
      <c r="D222" s="395" t="s">
        <v>589</v>
      </c>
      <c r="E222" s="360" t="s">
        <v>507</v>
      </c>
      <c r="F222" s="387">
        <v>7.6442320105866439E-8</v>
      </c>
      <c r="G222" s="57" t="s">
        <v>761</v>
      </c>
      <c r="H222" s="395" t="s">
        <v>519</v>
      </c>
      <c r="I222" s="395" t="s">
        <v>649</v>
      </c>
      <c r="J222" s="395" t="s">
        <v>522</v>
      </c>
      <c r="L222" s="561"/>
      <c r="M222" s="561"/>
      <c r="N222" s="57"/>
      <c r="O222" s="57"/>
    </row>
    <row r="223" spans="1:15" x14ac:dyDescent="0.35">
      <c r="A223" s="560" t="s">
        <v>541</v>
      </c>
      <c r="B223" s="373" t="s">
        <v>528</v>
      </c>
      <c r="C223" s="362">
        <v>50</v>
      </c>
      <c r="D223" s="395" t="s">
        <v>589</v>
      </c>
      <c r="E223" s="360" t="s">
        <v>517</v>
      </c>
      <c r="F223" s="387">
        <v>2.5477979524422459E-7</v>
      </c>
      <c r="G223" s="57" t="s">
        <v>761</v>
      </c>
      <c r="H223" s="395" t="s">
        <v>519</v>
      </c>
      <c r="I223" s="395" t="s">
        <v>649</v>
      </c>
      <c r="J223" s="395" t="s">
        <v>522</v>
      </c>
      <c r="L223" s="561"/>
      <c r="M223" s="561"/>
      <c r="N223" s="57"/>
      <c r="O223" s="57"/>
    </row>
    <row r="224" spans="1:15" x14ac:dyDescent="0.35">
      <c r="A224" s="560" t="s">
        <v>541</v>
      </c>
      <c r="B224" s="373" t="s">
        <v>528</v>
      </c>
      <c r="C224" s="362">
        <v>50</v>
      </c>
      <c r="D224" s="395" t="s">
        <v>589</v>
      </c>
      <c r="E224" s="360" t="s">
        <v>508</v>
      </c>
      <c r="F224" s="387">
        <v>5.3429760139648923E-7</v>
      </c>
      <c r="G224" s="57" t="s">
        <v>761</v>
      </c>
      <c r="H224" s="395" t="s">
        <v>519</v>
      </c>
      <c r="I224" s="395" t="s">
        <v>649</v>
      </c>
      <c r="J224" s="395" t="s">
        <v>522</v>
      </c>
      <c r="L224" s="561"/>
      <c r="M224" s="561"/>
      <c r="N224" s="57"/>
      <c r="O224" s="57"/>
    </row>
    <row r="225" spans="1:15" x14ac:dyDescent="0.35">
      <c r="A225" s="560" t="s">
        <v>541</v>
      </c>
      <c r="B225" s="373" t="s">
        <v>528</v>
      </c>
      <c r="C225" s="362">
        <v>50</v>
      </c>
      <c r="D225" s="395" t="s">
        <v>589</v>
      </c>
      <c r="E225" s="360" t="s">
        <v>509</v>
      </c>
      <c r="F225" s="387">
        <v>2.7665268525226823E-8</v>
      </c>
      <c r="G225" s="57" t="s">
        <v>761</v>
      </c>
      <c r="H225" s="395" t="s">
        <v>519</v>
      </c>
      <c r="I225" s="395" t="s">
        <v>649</v>
      </c>
      <c r="J225" s="395" t="s">
        <v>522</v>
      </c>
      <c r="L225" s="561"/>
      <c r="M225" s="561"/>
      <c r="N225" s="57"/>
      <c r="O225" s="57"/>
    </row>
    <row r="226" spans="1:15" x14ac:dyDescent="0.35">
      <c r="A226" s="560" t="s">
        <v>541</v>
      </c>
      <c r="B226" s="373" t="s">
        <v>528</v>
      </c>
      <c r="C226" s="362">
        <v>50</v>
      </c>
      <c r="D226" s="395" t="s">
        <v>589</v>
      </c>
      <c r="E226" s="360" t="s">
        <v>510</v>
      </c>
      <c r="F226" s="387">
        <v>1.5101507143616193E-8</v>
      </c>
      <c r="G226" s="57" t="s">
        <v>761</v>
      </c>
      <c r="H226" s="395" t="s">
        <v>519</v>
      </c>
      <c r="I226" s="395" t="s">
        <v>649</v>
      </c>
      <c r="J226" s="395" t="s">
        <v>522</v>
      </c>
      <c r="L226" s="561"/>
      <c r="M226" s="561"/>
      <c r="N226" s="57"/>
      <c r="O226" s="57"/>
    </row>
    <row r="227" spans="1:15" x14ac:dyDescent="0.35">
      <c r="A227" s="560" t="s">
        <v>541</v>
      </c>
      <c r="B227" s="373" t="s">
        <v>528</v>
      </c>
      <c r="C227" s="362">
        <v>50</v>
      </c>
      <c r="D227" s="395" t="s">
        <v>589</v>
      </c>
      <c r="E227" s="360" t="s">
        <v>511</v>
      </c>
      <c r="F227" s="387">
        <v>3.0974405714924034E-8</v>
      </c>
      <c r="G227" s="57" t="s">
        <v>761</v>
      </c>
      <c r="H227" s="395" t="s">
        <v>519</v>
      </c>
      <c r="I227" s="395" t="s">
        <v>649</v>
      </c>
      <c r="J227" s="395" t="s">
        <v>522</v>
      </c>
      <c r="L227" s="561"/>
      <c r="M227" s="561"/>
      <c r="N227" s="57"/>
      <c r="O227" s="57"/>
    </row>
    <row r="228" spans="1:15" x14ac:dyDescent="0.35">
      <c r="A228" s="560" t="s">
        <v>541</v>
      </c>
      <c r="B228" s="373" t="s">
        <v>528</v>
      </c>
      <c r="C228" s="362">
        <v>50</v>
      </c>
      <c r="D228" s="395" t="s">
        <v>589</v>
      </c>
      <c r="E228" s="369" t="s">
        <v>512</v>
      </c>
      <c r="F228" s="387">
        <v>1.3635906249042235E-9</v>
      </c>
      <c r="G228" s="57" t="s">
        <v>761</v>
      </c>
      <c r="H228" s="395" t="s">
        <v>519</v>
      </c>
      <c r="I228" s="395" t="s">
        <v>649</v>
      </c>
      <c r="J228" s="395" t="s">
        <v>522</v>
      </c>
      <c r="L228" s="561"/>
      <c r="M228" s="561"/>
      <c r="N228" s="57"/>
      <c r="O228" s="57"/>
    </row>
    <row r="229" spans="1:15" x14ac:dyDescent="0.35">
      <c r="A229" s="560" t="s">
        <v>541</v>
      </c>
      <c r="B229" s="373" t="s">
        <v>528</v>
      </c>
      <c r="C229" s="362">
        <v>50</v>
      </c>
      <c r="D229" s="395" t="s">
        <v>589</v>
      </c>
      <c r="E229" s="369" t="s">
        <v>513</v>
      </c>
      <c r="F229" s="387">
        <v>2.389350487265291E-9</v>
      </c>
      <c r="G229" s="57" t="s">
        <v>761</v>
      </c>
      <c r="H229" s="395" t="s">
        <v>519</v>
      </c>
      <c r="I229" s="395" t="s">
        <v>649</v>
      </c>
      <c r="J229" s="395" t="s">
        <v>522</v>
      </c>
      <c r="L229" s="561"/>
      <c r="M229" s="561"/>
      <c r="N229" s="57"/>
      <c r="O229" s="57"/>
    </row>
    <row r="230" spans="1:15" x14ac:dyDescent="0.35">
      <c r="A230" s="560" t="s">
        <v>541</v>
      </c>
      <c r="B230" s="373" t="s">
        <v>528</v>
      </c>
      <c r="C230" s="362">
        <v>50</v>
      </c>
      <c r="D230" s="395" t="s">
        <v>589</v>
      </c>
      <c r="E230" s="360" t="s">
        <v>514</v>
      </c>
      <c r="F230" s="387">
        <v>3.7327848668932264E-7</v>
      </c>
      <c r="G230" s="57" t="s">
        <v>761</v>
      </c>
      <c r="H230" s="395" t="s">
        <v>519</v>
      </c>
      <c r="I230" s="395" t="s">
        <v>649</v>
      </c>
      <c r="J230" s="395" t="s">
        <v>522</v>
      </c>
      <c r="L230" s="561"/>
      <c r="M230" s="561"/>
      <c r="N230" s="57"/>
      <c r="O230" s="57"/>
    </row>
    <row r="231" spans="1:15" x14ac:dyDescent="0.35">
      <c r="A231" s="560" t="s">
        <v>541</v>
      </c>
      <c r="B231" s="373" t="s">
        <v>528</v>
      </c>
      <c r="C231" s="362">
        <v>50</v>
      </c>
      <c r="D231" s="395" t="s">
        <v>589</v>
      </c>
      <c r="E231" s="360" t="s">
        <v>515</v>
      </c>
      <c r="F231" s="387">
        <v>1.0680140868468449E-9</v>
      </c>
      <c r="G231" s="57" t="s">
        <v>761</v>
      </c>
      <c r="H231" s="395" t="s">
        <v>519</v>
      </c>
      <c r="I231" s="395" t="s">
        <v>649</v>
      </c>
      <c r="J231" s="395" t="s">
        <v>522</v>
      </c>
      <c r="L231" s="561"/>
      <c r="M231" s="561"/>
      <c r="N231" s="57"/>
      <c r="O231" s="57"/>
    </row>
    <row r="232" spans="1:15" x14ac:dyDescent="0.35">
      <c r="A232" s="560" t="s">
        <v>541</v>
      </c>
      <c r="B232" s="373" t="s">
        <v>528</v>
      </c>
      <c r="C232" s="362">
        <v>50</v>
      </c>
      <c r="D232" s="395" t="s">
        <v>589</v>
      </c>
      <c r="E232" s="360" t="s">
        <v>516</v>
      </c>
      <c r="F232" s="387">
        <v>2.6925092813783651E-4</v>
      </c>
      <c r="G232" s="57" t="s">
        <v>761</v>
      </c>
      <c r="H232" s="395" t="s">
        <v>519</v>
      </c>
      <c r="I232" s="395" t="s">
        <v>649</v>
      </c>
      <c r="J232" s="395" t="s">
        <v>522</v>
      </c>
      <c r="L232" s="561"/>
      <c r="M232" s="561"/>
      <c r="N232" s="57"/>
      <c r="O232" s="57"/>
    </row>
    <row r="233" spans="1:15" x14ac:dyDescent="0.35">
      <c r="A233" s="560" t="s">
        <v>541</v>
      </c>
      <c r="B233" s="564" t="s">
        <v>524</v>
      </c>
      <c r="C233" s="363">
        <v>350</v>
      </c>
      <c r="D233"/>
      <c r="E233" s="360" t="s">
        <v>507</v>
      </c>
      <c r="F233" s="388">
        <v>1.409364503489788E-8</v>
      </c>
      <c r="G233" s="57" t="s">
        <v>761</v>
      </c>
      <c r="H233" s="395" t="s">
        <v>519</v>
      </c>
      <c r="I233" s="395" t="s">
        <v>649</v>
      </c>
      <c r="J233" s="395" t="s">
        <v>522</v>
      </c>
      <c r="L233" s="561"/>
      <c r="M233" s="561"/>
      <c r="N233" s="57"/>
      <c r="O233" s="57"/>
    </row>
    <row r="234" spans="1:15" x14ac:dyDescent="0.35">
      <c r="A234" s="560" t="s">
        <v>541</v>
      </c>
      <c r="B234" s="564" t="s">
        <v>524</v>
      </c>
      <c r="C234" s="363">
        <v>350</v>
      </c>
      <c r="D234"/>
      <c r="E234" s="360" t="s">
        <v>517</v>
      </c>
      <c r="F234" s="388">
        <v>1.0571033713124604E-7</v>
      </c>
      <c r="G234" s="57" t="s">
        <v>761</v>
      </c>
      <c r="H234" s="395" t="s">
        <v>519</v>
      </c>
      <c r="I234" s="395" t="s">
        <v>649</v>
      </c>
      <c r="J234" s="395" t="s">
        <v>522</v>
      </c>
      <c r="L234" s="561"/>
      <c r="M234" s="561"/>
      <c r="N234" s="57"/>
      <c r="O234" s="57"/>
    </row>
    <row r="235" spans="1:15" x14ac:dyDescent="0.35">
      <c r="A235" s="560" t="s">
        <v>541</v>
      </c>
      <c r="B235" s="564" t="s">
        <v>524</v>
      </c>
      <c r="C235" s="363">
        <v>350</v>
      </c>
      <c r="D235"/>
      <c r="E235" s="360" t="s">
        <v>508</v>
      </c>
      <c r="F235" s="388">
        <v>4.5482569968165894E-7</v>
      </c>
      <c r="G235" s="57" t="s">
        <v>761</v>
      </c>
      <c r="H235" s="395" t="s">
        <v>519</v>
      </c>
      <c r="I235" s="395" t="s">
        <v>649</v>
      </c>
      <c r="J235" s="395" t="s">
        <v>522</v>
      </c>
      <c r="L235" s="561"/>
      <c r="M235" s="561"/>
      <c r="N235" s="57"/>
      <c r="O235" s="57"/>
    </row>
    <row r="236" spans="1:15" x14ac:dyDescent="0.35">
      <c r="A236" s="560" t="s">
        <v>541</v>
      </c>
      <c r="B236" s="564" t="s">
        <v>524</v>
      </c>
      <c r="C236" s="363">
        <v>350</v>
      </c>
      <c r="D236"/>
      <c r="E236" s="360" t="s">
        <v>509</v>
      </c>
      <c r="F236" s="388">
        <v>1.5398258459712851E-8</v>
      </c>
      <c r="G236" s="57" t="s">
        <v>761</v>
      </c>
      <c r="H236" s="395" t="s">
        <v>519</v>
      </c>
      <c r="I236" s="395" t="s">
        <v>649</v>
      </c>
      <c r="J236" s="395" t="s">
        <v>522</v>
      </c>
      <c r="L236" s="561"/>
      <c r="M236" s="561"/>
      <c r="N236" s="57"/>
      <c r="O236" s="57"/>
    </row>
    <row r="237" spans="1:15" x14ac:dyDescent="0.35">
      <c r="A237" s="560" t="s">
        <v>541</v>
      </c>
      <c r="B237" s="564" t="s">
        <v>524</v>
      </c>
      <c r="C237" s="363">
        <v>350</v>
      </c>
      <c r="D237"/>
      <c r="E237" s="360" t="s">
        <v>510</v>
      </c>
      <c r="F237" s="388">
        <v>1.4821537881003357E-8</v>
      </c>
      <c r="G237" s="57" t="s">
        <v>761</v>
      </c>
      <c r="H237" s="395" t="s">
        <v>519</v>
      </c>
      <c r="I237" s="395" t="s">
        <v>649</v>
      </c>
      <c r="J237" s="395" t="s">
        <v>522</v>
      </c>
      <c r="L237" s="561"/>
      <c r="M237" s="561"/>
      <c r="N237" s="57"/>
      <c r="O237" s="57"/>
    </row>
    <row r="238" spans="1:15" x14ac:dyDescent="0.35">
      <c r="A238" s="560" t="s">
        <v>541</v>
      </c>
      <c r="B238" s="564" t="s">
        <v>524</v>
      </c>
      <c r="C238" s="363">
        <v>350</v>
      </c>
      <c r="D238"/>
      <c r="E238" s="360" t="s">
        <v>511</v>
      </c>
      <c r="F238" s="388">
        <v>5.1784487605230154E-9</v>
      </c>
      <c r="G238" s="57" t="s">
        <v>761</v>
      </c>
      <c r="H238" s="395" t="s">
        <v>519</v>
      </c>
      <c r="I238" s="395" t="s">
        <v>649</v>
      </c>
      <c r="J238" s="395" t="s">
        <v>522</v>
      </c>
      <c r="L238" s="561"/>
      <c r="M238" s="561"/>
      <c r="N238" s="57"/>
      <c r="O238" s="57"/>
    </row>
    <row r="239" spans="1:15" x14ac:dyDescent="0.35">
      <c r="A239" s="560" t="s">
        <v>541</v>
      </c>
      <c r="B239" s="564" t="s">
        <v>524</v>
      </c>
      <c r="C239" s="363">
        <v>350</v>
      </c>
      <c r="D239"/>
      <c r="E239" s="369" t="s">
        <v>512</v>
      </c>
      <c r="F239" s="388">
        <v>2.2406780889797481E-9</v>
      </c>
      <c r="G239" s="57" t="s">
        <v>761</v>
      </c>
      <c r="H239" s="395" t="s">
        <v>519</v>
      </c>
      <c r="I239" s="395" t="s">
        <v>649</v>
      </c>
      <c r="J239" s="395" t="s">
        <v>522</v>
      </c>
      <c r="L239" s="561"/>
      <c r="M239" s="561"/>
      <c r="N239" s="57"/>
      <c r="O239" s="57"/>
    </row>
    <row r="240" spans="1:15" x14ac:dyDescent="0.35">
      <c r="A240" s="560" t="s">
        <v>541</v>
      </c>
      <c r="B240" s="564" t="s">
        <v>524</v>
      </c>
      <c r="C240" s="363">
        <v>350</v>
      </c>
      <c r="D240"/>
      <c r="E240" s="369" t="s">
        <v>513</v>
      </c>
      <c r="F240" s="388">
        <v>5.7112568152284288E-9</v>
      </c>
      <c r="G240" s="57" t="s">
        <v>761</v>
      </c>
      <c r="H240" s="395" t="s">
        <v>519</v>
      </c>
      <c r="I240" s="395" t="s">
        <v>649</v>
      </c>
      <c r="J240" s="395" t="s">
        <v>522</v>
      </c>
      <c r="L240" s="561"/>
      <c r="M240" s="561"/>
      <c r="N240" s="57"/>
      <c r="O240" s="57"/>
    </row>
    <row r="241" spans="1:15" x14ac:dyDescent="0.35">
      <c r="A241" s="560" t="s">
        <v>541</v>
      </c>
      <c r="B241" s="564" t="s">
        <v>524</v>
      </c>
      <c r="C241" s="363">
        <v>350</v>
      </c>
      <c r="D241"/>
      <c r="E241" s="360" t="s">
        <v>514</v>
      </c>
      <c r="F241" s="388">
        <v>5.5436051858148402E-8</v>
      </c>
      <c r="G241" s="57" t="s">
        <v>761</v>
      </c>
      <c r="H241" s="395" t="s">
        <v>519</v>
      </c>
      <c r="I241" s="395" t="s">
        <v>649</v>
      </c>
      <c r="J241" s="395" t="s">
        <v>522</v>
      </c>
      <c r="L241" s="561"/>
      <c r="M241" s="561"/>
      <c r="N241" s="57"/>
      <c r="O241" s="57"/>
    </row>
    <row r="242" spans="1:15" x14ac:dyDescent="0.35">
      <c r="A242" s="560" t="s">
        <v>541</v>
      </c>
      <c r="B242" s="564" t="s">
        <v>524</v>
      </c>
      <c r="C242" s="363">
        <v>350</v>
      </c>
      <c r="D242"/>
      <c r="E242" s="360" t="s">
        <v>515</v>
      </c>
      <c r="F242" s="388">
        <v>1.0970843191181813E-9</v>
      </c>
      <c r="G242" s="57" t="s">
        <v>761</v>
      </c>
      <c r="H242" s="395" t="s">
        <v>519</v>
      </c>
      <c r="I242" s="395" t="s">
        <v>649</v>
      </c>
      <c r="J242" s="395" t="s">
        <v>522</v>
      </c>
      <c r="L242" s="561"/>
      <c r="M242" s="561"/>
      <c r="N242" s="57"/>
      <c r="O242" s="57"/>
    </row>
    <row r="243" spans="1:15" x14ac:dyDescent="0.35">
      <c r="A243" s="560" t="s">
        <v>541</v>
      </c>
      <c r="B243" s="564" t="s">
        <v>524</v>
      </c>
      <c r="C243" s="363">
        <v>350</v>
      </c>
      <c r="D243"/>
      <c r="E243" s="360" t="s">
        <v>516</v>
      </c>
      <c r="F243" s="388">
        <v>4.4940352538312582E-5</v>
      </c>
      <c r="G243" s="57" t="s">
        <v>761</v>
      </c>
      <c r="H243" s="395" t="s">
        <v>519</v>
      </c>
      <c r="I243" s="395" t="s">
        <v>649</v>
      </c>
      <c r="J243" s="395" t="s">
        <v>522</v>
      </c>
      <c r="L243" s="561"/>
      <c r="M243" s="561"/>
      <c r="N243" s="57"/>
      <c r="O243" s="57"/>
    </row>
    <row r="244" spans="1:15" x14ac:dyDescent="0.35">
      <c r="A244" s="560" t="s">
        <v>541</v>
      </c>
      <c r="B244" s="564" t="s">
        <v>526</v>
      </c>
      <c r="C244" s="363">
        <v>400</v>
      </c>
      <c r="D244"/>
      <c r="E244" s="360" t="s">
        <v>507</v>
      </c>
      <c r="F244" s="388">
        <v>1.4615390545457675E-8</v>
      </c>
      <c r="G244" s="57" t="s">
        <v>761</v>
      </c>
      <c r="H244" s="395" t="s">
        <v>519</v>
      </c>
      <c r="I244" s="395" t="s">
        <v>649</v>
      </c>
      <c r="J244" s="395" t="s">
        <v>522</v>
      </c>
      <c r="L244" s="561"/>
      <c r="M244" s="561"/>
      <c r="N244" s="57"/>
      <c r="O244" s="57"/>
    </row>
    <row r="245" spans="1:15" x14ac:dyDescent="0.35">
      <c r="A245" s="560" t="s">
        <v>541</v>
      </c>
      <c r="B245" s="564" t="s">
        <v>526</v>
      </c>
      <c r="C245" s="363">
        <v>400</v>
      </c>
      <c r="D245"/>
      <c r="E245" s="360" t="s">
        <v>517</v>
      </c>
      <c r="F245" s="388">
        <v>4.5168751649060379E-8</v>
      </c>
      <c r="G245" s="57" t="s">
        <v>761</v>
      </c>
      <c r="H245" s="395" t="s">
        <v>519</v>
      </c>
      <c r="I245" s="395" t="s">
        <v>649</v>
      </c>
      <c r="J245" s="395" t="s">
        <v>522</v>
      </c>
      <c r="L245" s="561"/>
      <c r="M245" s="561"/>
      <c r="N245" s="57"/>
      <c r="O245" s="57"/>
    </row>
    <row r="246" spans="1:15" x14ac:dyDescent="0.35">
      <c r="A246" s="560" t="s">
        <v>541</v>
      </c>
      <c r="B246" s="564" t="s">
        <v>526</v>
      </c>
      <c r="C246" s="363">
        <v>400</v>
      </c>
      <c r="D246"/>
      <c r="E246" s="360" t="s">
        <v>508</v>
      </c>
      <c r="F246" s="388">
        <v>3.0469337082398116E-7</v>
      </c>
      <c r="G246" s="57" t="s">
        <v>761</v>
      </c>
      <c r="H246" s="395" t="s">
        <v>519</v>
      </c>
      <c r="I246" s="395" t="s">
        <v>649</v>
      </c>
      <c r="J246" s="395" t="s">
        <v>522</v>
      </c>
      <c r="L246" s="561"/>
      <c r="M246" s="561"/>
      <c r="N246" s="57"/>
      <c r="O246" s="57"/>
    </row>
    <row r="247" spans="1:15" x14ac:dyDescent="0.35">
      <c r="A247" s="560" t="s">
        <v>541</v>
      </c>
      <c r="B247" s="564" t="s">
        <v>526</v>
      </c>
      <c r="C247" s="363">
        <v>400</v>
      </c>
      <c r="D247"/>
      <c r="E247" s="360" t="s">
        <v>509</v>
      </c>
      <c r="F247" s="388">
        <v>9.2387354711788893E-9</v>
      </c>
      <c r="G247" s="57" t="s">
        <v>761</v>
      </c>
      <c r="H247" s="395" t="s">
        <v>519</v>
      </c>
      <c r="I247" s="395" t="s">
        <v>649</v>
      </c>
      <c r="J247" s="395" t="s">
        <v>522</v>
      </c>
      <c r="L247" s="561"/>
      <c r="M247" s="561"/>
      <c r="N247" s="57"/>
      <c r="O247" s="57"/>
    </row>
    <row r="248" spans="1:15" x14ac:dyDescent="0.35">
      <c r="A248" s="560" t="s">
        <v>541</v>
      </c>
      <c r="B248" s="564" t="s">
        <v>526</v>
      </c>
      <c r="C248" s="363">
        <v>400</v>
      </c>
      <c r="D248"/>
      <c r="E248" s="360" t="s">
        <v>510</v>
      </c>
      <c r="F248" s="388">
        <v>8.8915150503118169E-9</v>
      </c>
      <c r="G248" s="57" t="s">
        <v>761</v>
      </c>
      <c r="H248" s="395" t="s">
        <v>519</v>
      </c>
      <c r="I248" s="395" t="s">
        <v>649</v>
      </c>
      <c r="J248" s="395" t="s">
        <v>522</v>
      </c>
      <c r="L248" s="561"/>
      <c r="M248" s="561"/>
      <c r="N248" s="57"/>
      <c r="O248" s="57"/>
    </row>
    <row r="249" spans="1:15" x14ac:dyDescent="0.35">
      <c r="A249" s="560" t="s">
        <v>541</v>
      </c>
      <c r="B249" s="564" t="s">
        <v>526</v>
      </c>
      <c r="C249" s="363">
        <v>400</v>
      </c>
      <c r="D249"/>
      <c r="E249" s="360" t="s">
        <v>511</v>
      </c>
      <c r="F249" s="388">
        <v>3.1581570916194238E-9</v>
      </c>
      <c r="G249" s="57" t="s">
        <v>761</v>
      </c>
      <c r="H249" s="395" t="s">
        <v>519</v>
      </c>
      <c r="I249" s="395" t="s">
        <v>649</v>
      </c>
      <c r="J249" s="395" t="s">
        <v>522</v>
      </c>
      <c r="L249" s="561"/>
      <c r="M249" s="561"/>
      <c r="N249" s="57"/>
      <c r="O249" s="57"/>
    </row>
    <row r="250" spans="1:15" x14ac:dyDescent="0.35">
      <c r="A250" s="560" t="s">
        <v>541</v>
      </c>
      <c r="B250" s="564" t="s">
        <v>526</v>
      </c>
      <c r="C250" s="363">
        <v>400</v>
      </c>
      <c r="D250"/>
      <c r="E250" s="369" t="s">
        <v>512</v>
      </c>
      <c r="F250" s="388">
        <v>7.8728251315677083E-10</v>
      </c>
      <c r="G250" s="57" t="s">
        <v>761</v>
      </c>
      <c r="H250" s="395" t="s">
        <v>519</v>
      </c>
      <c r="I250" s="395" t="s">
        <v>649</v>
      </c>
      <c r="J250" s="395" t="s">
        <v>522</v>
      </c>
      <c r="L250" s="561"/>
      <c r="M250" s="561"/>
      <c r="N250" s="57"/>
      <c r="O250" s="57"/>
    </row>
    <row r="251" spans="1:15" x14ac:dyDescent="0.35">
      <c r="A251" s="560" t="s">
        <v>541</v>
      </c>
      <c r="B251" s="564" t="s">
        <v>526</v>
      </c>
      <c r="C251" s="363">
        <v>400</v>
      </c>
      <c r="D251"/>
      <c r="E251" s="369" t="s">
        <v>513</v>
      </c>
      <c r="F251" s="388">
        <v>7.6121035186430584E-9</v>
      </c>
      <c r="G251" s="57" t="s">
        <v>761</v>
      </c>
      <c r="H251" s="395" t="s">
        <v>519</v>
      </c>
      <c r="I251" s="395" t="s">
        <v>649</v>
      </c>
      <c r="J251" s="395" t="s">
        <v>522</v>
      </c>
      <c r="L251" s="561"/>
      <c r="M251" s="561"/>
      <c r="N251" s="57"/>
      <c r="O251" s="57"/>
    </row>
    <row r="252" spans="1:15" x14ac:dyDescent="0.35">
      <c r="A252" s="560" t="s">
        <v>541</v>
      </c>
      <c r="B252" s="564" t="s">
        <v>526</v>
      </c>
      <c r="C252" s="363">
        <v>400</v>
      </c>
      <c r="D252"/>
      <c r="E252" s="360" t="s">
        <v>514</v>
      </c>
      <c r="F252" s="388">
        <v>3.5547711153168312E-8</v>
      </c>
      <c r="G252" s="57" t="s">
        <v>761</v>
      </c>
      <c r="H252" s="395" t="s">
        <v>519</v>
      </c>
      <c r="I252" s="395" t="s">
        <v>649</v>
      </c>
      <c r="J252" s="395" t="s">
        <v>522</v>
      </c>
      <c r="L252" s="561"/>
      <c r="M252" s="561"/>
      <c r="N252" s="57"/>
      <c r="O252" s="57"/>
    </row>
    <row r="253" spans="1:15" x14ac:dyDescent="0.35">
      <c r="A253" s="560" t="s">
        <v>541</v>
      </c>
      <c r="B253" s="564" t="s">
        <v>526</v>
      </c>
      <c r="C253" s="363">
        <v>400</v>
      </c>
      <c r="D253"/>
      <c r="E253" s="360" t="s">
        <v>515</v>
      </c>
      <c r="F253" s="388">
        <v>7.0872327311789415E-10</v>
      </c>
      <c r="G253" s="57" t="s">
        <v>761</v>
      </c>
      <c r="H253" s="395" t="s">
        <v>519</v>
      </c>
      <c r="I253" s="395" t="s">
        <v>649</v>
      </c>
      <c r="J253" s="395" t="s">
        <v>522</v>
      </c>
      <c r="L253" s="561"/>
      <c r="M253" s="561"/>
      <c r="N253" s="57"/>
      <c r="O253" s="57"/>
    </row>
    <row r="254" spans="1:15" x14ac:dyDescent="0.35">
      <c r="A254" s="560" t="s">
        <v>541</v>
      </c>
      <c r="B254" s="564" t="s">
        <v>526</v>
      </c>
      <c r="C254" s="363">
        <v>400</v>
      </c>
      <c r="D254"/>
      <c r="E254" s="360" t="s">
        <v>516</v>
      </c>
      <c r="F254" s="388">
        <v>2.7414352776426054E-5</v>
      </c>
      <c r="G254" s="57" t="s">
        <v>761</v>
      </c>
      <c r="H254" s="395" t="s">
        <v>519</v>
      </c>
      <c r="I254" s="395" t="s">
        <v>649</v>
      </c>
      <c r="J254" s="395" t="s">
        <v>522</v>
      </c>
      <c r="L254" s="561"/>
      <c r="M254" s="561"/>
      <c r="N254" s="57"/>
      <c r="O254" s="57"/>
    </row>
    <row r="255" spans="1:15" x14ac:dyDescent="0.35">
      <c r="A255" s="560" t="s">
        <v>541</v>
      </c>
      <c r="B255" s="564" t="s">
        <v>527</v>
      </c>
      <c r="C255" s="363">
        <v>50</v>
      </c>
      <c r="D255"/>
      <c r="E255" s="360" t="s">
        <v>507</v>
      </c>
      <c r="F255" s="388">
        <v>6.4469206530427794E-8</v>
      </c>
      <c r="G255" s="57" t="s">
        <v>761</v>
      </c>
      <c r="H255" s="395" t="s">
        <v>519</v>
      </c>
      <c r="I255" s="395" t="s">
        <v>649</v>
      </c>
      <c r="J255" s="395" t="s">
        <v>522</v>
      </c>
      <c r="L255" s="561"/>
      <c r="M255" s="561"/>
      <c r="N255" s="57"/>
      <c r="O255" s="57"/>
    </row>
    <row r="256" spans="1:15" x14ac:dyDescent="0.35">
      <c r="A256" s="560" t="s">
        <v>541</v>
      </c>
      <c r="B256" s="564" t="s">
        <v>527</v>
      </c>
      <c r="C256" s="363">
        <v>50</v>
      </c>
      <c r="D256"/>
      <c r="E256" s="360" t="s">
        <v>517</v>
      </c>
      <c r="F256" s="388">
        <v>1.9381753188612041E-7</v>
      </c>
      <c r="G256" s="57" t="s">
        <v>761</v>
      </c>
      <c r="H256" s="395" t="s">
        <v>519</v>
      </c>
      <c r="I256" s="395" t="s">
        <v>649</v>
      </c>
      <c r="J256" s="395" t="s">
        <v>522</v>
      </c>
      <c r="L256" s="561"/>
      <c r="M256" s="561"/>
      <c r="N256" s="57"/>
      <c r="O256" s="57"/>
    </row>
    <row r="257" spans="1:15" x14ac:dyDescent="0.35">
      <c r="A257" s="560" t="s">
        <v>541</v>
      </c>
      <c r="B257" s="564" t="s">
        <v>527</v>
      </c>
      <c r="C257" s="363">
        <v>50</v>
      </c>
      <c r="D257"/>
      <c r="E257" s="360" t="s">
        <v>508</v>
      </c>
      <c r="F257" s="388">
        <v>4.6495106231614132E-7</v>
      </c>
      <c r="G257" s="57" t="s">
        <v>761</v>
      </c>
      <c r="H257" s="395" t="s">
        <v>519</v>
      </c>
      <c r="I257" s="395" t="s">
        <v>649</v>
      </c>
      <c r="J257" s="395" t="s">
        <v>522</v>
      </c>
      <c r="L257" s="561"/>
      <c r="M257" s="561"/>
      <c r="N257" s="57"/>
      <c r="O257" s="57"/>
    </row>
    <row r="258" spans="1:15" x14ac:dyDescent="0.35">
      <c r="A258" s="560" t="s">
        <v>541</v>
      </c>
      <c r="B258" s="564" t="s">
        <v>527</v>
      </c>
      <c r="C258" s="363">
        <v>50</v>
      </c>
      <c r="D258"/>
      <c r="E258" s="360" t="s">
        <v>509</v>
      </c>
      <c r="F258" s="388">
        <v>1.7464909564402979E-8</v>
      </c>
      <c r="G258" s="57" t="s">
        <v>761</v>
      </c>
      <c r="H258" s="395" t="s">
        <v>519</v>
      </c>
      <c r="I258" s="395" t="s">
        <v>649</v>
      </c>
      <c r="J258" s="395" t="s">
        <v>522</v>
      </c>
      <c r="L258" s="561"/>
      <c r="M258" s="561"/>
      <c r="N258" s="57"/>
      <c r="O258" s="57"/>
    </row>
    <row r="259" spans="1:15" x14ac:dyDescent="0.35">
      <c r="A259" s="560" t="s">
        <v>541</v>
      </c>
      <c r="B259" s="564" t="s">
        <v>527</v>
      </c>
      <c r="C259" s="363">
        <v>50</v>
      </c>
      <c r="D259"/>
      <c r="E259" s="360" t="s">
        <v>510</v>
      </c>
      <c r="F259" s="388">
        <v>9.7990163516153051E-9</v>
      </c>
      <c r="G259" s="57" t="s">
        <v>761</v>
      </c>
      <c r="H259" s="395" t="s">
        <v>519</v>
      </c>
      <c r="I259" s="395" t="s">
        <v>649</v>
      </c>
      <c r="J259" s="395" t="s">
        <v>522</v>
      </c>
      <c r="L259" s="561"/>
      <c r="M259" s="561"/>
      <c r="N259" s="57"/>
      <c r="O259" s="57"/>
    </row>
    <row r="260" spans="1:15" x14ac:dyDescent="0.35">
      <c r="A260" s="560" t="s">
        <v>541</v>
      </c>
      <c r="B260" s="564" t="s">
        <v>527</v>
      </c>
      <c r="C260" s="363">
        <v>50</v>
      </c>
      <c r="D260"/>
      <c r="E260" s="360" t="s">
        <v>511</v>
      </c>
      <c r="F260" s="388">
        <v>2.1447691942239003E-8</v>
      </c>
      <c r="G260" s="57" t="s">
        <v>761</v>
      </c>
      <c r="H260" s="395" t="s">
        <v>519</v>
      </c>
      <c r="I260" s="395" t="s">
        <v>649</v>
      </c>
      <c r="J260" s="395" t="s">
        <v>522</v>
      </c>
      <c r="L260" s="561"/>
      <c r="M260" s="561"/>
      <c r="N260" s="57"/>
      <c r="O260" s="57"/>
    </row>
    <row r="261" spans="1:15" x14ac:dyDescent="0.35">
      <c r="A261" s="560" t="s">
        <v>541</v>
      </c>
      <c r="B261" s="564" t="s">
        <v>527</v>
      </c>
      <c r="C261" s="363">
        <v>50</v>
      </c>
      <c r="D261"/>
      <c r="E261" s="369" t="s">
        <v>512</v>
      </c>
      <c r="F261" s="388">
        <v>1.065969724357452E-9</v>
      </c>
      <c r="G261" s="57" t="s">
        <v>761</v>
      </c>
      <c r="H261" s="395" t="s">
        <v>519</v>
      </c>
      <c r="I261" s="395" t="s">
        <v>649</v>
      </c>
      <c r="J261" s="395" t="s">
        <v>522</v>
      </c>
      <c r="L261" s="561"/>
      <c r="M261" s="561"/>
      <c r="N261" s="57"/>
      <c r="O261" s="57"/>
    </row>
    <row r="262" spans="1:15" x14ac:dyDescent="0.35">
      <c r="A262" s="560" t="s">
        <v>541</v>
      </c>
      <c r="B262" s="564" t="s">
        <v>527</v>
      </c>
      <c r="C262" s="363">
        <v>50</v>
      </c>
      <c r="D262"/>
      <c r="E262" s="369" t="s">
        <v>513</v>
      </c>
      <c r="F262" s="388">
        <v>1.8791910084893256E-9</v>
      </c>
      <c r="G262" s="57" t="s">
        <v>761</v>
      </c>
      <c r="H262" s="395" t="s">
        <v>519</v>
      </c>
      <c r="I262" s="395" t="s">
        <v>649</v>
      </c>
      <c r="J262" s="395" t="s">
        <v>522</v>
      </c>
      <c r="L262" s="561"/>
      <c r="M262" s="561"/>
      <c r="N262" s="57"/>
      <c r="O262" s="57"/>
    </row>
    <row r="263" spans="1:15" x14ac:dyDescent="0.35">
      <c r="A263" s="560" t="s">
        <v>541</v>
      </c>
      <c r="B263" s="564" t="s">
        <v>527</v>
      </c>
      <c r="C263" s="363">
        <v>50</v>
      </c>
      <c r="D263"/>
      <c r="E263" s="360" t="s">
        <v>514</v>
      </c>
      <c r="F263" s="388">
        <v>2.6819166976095713E-7</v>
      </c>
      <c r="G263" s="57" t="s">
        <v>761</v>
      </c>
      <c r="H263" s="395" t="s">
        <v>519</v>
      </c>
      <c r="I263" s="395" t="s">
        <v>649</v>
      </c>
      <c r="J263" s="395" t="s">
        <v>522</v>
      </c>
      <c r="L263" s="561"/>
      <c r="M263" s="561"/>
      <c r="N263" s="57"/>
      <c r="O263" s="57"/>
    </row>
    <row r="264" spans="1:15" x14ac:dyDescent="0.35">
      <c r="A264" s="560" t="s">
        <v>541</v>
      </c>
      <c r="B264" s="564" t="s">
        <v>527</v>
      </c>
      <c r="C264" s="363">
        <v>50</v>
      </c>
      <c r="D264"/>
      <c r="E264" s="360" t="s">
        <v>515</v>
      </c>
      <c r="F264" s="388">
        <v>7.1047823532184813E-10</v>
      </c>
      <c r="G264" s="57" t="s">
        <v>761</v>
      </c>
      <c r="H264" s="395" t="s">
        <v>519</v>
      </c>
      <c r="I264" s="395" t="s">
        <v>649</v>
      </c>
      <c r="J264" s="395" t="s">
        <v>522</v>
      </c>
      <c r="L264" s="561"/>
      <c r="M264" s="561"/>
      <c r="N264" s="57"/>
      <c r="O264" s="57"/>
    </row>
    <row r="265" spans="1:15" x14ac:dyDescent="0.35">
      <c r="A265" s="560" t="s">
        <v>541</v>
      </c>
      <c r="B265" s="564" t="s">
        <v>527</v>
      </c>
      <c r="C265" s="363">
        <v>50</v>
      </c>
      <c r="D265"/>
      <c r="E265" s="360" t="s">
        <v>516</v>
      </c>
      <c r="F265" s="388">
        <v>1.8634811552901574E-4</v>
      </c>
      <c r="G265" s="57" t="s">
        <v>761</v>
      </c>
      <c r="H265" s="395" t="s">
        <v>519</v>
      </c>
      <c r="I265" s="395" t="s">
        <v>649</v>
      </c>
      <c r="J265" s="395" t="s">
        <v>522</v>
      </c>
      <c r="L265" s="561"/>
      <c r="M265" s="561"/>
      <c r="N265" s="57"/>
      <c r="O265" s="57"/>
    </row>
    <row r="266" spans="1:15" x14ac:dyDescent="0.35">
      <c r="A266" s="560" t="s">
        <v>540</v>
      </c>
      <c r="B266" s="564" t="s">
        <v>527</v>
      </c>
      <c r="C266" s="363">
        <v>53.30846677660368</v>
      </c>
      <c r="D266"/>
      <c r="E266" s="360" t="s">
        <v>507</v>
      </c>
      <c r="F266" s="388">
        <v>4.8351904897820849E-8</v>
      </c>
      <c r="G266" s="57" t="s">
        <v>761</v>
      </c>
      <c r="H266" s="395" t="s">
        <v>519</v>
      </c>
      <c r="I266" s="395" t="s">
        <v>649</v>
      </c>
      <c r="J266" s="395" t="s">
        <v>522</v>
      </c>
      <c r="L266" s="561"/>
      <c r="M266" s="561"/>
      <c r="N266" s="57"/>
      <c r="O266" s="57"/>
    </row>
    <row r="267" spans="1:15" x14ac:dyDescent="0.35">
      <c r="A267" s="560" t="s">
        <v>540</v>
      </c>
      <c r="B267" s="564" t="s">
        <v>527</v>
      </c>
      <c r="C267" s="363">
        <v>53.30846677660368</v>
      </c>
      <c r="D267"/>
      <c r="E267" s="360" t="s">
        <v>517</v>
      </c>
      <c r="F267" s="388">
        <v>1.4536314891459027E-7</v>
      </c>
      <c r="G267" s="57" t="s">
        <v>761</v>
      </c>
      <c r="H267" s="395" t="s">
        <v>519</v>
      </c>
      <c r="I267" s="395" t="s">
        <v>649</v>
      </c>
      <c r="J267" s="395" t="s">
        <v>522</v>
      </c>
      <c r="L267" s="561"/>
      <c r="M267" s="561"/>
      <c r="N267" s="57"/>
      <c r="O267" s="57"/>
    </row>
    <row r="268" spans="1:15" x14ac:dyDescent="0.35">
      <c r="A268" s="560" t="s">
        <v>540</v>
      </c>
      <c r="B268" s="564" t="s">
        <v>527</v>
      </c>
      <c r="C268" s="363">
        <v>53.30846677660368</v>
      </c>
      <c r="D268"/>
      <c r="E268" s="360" t="s">
        <v>508</v>
      </c>
      <c r="F268" s="388">
        <v>3.4871329673710607E-7</v>
      </c>
      <c r="G268" s="57" t="s">
        <v>761</v>
      </c>
      <c r="H268" s="395" t="s">
        <v>519</v>
      </c>
      <c r="I268" s="395" t="s">
        <v>649</v>
      </c>
      <c r="J268" s="395" t="s">
        <v>522</v>
      </c>
      <c r="L268" s="561"/>
      <c r="M268" s="561"/>
      <c r="N268" s="57"/>
      <c r="O268" s="57"/>
    </row>
    <row r="269" spans="1:15" x14ac:dyDescent="0.35">
      <c r="A269" s="560" t="s">
        <v>540</v>
      </c>
      <c r="B269" s="564" t="s">
        <v>527</v>
      </c>
      <c r="C269" s="363">
        <v>53.30846677660368</v>
      </c>
      <c r="D269"/>
      <c r="E269" s="360" t="s">
        <v>509</v>
      </c>
      <c r="F269" s="388">
        <v>1.3098682173302231E-8</v>
      </c>
      <c r="G269" s="57" t="s">
        <v>761</v>
      </c>
      <c r="H269" s="395" t="s">
        <v>519</v>
      </c>
      <c r="I269" s="395" t="s">
        <v>649</v>
      </c>
      <c r="J269" s="395" t="s">
        <v>522</v>
      </c>
      <c r="L269" s="561"/>
      <c r="M269" s="561"/>
      <c r="N269" s="57"/>
      <c r="O269" s="57"/>
    </row>
    <row r="270" spans="1:15" x14ac:dyDescent="0.35">
      <c r="A270" s="560" t="s">
        <v>540</v>
      </c>
      <c r="B270" s="564" t="s">
        <v>527</v>
      </c>
      <c r="C270" s="363">
        <v>53.30846677660368</v>
      </c>
      <c r="D270"/>
      <c r="E270" s="360" t="s">
        <v>510</v>
      </c>
      <c r="F270" s="388">
        <v>7.3492622637114759E-9</v>
      </c>
      <c r="G270" s="57" t="s">
        <v>761</v>
      </c>
      <c r="H270" s="395" t="s">
        <v>519</v>
      </c>
      <c r="I270" s="395" t="s">
        <v>649</v>
      </c>
      <c r="J270" s="395" t="s">
        <v>522</v>
      </c>
      <c r="L270" s="561"/>
      <c r="M270" s="561"/>
      <c r="N270" s="57"/>
      <c r="O270" s="57"/>
    </row>
    <row r="271" spans="1:15" x14ac:dyDescent="0.35">
      <c r="A271" s="560" t="s">
        <v>540</v>
      </c>
      <c r="B271" s="564" t="s">
        <v>527</v>
      </c>
      <c r="C271" s="363">
        <v>53.30846677660368</v>
      </c>
      <c r="D271"/>
      <c r="E271" s="360" t="s">
        <v>511</v>
      </c>
      <c r="F271" s="388">
        <v>1.6085768956679256E-8</v>
      </c>
      <c r="G271" s="57" t="s">
        <v>761</v>
      </c>
      <c r="H271" s="395" t="s">
        <v>519</v>
      </c>
      <c r="I271" s="395" t="s">
        <v>649</v>
      </c>
      <c r="J271" s="395" t="s">
        <v>522</v>
      </c>
      <c r="L271" s="561"/>
      <c r="M271" s="561"/>
      <c r="N271" s="57"/>
      <c r="O271" s="57"/>
    </row>
    <row r="272" spans="1:15" x14ac:dyDescent="0.35">
      <c r="A272" s="560" t="s">
        <v>540</v>
      </c>
      <c r="B272" s="564" t="s">
        <v>527</v>
      </c>
      <c r="C272" s="363">
        <v>53.30846677660368</v>
      </c>
      <c r="D272"/>
      <c r="E272" s="369" t="s">
        <v>512</v>
      </c>
      <c r="F272" s="388">
        <v>7.994772932680891E-10</v>
      </c>
      <c r="G272" s="57" t="s">
        <v>761</v>
      </c>
      <c r="H272" s="395" t="s">
        <v>519</v>
      </c>
      <c r="I272" s="395" t="s">
        <v>649</v>
      </c>
      <c r="J272" s="395" t="s">
        <v>522</v>
      </c>
      <c r="L272" s="561"/>
      <c r="M272" s="561"/>
      <c r="N272" s="57"/>
      <c r="O272" s="57"/>
    </row>
    <row r="273" spans="1:15" x14ac:dyDescent="0.35">
      <c r="A273" s="560" t="s">
        <v>540</v>
      </c>
      <c r="B273" s="564" t="s">
        <v>527</v>
      </c>
      <c r="C273" s="363">
        <v>53.30846677660368</v>
      </c>
      <c r="D273"/>
      <c r="E273" s="369" t="s">
        <v>513</v>
      </c>
      <c r="F273" s="388">
        <v>1.4093932563669943E-9</v>
      </c>
      <c r="G273" s="57" t="s">
        <v>761</v>
      </c>
      <c r="H273" s="395" t="s">
        <v>519</v>
      </c>
      <c r="I273" s="395" t="s">
        <v>649</v>
      </c>
      <c r="J273" s="395" t="s">
        <v>522</v>
      </c>
      <c r="L273" s="561"/>
      <c r="M273" s="561"/>
      <c r="N273" s="57"/>
      <c r="O273" s="57"/>
    </row>
    <row r="274" spans="1:15" x14ac:dyDescent="0.35">
      <c r="A274" s="560" t="s">
        <v>540</v>
      </c>
      <c r="B274" s="564" t="s">
        <v>527</v>
      </c>
      <c r="C274" s="363">
        <v>53.30846677660368</v>
      </c>
      <c r="D274"/>
      <c r="E274" s="360" t="s">
        <v>514</v>
      </c>
      <c r="F274" s="388">
        <v>2.0114375232071785E-7</v>
      </c>
      <c r="G274" s="57" t="s">
        <v>761</v>
      </c>
      <c r="H274" s="395" t="s">
        <v>519</v>
      </c>
      <c r="I274" s="395" t="s">
        <v>649</v>
      </c>
      <c r="J274" s="395" t="s">
        <v>522</v>
      </c>
      <c r="L274" s="561"/>
      <c r="M274" s="561"/>
      <c r="N274" s="57"/>
      <c r="O274" s="57"/>
    </row>
    <row r="275" spans="1:15" x14ac:dyDescent="0.35">
      <c r="A275" s="560" t="s">
        <v>540</v>
      </c>
      <c r="B275" s="564" t="s">
        <v>527</v>
      </c>
      <c r="C275" s="363">
        <v>53.30846677660368</v>
      </c>
      <c r="D275"/>
      <c r="E275" s="360" t="s">
        <v>515</v>
      </c>
      <c r="F275" s="388">
        <v>5.3285867649138633E-10</v>
      </c>
      <c r="G275" s="57" t="s">
        <v>761</v>
      </c>
      <c r="H275" s="395" t="s">
        <v>519</v>
      </c>
      <c r="I275" s="395" t="s">
        <v>649</v>
      </c>
      <c r="J275" s="395" t="s">
        <v>522</v>
      </c>
      <c r="L275" s="561"/>
      <c r="M275" s="561"/>
      <c r="N275" s="57"/>
      <c r="O275" s="57"/>
    </row>
    <row r="276" spans="1:15" x14ac:dyDescent="0.35">
      <c r="A276" s="560" t="s">
        <v>540</v>
      </c>
      <c r="B276" s="564" t="s">
        <v>527</v>
      </c>
      <c r="C276" s="363">
        <v>53.30846677660368</v>
      </c>
      <c r="D276"/>
      <c r="E276" s="360" t="s">
        <v>516</v>
      </c>
      <c r="F276" s="388">
        <v>1.3976108664676172E-4</v>
      </c>
      <c r="G276" s="57" t="s">
        <v>761</v>
      </c>
      <c r="H276" s="395" t="s">
        <v>519</v>
      </c>
      <c r="I276" s="395" t="s">
        <v>649</v>
      </c>
      <c r="J276" s="395" t="s">
        <v>522</v>
      </c>
      <c r="L276" s="561"/>
      <c r="M276" s="561"/>
      <c r="N276" s="57"/>
      <c r="O276" s="57"/>
    </row>
    <row r="277" spans="1:15" x14ac:dyDescent="0.35">
      <c r="A277" s="560" t="s">
        <v>544</v>
      </c>
      <c r="B277" s="564" t="s">
        <v>527</v>
      </c>
      <c r="C277" s="361">
        <v>1360</v>
      </c>
      <c r="D277"/>
      <c r="E277" s="360" t="s">
        <v>507</v>
      </c>
      <c r="F277" s="388">
        <v>2.5308474188696431E-8</v>
      </c>
      <c r="G277" s="57" t="s">
        <v>761</v>
      </c>
      <c r="H277" s="395" t="s">
        <v>519</v>
      </c>
      <c r="I277" s="395" t="s">
        <v>649</v>
      </c>
      <c r="J277" s="395" t="s">
        <v>522</v>
      </c>
      <c r="L277" s="561"/>
      <c r="M277" s="561"/>
      <c r="N277" s="57"/>
      <c r="O277" s="57"/>
    </row>
    <row r="278" spans="1:15" x14ac:dyDescent="0.35">
      <c r="A278" s="560" t="s">
        <v>544</v>
      </c>
      <c r="B278" s="564" t="s">
        <v>527</v>
      </c>
      <c r="C278" s="361">
        <v>1360</v>
      </c>
      <c r="D278"/>
      <c r="E278" s="360" t="s">
        <v>517</v>
      </c>
      <c r="F278" s="388">
        <v>7.4570780433888335E-8</v>
      </c>
      <c r="G278" s="57" t="s">
        <v>761</v>
      </c>
      <c r="H278" s="395" t="s">
        <v>519</v>
      </c>
      <c r="I278" s="395" t="s">
        <v>649</v>
      </c>
      <c r="J278" s="395" t="s">
        <v>522</v>
      </c>
      <c r="L278" s="561"/>
      <c r="M278" s="561"/>
      <c r="N278" s="57"/>
      <c r="O278" s="57"/>
    </row>
    <row r="279" spans="1:15" x14ac:dyDescent="0.35">
      <c r="A279" s="560" t="s">
        <v>544</v>
      </c>
      <c r="B279" s="564" t="s">
        <v>527</v>
      </c>
      <c r="C279" s="361">
        <v>1360</v>
      </c>
      <c r="D279"/>
      <c r="E279" s="360" t="s">
        <v>508</v>
      </c>
      <c r="F279" s="388">
        <v>1.7827950008755747E-7</v>
      </c>
      <c r="G279" s="57" t="s">
        <v>761</v>
      </c>
      <c r="H279" s="395" t="s">
        <v>519</v>
      </c>
      <c r="I279" s="395" t="s">
        <v>649</v>
      </c>
      <c r="J279" s="395" t="s">
        <v>522</v>
      </c>
      <c r="L279" s="561"/>
      <c r="M279" s="561"/>
      <c r="N279" s="57"/>
      <c r="O279" s="57"/>
    </row>
    <row r="280" spans="1:15" x14ac:dyDescent="0.35">
      <c r="A280" s="560" t="s">
        <v>544</v>
      </c>
      <c r="B280" s="564" t="s">
        <v>527</v>
      </c>
      <c r="C280" s="361">
        <v>1360</v>
      </c>
      <c r="D280"/>
      <c r="E280" s="360" t="s">
        <v>509</v>
      </c>
      <c r="F280" s="388">
        <v>6.8140384301922939E-9</v>
      </c>
      <c r="G280" s="57" t="s">
        <v>761</v>
      </c>
      <c r="H280" s="395" t="s">
        <v>519</v>
      </c>
      <c r="I280" s="395" t="s">
        <v>649</v>
      </c>
      <c r="J280" s="395" t="s">
        <v>522</v>
      </c>
      <c r="L280" s="561"/>
      <c r="M280" s="561"/>
      <c r="N280" s="57"/>
      <c r="O280" s="57"/>
    </row>
    <row r="281" spans="1:15" x14ac:dyDescent="0.35">
      <c r="A281" s="560" t="s">
        <v>544</v>
      </c>
      <c r="B281" s="564" t="s">
        <v>527</v>
      </c>
      <c r="C281" s="361">
        <v>1360</v>
      </c>
      <c r="D281"/>
      <c r="E281" s="360" t="s">
        <v>510</v>
      </c>
      <c r="F281" s="388">
        <v>3.8968542692997383E-9</v>
      </c>
      <c r="G281" s="57" t="s">
        <v>761</v>
      </c>
      <c r="H281" s="395" t="s">
        <v>519</v>
      </c>
      <c r="I281" s="395" t="s">
        <v>649</v>
      </c>
      <c r="J281" s="395" t="s">
        <v>522</v>
      </c>
      <c r="L281" s="561"/>
      <c r="M281" s="561"/>
      <c r="N281" s="57"/>
      <c r="O281" s="57"/>
    </row>
    <row r="282" spans="1:15" x14ac:dyDescent="0.35">
      <c r="A282" s="560" t="s">
        <v>544</v>
      </c>
      <c r="B282" s="564" t="s">
        <v>527</v>
      </c>
      <c r="C282" s="361">
        <v>1360</v>
      </c>
      <c r="D282"/>
      <c r="E282" s="360" t="s">
        <v>511</v>
      </c>
      <c r="F282" s="388">
        <v>9.5999457250906106E-9</v>
      </c>
      <c r="G282" s="57" t="s">
        <v>761</v>
      </c>
      <c r="H282" s="395" t="s">
        <v>519</v>
      </c>
      <c r="I282" s="395" t="s">
        <v>649</v>
      </c>
      <c r="J282" s="395" t="s">
        <v>522</v>
      </c>
      <c r="L282" s="561"/>
      <c r="M282" s="561"/>
      <c r="N282" s="57"/>
      <c r="O282" s="57"/>
    </row>
    <row r="283" spans="1:15" x14ac:dyDescent="0.35">
      <c r="A283" s="560" t="s">
        <v>544</v>
      </c>
      <c r="B283" s="564" t="s">
        <v>527</v>
      </c>
      <c r="C283" s="361">
        <v>1360</v>
      </c>
      <c r="D283"/>
      <c r="E283" s="369" t="s">
        <v>512</v>
      </c>
      <c r="F283" s="388">
        <v>4.3831708581413942E-10</v>
      </c>
      <c r="G283" s="57" t="s">
        <v>761</v>
      </c>
      <c r="H283" s="395" t="s">
        <v>519</v>
      </c>
      <c r="I283" s="395" t="s">
        <v>649</v>
      </c>
      <c r="J283" s="395" t="s">
        <v>522</v>
      </c>
      <c r="L283" s="561"/>
      <c r="M283" s="561"/>
      <c r="N283" s="57"/>
      <c r="O283" s="57"/>
    </row>
    <row r="284" spans="1:15" x14ac:dyDescent="0.35">
      <c r="A284" s="560" t="s">
        <v>544</v>
      </c>
      <c r="B284" s="564" t="s">
        <v>527</v>
      </c>
      <c r="C284" s="361">
        <v>1360</v>
      </c>
      <c r="D284"/>
      <c r="E284" s="369" t="s">
        <v>513</v>
      </c>
      <c r="F284" s="388">
        <v>7.7057817652666282E-10</v>
      </c>
      <c r="G284" s="57" t="s">
        <v>761</v>
      </c>
      <c r="H284" s="395" t="s">
        <v>519</v>
      </c>
      <c r="I284" s="395" t="s">
        <v>649</v>
      </c>
      <c r="J284" s="395" t="s">
        <v>522</v>
      </c>
      <c r="L284" s="561"/>
      <c r="M284" s="561"/>
      <c r="N284" s="57"/>
      <c r="O284" s="57"/>
    </row>
    <row r="285" spans="1:15" x14ac:dyDescent="0.35">
      <c r="A285" s="560" t="s">
        <v>544</v>
      </c>
      <c r="B285" s="564" t="s">
        <v>527</v>
      </c>
      <c r="C285" s="361">
        <v>1360</v>
      </c>
      <c r="D285"/>
      <c r="E285" s="360" t="s">
        <v>514</v>
      </c>
      <c r="F285" s="388">
        <v>1.1708472849289821E-7</v>
      </c>
      <c r="G285" s="57" t="s">
        <v>761</v>
      </c>
      <c r="H285" s="395" t="s">
        <v>519</v>
      </c>
      <c r="I285" s="395" t="s">
        <v>649</v>
      </c>
      <c r="J285" s="395" t="s">
        <v>522</v>
      </c>
      <c r="L285" s="561"/>
      <c r="M285" s="561"/>
      <c r="N285" s="57"/>
      <c r="O285" s="57"/>
    </row>
    <row r="286" spans="1:15" x14ac:dyDescent="0.35">
      <c r="A286" s="560" t="s">
        <v>544</v>
      </c>
      <c r="B286" s="564" t="s">
        <v>527</v>
      </c>
      <c r="C286" s="361">
        <v>1360</v>
      </c>
      <c r="D286"/>
      <c r="E286" s="360" t="s">
        <v>515</v>
      </c>
      <c r="F286" s="388">
        <v>3.0041822831219509E-10</v>
      </c>
      <c r="G286" s="57" t="s">
        <v>761</v>
      </c>
      <c r="H286" s="395" t="s">
        <v>519</v>
      </c>
      <c r="I286" s="395" t="s">
        <v>649</v>
      </c>
      <c r="J286" s="395" t="s">
        <v>522</v>
      </c>
      <c r="L286" s="561"/>
      <c r="M286" s="561"/>
      <c r="N286" s="57"/>
      <c r="O286" s="57"/>
    </row>
    <row r="287" spans="1:15" x14ac:dyDescent="0.35">
      <c r="A287" s="560" t="s">
        <v>544</v>
      </c>
      <c r="B287" s="564" t="s">
        <v>527</v>
      </c>
      <c r="C287" s="361">
        <v>1360</v>
      </c>
      <c r="D287"/>
      <c r="E287" s="360" t="s">
        <v>516</v>
      </c>
      <c r="F287" s="388">
        <v>8.344739119669059E-5</v>
      </c>
      <c r="G287" s="57" t="s">
        <v>761</v>
      </c>
      <c r="H287" s="395" t="s">
        <v>519</v>
      </c>
      <c r="I287" s="395" t="s">
        <v>649</v>
      </c>
      <c r="J287" s="395" t="s">
        <v>522</v>
      </c>
      <c r="L287" s="561"/>
      <c r="M287" s="561"/>
      <c r="N287" s="57"/>
      <c r="O287"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sqref="A1:A1048576"/>
    </sheetView>
  </sheetViews>
  <sheetFormatPr defaultRowHeight="14.5" x14ac:dyDescent="0.35"/>
  <cols>
    <col min="1" max="1" width="11" bestFit="1" customWidth="1"/>
    <col min="2" max="2" width="19.1796875" bestFit="1" customWidth="1"/>
    <col min="3" max="3" width="11.81640625" bestFit="1" customWidth="1"/>
    <col min="4" max="4" width="6.36328125" bestFit="1" customWidth="1"/>
    <col min="5" max="5" width="8.26953125" bestFit="1" customWidth="1"/>
    <col min="6" max="6" width="6.453125" bestFit="1" customWidth="1"/>
    <col min="7" max="7" width="6.36328125" bestFit="1" customWidth="1"/>
    <col min="8" max="8" width="24.1796875" customWidth="1"/>
    <col min="9" max="9" width="13.26953125" customWidth="1"/>
  </cols>
  <sheetData>
    <row r="1" spans="1:9" s="381" customFormat="1" x14ac:dyDescent="0.35">
      <c r="A1" s="381" t="s">
        <v>694</v>
      </c>
      <c r="B1" s="381" t="s">
        <v>499</v>
      </c>
      <c r="C1" s="381" t="s">
        <v>500</v>
      </c>
      <c r="D1" s="381" t="s">
        <v>501</v>
      </c>
      <c r="E1" s="381" t="s">
        <v>502</v>
      </c>
      <c r="F1" s="381" t="s">
        <v>503</v>
      </c>
      <c r="G1" s="381" t="s">
        <v>726</v>
      </c>
      <c r="H1" s="381" t="s">
        <v>521</v>
      </c>
      <c r="I1" s="381" t="s">
        <v>633</v>
      </c>
    </row>
    <row r="2" spans="1:9" x14ac:dyDescent="0.35">
      <c r="B2" t="s">
        <v>639</v>
      </c>
      <c r="C2">
        <v>0.86270000000000002</v>
      </c>
      <c r="D2" t="s">
        <v>641</v>
      </c>
      <c r="E2" t="s">
        <v>637</v>
      </c>
      <c r="F2" t="s">
        <v>648</v>
      </c>
      <c r="G2" t="s">
        <v>636</v>
      </c>
      <c r="H2" t="s">
        <v>644</v>
      </c>
      <c r="I2" t="s">
        <v>638</v>
      </c>
    </row>
    <row r="3" spans="1:9" x14ac:dyDescent="0.35">
      <c r="B3" t="s">
        <v>729</v>
      </c>
      <c r="C3">
        <v>0</v>
      </c>
      <c r="D3" t="s">
        <v>641</v>
      </c>
      <c r="E3" t="s">
        <v>637</v>
      </c>
      <c r="F3" t="s">
        <v>648</v>
      </c>
      <c r="G3" t="s">
        <v>636</v>
      </c>
      <c r="H3" t="s">
        <v>747</v>
      </c>
    </row>
    <row r="4" spans="1:9" x14ac:dyDescent="0.35">
      <c r="B4" t="s">
        <v>730</v>
      </c>
      <c r="C4">
        <v>9.2769409254761445E-2</v>
      </c>
      <c r="D4" t="s">
        <v>641</v>
      </c>
      <c r="E4" t="s">
        <v>637</v>
      </c>
      <c r="F4" t="s">
        <v>648</v>
      </c>
      <c r="G4" t="s">
        <v>636</v>
      </c>
      <c r="H4" t="s">
        <v>747</v>
      </c>
    </row>
    <row r="5" spans="1:9" x14ac:dyDescent="0.35">
      <c r="B5" t="s">
        <v>731</v>
      </c>
      <c r="C5">
        <v>0</v>
      </c>
      <c r="D5" t="s">
        <v>641</v>
      </c>
      <c r="E5" t="s">
        <v>637</v>
      </c>
      <c r="F5" t="s">
        <v>648</v>
      </c>
      <c r="G5" t="s">
        <v>636</v>
      </c>
      <c r="H5" t="s">
        <v>747</v>
      </c>
    </row>
    <row r="6" spans="1:9" x14ac:dyDescent="0.35">
      <c r="B6" t="s">
        <v>545</v>
      </c>
      <c r="C6">
        <v>0</v>
      </c>
      <c r="D6" t="s">
        <v>641</v>
      </c>
      <c r="E6" t="s">
        <v>637</v>
      </c>
      <c r="F6" t="s">
        <v>648</v>
      </c>
      <c r="G6" t="s">
        <v>636</v>
      </c>
      <c r="H6" t="s">
        <v>747</v>
      </c>
    </row>
    <row r="7" spans="1:9" x14ac:dyDescent="0.35">
      <c r="B7" t="s">
        <v>732</v>
      </c>
      <c r="C7">
        <v>6.2669120243345283E-2</v>
      </c>
      <c r="D7" t="s">
        <v>641</v>
      </c>
      <c r="E7" t="s">
        <v>637</v>
      </c>
      <c r="F7" t="s">
        <v>648</v>
      </c>
      <c r="G7" t="s">
        <v>636</v>
      </c>
      <c r="H7" t="s">
        <v>747</v>
      </c>
    </row>
    <row r="8" spans="1:9" x14ac:dyDescent="0.35">
      <c r="B8" t="s">
        <v>542</v>
      </c>
      <c r="C8">
        <v>0</v>
      </c>
      <c r="D8" t="s">
        <v>641</v>
      </c>
      <c r="E8" t="s">
        <v>637</v>
      </c>
      <c r="F8" t="s">
        <v>648</v>
      </c>
      <c r="G8" t="s">
        <v>636</v>
      </c>
      <c r="H8" t="s">
        <v>747</v>
      </c>
    </row>
    <row r="9" spans="1:9" x14ac:dyDescent="0.35">
      <c r="B9" t="s">
        <v>733</v>
      </c>
      <c r="C9">
        <v>0</v>
      </c>
      <c r="D9" t="s">
        <v>641</v>
      </c>
      <c r="E9" t="s">
        <v>637</v>
      </c>
      <c r="F9" t="s">
        <v>648</v>
      </c>
      <c r="G9" t="s">
        <v>636</v>
      </c>
      <c r="H9" t="s">
        <v>747</v>
      </c>
    </row>
    <row r="10" spans="1:9" x14ac:dyDescent="0.35">
      <c r="B10" t="s">
        <v>596</v>
      </c>
      <c r="C10">
        <v>4.0080631752414811E-3</v>
      </c>
      <c r="D10" t="s">
        <v>641</v>
      </c>
      <c r="E10" t="s">
        <v>637</v>
      </c>
      <c r="F10" t="s">
        <v>648</v>
      </c>
      <c r="G10" t="s">
        <v>636</v>
      </c>
      <c r="H10" t="s">
        <v>747</v>
      </c>
    </row>
    <row r="11" spans="1:9" x14ac:dyDescent="0.35">
      <c r="B11" t="s">
        <v>734</v>
      </c>
      <c r="C11">
        <v>6.3173446073342557E-3</v>
      </c>
      <c r="D11" t="s">
        <v>641</v>
      </c>
      <c r="E11" t="s">
        <v>637</v>
      </c>
      <c r="F11" t="s">
        <v>648</v>
      </c>
      <c r="G11" t="s">
        <v>636</v>
      </c>
      <c r="H11" t="s">
        <v>747</v>
      </c>
    </row>
    <row r="12" spans="1:9" x14ac:dyDescent="0.35">
      <c r="B12" t="s">
        <v>735</v>
      </c>
      <c r="C12">
        <v>2.3769992441212237E-2</v>
      </c>
      <c r="D12" t="s">
        <v>641</v>
      </c>
      <c r="E12" t="s">
        <v>746</v>
      </c>
      <c r="F12" t="s">
        <v>648</v>
      </c>
      <c r="G12" t="s">
        <v>636</v>
      </c>
      <c r="H12" t="s">
        <v>747</v>
      </c>
    </row>
    <row r="13" spans="1:9" x14ac:dyDescent="0.35">
      <c r="B13" t="s">
        <v>736</v>
      </c>
      <c r="C13">
        <v>6.4420988915967384E-2</v>
      </c>
      <c r="D13" t="s">
        <v>641</v>
      </c>
      <c r="E13" t="s">
        <v>746</v>
      </c>
      <c r="F13" t="s">
        <v>648</v>
      </c>
      <c r="G13" t="s">
        <v>636</v>
      </c>
      <c r="H13" t="s">
        <v>747</v>
      </c>
    </row>
    <row r="14" spans="1:9" x14ac:dyDescent="0.35">
      <c r="B14" t="s">
        <v>737</v>
      </c>
      <c r="C14">
        <v>3.4002178327710839E-2</v>
      </c>
      <c r="D14" t="s">
        <v>641</v>
      </c>
      <c r="E14" t="s">
        <v>746</v>
      </c>
      <c r="F14" t="s">
        <v>648</v>
      </c>
      <c r="G14" t="s">
        <v>636</v>
      </c>
      <c r="H14" t="s">
        <v>747</v>
      </c>
    </row>
    <row r="15" spans="1:9" x14ac:dyDescent="0.35">
      <c r="B15" t="s">
        <v>738</v>
      </c>
      <c r="C15">
        <v>1.247542842624832E-3</v>
      </c>
      <c r="D15" t="s">
        <v>641</v>
      </c>
      <c r="E15" t="s">
        <v>746</v>
      </c>
      <c r="F15" t="s">
        <v>648</v>
      </c>
      <c r="G15" t="s">
        <v>636</v>
      </c>
      <c r="H15" t="s">
        <v>747</v>
      </c>
    </row>
    <row r="16" spans="1:9" x14ac:dyDescent="0.35">
      <c r="B16" t="s">
        <v>739</v>
      </c>
      <c r="C16">
        <v>0</v>
      </c>
      <c r="D16" t="s">
        <v>641</v>
      </c>
      <c r="E16" t="s">
        <v>746</v>
      </c>
      <c r="F16" t="s">
        <v>648</v>
      </c>
      <c r="G16" t="s">
        <v>636</v>
      </c>
      <c r="H16" t="s">
        <v>747</v>
      </c>
    </row>
    <row r="17" spans="1:8" x14ac:dyDescent="0.35">
      <c r="B17" t="s">
        <v>740</v>
      </c>
      <c r="C17">
        <v>9.2593600000000012E-2</v>
      </c>
      <c r="D17" t="s">
        <v>641</v>
      </c>
      <c r="E17" t="s">
        <v>746</v>
      </c>
      <c r="F17" t="s">
        <v>648</v>
      </c>
      <c r="G17" t="s">
        <v>636</v>
      </c>
      <c r="H17" t="s">
        <v>747</v>
      </c>
    </row>
    <row r="18" spans="1:8" x14ac:dyDescent="0.35">
      <c r="B18" t="s">
        <v>741</v>
      </c>
      <c r="C18">
        <v>0</v>
      </c>
      <c r="D18" t="s">
        <v>641</v>
      </c>
      <c r="E18" t="s">
        <v>746</v>
      </c>
      <c r="F18" t="s">
        <v>648</v>
      </c>
      <c r="G18" t="s">
        <v>636</v>
      </c>
      <c r="H18" t="s">
        <v>747</v>
      </c>
    </row>
    <row r="19" spans="1:8" x14ac:dyDescent="0.35">
      <c r="B19" t="s">
        <v>742</v>
      </c>
      <c r="C19">
        <v>0</v>
      </c>
      <c r="D19" t="s">
        <v>641</v>
      </c>
      <c r="E19" t="s">
        <v>746</v>
      </c>
      <c r="F19" t="s">
        <v>648</v>
      </c>
      <c r="G19" t="s">
        <v>636</v>
      </c>
      <c r="H19" t="s">
        <v>747</v>
      </c>
    </row>
    <row r="20" spans="1:8" x14ac:dyDescent="0.35">
      <c r="A20" t="s">
        <v>596</v>
      </c>
      <c r="B20" t="s">
        <v>507</v>
      </c>
      <c r="C20">
        <v>5.7154366919071221E-8</v>
      </c>
      <c r="D20" t="s">
        <v>654</v>
      </c>
      <c r="E20" t="s">
        <v>519</v>
      </c>
      <c r="F20" t="s">
        <v>649</v>
      </c>
      <c r="G20" t="s">
        <v>636</v>
      </c>
      <c r="H20" t="s">
        <v>651</v>
      </c>
    </row>
    <row r="21" spans="1:8" x14ac:dyDescent="0.35">
      <c r="A21" t="s">
        <v>596</v>
      </c>
      <c r="B21" t="s">
        <v>517</v>
      </c>
      <c r="C21">
        <v>1.8110358417643739E-7</v>
      </c>
      <c r="D21" t="s">
        <v>654</v>
      </c>
      <c r="E21" t="s">
        <v>519</v>
      </c>
      <c r="F21" t="s">
        <v>649</v>
      </c>
      <c r="G21" t="s">
        <v>636</v>
      </c>
      <c r="H21" t="s">
        <v>651</v>
      </c>
    </row>
    <row r="22" spans="1:8" x14ac:dyDescent="0.35">
      <c r="A22" t="s">
        <v>596</v>
      </c>
      <c r="B22" t="s">
        <v>508</v>
      </c>
      <c r="C22">
        <v>3.5475709050177741E-7</v>
      </c>
      <c r="D22" t="s">
        <v>654</v>
      </c>
      <c r="E22" t="s">
        <v>519</v>
      </c>
      <c r="F22" t="s">
        <v>649</v>
      </c>
      <c r="G22" t="s">
        <v>636</v>
      </c>
      <c r="H22" t="s">
        <v>651</v>
      </c>
    </row>
    <row r="23" spans="1:8" x14ac:dyDescent="0.35">
      <c r="A23" t="s">
        <v>596</v>
      </c>
      <c r="B23" t="s">
        <v>509</v>
      </c>
      <c r="C23">
        <v>6.372028545815969E-8</v>
      </c>
      <c r="D23" t="s">
        <v>654</v>
      </c>
      <c r="E23" t="s">
        <v>519</v>
      </c>
      <c r="F23" t="s">
        <v>649</v>
      </c>
      <c r="G23" t="s">
        <v>636</v>
      </c>
      <c r="H23" t="s">
        <v>651</v>
      </c>
    </row>
    <row r="24" spans="1:8" x14ac:dyDescent="0.35">
      <c r="A24" t="s">
        <v>596</v>
      </c>
      <c r="B24" t="s">
        <v>510</v>
      </c>
      <c r="C24">
        <v>2.7608809349249116E-8</v>
      </c>
      <c r="D24" t="s">
        <v>654</v>
      </c>
      <c r="E24" t="s">
        <v>519</v>
      </c>
      <c r="F24" t="s">
        <v>649</v>
      </c>
      <c r="G24" t="s">
        <v>636</v>
      </c>
      <c r="H24" t="s">
        <v>651</v>
      </c>
    </row>
    <row r="25" spans="1:8" x14ac:dyDescent="0.35">
      <c r="A25" t="s">
        <v>596</v>
      </c>
      <c r="B25" t="s">
        <v>511</v>
      </c>
      <c r="C25">
        <v>8.7249999820900814E-7</v>
      </c>
      <c r="D25" t="s">
        <v>654</v>
      </c>
      <c r="E25" t="s">
        <v>519</v>
      </c>
      <c r="F25" t="s">
        <v>649</v>
      </c>
      <c r="G25" t="s">
        <v>636</v>
      </c>
      <c r="H25" t="s">
        <v>651</v>
      </c>
    </row>
    <row r="26" spans="1:8" x14ac:dyDescent="0.35">
      <c r="A26" t="s">
        <v>596</v>
      </c>
      <c r="B26" t="s">
        <v>512</v>
      </c>
      <c r="C26">
        <v>2.2674597966785852E-9</v>
      </c>
      <c r="D26" t="s">
        <v>654</v>
      </c>
      <c r="E26" t="s">
        <v>519</v>
      </c>
      <c r="F26" t="s">
        <v>649</v>
      </c>
      <c r="G26" t="s">
        <v>636</v>
      </c>
      <c r="H26" t="s">
        <v>651</v>
      </c>
    </row>
    <row r="27" spans="1:8" x14ac:dyDescent="0.35">
      <c r="A27" t="s">
        <v>596</v>
      </c>
      <c r="B27" t="s">
        <v>513</v>
      </c>
      <c r="C27">
        <v>5.3523729061515018E-9</v>
      </c>
      <c r="D27" t="s">
        <v>654</v>
      </c>
      <c r="E27" t="s">
        <v>519</v>
      </c>
      <c r="F27" t="s">
        <v>649</v>
      </c>
      <c r="G27" t="s">
        <v>636</v>
      </c>
      <c r="H27" t="s">
        <v>651</v>
      </c>
    </row>
    <row r="28" spans="1:8" x14ac:dyDescent="0.35">
      <c r="A28" t="s">
        <v>596</v>
      </c>
      <c r="B28" t="s">
        <v>514</v>
      </c>
      <c r="C28">
        <v>1.0027957677133395E-6</v>
      </c>
      <c r="D28" t="s">
        <v>654</v>
      </c>
      <c r="E28" t="s">
        <v>519</v>
      </c>
      <c r="F28" t="s">
        <v>649</v>
      </c>
      <c r="G28" t="s">
        <v>636</v>
      </c>
      <c r="H28" t="s">
        <v>651</v>
      </c>
    </row>
    <row r="29" spans="1:8" x14ac:dyDescent="0.35">
      <c r="A29" t="s">
        <v>596</v>
      </c>
      <c r="B29" t="s">
        <v>515</v>
      </c>
      <c r="C29">
        <v>7.9229338091573175E-9</v>
      </c>
      <c r="D29" t="s">
        <v>654</v>
      </c>
      <c r="E29" t="s">
        <v>519</v>
      </c>
      <c r="F29" t="s">
        <v>649</v>
      </c>
      <c r="G29" t="s">
        <v>636</v>
      </c>
      <c r="H29" t="s">
        <v>651</v>
      </c>
    </row>
    <row r="30" spans="1:8" x14ac:dyDescent="0.35">
      <c r="A30" t="s">
        <v>596</v>
      </c>
      <c r="B30" t="s">
        <v>516</v>
      </c>
      <c r="C30">
        <v>5.0558648225896413E-4</v>
      </c>
      <c r="D30" t="s">
        <v>654</v>
      </c>
      <c r="E30" t="s">
        <v>519</v>
      </c>
      <c r="F30" t="s">
        <v>649</v>
      </c>
      <c r="G30" t="s">
        <v>636</v>
      </c>
      <c r="H30" t="s">
        <v>645</v>
      </c>
    </row>
    <row r="31" spans="1:8" x14ac:dyDescent="0.35">
      <c r="A31" t="s">
        <v>597</v>
      </c>
      <c r="B31" t="s">
        <v>507</v>
      </c>
      <c r="C31">
        <v>6.1875054028546612E-8</v>
      </c>
      <c r="D31" t="s">
        <v>654</v>
      </c>
      <c r="E31" t="s">
        <v>519</v>
      </c>
      <c r="F31" t="s">
        <v>649</v>
      </c>
      <c r="G31" t="s">
        <v>636</v>
      </c>
      <c r="H31" t="s">
        <v>652</v>
      </c>
    </row>
    <row r="32" spans="1:8" x14ac:dyDescent="0.35">
      <c r="A32" t="s">
        <v>597</v>
      </c>
      <c r="B32" t="s">
        <v>517</v>
      </c>
      <c r="C32">
        <v>1.0147365929169941E-7</v>
      </c>
      <c r="D32" t="s">
        <v>654</v>
      </c>
      <c r="E32" t="s">
        <v>519</v>
      </c>
      <c r="F32" t="s">
        <v>649</v>
      </c>
      <c r="G32" t="s">
        <v>636</v>
      </c>
      <c r="H32" t="s">
        <v>652</v>
      </c>
    </row>
    <row r="33" spans="1:9" x14ac:dyDescent="0.35">
      <c r="A33" t="s">
        <v>597</v>
      </c>
      <c r="B33" t="s">
        <v>508</v>
      </c>
      <c r="C33">
        <v>1.5261209865915522E-7</v>
      </c>
      <c r="D33" t="s">
        <v>654</v>
      </c>
      <c r="E33" t="s">
        <v>519</v>
      </c>
      <c r="F33" t="s">
        <v>649</v>
      </c>
      <c r="G33" t="s">
        <v>636</v>
      </c>
      <c r="H33" t="s">
        <v>652</v>
      </c>
    </row>
    <row r="34" spans="1:9" x14ac:dyDescent="0.35">
      <c r="A34" t="s">
        <v>597</v>
      </c>
      <c r="B34" t="s">
        <v>509</v>
      </c>
      <c r="C34">
        <v>1.756979194315299E-8</v>
      </c>
      <c r="D34" t="s">
        <v>654</v>
      </c>
      <c r="E34" t="s">
        <v>519</v>
      </c>
      <c r="F34" t="s">
        <v>649</v>
      </c>
      <c r="G34" t="s">
        <v>636</v>
      </c>
      <c r="H34" t="s">
        <v>652</v>
      </c>
    </row>
    <row r="35" spans="1:9" x14ac:dyDescent="0.35">
      <c r="A35" t="s">
        <v>597</v>
      </c>
      <c r="B35" t="s">
        <v>510</v>
      </c>
      <c r="C35">
        <v>1.6556003852503037E-8</v>
      </c>
      <c r="D35" t="s">
        <v>654</v>
      </c>
      <c r="E35" t="s">
        <v>519</v>
      </c>
      <c r="F35" t="s">
        <v>649</v>
      </c>
      <c r="G35" t="s">
        <v>636</v>
      </c>
      <c r="H35" t="s">
        <v>652</v>
      </c>
    </row>
    <row r="36" spans="1:9" x14ac:dyDescent="0.35">
      <c r="A36" t="s">
        <v>597</v>
      </c>
      <c r="B36" t="s">
        <v>511</v>
      </c>
      <c r="C36">
        <v>9.1162783185493387E-8</v>
      </c>
      <c r="D36" t="s">
        <v>654</v>
      </c>
      <c r="E36" t="s">
        <v>519</v>
      </c>
      <c r="F36" t="s">
        <v>649</v>
      </c>
      <c r="G36" t="s">
        <v>636</v>
      </c>
      <c r="H36" t="s">
        <v>652</v>
      </c>
    </row>
    <row r="37" spans="1:9" x14ac:dyDescent="0.35">
      <c r="A37" t="s">
        <v>597</v>
      </c>
      <c r="B37" t="s">
        <v>512</v>
      </c>
      <c r="C37">
        <v>2.2451805817470807E-9</v>
      </c>
      <c r="D37" t="s">
        <v>654</v>
      </c>
      <c r="E37" t="s">
        <v>519</v>
      </c>
      <c r="F37" t="s">
        <v>649</v>
      </c>
      <c r="G37" t="s">
        <v>636</v>
      </c>
      <c r="H37" t="s">
        <v>652</v>
      </c>
    </row>
    <row r="38" spans="1:9" x14ac:dyDescent="0.35">
      <c r="A38" t="s">
        <v>597</v>
      </c>
      <c r="B38" t="s">
        <v>513</v>
      </c>
      <c r="C38">
        <v>4.489553912624199E-9</v>
      </c>
      <c r="D38" t="s">
        <v>654</v>
      </c>
      <c r="E38" t="s">
        <v>519</v>
      </c>
      <c r="F38" t="s">
        <v>649</v>
      </c>
      <c r="G38" t="s">
        <v>636</v>
      </c>
      <c r="H38" t="s">
        <v>652</v>
      </c>
    </row>
    <row r="39" spans="1:9" x14ac:dyDescent="0.35">
      <c r="A39" t="s">
        <v>597</v>
      </c>
      <c r="B39" t="s">
        <v>514</v>
      </c>
      <c r="C39">
        <v>1.218872840228113E-6</v>
      </c>
      <c r="D39" t="s">
        <v>654</v>
      </c>
      <c r="E39" t="s">
        <v>519</v>
      </c>
      <c r="F39" t="s">
        <v>649</v>
      </c>
      <c r="G39" t="s">
        <v>636</v>
      </c>
      <c r="H39" t="s">
        <v>652</v>
      </c>
    </row>
    <row r="40" spans="1:9" x14ac:dyDescent="0.35">
      <c r="A40" t="s">
        <v>597</v>
      </c>
      <c r="B40" t="s">
        <v>515</v>
      </c>
      <c r="C40">
        <v>3.4992050016770992E-9</v>
      </c>
      <c r="D40" t="s">
        <v>654</v>
      </c>
      <c r="E40" t="s">
        <v>519</v>
      </c>
      <c r="F40" t="s">
        <v>649</v>
      </c>
      <c r="G40" t="s">
        <v>636</v>
      </c>
      <c r="H40" t="s">
        <v>652</v>
      </c>
    </row>
    <row r="41" spans="1:9" x14ac:dyDescent="0.35">
      <c r="A41" t="s">
        <v>597</v>
      </c>
      <c r="B41" t="s">
        <v>516</v>
      </c>
      <c r="C41">
        <v>4.6945794534717901E-4</v>
      </c>
      <c r="D41" t="s">
        <v>654</v>
      </c>
      <c r="E41" t="s">
        <v>519</v>
      </c>
      <c r="F41" t="s">
        <v>649</v>
      </c>
      <c r="G41" t="s">
        <v>636</v>
      </c>
      <c r="H41" t="s">
        <v>646</v>
      </c>
    </row>
    <row r="42" spans="1:9" x14ac:dyDescent="0.35">
      <c r="A42" t="s">
        <v>695</v>
      </c>
      <c r="B42" t="s">
        <v>507</v>
      </c>
      <c r="C42">
        <v>2.4911312334914228E-5</v>
      </c>
      <c r="D42" t="s">
        <v>654</v>
      </c>
      <c r="E42" t="s">
        <v>519</v>
      </c>
      <c r="F42" t="s">
        <v>649</v>
      </c>
      <c r="G42" t="s">
        <v>636</v>
      </c>
      <c r="H42" t="s">
        <v>653</v>
      </c>
      <c r="I42" t="s">
        <v>647</v>
      </c>
    </row>
    <row r="43" spans="1:9" x14ac:dyDescent="0.35">
      <c r="A43" t="s">
        <v>695</v>
      </c>
      <c r="B43" t="s">
        <v>517</v>
      </c>
      <c r="C43">
        <v>8.8098729106428873E-6</v>
      </c>
      <c r="D43" t="s">
        <v>654</v>
      </c>
      <c r="E43" t="s">
        <v>519</v>
      </c>
      <c r="F43" t="s">
        <v>649</v>
      </c>
      <c r="G43" t="s">
        <v>636</v>
      </c>
      <c r="H43" t="s">
        <v>653</v>
      </c>
      <c r="I43" t="s">
        <v>647</v>
      </c>
    </row>
    <row r="44" spans="1:9" x14ac:dyDescent="0.35">
      <c r="A44" t="s">
        <v>695</v>
      </c>
      <c r="B44" t="s">
        <v>508</v>
      </c>
      <c r="C44">
        <v>1.5943857262548837E-5</v>
      </c>
      <c r="D44" t="s">
        <v>654</v>
      </c>
      <c r="E44" t="s">
        <v>519</v>
      </c>
      <c r="F44" t="s">
        <v>649</v>
      </c>
      <c r="G44" t="s">
        <v>636</v>
      </c>
      <c r="H44" t="s">
        <v>653</v>
      </c>
      <c r="I44" t="s">
        <v>647</v>
      </c>
    </row>
    <row r="45" spans="1:9" x14ac:dyDescent="0.35">
      <c r="A45" t="s">
        <v>695</v>
      </c>
      <c r="B45" t="s">
        <v>509</v>
      </c>
      <c r="C45">
        <v>2.2926201254715677E-6</v>
      </c>
      <c r="D45" t="s">
        <v>654</v>
      </c>
      <c r="E45" t="s">
        <v>519</v>
      </c>
      <c r="F45" t="s">
        <v>649</v>
      </c>
      <c r="G45" t="s">
        <v>636</v>
      </c>
      <c r="H45" t="s">
        <v>653</v>
      </c>
      <c r="I45" t="s">
        <v>647</v>
      </c>
    </row>
    <row r="46" spans="1:9" x14ac:dyDescent="0.35">
      <c r="A46" t="s">
        <v>695</v>
      </c>
      <c r="B46" t="s">
        <v>510</v>
      </c>
      <c r="C46">
        <v>1.4424052407547363E-6</v>
      </c>
      <c r="D46" t="s">
        <v>654</v>
      </c>
      <c r="E46" t="s">
        <v>519</v>
      </c>
      <c r="F46" t="s">
        <v>649</v>
      </c>
      <c r="G46" t="s">
        <v>636</v>
      </c>
      <c r="H46" t="s">
        <v>653</v>
      </c>
      <c r="I46" t="s">
        <v>647</v>
      </c>
    </row>
    <row r="47" spans="1:9" x14ac:dyDescent="0.35">
      <c r="A47" t="s">
        <v>695</v>
      </c>
      <c r="B47" t="s">
        <v>511</v>
      </c>
      <c r="C47">
        <v>9.5115834568906787E-6</v>
      </c>
      <c r="D47" t="s">
        <v>654</v>
      </c>
      <c r="E47" t="s">
        <v>519</v>
      </c>
      <c r="F47" t="s">
        <v>649</v>
      </c>
      <c r="G47" t="s">
        <v>636</v>
      </c>
      <c r="H47" t="s">
        <v>653</v>
      </c>
      <c r="I47" t="s">
        <v>647</v>
      </c>
    </row>
    <row r="48" spans="1:9" x14ac:dyDescent="0.35">
      <c r="A48" t="s">
        <v>695</v>
      </c>
      <c r="B48" t="s">
        <v>512</v>
      </c>
      <c r="C48">
        <v>1.8021441240982732E-7</v>
      </c>
      <c r="D48" t="s">
        <v>654</v>
      </c>
      <c r="E48" t="s">
        <v>519</v>
      </c>
      <c r="F48" t="s">
        <v>649</v>
      </c>
      <c r="G48" t="s">
        <v>636</v>
      </c>
      <c r="H48" t="s">
        <v>653</v>
      </c>
      <c r="I48" t="s">
        <v>647</v>
      </c>
    </row>
    <row r="49" spans="1:9" x14ac:dyDescent="0.35">
      <c r="A49" t="s">
        <v>695</v>
      </c>
      <c r="B49" t="s">
        <v>513</v>
      </c>
      <c r="C49">
        <v>2.5980653927789577E-7</v>
      </c>
      <c r="D49" t="s">
        <v>654</v>
      </c>
      <c r="E49" t="s">
        <v>519</v>
      </c>
      <c r="F49" t="s">
        <v>649</v>
      </c>
      <c r="G49" t="s">
        <v>636</v>
      </c>
      <c r="H49" t="s">
        <v>653</v>
      </c>
      <c r="I49" t="s">
        <v>647</v>
      </c>
    </row>
    <row r="50" spans="1:9" x14ac:dyDescent="0.35">
      <c r="A50" t="s">
        <v>695</v>
      </c>
      <c r="B50" t="s">
        <v>514</v>
      </c>
      <c r="C50">
        <v>3.9127891736013353E-5</v>
      </c>
      <c r="D50" t="s">
        <v>654</v>
      </c>
      <c r="E50" t="s">
        <v>519</v>
      </c>
      <c r="F50" t="s">
        <v>649</v>
      </c>
      <c r="G50" t="s">
        <v>636</v>
      </c>
      <c r="H50" t="s">
        <v>653</v>
      </c>
      <c r="I50" t="s">
        <v>647</v>
      </c>
    </row>
    <row r="51" spans="1:9" x14ac:dyDescent="0.35">
      <c r="A51" t="s">
        <v>695</v>
      </c>
      <c r="B51" t="s">
        <v>515</v>
      </c>
      <c r="C51">
        <v>2.3098009020986361E-6</v>
      </c>
      <c r="D51" t="s">
        <v>654</v>
      </c>
      <c r="E51" t="s">
        <v>519</v>
      </c>
      <c r="F51" t="s">
        <v>649</v>
      </c>
      <c r="G51" t="s">
        <v>636</v>
      </c>
      <c r="H51" t="s">
        <v>653</v>
      </c>
      <c r="I51" t="s">
        <v>647</v>
      </c>
    </row>
    <row r="52" spans="1:9" x14ac:dyDescent="0.35">
      <c r="A52" t="s">
        <v>695</v>
      </c>
      <c r="B52" t="s">
        <v>516</v>
      </c>
      <c r="C52">
        <v>1.3628792037341464E-2</v>
      </c>
      <c r="D52" t="s">
        <v>654</v>
      </c>
      <c r="E52" t="s">
        <v>519</v>
      </c>
      <c r="F52" t="s">
        <v>649</v>
      </c>
      <c r="G52" t="s">
        <v>636</v>
      </c>
      <c r="H52" t="s">
        <v>650</v>
      </c>
      <c r="I5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sqref="A1:A1048576"/>
    </sheetView>
  </sheetViews>
  <sheetFormatPr defaultRowHeight="14.5" x14ac:dyDescent="0.35"/>
  <cols>
    <col min="1" max="1" width="11" bestFit="1" customWidth="1"/>
    <col min="2" max="2" width="19.1796875" bestFit="1" customWidth="1"/>
    <col min="3" max="3" width="11.81640625" bestFit="1" customWidth="1"/>
    <col min="4" max="4" width="6.36328125" bestFit="1" customWidth="1"/>
    <col min="5" max="5" width="8.26953125" bestFit="1" customWidth="1"/>
    <col min="6" max="6" width="6.453125" bestFit="1" customWidth="1"/>
    <col min="7" max="7" width="6.36328125" bestFit="1" customWidth="1"/>
    <col min="8" max="8" width="20.453125" customWidth="1"/>
    <col min="9" max="9" width="12.54296875" customWidth="1"/>
  </cols>
  <sheetData>
    <row r="1" spans="1:9" s="381" customFormat="1" x14ac:dyDescent="0.35">
      <c r="A1" s="381" t="s">
        <v>694</v>
      </c>
      <c r="B1" s="381" t="s">
        <v>499</v>
      </c>
      <c r="C1" s="381" t="s">
        <v>500</v>
      </c>
      <c r="D1" s="381" t="s">
        <v>501</v>
      </c>
      <c r="E1" s="381" t="s">
        <v>502</v>
      </c>
      <c r="F1" s="381" t="s">
        <v>503</v>
      </c>
      <c r="G1" s="381" t="s">
        <v>726</v>
      </c>
      <c r="H1" s="381" t="s">
        <v>521</v>
      </c>
      <c r="I1" s="381" t="s">
        <v>633</v>
      </c>
    </row>
    <row r="2" spans="1:9" x14ac:dyDescent="0.35">
      <c r="B2" t="s">
        <v>639</v>
      </c>
      <c r="C2">
        <v>0.88029999999999997</v>
      </c>
      <c r="D2" t="s">
        <v>641</v>
      </c>
      <c r="E2" t="s">
        <v>637</v>
      </c>
      <c r="F2" t="s">
        <v>648</v>
      </c>
      <c r="G2" t="s">
        <v>636</v>
      </c>
      <c r="H2" t="s">
        <v>655</v>
      </c>
      <c r="I2" t="s">
        <v>638</v>
      </c>
    </row>
    <row r="3" spans="1:9" x14ac:dyDescent="0.35">
      <c r="B3" t="s">
        <v>729</v>
      </c>
      <c r="C3">
        <v>0</v>
      </c>
      <c r="D3" t="s">
        <v>641</v>
      </c>
      <c r="E3" t="s">
        <v>637</v>
      </c>
      <c r="F3" t="s">
        <v>648</v>
      </c>
      <c r="G3" t="s">
        <v>636</v>
      </c>
      <c r="H3" t="s">
        <v>748</v>
      </c>
    </row>
    <row r="4" spans="1:9" x14ac:dyDescent="0.35">
      <c r="B4" t="s">
        <v>730</v>
      </c>
      <c r="C4">
        <v>0.10562895112290346</v>
      </c>
      <c r="D4" t="s">
        <v>641</v>
      </c>
      <c r="E4" t="s">
        <v>637</v>
      </c>
      <c r="F4" t="s">
        <v>648</v>
      </c>
      <c r="G4" t="s">
        <v>636</v>
      </c>
      <c r="H4" t="s">
        <v>748</v>
      </c>
    </row>
    <row r="5" spans="1:9" x14ac:dyDescent="0.35">
      <c r="B5" t="s">
        <v>731</v>
      </c>
      <c r="C5">
        <v>0</v>
      </c>
      <c r="D5" t="s">
        <v>641</v>
      </c>
      <c r="E5" t="s">
        <v>637</v>
      </c>
      <c r="F5" t="s">
        <v>648</v>
      </c>
      <c r="G5" t="s">
        <v>636</v>
      </c>
      <c r="H5" t="s">
        <v>748</v>
      </c>
    </row>
    <row r="6" spans="1:9" x14ac:dyDescent="0.35">
      <c r="B6" t="s">
        <v>545</v>
      </c>
      <c r="C6">
        <v>0</v>
      </c>
      <c r="D6" t="s">
        <v>641</v>
      </c>
      <c r="E6" t="s">
        <v>637</v>
      </c>
      <c r="F6" t="s">
        <v>648</v>
      </c>
      <c r="G6" t="s">
        <v>636</v>
      </c>
      <c r="H6" t="s">
        <v>748</v>
      </c>
    </row>
    <row r="7" spans="1:9" x14ac:dyDescent="0.35">
      <c r="B7" t="s">
        <v>732</v>
      </c>
      <c r="C7">
        <v>4.4392856992300701E-2</v>
      </c>
      <c r="D7" t="s">
        <v>641</v>
      </c>
      <c r="E7" t="s">
        <v>637</v>
      </c>
      <c r="F7" t="s">
        <v>648</v>
      </c>
      <c r="G7" t="s">
        <v>636</v>
      </c>
      <c r="H7" t="s">
        <v>748</v>
      </c>
    </row>
    <row r="8" spans="1:9" x14ac:dyDescent="0.35">
      <c r="B8" t="s">
        <v>542</v>
      </c>
      <c r="C8">
        <v>0</v>
      </c>
      <c r="D8" t="s">
        <v>641</v>
      </c>
      <c r="E8" t="s">
        <v>637</v>
      </c>
      <c r="F8" t="s">
        <v>648</v>
      </c>
      <c r="G8" t="s">
        <v>636</v>
      </c>
      <c r="H8" t="s">
        <v>748</v>
      </c>
    </row>
    <row r="9" spans="1:9" x14ac:dyDescent="0.35">
      <c r="B9" t="s">
        <v>733</v>
      </c>
      <c r="C9">
        <v>0</v>
      </c>
      <c r="D9" t="s">
        <v>641</v>
      </c>
      <c r="E9" t="s">
        <v>637</v>
      </c>
      <c r="F9" t="s">
        <v>648</v>
      </c>
      <c r="G9" t="s">
        <v>636</v>
      </c>
      <c r="H9" t="s">
        <v>748</v>
      </c>
    </row>
    <row r="10" spans="1:9" x14ac:dyDescent="0.35">
      <c r="B10" t="s">
        <v>596</v>
      </c>
      <c r="C10">
        <v>2.9580521317594702E-3</v>
      </c>
      <c r="D10" t="s">
        <v>641</v>
      </c>
      <c r="E10" t="s">
        <v>637</v>
      </c>
      <c r="F10" t="s">
        <v>648</v>
      </c>
      <c r="G10" t="s">
        <v>636</v>
      </c>
      <c r="H10" t="s">
        <v>748</v>
      </c>
    </row>
    <row r="11" spans="1:9" x14ac:dyDescent="0.35">
      <c r="B11" t="s">
        <v>734</v>
      </c>
      <c r="C11">
        <v>7.0860801066775355E-3</v>
      </c>
      <c r="D11" t="s">
        <v>641</v>
      </c>
      <c r="E11" t="s">
        <v>637</v>
      </c>
      <c r="F11" t="s">
        <v>648</v>
      </c>
      <c r="G11" t="s">
        <v>636</v>
      </c>
      <c r="H11" t="s">
        <v>748</v>
      </c>
    </row>
    <row r="12" spans="1:9" x14ac:dyDescent="0.35">
      <c r="B12" t="s">
        <v>735</v>
      </c>
      <c r="C12">
        <v>2.980383763505548E-2</v>
      </c>
      <c r="D12" t="s">
        <v>641</v>
      </c>
      <c r="E12" t="s">
        <v>746</v>
      </c>
      <c r="F12" t="s">
        <v>648</v>
      </c>
      <c r="G12" t="s">
        <v>636</v>
      </c>
      <c r="H12" t="s">
        <v>748</v>
      </c>
    </row>
    <row r="13" spans="1:9" x14ac:dyDescent="0.35">
      <c r="B13" t="s">
        <v>736</v>
      </c>
      <c r="C13">
        <v>6.0684218732886437E-2</v>
      </c>
      <c r="D13" t="s">
        <v>641</v>
      </c>
      <c r="E13" t="s">
        <v>746</v>
      </c>
      <c r="F13" t="s">
        <v>648</v>
      </c>
      <c r="G13" t="s">
        <v>636</v>
      </c>
      <c r="H13" t="s">
        <v>748</v>
      </c>
    </row>
    <row r="14" spans="1:9" x14ac:dyDescent="0.35">
      <c r="B14" t="s">
        <v>737</v>
      </c>
      <c r="C14">
        <v>0</v>
      </c>
      <c r="D14" t="s">
        <v>641</v>
      </c>
      <c r="E14" t="s">
        <v>746</v>
      </c>
      <c r="F14" t="s">
        <v>648</v>
      </c>
      <c r="G14" t="s">
        <v>636</v>
      </c>
      <c r="H14" t="s">
        <v>748</v>
      </c>
    </row>
    <row r="15" spans="1:9" x14ac:dyDescent="0.35">
      <c r="B15" t="s">
        <v>738</v>
      </c>
      <c r="C15">
        <v>0</v>
      </c>
      <c r="D15" t="s">
        <v>641</v>
      </c>
      <c r="E15" t="s">
        <v>746</v>
      </c>
      <c r="F15" t="s">
        <v>648</v>
      </c>
      <c r="G15" t="s">
        <v>636</v>
      </c>
      <c r="H15" t="s">
        <v>748</v>
      </c>
    </row>
    <row r="16" spans="1:9" x14ac:dyDescent="0.35">
      <c r="B16" t="s">
        <v>739</v>
      </c>
      <c r="C16">
        <v>0</v>
      </c>
      <c r="D16" t="s">
        <v>641</v>
      </c>
      <c r="E16" t="s">
        <v>746</v>
      </c>
      <c r="F16" t="s">
        <v>648</v>
      </c>
      <c r="G16" t="s">
        <v>636</v>
      </c>
      <c r="H16" t="s">
        <v>748</v>
      </c>
    </row>
    <row r="17" spans="1:8" x14ac:dyDescent="0.35">
      <c r="B17" t="s">
        <v>740</v>
      </c>
      <c r="C17">
        <v>6.1175599999999997E-2</v>
      </c>
      <c r="D17" t="s">
        <v>641</v>
      </c>
      <c r="E17" t="s">
        <v>746</v>
      </c>
      <c r="F17" t="s">
        <v>648</v>
      </c>
      <c r="G17" t="s">
        <v>636</v>
      </c>
      <c r="H17" t="s">
        <v>748</v>
      </c>
    </row>
    <row r="18" spans="1:8" x14ac:dyDescent="0.35">
      <c r="B18" t="s">
        <v>741</v>
      </c>
      <c r="C18">
        <v>0</v>
      </c>
      <c r="D18" t="s">
        <v>641</v>
      </c>
      <c r="E18" t="s">
        <v>746</v>
      </c>
      <c r="F18" t="s">
        <v>648</v>
      </c>
      <c r="G18" t="s">
        <v>636</v>
      </c>
      <c r="H18" t="s">
        <v>748</v>
      </c>
    </row>
    <row r="19" spans="1:8" x14ac:dyDescent="0.35">
      <c r="B19" t="s">
        <v>742</v>
      </c>
      <c r="C19">
        <v>0</v>
      </c>
      <c r="D19" t="s">
        <v>641</v>
      </c>
      <c r="E19" t="s">
        <v>746</v>
      </c>
      <c r="F19" t="s">
        <v>648</v>
      </c>
      <c r="G19" t="s">
        <v>636</v>
      </c>
      <c r="H19" t="s">
        <v>748</v>
      </c>
    </row>
    <row r="20" spans="1:8" x14ac:dyDescent="0.35">
      <c r="A20" t="s">
        <v>596</v>
      </c>
      <c r="B20" t="s">
        <v>507</v>
      </c>
      <c r="C20">
        <v>4.2181370280955109E-8</v>
      </c>
      <c r="D20" t="s">
        <v>654</v>
      </c>
      <c r="E20" t="s">
        <v>519</v>
      </c>
      <c r="F20" t="s">
        <v>649</v>
      </c>
      <c r="G20" t="s">
        <v>636</v>
      </c>
      <c r="H20" t="s">
        <v>651</v>
      </c>
    </row>
    <row r="21" spans="1:8" x14ac:dyDescent="0.35">
      <c r="A21" t="s">
        <v>596</v>
      </c>
      <c r="B21" t="s">
        <v>517</v>
      </c>
      <c r="C21">
        <v>1.3365903176167257E-7</v>
      </c>
      <c r="D21" t="s">
        <v>654</v>
      </c>
      <c r="E21" t="s">
        <v>519</v>
      </c>
      <c r="F21" t="s">
        <v>649</v>
      </c>
      <c r="G21" t="s">
        <v>636</v>
      </c>
      <c r="H21" t="s">
        <v>651</v>
      </c>
    </row>
    <row r="22" spans="1:8" x14ac:dyDescent="0.35">
      <c r="A22" t="s">
        <v>596</v>
      </c>
      <c r="B22" t="s">
        <v>508</v>
      </c>
      <c r="C22">
        <v>2.6181971738814854E-7</v>
      </c>
      <c r="D22" t="s">
        <v>654</v>
      </c>
      <c r="E22" t="s">
        <v>519</v>
      </c>
      <c r="F22" t="s">
        <v>649</v>
      </c>
      <c r="G22" t="s">
        <v>636</v>
      </c>
      <c r="H22" t="s">
        <v>651</v>
      </c>
    </row>
    <row r="23" spans="1:8" x14ac:dyDescent="0.35">
      <c r="A23" t="s">
        <v>596</v>
      </c>
      <c r="B23" t="s">
        <v>509</v>
      </c>
      <c r="C23">
        <v>4.7027184451621094E-8</v>
      </c>
      <c r="D23" t="s">
        <v>654</v>
      </c>
      <c r="E23" t="s">
        <v>519</v>
      </c>
      <c r="F23" t="s">
        <v>649</v>
      </c>
      <c r="G23" t="s">
        <v>636</v>
      </c>
      <c r="H23" t="s">
        <v>651</v>
      </c>
    </row>
    <row r="24" spans="1:8" x14ac:dyDescent="0.35">
      <c r="A24" t="s">
        <v>596</v>
      </c>
      <c r="B24" t="s">
        <v>510</v>
      </c>
      <c r="C24">
        <v>2.0376000521989457E-8</v>
      </c>
      <c r="D24" t="s">
        <v>654</v>
      </c>
      <c r="E24" t="s">
        <v>519</v>
      </c>
      <c r="F24" t="s">
        <v>649</v>
      </c>
      <c r="G24" t="s">
        <v>636</v>
      </c>
      <c r="H24" t="s">
        <v>651</v>
      </c>
    </row>
    <row r="25" spans="1:8" x14ac:dyDescent="0.35">
      <c r="A25" t="s">
        <v>596</v>
      </c>
      <c r="B25" t="s">
        <v>511</v>
      </c>
      <c r="C25">
        <v>6.4392709566180772E-7</v>
      </c>
      <c r="D25" t="s">
        <v>654</v>
      </c>
      <c r="E25" t="s">
        <v>519</v>
      </c>
      <c r="F25" t="s">
        <v>649</v>
      </c>
      <c r="G25" t="s">
        <v>636</v>
      </c>
      <c r="H25" t="s">
        <v>651</v>
      </c>
    </row>
    <row r="26" spans="1:8" x14ac:dyDescent="0.35">
      <c r="A26" t="s">
        <v>596</v>
      </c>
      <c r="B26" t="s">
        <v>512</v>
      </c>
      <c r="C26">
        <v>1.6734427557619222E-9</v>
      </c>
      <c r="D26" t="s">
        <v>654</v>
      </c>
      <c r="E26" t="s">
        <v>519</v>
      </c>
      <c r="F26" t="s">
        <v>649</v>
      </c>
      <c r="G26" t="s">
        <v>636</v>
      </c>
      <c r="H26" t="s">
        <v>651</v>
      </c>
    </row>
    <row r="27" spans="1:8" x14ac:dyDescent="0.35">
      <c r="A27" t="s">
        <v>596</v>
      </c>
      <c r="B27" t="s">
        <v>513</v>
      </c>
      <c r="C27">
        <v>3.9501867592341983E-9</v>
      </c>
      <c r="D27" t="s">
        <v>654</v>
      </c>
      <c r="E27" t="s">
        <v>519</v>
      </c>
      <c r="F27" t="s">
        <v>649</v>
      </c>
      <c r="G27" t="s">
        <v>636</v>
      </c>
      <c r="H27" t="s">
        <v>651</v>
      </c>
    </row>
    <row r="28" spans="1:8" x14ac:dyDescent="0.35">
      <c r="A28" t="s">
        <v>596</v>
      </c>
      <c r="B28" t="s">
        <v>514</v>
      </c>
      <c r="C28">
        <v>7.4008867343392144E-7</v>
      </c>
      <c r="D28" t="s">
        <v>654</v>
      </c>
      <c r="E28" t="s">
        <v>519</v>
      </c>
      <c r="F28" t="s">
        <v>649</v>
      </c>
      <c r="G28" t="s">
        <v>636</v>
      </c>
      <c r="H28" t="s">
        <v>651</v>
      </c>
    </row>
    <row r="29" spans="1:8" x14ac:dyDescent="0.35">
      <c r="A29" t="s">
        <v>596</v>
      </c>
      <c r="B29" t="s">
        <v>515</v>
      </c>
      <c r="C29">
        <v>5.8473258078211207E-9</v>
      </c>
      <c r="D29" t="s">
        <v>654</v>
      </c>
      <c r="E29" t="s">
        <v>519</v>
      </c>
      <c r="F29" t="s">
        <v>649</v>
      </c>
      <c r="G29" t="s">
        <v>636</v>
      </c>
      <c r="H29" t="s">
        <v>651</v>
      </c>
    </row>
    <row r="30" spans="1:8" x14ac:dyDescent="0.35">
      <c r="A30" t="s">
        <v>596</v>
      </c>
      <c r="B30" t="s">
        <v>516</v>
      </c>
      <c r="C30">
        <v>3.7313562841853035E-4</v>
      </c>
      <c r="D30" t="s">
        <v>654</v>
      </c>
      <c r="E30" t="s">
        <v>519</v>
      </c>
      <c r="F30" t="s">
        <v>649</v>
      </c>
      <c r="G30" t="s">
        <v>636</v>
      </c>
      <c r="H30" t="s">
        <v>656</v>
      </c>
    </row>
    <row r="31" spans="1:8" x14ac:dyDescent="0.35">
      <c r="A31" t="s">
        <v>597</v>
      </c>
      <c r="B31" t="s">
        <v>507</v>
      </c>
      <c r="C31">
        <v>6.9404412249769015E-8</v>
      </c>
      <c r="D31" t="s">
        <v>654</v>
      </c>
      <c r="E31" t="s">
        <v>519</v>
      </c>
      <c r="F31" t="s">
        <v>649</v>
      </c>
      <c r="G31" t="s">
        <v>636</v>
      </c>
      <c r="H31" t="s">
        <v>652</v>
      </c>
    </row>
    <row r="32" spans="1:8" x14ac:dyDescent="0.35">
      <c r="A32" t="s">
        <v>597</v>
      </c>
      <c r="B32" t="s">
        <v>517</v>
      </c>
      <c r="C32">
        <v>1.1382163284616267E-7</v>
      </c>
      <c r="D32" t="s">
        <v>654</v>
      </c>
      <c r="E32" t="s">
        <v>519</v>
      </c>
      <c r="F32" t="s">
        <v>649</v>
      </c>
      <c r="G32" t="s">
        <v>636</v>
      </c>
      <c r="H32" t="s">
        <v>652</v>
      </c>
    </row>
    <row r="33" spans="1:9" x14ac:dyDescent="0.35">
      <c r="A33" t="s">
        <v>597</v>
      </c>
      <c r="B33" t="s">
        <v>508</v>
      </c>
      <c r="C33">
        <v>1.7118292946872803E-7</v>
      </c>
      <c r="D33" t="s">
        <v>654</v>
      </c>
      <c r="E33" t="s">
        <v>519</v>
      </c>
      <c r="F33" t="s">
        <v>649</v>
      </c>
      <c r="G33" t="s">
        <v>636</v>
      </c>
      <c r="H33" t="s">
        <v>652</v>
      </c>
    </row>
    <row r="34" spans="1:9" x14ac:dyDescent="0.35">
      <c r="A34" t="s">
        <v>597</v>
      </c>
      <c r="B34" t="s">
        <v>509</v>
      </c>
      <c r="C34">
        <v>1.9707798276873734E-8</v>
      </c>
      <c r="D34" t="s">
        <v>654</v>
      </c>
      <c r="E34" t="s">
        <v>519</v>
      </c>
      <c r="F34" t="s">
        <v>649</v>
      </c>
      <c r="G34" t="s">
        <v>636</v>
      </c>
      <c r="H34" t="s">
        <v>652</v>
      </c>
    </row>
    <row r="35" spans="1:9" x14ac:dyDescent="0.35">
      <c r="A35" t="s">
        <v>597</v>
      </c>
      <c r="B35" t="s">
        <v>510</v>
      </c>
      <c r="C35">
        <v>1.8570645870591978E-8</v>
      </c>
      <c r="D35" t="s">
        <v>654</v>
      </c>
      <c r="E35" t="s">
        <v>519</v>
      </c>
      <c r="F35" t="s">
        <v>649</v>
      </c>
      <c r="G35" t="s">
        <v>636</v>
      </c>
      <c r="H35" t="s">
        <v>652</v>
      </c>
    </row>
    <row r="36" spans="1:9" x14ac:dyDescent="0.35">
      <c r="A36" t="s">
        <v>597</v>
      </c>
      <c r="B36" t="s">
        <v>511</v>
      </c>
      <c r="C36">
        <v>1.0225606240478159E-7</v>
      </c>
      <c r="D36" t="s">
        <v>654</v>
      </c>
      <c r="E36" t="s">
        <v>519</v>
      </c>
      <c r="F36" t="s">
        <v>649</v>
      </c>
      <c r="G36" t="s">
        <v>636</v>
      </c>
      <c r="H36" t="s">
        <v>652</v>
      </c>
    </row>
    <row r="37" spans="1:9" x14ac:dyDescent="0.35">
      <c r="A37" t="s">
        <v>597</v>
      </c>
      <c r="B37" t="s">
        <v>512</v>
      </c>
      <c r="C37">
        <v>2.5183887289837217E-9</v>
      </c>
      <c r="D37" t="s">
        <v>654</v>
      </c>
      <c r="E37" t="s">
        <v>519</v>
      </c>
      <c r="F37" t="s">
        <v>649</v>
      </c>
      <c r="G37" t="s">
        <v>636</v>
      </c>
      <c r="H37" t="s">
        <v>652</v>
      </c>
    </row>
    <row r="38" spans="1:9" x14ac:dyDescent="0.35">
      <c r="A38" t="s">
        <v>597</v>
      </c>
      <c r="B38" t="s">
        <v>513</v>
      </c>
      <c r="C38">
        <v>5.0358719755715501E-9</v>
      </c>
      <c r="D38" t="s">
        <v>654</v>
      </c>
      <c r="E38" t="s">
        <v>519</v>
      </c>
      <c r="F38" t="s">
        <v>649</v>
      </c>
      <c r="G38" t="s">
        <v>636</v>
      </c>
      <c r="H38" t="s">
        <v>652</v>
      </c>
    </row>
    <row r="39" spans="1:9" x14ac:dyDescent="0.35">
      <c r="A39" t="s">
        <v>597</v>
      </c>
      <c r="B39" t="s">
        <v>514</v>
      </c>
      <c r="C39">
        <v>1.3671931994469058E-6</v>
      </c>
      <c r="D39" t="s">
        <v>654</v>
      </c>
      <c r="E39" t="s">
        <v>519</v>
      </c>
      <c r="F39" t="s">
        <v>649</v>
      </c>
      <c r="G39" t="s">
        <v>636</v>
      </c>
      <c r="H39" t="s">
        <v>652</v>
      </c>
    </row>
    <row r="40" spans="1:9" x14ac:dyDescent="0.35">
      <c r="A40" t="s">
        <v>597</v>
      </c>
      <c r="B40" t="s">
        <v>515</v>
      </c>
      <c r="C40">
        <v>3.9250109805286835E-9</v>
      </c>
      <c r="D40" t="s">
        <v>654</v>
      </c>
      <c r="E40" t="s">
        <v>519</v>
      </c>
      <c r="F40" t="s">
        <v>649</v>
      </c>
      <c r="G40" t="s">
        <v>636</v>
      </c>
      <c r="H40" t="s">
        <v>652</v>
      </c>
    </row>
    <row r="41" spans="1:9" x14ac:dyDescent="0.35">
      <c r="A41" t="s">
        <v>597</v>
      </c>
      <c r="B41" t="s">
        <v>516</v>
      </c>
      <c r="C41">
        <v>5.2658463551034538E-4</v>
      </c>
      <c r="D41" t="s">
        <v>654</v>
      </c>
      <c r="E41" t="s">
        <v>519</v>
      </c>
      <c r="F41" t="s">
        <v>649</v>
      </c>
      <c r="G41" t="s">
        <v>636</v>
      </c>
      <c r="H41" t="s">
        <v>657</v>
      </c>
    </row>
    <row r="42" spans="1:9" x14ac:dyDescent="0.35">
      <c r="A42" t="s">
        <v>695</v>
      </c>
      <c r="B42" t="s">
        <v>507</v>
      </c>
      <c r="C42">
        <v>3.2719047193479605E-6</v>
      </c>
      <c r="D42" t="s">
        <v>654</v>
      </c>
      <c r="E42" t="s">
        <v>519</v>
      </c>
      <c r="F42" t="s">
        <v>649</v>
      </c>
      <c r="G42" t="s">
        <v>636</v>
      </c>
      <c r="H42" t="s">
        <v>653</v>
      </c>
      <c r="I42" t="s">
        <v>647</v>
      </c>
    </row>
    <row r="43" spans="1:9" x14ac:dyDescent="0.35">
      <c r="A43" t="s">
        <v>695</v>
      </c>
      <c r="B43" t="s">
        <v>517</v>
      </c>
      <c r="C43">
        <v>6.0675007540742059E-6</v>
      </c>
      <c r="D43" t="s">
        <v>654</v>
      </c>
      <c r="E43" t="s">
        <v>519</v>
      </c>
      <c r="F43" t="s">
        <v>649</v>
      </c>
      <c r="G43" t="s">
        <v>636</v>
      </c>
      <c r="H43" t="s">
        <v>653</v>
      </c>
      <c r="I43" t="s">
        <v>647</v>
      </c>
    </row>
    <row r="44" spans="1:9" x14ac:dyDescent="0.35">
      <c r="A44" t="s">
        <v>695</v>
      </c>
      <c r="B44" t="s">
        <v>508</v>
      </c>
      <c r="C44">
        <v>8.7176563683838183E-6</v>
      </c>
      <c r="D44" t="s">
        <v>654</v>
      </c>
      <c r="E44" t="s">
        <v>519</v>
      </c>
      <c r="F44" t="s">
        <v>649</v>
      </c>
      <c r="G44" t="s">
        <v>636</v>
      </c>
      <c r="H44" t="s">
        <v>653</v>
      </c>
      <c r="I44" t="s">
        <v>647</v>
      </c>
    </row>
    <row r="45" spans="1:9" x14ac:dyDescent="0.35">
      <c r="A45" t="s">
        <v>695</v>
      </c>
      <c r="B45" t="s">
        <v>509</v>
      </c>
      <c r="C45">
        <v>1.3164966268858504E-6</v>
      </c>
      <c r="D45" t="s">
        <v>654</v>
      </c>
      <c r="E45" t="s">
        <v>519</v>
      </c>
      <c r="F45" t="s">
        <v>649</v>
      </c>
      <c r="G45" t="s">
        <v>636</v>
      </c>
      <c r="H45" t="s">
        <v>653</v>
      </c>
      <c r="I45" t="s">
        <v>647</v>
      </c>
    </row>
    <row r="46" spans="1:9" x14ac:dyDescent="0.35">
      <c r="A46" t="s">
        <v>695</v>
      </c>
      <c r="B46" t="s">
        <v>510</v>
      </c>
      <c r="C46">
        <v>1.1243008135694182E-6</v>
      </c>
      <c r="D46" t="s">
        <v>654</v>
      </c>
      <c r="E46" t="s">
        <v>519</v>
      </c>
      <c r="F46" t="s">
        <v>649</v>
      </c>
      <c r="G46" t="s">
        <v>636</v>
      </c>
      <c r="H46" t="s">
        <v>653</v>
      </c>
      <c r="I46" t="s">
        <v>647</v>
      </c>
    </row>
    <row r="47" spans="1:9" x14ac:dyDescent="0.35">
      <c r="A47" t="s">
        <v>695</v>
      </c>
      <c r="B47" t="s">
        <v>511</v>
      </c>
      <c r="C47">
        <v>5.1380548976589232E-6</v>
      </c>
      <c r="D47" t="s">
        <v>654</v>
      </c>
      <c r="E47" t="s">
        <v>519</v>
      </c>
      <c r="F47" t="s">
        <v>649</v>
      </c>
      <c r="G47" t="s">
        <v>636</v>
      </c>
      <c r="H47" t="s">
        <v>653</v>
      </c>
      <c r="I47" t="s">
        <v>647</v>
      </c>
    </row>
    <row r="48" spans="1:9" x14ac:dyDescent="0.35">
      <c r="A48" t="s">
        <v>695</v>
      </c>
      <c r="B48" t="s">
        <v>512</v>
      </c>
      <c r="C48">
        <v>1.0934938471551034E-7</v>
      </c>
      <c r="D48" t="s">
        <v>654</v>
      </c>
      <c r="E48" t="s">
        <v>519</v>
      </c>
      <c r="F48" t="s">
        <v>649</v>
      </c>
      <c r="G48" t="s">
        <v>636</v>
      </c>
      <c r="H48" t="s">
        <v>653</v>
      </c>
      <c r="I48" t="s">
        <v>647</v>
      </c>
    </row>
    <row r="49" spans="1:9" x14ac:dyDescent="0.35">
      <c r="A49" t="s">
        <v>695</v>
      </c>
      <c r="B49" t="s">
        <v>513</v>
      </c>
      <c r="C49">
        <v>1.5258793795411263E-7</v>
      </c>
      <c r="D49" t="s">
        <v>654</v>
      </c>
      <c r="E49" t="s">
        <v>519</v>
      </c>
      <c r="F49" t="s">
        <v>649</v>
      </c>
      <c r="G49" t="s">
        <v>636</v>
      </c>
      <c r="H49" t="s">
        <v>653</v>
      </c>
      <c r="I49" t="s">
        <v>647</v>
      </c>
    </row>
    <row r="50" spans="1:9" x14ac:dyDescent="0.35">
      <c r="A50" t="s">
        <v>695</v>
      </c>
      <c r="B50" t="s">
        <v>514</v>
      </c>
      <c r="C50">
        <v>2.8230793212354526E-5</v>
      </c>
      <c r="D50" t="s">
        <v>654</v>
      </c>
      <c r="E50" t="s">
        <v>519</v>
      </c>
      <c r="F50" t="s">
        <v>649</v>
      </c>
      <c r="G50" t="s">
        <v>636</v>
      </c>
      <c r="H50" t="s">
        <v>653</v>
      </c>
      <c r="I50" t="s">
        <v>647</v>
      </c>
    </row>
    <row r="51" spans="1:9" x14ac:dyDescent="0.35">
      <c r="A51" t="s">
        <v>695</v>
      </c>
      <c r="B51" t="s">
        <v>515</v>
      </c>
      <c r="C51">
        <v>1.5236138746393614E-7</v>
      </c>
      <c r="D51" t="s">
        <v>654</v>
      </c>
      <c r="E51" t="s">
        <v>519</v>
      </c>
      <c r="F51" t="s">
        <v>649</v>
      </c>
      <c r="G51" t="s">
        <v>636</v>
      </c>
      <c r="H51" t="s">
        <v>653</v>
      </c>
      <c r="I51" t="s">
        <v>647</v>
      </c>
    </row>
    <row r="52" spans="1:9" x14ac:dyDescent="0.35">
      <c r="A52" t="s">
        <v>695</v>
      </c>
      <c r="B52" t="s">
        <v>516</v>
      </c>
      <c r="C52">
        <v>9.7925924880066309E-3</v>
      </c>
      <c r="D52" t="s">
        <v>654</v>
      </c>
      <c r="E52" t="s">
        <v>519</v>
      </c>
      <c r="F52" t="s">
        <v>649</v>
      </c>
      <c r="G52" t="s">
        <v>636</v>
      </c>
      <c r="H52" t="s">
        <v>658</v>
      </c>
      <c r="I52" t="s">
        <v>647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F19" sqref="F19"/>
    </sheetView>
  </sheetViews>
  <sheetFormatPr defaultRowHeight="14.5" x14ac:dyDescent="0.35"/>
  <cols>
    <col min="1" max="1" width="11" bestFit="1" customWidth="1"/>
    <col min="2" max="2" width="19.1796875" bestFit="1" customWidth="1"/>
    <col min="3" max="3" width="11.81640625" bestFit="1" customWidth="1"/>
    <col min="4" max="4" width="6.36328125" bestFit="1" customWidth="1"/>
    <col min="5" max="5" width="8.26953125" bestFit="1" customWidth="1"/>
    <col min="6" max="6" width="6.453125" bestFit="1" customWidth="1"/>
    <col min="7" max="7" width="6.36328125" bestFit="1" customWidth="1"/>
    <col min="8" max="8" width="20.54296875" customWidth="1"/>
    <col min="9" max="9" width="12.54296875" customWidth="1"/>
  </cols>
  <sheetData>
    <row r="1" spans="1:9" s="381" customFormat="1" x14ac:dyDescent="0.35">
      <c r="A1" s="381" t="s">
        <v>694</v>
      </c>
      <c r="B1" s="381" t="s">
        <v>499</v>
      </c>
      <c r="C1" s="381" t="s">
        <v>500</v>
      </c>
      <c r="D1" s="381" t="s">
        <v>501</v>
      </c>
      <c r="E1" s="381" t="s">
        <v>502</v>
      </c>
      <c r="F1" s="381" t="s">
        <v>503</v>
      </c>
      <c r="G1" s="381" t="s">
        <v>726</v>
      </c>
      <c r="H1" s="381" t="s">
        <v>521</v>
      </c>
      <c r="I1" s="381" t="s">
        <v>633</v>
      </c>
    </row>
    <row r="2" spans="1:9" x14ac:dyDescent="0.35">
      <c r="B2" t="s">
        <v>639</v>
      </c>
      <c r="C2">
        <v>1.0007999999999999</v>
      </c>
      <c r="D2" t="s">
        <v>641</v>
      </c>
      <c r="E2" t="s">
        <v>637</v>
      </c>
      <c r="F2" t="s">
        <v>648</v>
      </c>
      <c r="G2" t="s">
        <v>636</v>
      </c>
      <c r="H2" t="s">
        <v>660</v>
      </c>
      <c r="I2" t="s">
        <v>638</v>
      </c>
    </row>
    <row r="3" spans="1:9" x14ac:dyDescent="0.35">
      <c r="B3" t="s">
        <v>729</v>
      </c>
      <c r="C3">
        <v>0</v>
      </c>
      <c r="D3" t="s">
        <v>641</v>
      </c>
      <c r="E3" t="s">
        <v>637</v>
      </c>
      <c r="F3" t="s">
        <v>648</v>
      </c>
      <c r="G3" t="s">
        <v>636</v>
      </c>
      <c r="H3" t="s">
        <v>749</v>
      </c>
    </row>
    <row r="4" spans="1:9" x14ac:dyDescent="0.35">
      <c r="B4" t="s">
        <v>730</v>
      </c>
      <c r="C4">
        <v>3.1057672648011368E-2</v>
      </c>
      <c r="D4" t="s">
        <v>641</v>
      </c>
      <c r="E4" t="s">
        <v>637</v>
      </c>
      <c r="F4" t="s">
        <v>648</v>
      </c>
      <c r="G4" t="s">
        <v>636</v>
      </c>
      <c r="H4" t="s">
        <v>749</v>
      </c>
    </row>
    <row r="5" spans="1:9" x14ac:dyDescent="0.35">
      <c r="B5" t="s">
        <v>731</v>
      </c>
      <c r="C5">
        <v>0</v>
      </c>
      <c r="D5" t="s">
        <v>641</v>
      </c>
      <c r="E5" t="s">
        <v>637</v>
      </c>
      <c r="F5" t="s">
        <v>648</v>
      </c>
      <c r="G5" t="s">
        <v>636</v>
      </c>
      <c r="H5" t="s">
        <v>749</v>
      </c>
    </row>
    <row r="6" spans="1:9" x14ac:dyDescent="0.35">
      <c r="B6" t="s">
        <v>545</v>
      </c>
      <c r="C6">
        <v>0</v>
      </c>
      <c r="D6" t="s">
        <v>641</v>
      </c>
      <c r="E6" t="s">
        <v>637</v>
      </c>
      <c r="F6" t="s">
        <v>648</v>
      </c>
      <c r="G6" t="s">
        <v>636</v>
      </c>
      <c r="H6" t="s">
        <v>749</v>
      </c>
    </row>
    <row r="7" spans="1:9" x14ac:dyDescent="0.35">
      <c r="B7" t="s">
        <v>732</v>
      </c>
      <c r="C7">
        <v>5.1881782661045803E-2</v>
      </c>
      <c r="D7" t="s">
        <v>641</v>
      </c>
      <c r="E7" t="s">
        <v>637</v>
      </c>
      <c r="F7" t="s">
        <v>648</v>
      </c>
      <c r="G7" t="s">
        <v>636</v>
      </c>
      <c r="H7" t="s">
        <v>749</v>
      </c>
    </row>
    <row r="8" spans="1:9" x14ac:dyDescent="0.35">
      <c r="B8" t="s">
        <v>542</v>
      </c>
      <c r="C8">
        <v>0</v>
      </c>
      <c r="D8" t="s">
        <v>641</v>
      </c>
      <c r="E8" t="s">
        <v>637</v>
      </c>
      <c r="F8" t="s">
        <v>648</v>
      </c>
      <c r="G8" t="s">
        <v>636</v>
      </c>
      <c r="H8" t="s">
        <v>749</v>
      </c>
    </row>
    <row r="9" spans="1:9" x14ac:dyDescent="0.35">
      <c r="B9" t="s">
        <v>733</v>
      </c>
      <c r="C9">
        <v>0</v>
      </c>
      <c r="D9" t="s">
        <v>641</v>
      </c>
      <c r="E9" t="s">
        <v>637</v>
      </c>
      <c r="F9" t="s">
        <v>648</v>
      </c>
      <c r="G9" t="s">
        <v>636</v>
      </c>
      <c r="H9" t="s">
        <v>749</v>
      </c>
    </row>
    <row r="10" spans="1:9" x14ac:dyDescent="0.35">
      <c r="B10" t="s">
        <v>596</v>
      </c>
      <c r="C10">
        <v>3.2128626877253133E-3</v>
      </c>
      <c r="D10" t="s">
        <v>641</v>
      </c>
      <c r="E10" t="s">
        <v>637</v>
      </c>
      <c r="F10" t="s">
        <v>648</v>
      </c>
      <c r="G10" t="s">
        <v>636</v>
      </c>
      <c r="H10" t="s">
        <v>749</v>
      </c>
    </row>
    <row r="11" spans="1:9" x14ac:dyDescent="0.35">
      <c r="B11" t="s">
        <v>734</v>
      </c>
      <c r="C11">
        <v>1.2910948208081354E-2</v>
      </c>
      <c r="D11" t="s">
        <v>641</v>
      </c>
      <c r="E11" t="s">
        <v>637</v>
      </c>
      <c r="F11" t="s">
        <v>648</v>
      </c>
      <c r="G11" t="s">
        <v>636</v>
      </c>
      <c r="H11" t="s">
        <v>749</v>
      </c>
    </row>
    <row r="12" spans="1:9" x14ac:dyDescent="0.35">
      <c r="B12" t="s">
        <v>735</v>
      </c>
      <c r="C12">
        <v>9.2334619578452182E-3</v>
      </c>
      <c r="D12" t="s">
        <v>641</v>
      </c>
      <c r="E12" t="s">
        <v>746</v>
      </c>
      <c r="F12" t="s">
        <v>648</v>
      </c>
      <c r="G12" t="s">
        <v>636</v>
      </c>
      <c r="H12" t="s">
        <v>749</v>
      </c>
    </row>
    <row r="13" spans="1:9" x14ac:dyDescent="0.35">
      <c r="B13" t="s">
        <v>736</v>
      </c>
      <c r="C13">
        <v>9.9162428633497331E-5</v>
      </c>
      <c r="D13" t="s">
        <v>641</v>
      </c>
      <c r="E13" t="s">
        <v>746</v>
      </c>
      <c r="F13" t="s">
        <v>648</v>
      </c>
      <c r="G13" t="s">
        <v>636</v>
      </c>
      <c r="H13" t="s">
        <v>749</v>
      </c>
    </row>
    <row r="14" spans="1:9" x14ac:dyDescent="0.35">
      <c r="B14" t="s">
        <v>737</v>
      </c>
      <c r="C14">
        <v>0</v>
      </c>
      <c r="D14" t="s">
        <v>641</v>
      </c>
      <c r="E14" t="s">
        <v>746</v>
      </c>
      <c r="F14" t="s">
        <v>648</v>
      </c>
      <c r="G14" t="s">
        <v>636</v>
      </c>
      <c r="H14" t="s">
        <v>749</v>
      </c>
    </row>
    <row r="15" spans="1:9" x14ac:dyDescent="0.35">
      <c r="B15" t="s">
        <v>738</v>
      </c>
      <c r="C15">
        <v>0</v>
      </c>
      <c r="D15" t="s">
        <v>641</v>
      </c>
      <c r="E15" t="s">
        <v>746</v>
      </c>
      <c r="F15" t="s">
        <v>648</v>
      </c>
      <c r="G15" t="s">
        <v>636</v>
      </c>
      <c r="H15" t="s">
        <v>749</v>
      </c>
    </row>
    <row r="16" spans="1:9" x14ac:dyDescent="0.35">
      <c r="B16" t="s">
        <v>739</v>
      </c>
      <c r="C16">
        <v>0</v>
      </c>
      <c r="D16" t="s">
        <v>641</v>
      </c>
      <c r="E16" t="s">
        <v>746</v>
      </c>
      <c r="F16" t="s">
        <v>648</v>
      </c>
      <c r="G16" t="s">
        <v>636</v>
      </c>
      <c r="H16" t="s">
        <v>749</v>
      </c>
    </row>
    <row r="17" spans="1:8" x14ac:dyDescent="0.35">
      <c r="B17" t="s">
        <v>740</v>
      </c>
      <c r="C17">
        <v>5.8068500000000002E-2</v>
      </c>
      <c r="D17" t="s">
        <v>641</v>
      </c>
      <c r="E17" t="s">
        <v>746</v>
      </c>
      <c r="F17" t="s">
        <v>648</v>
      </c>
      <c r="G17" t="s">
        <v>636</v>
      </c>
      <c r="H17" t="s">
        <v>749</v>
      </c>
    </row>
    <row r="18" spans="1:8" x14ac:dyDescent="0.35">
      <c r="B18" t="s">
        <v>741</v>
      </c>
      <c r="C18">
        <v>0</v>
      </c>
      <c r="D18" t="s">
        <v>641</v>
      </c>
      <c r="E18" t="s">
        <v>746</v>
      </c>
      <c r="F18" t="s">
        <v>648</v>
      </c>
      <c r="G18" t="s">
        <v>636</v>
      </c>
      <c r="H18" t="s">
        <v>749</v>
      </c>
    </row>
    <row r="19" spans="1:8" x14ac:dyDescent="0.35">
      <c r="B19" t="s">
        <v>742</v>
      </c>
      <c r="C19">
        <v>0</v>
      </c>
      <c r="D19" t="s">
        <v>641</v>
      </c>
      <c r="E19" t="s">
        <v>746</v>
      </c>
      <c r="F19" t="s">
        <v>648</v>
      </c>
      <c r="G19" t="s">
        <v>636</v>
      </c>
      <c r="H19" t="s">
        <v>749</v>
      </c>
    </row>
    <row r="20" spans="1:8" x14ac:dyDescent="0.35">
      <c r="A20" t="s">
        <v>596</v>
      </c>
      <c r="B20" t="s">
        <v>507</v>
      </c>
      <c r="C20">
        <v>4.5814929776844764E-8</v>
      </c>
      <c r="D20" t="s">
        <v>654</v>
      </c>
      <c r="E20" t="s">
        <v>519</v>
      </c>
      <c r="F20" t="s">
        <v>649</v>
      </c>
      <c r="G20" t="s">
        <v>636</v>
      </c>
      <c r="H20" t="s">
        <v>651</v>
      </c>
    </row>
    <row r="21" spans="1:8" x14ac:dyDescent="0.35">
      <c r="A21" t="s">
        <v>596</v>
      </c>
      <c r="B21" t="s">
        <v>517</v>
      </c>
      <c r="C21">
        <v>1.4517259902689526E-7</v>
      </c>
      <c r="D21" t="s">
        <v>654</v>
      </c>
      <c r="E21" t="s">
        <v>519</v>
      </c>
      <c r="F21" t="s">
        <v>649</v>
      </c>
      <c r="G21" t="s">
        <v>636</v>
      </c>
      <c r="H21" t="s">
        <v>651</v>
      </c>
    </row>
    <row r="22" spans="1:8" x14ac:dyDescent="0.35">
      <c r="A22" t="s">
        <v>596</v>
      </c>
      <c r="B22" t="s">
        <v>508</v>
      </c>
      <c r="C22">
        <v>2.843732170490256E-7</v>
      </c>
      <c r="D22" t="s">
        <v>654</v>
      </c>
      <c r="E22" t="s">
        <v>519</v>
      </c>
      <c r="F22" t="s">
        <v>649</v>
      </c>
      <c r="G22" t="s">
        <v>636</v>
      </c>
      <c r="H22" t="s">
        <v>651</v>
      </c>
    </row>
    <row r="23" spans="1:8" x14ac:dyDescent="0.35">
      <c r="A23" t="s">
        <v>596</v>
      </c>
      <c r="B23" t="s">
        <v>509</v>
      </c>
      <c r="C23">
        <v>5.1078168843332343E-8</v>
      </c>
      <c r="D23" t="s">
        <v>654</v>
      </c>
      <c r="E23" t="s">
        <v>519</v>
      </c>
      <c r="F23" t="s">
        <v>649</v>
      </c>
      <c r="G23" t="s">
        <v>636</v>
      </c>
      <c r="H23" t="s">
        <v>651</v>
      </c>
    </row>
    <row r="24" spans="1:8" x14ac:dyDescent="0.35">
      <c r="A24" t="s">
        <v>596</v>
      </c>
      <c r="B24" t="s">
        <v>510</v>
      </c>
      <c r="C24">
        <v>2.213121638367888E-8</v>
      </c>
      <c r="D24" t="s">
        <v>654</v>
      </c>
      <c r="E24" t="s">
        <v>519</v>
      </c>
      <c r="F24" t="s">
        <v>649</v>
      </c>
      <c r="G24" t="s">
        <v>636</v>
      </c>
      <c r="H24" t="s">
        <v>651</v>
      </c>
    </row>
    <row r="25" spans="1:8" x14ac:dyDescent="0.35">
      <c r="A25" t="s">
        <v>596</v>
      </c>
      <c r="B25" t="s">
        <v>511</v>
      </c>
      <c r="C25">
        <v>6.9939583452729215E-7</v>
      </c>
      <c r="D25" t="s">
        <v>654</v>
      </c>
      <c r="E25" t="s">
        <v>519</v>
      </c>
      <c r="F25" t="s">
        <v>649</v>
      </c>
      <c r="G25" t="s">
        <v>636</v>
      </c>
      <c r="H25" t="s">
        <v>651</v>
      </c>
    </row>
    <row r="26" spans="1:8" x14ac:dyDescent="0.35">
      <c r="A26" t="s">
        <v>596</v>
      </c>
      <c r="B26" t="s">
        <v>512</v>
      </c>
      <c r="C26">
        <v>1.8175953467167929E-9</v>
      </c>
      <c r="D26" t="s">
        <v>654</v>
      </c>
      <c r="E26" t="s">
        <v>519</v>
      </c>
      <c r="F26" t="s">
        <v>649</v>
      </c>
      <c r="G26" t="s">
        <v>636</v>
      </c>
      <c r="H26" t="s">
        <v>651</v>
      </c>
    </row>
    <row r="27" spans="1:8" x14ac:dyDescent="0.35">
      <c r="A27" t="s">
        <v>596</v>
      </c>
      <c r="B27" t="s">
        <v>513</v>
      </c>
      <c r="C27">
        <v>4.2904611152816957E-9</v>
      </c>
      <c r="D27" t="s">
        <v>654</v>
      </c>
      <c r="E27" t="s">
        <v>519</v>
      </c>
      <c r="F27" t="s">
        <v>649</v>
      </c>
      <c r="G27" t="s">
        <v>636</v>
      </c>
      <c r="H27" t="s">
        <v>651</v>
      </c>
    </row>
    <row r="28" spans="1:8" x14ac:dyDescent="0.35">
      <c r="A28" t="s">
        <v>596</v>
      </c>
      <c r="B28" t="s">
        <v>514</v>
      </c>
      <c r="C28">
        <v>8.0384089886530732E-7</v>
      </c>
      <c r="D28" t="s">
        <v>654</v>
      </c>
      <c r="E28" t="s">
        <v>519</v>
      </c>
      <c r="F28" t="s">
        <v>649</v>
      </c>
      <c r="G28" t="s">
        <v>636</v>
      </c>
      <c r="H28" t="s">
        <v>651</v>
      </c>
    </row>
    <row r="29" spans="1:8" x14ac:dyDescent="0.35">
      <c r="A29" t="s">
        <v>596</v>
      </c>
      <c r="B29" t="s">
        <v>515</v>
      </c>
      <c r="C29">
        <v>6.3510222518449384E-9</v>
      </c>
      <c r="D29" t="s">
        <v>654</v>
      </c>
      <c r="E29" t="s">
        <v>519</v>
      </c>
      <c r="F29" t="s">
        <v>649</v>
      </c>
      <c r="G29" t="s">
        <v>636</v>
      </c>
      <c r="H29" t="s">
        <v>651</v>
      </c>
    </row>
    <row r="30" spans="1:8" x14ac:dyDescent="0.35">
      <c r="A30" t="s">
        <v>596</v>
      </c>
      <c r="B30" t="s">
        <v>516</v>
      </c>
      <c r="C30">
        <v>4.052780291244423E-4</v>
      </c>
      <c r="D30" t="s">
        <v>654</v>
      </c>
      <c r="E30" t="s">
        <v>519</v>
      </c>
      <c r="F30" t="s">
        <v>649</v>
      </c>
      <c r="G30" t="s">
        <v>636</v>
      </c>
      <c r="H30" t="s">
        <v>661</v>
      </c>
    </row>
    <row r="31" spans="1:8" x14ac:dyDescent="0.35">
      <c r="A31" t="s">
        <v>597</v>
      </c>
      <c r="B31" t="s">
        <v>507</v>
      </c>
      <c r="C31">
        <v>1.2645591899598779E-7</v>
      </c>
      <c r="D31" t="s">
        <v>654</v>
      </c>
      <c r="E31" t="s">
        <v>519</v>
      </c>
      <c r="F31" t="s">
        <v>649</v>
      </c>
      <c r="G31" t="s">
        <v>636</v>
      </c>
      <c r="H31" t="s">
        <v>652</v>
      </c>
    </row>
    <row r="32" spans="1:8" x14ac:dyDescent="0.35">
      <c r="A32" t="s">
        <v>597</v>
      </c>
      <c r="B32" t="s">
        <v>517</v>
      </c>
      <c r="C32">
        <v>2.0738478601889338E-7</v>
      </c>
      <c r="D32" t="s">
        <v>654</v>
      </c>
      <c r="E32" t="s">
        <v>519</v>
      </c>
      <c r="F32" t="s">
        <v>649</v>
      </c>
      <c r="G32" t="s">
        <v>636</v>
      </c>
      <c r="H32" t="s">
        <v>652</v>
      </c>
    </row>
    <row r="33" spans="1:9" x14ac:dyDescent="0.35">
      <c r="A33" t="s">
        <v>597</v>
      </c>
      <c r="B33" t="s">
        <v>508</v>
      </c>
      <c r="C33">
        <v>3.1189796096091001E-7</v>
      </c>
      <c r="D33" t="s">
        <v>654</v>
      </c>
      <c r="E33" t="s">
        <v>519</v>
      </c>
      <c r="F33" t="s">
        <v>649</v>
      </c>
      <c r="G33" t="s">
        <v>636</v>
      </c>
      <c r="H33" t="s">
        <v>652</v>
      </c>
    </row>
    <row r="34" spans="1:9" x14ac:dyDescent="0.35">
      <c r="A34" t="s">
        <v>597</v>
      </c>
      <c r="B34" t="s">
        <v>509</v>
      </c>
      <c r="C34">
        <v>3.5907915097975721E-8</v>
      </c>
      <c r="D34" t="s">
        <v>654</v>
      </c>
      <c r="E34" t="s">
        <v>519</v>
      </c>
      <c r="F34" t="s">
        <v>649</v>
      </c>
      <c r="G34" t="s">
        <v>636</v>
      </c>
      <c r="H34" t="s">
        <v>652</v>
      </c>
    </row>
    <row r="35" spans="1:9" x14ac:dyDescent="0.35">
      <c r="A35" t="s">
        <v>597</v>
      </c>
      <c r="B35" t="s">
        <v>510</v>
      </c>
      <c r="C35">
        <v>3.3836005720552291E-8</v>
      </c>
      <c r="D35" t="s">
        <v>654</v>
      </c>
      <c r="E35" t="s">
        <v>519</v>
      </c>
      <c r="F35" t="s">
        <v>649</v>
      </c>
      <c r="G35" t="s">
        <v>636</v>
      </c>
      <c r="H35" t="s">
        <v>652</v>
      </c>
    </row>
    <row r="36" spans="1:9" x14ac:dyDescent="0.35">
      <c r="A36" t="s">
        <v>597</v>
      </c>
      <c r="B36" t="s">
        <v>511</v>
      </c>
      <c r="C36">
        <v>1.8631213672371048E-7</v>
      </c>
      <c r="D36" t="s">
        <v>654</v>
      </c>
      <c r="E36" t="s">
        <v>519</v>
      </c>
      <c r="F36" t="s">
        <v>649</v>
      </c>
      <c r="G36" t="s">
        <v>636</v>
      </c>
      <c r="H36" t="s">
        <v>652</v>
      </c>
    </row>
    <row r="37" spans="1:9" x14ac:dyDescent="0.35">
      <c r="A37" t="s">
        <v>597</v>
      </c>
      <c r="B37" t="s">
        <v>512</v>
      </c>
      <c r="C37">
        <v>4.5885434483141817E-9</v>
      </c>
      <c r="D37" t="s">
        <v>654</v>
      </c>
      <c r="E37" t="s">
        <v>519</v>
      </c>
      <c r="F37" t="s">
        <v>649</v>
      </c>
      <c r="G37" t="s">
        <v>636</v>
      </c>
      <c r="H37" t="s">
        <v>652</v>
      </c>
    </row>
    <row r="38" spans="1:9" x14ac:dyDescent="0.35">
      <c r="A38" t="s">
        <v>597</v>
      </c>
      <c r="B38" t="s">
        <v>513</v>
      </c>
      <c r="C38">
        <v>9.1754370936144649E-9</v>
      </c>
      <c r="D38" t="s">
        <v>654</v>
      </c>
      <c r="E38" t="s">
        <v>519</v>
      </c>
      <c r="F38" t="s">
        <v>649</v>
      </c>
      <c r="G38" t="s">
        <v>636</v>
      </c>
      <c r="H38" t="s">
        <v>652</v>
      </c>
    </row>
    <row r="39" spans="1:9" x14ac:dyDescent="0.35">
      <c r="A39" t="s">
        <v>597</v>
      </c>
      <c r="B39" t="s">
        <v>514</v>
      </c>
      <c r="C39">
        <v>2.4910472818203093E-6</v>
      </c>
      <c r="D39" t="s">
        <v>654</v>
      </c>
      <c r="E39" t="s">
        <v>519</v>
      </c>
      <c r="F39" t="s">
        <v>649</v>
      </c>
      <c r="G39" t="s">
        <v>636</v>
      </c>
      <c r="H39" t="s">
        <v>652</v>
      </c>
    </row>
    <row r="40" spans="1:9" x14ac:dyDescent="0.35">
      <c r="A40" t="s">
        <v>597</v>
      </c>
      <c r="B40" t="s">
        <v>515</v>
      </c>
      <c r="C40">
        <v>7.1514310765415308E-9</v>
      </c>
      <c r="D40" t="s">
        <v>654</v>
      </c>
      <c r="E40" t="s">
        <v>519</v>
      </c>
      <c r="F40" t="s">
        <v>649</v>
      </c>
      <c r="G40" t="s">
        <v>636</v>
      </c>
      <c r="H40" t="s">
        <v>652</v>
      </c>
    </row>
    <row r="41" spans="1:9" x14ac:dyDescent="0.35">
      <c r="A41" t="s">
        <v>597</v>
      </c>
      <c r="B41" t="s">
        <v>516</v>
      </c>
      <c r="C41">
        <v>9.5944539913382252E-4</v>
      </c>
      <c r="D41" t="s">
        <v>654</v>
      </c>
      <c r="E41" t="s">
        <v>519</v>
      </c>
      <c r="F41" t="s">
        <v>649</v>
      </c>
      <c r="G41" t="s">
        <v>636</v>
      </c>
      <c r="H41" t="s">
        <v>662</v>
      </c>
    </row>
    <row r="42" spans="1:9" x14ac:dyDescent="0.35">
      <c r="A42" t="s">
        <v>695</v>
      </c>
      <c r="B42" t="s">
        <v>507</v>
      </c>
      <c r="C42">
        <v>2.4181474212985229E-6</v>
      </c>
      <c r="D42" t="s">
        <v>654</v>
      </c>
      <c r="E42" t="s">
        <v>519</v>
      </c>
      <c r="F42" t="s">
        <v>649</v>
      </c>
      <c r="G42" t="s">
        <v>636</v>
      </c>
      <c r="H42" t="s">
        <v>653</v>
      </c>
      <c r="I42" t="s">
        <v>647</v>
      </c>
    </row>
    <row r="43" spans="1:9" x14ac:dyDescent="0.35">
      <c r="A43" t="s">
        <v>695</v>
      </c>
      <c r="B43" t="s">
        <v>517</v>
      </c>
      <c r="C43">
        <v>3.6885673847526303E-6</v>
      </c>
      <c r="D43" t="s">
        <v>654</v>
      </c>
      <c r="E43" t="s">
        <v>519</v>
      </c>
      <c r="F43" t="s">
        <v>649</v>
      </c>
      <c r="G43" t="s">
        <v>636</v>
      </c>
      <c r="H43" t="s">
        <v>653</v>
      </c>
      <c r="I43" t="s">
        <v>647</v>
      </c>
    </row>
    <row r="44" spans="1:9" x14ac:dyDescent="0.35">
      <c r="A44" t="s">
        <v>695</v>
      </c>
      <c r="B44" t="s">
        <v>508</v>
      </c>
      <c r="C44">
        <v>5.3525147182852869E-6</v>
      </c>
      <c r="D44" t="s">
        <v>654</v>
      </c>
      <c r="E44" t="s">
        <v>519</v>
      </c>
      <c r="F44" t="s">
        <v>649</v>
      </c>
      <c r="G44" t="s">
        <v>636</v>
      </c>
      <c r="H44" t="s">
        <v>653</v>
      </c>
      <c r="I44" t="s">
        <v>647</v>
      </c>
    </row>
    <row r="45" spans="1:9" x14ac:dyDescent="0.35">
      <c r="A45" t="s">
        <v>695</v>
      </c>
      <c r="B45" t="s">
        <v>509</v>
      </c>
      <c r="C45">
        <v>6.6924481083852101E-7</v>
      </c>
      <c r="D45" t="s">
        <v>654</v>
      </c>
      <c r="E45" t="s">
        <v>519</v>
      </c>
      <c r="F45" t="s">
        <v>649</v>
      </c>
      <c r="G45" t="s">
        <v>636</v>
      </c>
      <c r="H45" t="s">
        <v>653</v>
      </c>
      <c r="I45" t="s">
        <v>647</v>
      </c>
    </row>
    <row r="46" spans="1:9" x14ac:dyDescent="0.35">
      <c r="A46" t="s">
        <v>695</v>
      </c>
      <c r="B46" t="s">
        <v>510</v>
      </c>
      <c r="C46">
        <v>5.588074365967737E-7</v>
      </c>
      <c r="D46" t="s">
        <v>654</v>
      </c>
      <c r="E46" t="s">
        <v>519</v>
      </c>
      <c r="F46" t="s">
        <v>649</v>
      </c>
      <c r="G46" t="s">
        <v>636</v>
      </c>
      <c r="H46" t="s">
        <v>653</v>
      </c>
      <c r="I46" t="s">
        <v>647</v>
      </c>
    </row>
    <row r="47" spans="1:9" x14ac:dyDescent="0.35">
      <c r="A47" t="s">
        <v>695</v>
      </c>
      <c r="B47" t="s">
        <v>511</v>
      </c>
      <c r="C47">
        <v>2.4450087707985413E-6</v>
      </c>
      <c r="D47" t="s">
        <v>654</v>
      </c>
      <c r="E47" t="s">
        <v>519</v>
      </c>
      <c r="F47" t="s">
        <v>649</v>
      </c>
      <c r="G47" t="s">
        <v>636</v>
      </c>
      <c r="H47" t="s">
        <v>653</v>
      </c>
      <c r="I47" t="s">
        <v>647</v>
      </c>
    </row>
    <row r="48" spans="1:9" x14ac:dyDescent="0.35">
      <c r="A48" t="s">
        <v>695</v>
      </c>
      <c r="B48" t="s">
        <v>512</v>
      </c>
      <c r="C48">
        <v>7.8082158259722551E-8</v>
      </c>
      <c r="D48" t="s">
        <v>654</v>
      </c>
      <c r="E48" t="s">
        <v>519</v>
      </c>
      <c r="F48" t="s">
        <v>649</v>
      </c>
      <c r="G48" t="s">
        <v>636</v>
      </c>
      <c r="H48" t="s">
        <v>653</v>
      </c>
      <c r="I48" t="s">
        <v>647</v>
      </c>
    </row>
    <row r="49" spans="1:9" x14ac:dyDescent="0.35">
      <c r="A49" t="s">
        <v>695</v>
      </c>
      <c r="B49" t="s">
        <v>513</v>
      </c>
      <c r="C49">
        <v>1.0253006849155064E-7</v>
      </c>
      <c r="D49" t="s">
        <v>654</v>
      </c>
      <c r="E49" t="s">
        <v>519</v>
      </c>
      <c r="F49" t="s">
        <v>649</v>
      </c>
      <c r="G49" t="s">
        <v>636</v>
      </c>
      <c r="H49" t="s">
        <v>653</v>
      </c>
      <c r="I49" t="s">
        <v>647</v>
      </c>
    </row>
    <row r="50" spans="1:9" x14ac:dyDescent="0.35">
      <c r="A50" t="s">
        <v>695</v>
      </c>
      <c r="B50" t="s">
        <v>514</v>
      </c>
      <c r="C50">
        <v>1.7291953526411974E-5</v>
      </c>
      <c r="D50" t="s">
        <v>654</v>
      </c>
      <c r="E50" t="s">
        <v>519</v>
      </c>
      <c r="F50" t="s">
        <v>649</v>
      </c>
      <c r="G50" t="s">
        <v>636</v>
      </c>
      <c r="H50" t="s">
        <v>653</v>
      </c>
      <c r="I50" t="s">
        <v>647</v>
      </c>
    </row>
    <row r="51" spans="1:9" x14ac:dyDescent="0.35">
      <c r="A51" t="s">
        <v>695</v>
      </c>
      <c r="B51" t="s">
        <v>515</v>
      </c>
      <c r="C51">
        <v>1.2726156533064765E-7</v>
      </c>
      <c r="D51" t="s">
        <v>654</v>
      </c>
      <c r="E51" t="s">
        <v>519</v>
      </c>
      <c r="F51" t="s">
        <v>649</v>
      </c>
      <c r="G51" t="s">
        <v>636</v>
      </c>
      <c r="H51" t="s">
        <v>653</v>
      </c>
      <c r="I51" t="s">
        <v>647</v>
      </c>
    </row>
    <row r="52" spans="1:9" x14ac:dyDescent="0.35">
      <c r="A52" t="s">
        <v>695</v>
      </c>
      <c r="B52" t="s">
        <v>516</v>
      </c>
      <c r="C52">
        <v>7.0500418524546806E-3</v>
      </c>
      <c r="D52" t="s">
        <v>654</v>
      </c>
      <c r="E52" t="s">
        <v>519</v>
      </c>
      <c r="F52" t="s">
        <v>649</v>
      </c>
      <c r="G52" t="s">
        <v>636</v>
      </c>
      <c r="H52" t="s">
        <v>663</v>
      </c>
      <c r="I52" t="s">
        <v>647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9"/>
  <sheetViews>
    <sheetView tabSelected="1" zoomScale="85" zoomScaleNormal="85" workbookViewId="0">
      <pane ySplit="1" topLeftCell="A294" activePane="bottomLeft" state="frozen"/>
      <selection pane="bottomLeft" activeCell="H318" sqref="H318"/>
    </sheetView>
  </sheetViews>
  <sheetFormatPr defaultRowHeight="14.5" x14ac:dyDescent="0.35"/>
  <cols>
    <col min="1" max="1" width="17.90625" style="395" bestFit="1" customWidth="1"/>
    <col min="2" max="2" width="17.90625" style="395" customWidth="1"/>
    <col min="3" max="3" width="12" style="395" bestFit="1" customWidth="1"/>
    <col min="4" max="4" width="16.08984375" style="395" customWidth="1"/>
    <col min="5" max="5" width="28.7265625" style="395" customWidth="1"/>
    <col min="6" max="6" width="5.81640625" style="395" bestFit="1" customWidth="1"/>
    <col min="7" max="7" width="8.1796875" style="397" bestFit="1" customWidth="1"/>
    <col min="8" max="8" width="9.36328125" style="395" bestFit="1" customWidth="1"/>
    <col min="9" max="9" width="8.6328125" style="395" bestFit="1" customWidth="1"/>
    <col min="10" max="10" width="8.1796875" style="395" bestFit="1" customWidth="1"/>
    <col min="11" max="11" width="25.81640625" style="395" bestFit="1" customWidth="1"/>
    <col min="12" max="12" width="9.81640625" style="395" customWidth="1"/>
    <col min="13" max="16" width="8.7265625" style="352"/>
    <col min="17" max="17" width="12.81640625" style="352" customWidth="1"/>
    <col min="18" max="16384" width="8.7265625" style="352"/>
  </cols>
  <sheetData>
    <row r="1" spans="1:12" s="394" customFormat="1" x14ac:dyDescent="0.35">
      <c r="A1" s="391" t="s">
        <v>686</v>
      </c>
      <c r="B1" s="391" t="s">
        <v>763</v>
      </c>
      <c r="C1" s="391" t="s">
        <v>504</v>
      </c>
      <c r="D1" s="381" t="s">
        <v>760</v>
      </c>
      <c r="E1" s="391" t="s">
        <v>475</v>
      </c>
      <c r="F1" s="391" t="s">
        <v>499</v>
      </c>
      <c r="G1" s="392" t="s">
        <v>500</v>
      </c>
      <c r="H1" s="391" t="s">
        <v>501</v>
      </c>
      <c r="I1" s="391" t="s">
        <v>502</v>
      </c>
      <c r="J1" s="391" t="s">
        <v>503</v>
      </c>
      <c r="K1" s="391" t="s">
        <v>521</v>
      </c>
      <c r="L1" s="391" t="s">
        <v>633</v>
      </c>
    </row>
    <row r="2" spans="1:12" x14ac:dyDescent="0.35">
      <c r="A2" s="395" t="s">
        <v>506</v>
      </c>
      <c r="C2" s="373" t="s">
        <v>528</v>
      </c>
      <c r="D2" s="362">
        <v>2507.2766612111573</v>
      </c>
      <c r="E2" s="395" t="s">
        <v>585</v>
      </c>
      <c r="F2" s="360" t="s">
        <v>507</v>
      </c>
      <c r="G2" s="387">
        <v>1.7089561765866717E-10</v>
      </c>
      <c r="H2" s="395" t="s">
        <v>569</v>
      </c>
      <c r="I2" s="395" t="s">
        <v>519</v>
      </c>
      <c r="J2" s="395" t="s">
        <v>649</v>
      </c>
      <c r="K2" s="395" t="s">
        <v>522</v>
      </c>
    </row>
    <row r="3" spans="1:12" x14ac:dyDescent="0.35">
      <c r="A3" s="395" t="s">
        <v>506</v>
      </c>
      <c r="C3" s="373" t="s">
        <v>528</v>
      </c>
      <c r="D3" s="362">
        <v>2507.2766612111573</v>
      </c>
      <c r="E3" s="395" t="s">
        <v>585</v>
      </c>
      <c r="F3" s="360" t="s">
        <v>517</v>
      </c>
      <c r="G3" s="387">
        <v>5.3670949040773015E-10</v>
      </c>
      <c r="H3" s="395" t="s">
        <v>569</v>
      </c>
      <c r="I3" s="395" t="s">
        <v>519</v>
      </c>
      <c r="J3" s="395" t="s">
        <v>649</v>
      </c>
      <c r="K3" s="395" t="s">
        <v>522</v>
      </c>
    </row>
    <row r="4" spans="1:12" x14ac:dyDescent="0.35">
      <c r="A4" s="395" t="s">
        <v>506</v>
      </c>
      <c r="C4" s="373" t="s">
        <v>528</v>
      </c>
      <c r="D4" s="362">
        <v>2507.2766612111573</v>
      </c>
      <c r="E4" s="395" t="s">
        <v>585</v>
      </c>
      <c r="F4" s="360" t="s">
        <v>508</v>
      </c>
      <c r="G4" s="387">
        <v>3.7789624836344433E-9</v>
      </c>
      <c r="H4" s="395" t="s">
        <v>569</v>
      </c>
      <c r="I4" s="395" t="s">
        <v>519</v>
      </c>
      <c r="J4" s="395" t="s">
        <v>649</v>
      </c>
      <c r="K4" s="395" t="s">
        <v>522</v>
      </c>
    </row>
    <row r="5" spans="1:12" x14ac:dyDescent="0.35">
      <c r="A5" s="395" t="s">
        <v>506</v>
      </c>
      <c r="C5" s="373" t="s">
        <v>528</v>
      </c>
      <c r="D5" s="362">
        <v>2507.2766612111573</v>
      </c>
      <c r="E5" s="395" t="s">
        <v>585</v>
      </c>
      <c r="F5" s="360" t="s">
        <v>509</v>
      </c>
      <c r="G5" s="387">
        <v>3.013804253762833E-10</v>
      </c>
      <c r="H5" s="395" t="s">
        <v>569</v>
      </c>
      <c r="I5" s="395" t="s">
        <v>519</v>
      </c>
      <c r="J5" s="395" t="s">
        <v>649</v>
      </c>
      <c r="K5" s="395" t="s">
        <v>522</v>
      </c>
    </row>
    <row r="6" spans="1:12" x14ac:dyDescent="0.35">
      <c r="A6" s="395" t="s">
        <v>506</v>
      </c>
      <c r="C6" s="373" t="s">
        <v>528</v>
      </c>
      <c r="D6" s="362">
        <v>2507.2766612111573</v>
      </c>
      <c r="E6" s="395" t="s">
        <v>585</v>
      </c>
      <c r="F6" s="360" t="s">
        <v>510</v>
      </c>
      <c r="G6" s="387">
        <v>2.6132149461941805E-10</v>
      </c>
      <c r="H6" s="395" t="s">
        <v>569</v>
      </c>
      <c r="I6" s="395" t="s">
        <v>519</v>
      </c>
      <c r="J6" s="395" t="s">
        <v>649</v>
      </c>
      <c r="K6" s="395" t="s">
        <v>522</v>
      </c>
    </row>
    <row r="7" spans="1:12" x14ac:dyDescent="0.35">
      <c r="A7" s="395" t="s">
        <v>506</v>
      </c>
      <c r="C7" s="373" t="s">
        <v>528</v>
      </c>
      <c r="D7" s="362">
        <v>2507.2766612111573</v>
      </c>
      <c r="E7" s="395" t="s">
        <v>585</v>
      </c>
      <c r="F7" s="360" t="s">
        <v>511</v>
      </c>
      <c r="G7" s="387">
        <v>2.38393123865466E-9</v>
      </c>
      <c r="H7" s="395" t="s">
        <v>569</v>
      </c>
      <c r="I7" s="395" t="s">
        <v>519</v>
      </c>
      <c r="J7" s="395" t="s">
        <v>649</v>
      </c>
      <c r="K7" s="395" t="s">
        <v>522</v>
      </c>
    </row>
    <row r="8" spans="1:12" x14ac:dyDescent="0.35">
      <c r="A8" s="395" t="s">
        <v>506</v>
      </c>
      <c r="C8" s="373" t="s">
        <v>528</v>
      </c>
      <c r="D8" s="362">
        <v>2507.2766612111573</v>
      </c>
      <c r="E8" s="395" t="s">
        <v>585</v>
      </c>
      <c r="F8" s="369" t="s">
        <v>512</v>
      </c>
      <c r="G8" s="387">
        <v>3.8071962615376983E-11</v>
      </c>
      <c r="H8" s="395" t="s">
        <v>569</v>
      </c>
      <c r="I8" s="395" t="s">
        <v>519</v>
      </c>
      <c r="J8" s="395" t="s">
        <v>649</v>
      </c>
      <c r="K8" s="395" t="s">
        <v>522</v>
      </c>
    </row>
    <row r="9" spans="1:12" x14ac:dyDescent="0.35">
      <c r="A9" s="395" t="s">
        <v>506</v>
      </c>
      <c r="C9" s="373" t="s">
        <v>528</v>
      </c>
      <c r="D9" s="362">
        <v>2507.2766612111573</v>
      </c>
      <c r="E9" s="395" t="s">
        <v>585</v>
      </c>
      <c r="F9" s="369" t="s">
        <v>513</v>
      </c>
      <c r="G9" s="387">
        <v>9.9883191836440391E-11</v>
      </c>
      <c r="H9" s="395" t="s">
        <v>569</v>
      </c>
      <c r="I9" s="395" t="s">
        <v>519</v>
      </c>
      <c r="J9" s="395" t="s">
        <v>649</v>
      </c>
      <c r="K9" s="395" t="s">
        <v>522</v>
      </c>
    </row>
    <row r="10" spans="1:12" x14ac:dyDescent="0.35">
      <c r="A10" s="395" t="s">
        <v>506</v>
      </c>
      <c r="C10" s="373" t="s">
        <v>528</v>
      </c>
      <c r="D10" s="362">
        <v>2507.2766612111573</v>
      </c>
      <c r="E10" s="395" t="s">
        <v>585</v>
      </c>
      <c r="F10" s="360" t="s">
        <v>514</v>
      </c>
      <c r="G10" s="387">
        <v>7.9119819620362176E-10</v>
      </c>
      <c r="H10" s="395" t="s">
        <v>569</v>
      </c>
      <c r="I10" s="395" t="s">
        <v>519</v>
      </c>
      <c r="J10" s="395" t="s">
        <v>649</v>
      </c>
      <c r="K10" s="395" t="s">
        <v>522</v>
      </c>
    </row>
    <row r="11" spans="1:12" x14ac:dyDescent="0.35">
      <c r="A11" s="395" t="s">
        <v>506</v>
      </c>
      <c r="C11" s="373" t="s">
        <v>528</v>
      </c>
      <c r="D11" s="362">
        <v>2507.2766612111573</v>
      </c>
      <c r="E11" s="395" t="s">
        <v>585</v>
      </c>
      <c r="F11" s="360" t="s">
        <v>515</v>
      </c>
      <c r="G11" s="387">
        <v>9.1781164461874802E-12</v>
      </c>
      <c r="H11" s="395" t="s">
        <v>569</v>
      </c>
      <c r="I11" s="395" t="s">
        <v>519</v>
      </c>
      <c r="J11" s="395" t="s">
        <v>649</v>
      </c>
      <c r="K11" s="395" t="s">
        <v>522</v>
      </c>
    </row>
    <row r="12" spans="1:12" x14ac:dyDescent="0.35">
      <c r="A12" s="395" t="s">
        <v>506</v>
      </c>
      <c r="C12" s="373" t="s">
        <v>528</v>
      </c>
      <c r="D12" s="362">
        <v>2507.2766612111573</v>
      </c>
      <c r="E12" s="395" t="s">
        <v>585</v>
      </c>
      <c r="F12" s="360" t="s">
        <v>516</v>
      </c>
      <c r="G12" s="387">
        <v>4.8270457932699891E-7</v>
      </c>
      <c r="H12" s="395" t="s">
        <v>569</v>
      </c>
      <c r="I12" s="395" t="s">
        <v>519</v>
      </c>
      <c r="J12" s="395" t="s">
        <v>649</v>
      </c>
      <c r="K12" s="395" t="s">
        <v>522</v>
      </c>
    </row>
    <row r="13" spans="1:12" ht="17" customHeight="1" x14ac:dyDescent="0.35">
      <c r="A13" s="395" t="s">
        <v>506</v>
      </c>
      <c r="C13" s="372" t="s">
        <v>523</v>
      </c>
      <c r="D13" s="361">
        <v>7812.0268488981765</v>
      </c>
      <c r="F13" s="360" t="s">
        <v>507</v>
      </c>
      <c r="G13" s="388">
        <v>1.5634691744181987E-10</v>
      </c>
      <c r="H13" s="395" t="s">
        <v>569</v>
      </c>
      <c r="I13" s="395" t="s">
        <v>519</v>
      </c>
      <c r="J13" s="395" t="s">
        <v>649</v>
      </c>
      <c r="K13" s="395" t="s">
        <v>522</v>
      </c>
    </row>
    <row r="14" spans="1:12" ht="17" customHeight="1" x14ac:dyDescent="0.35">
      <c r="A14" s="395" t="s">
        <v>506</v>
      </c>
      <c r="C14" s="372" t="s">
        <v>523</v>
      </c>
      <c r="D14" s="361">
        <v>7812.0268488981765</v>
      </c>
      <c r="F14" s="360" t="s">
        <v>517</v>
      </c>
      <c r="G14" s="388">
        <v>3.5037546638948987E-10</v>
      </c>
      <c r="H14" s="395" t="s">
        <v>569</v>
      </c>
      <c r="I14" s="395" t="s">
        <v>519</v>
      </c>
      <c r="J14" s="395" t="s">
        <v>649</v>
      </c>
      <c r="K14" s="395" t="s">
        <v>522</v>
      </c>
    </row>
    <row r="15" spans="1:12" ht="17" customHeight="1" x14ac:dyDescent="0.35">
      <c r="A15" s="395" t="s">
        <v>506</v>
      </c>
      <c r="C15" s="372" t="s">
        <v>523</v>
      </c>
      <c r="D15" s="361">
        <v>7812.0268488981765</v>
      </c>
      <c r="F15" s="360" t="s">
        <v>508</v>
      </c>
      <c r="G15" s="388">
        <v>3.8349018417843853E-9</v>
      </c>
      <c r="H15" s="395" t="s">
        <v>569</v>
      </c>
      <c r="I15" s="395" t="s">
        <v>519</v>
      </c>
      <c r="J15" s="395" t="s">
        <v>649</v>
      </c>
      <c r="K15" s="395" t="s">
        <v>522</v>
      </c>
    </row>
    <row r="16" spans="1:12" ht="17" customHeight="1" x14ac:dyDescent="0.35">
      <c r="A16" s="395" t="s">
        <v>506</v>
      </c>
      <c r="C16" s="372" t="s">
        <v>523</v>
      </c>
      <c r="D16" s="361">
        <v>7812.0268488981765</v>
      </c>
      <c r="F16" s="360" t="s">
        <v>509</v>
      </c>
      <c r="G16" s="388">
        <v>3.3234926179979592E-10</v>
      </c>
      <c r="H16" s="395" t="s">
        <v>569</v>
      </c>
      <c r="I16" s="395" t="s">
        <v>519</v>
      </c>
      <c r="J16" s="395" t="s">
        <v>649</v>
      </c>
      <c r="K16" s="395" t="s">
        <v>522</v>
      </c>
    </row>
    <row r="17" spans="1:11" ht="17" customHeight="1" x14ac:dyDescent="0.35">
      <c r="A17" s="395" t="s">
        <v>506</v>
      </c>
      <c r="C17" s="372" t="s">
        <v>523</v>
      </c>
      <c r="D17" s="361">
        <v>7812.0268488981765</v>
      </c>
      <c r="F17" s="360" t="s">
        <v>510</v>
      </c>
      <c r="G17" s="388">
        <v>3.0562354460350901E-10</v>
      </c>
      <c r="H17" s="395" t="s">
        <v>569</v>
      </c>
      <c r="I17" s="395" t="s">
        <v>519</v>
      </c>
      <c r="J17" s="395" t="s">
        <v>649</v>
      </c>
      <c r="K17" s="395" t="s">
        <v>522</v>
      </c>
    </row>
    <row r="18" spans="1:11" ht="17" customHeight="1" x14ac:dyDescent="0.35">
      <c r="A18" s="395" t="s">
        <v>506</v>
      </c>
      <c r="C18" s="372" t="s">
        <v>523</v>
      </c>
      <c r="D18" s="361">
        <v>7812.0268488981765</v>
      </c>
      <c r="F18" s="360" t="s">
        <v>511</v>
      </c>
      <c r="G18" s="388">
        <v>2.6406710620259886E-9</v>
      </c>
      <c r="H18" s="395" t="s">
        <v>569</v>
      </c>
      <c r="I18" s="395" t="s">
        <v>519</v>
      </c>
      <c r="J18" s="395" t="s">
        <v>649</v>
      </c>
      <c r="K18" s="395" t="s">
        <v>522</v>
      </c>
    </row>
    <row r="19" spans="1:11" ht="17" customHeight="1" x14ac:dyDescent="0.35">
      <c r="A19" s="395" t="s">
        <v>506</v>
      </c>
      <c r="C19" s="372" t="s">
        <v>523</v>
      </c>
      <c r="D19" s="361">
        <v>7812.0268488981765</v>
      </c>
      <c r="F19" s="369" t="s">
        <v>512</v>
      </c>
      <c r="G19" s="388">
        <v>4.5891878472750181E-11</v>
      </c>
      <c r="H19" s="395" t="s">
        <v>569</v>
      </c>
      <c r="I19" s="395" t="s">
        <v>519</v>
      </c>
      <c r="J19" s="395" t="s">
        <v>649</v>
      </c>
      <c r="K19" s="395" t="s">
        <v>522</v>
      </c>
    </row>
    <row r="20" spans="1:11" ht="17" customHeight="1" x14ac:dyDescent="0.35">
      <c r="A20" s="395" t="s">
        <v>506</v>
      </c>
      <c r="C20" s="372" t="s">
        <v>523</v>
      </c>
      <c r="D20" s="361">
        <v>7812.0268488981765</v>
      </c>
      <c r="F20" s="369" t="s">
        <v>513</v>
      </c>
      <c r="G20" s="388">
        <v>1.1896928938818803E-10</v>
      </c>
      <c r="H20" s="395" t="s">
        <v>569</v>
      </c>
      <c r="I20" s="395" t="s">
        <v>519</v>
      </c>
      <c r="J20" s="395" t="s">
        <v>649</v>
      </c>
      <c r="K20" s="395" t="s">
        <v>522</v>
      </c>
    </row>
    <row r="21" spans="1:11" ht="26" x14ac:dyDescent="0.35">
      <c r="A21" s="395" t="s">
        <v>506</v>
      </c>
      <c r="C21" s="372" t="s">
        <v>523</v>
      </c>
      <c r="D21" s="361">
        <v>7812.0268488981765</v>
      </c>
      <c r="F21" s="360" t="s">
        <v>514</v>
      </c>
      <c r="G21" s="388">
        <v>1.9441410704373943E-10</v>
      </c>
      <c r="H21" s="395" t="s">
        <v>569</v>
      </c>
      <c r="I21" s="395" t="s">
        <v>519</v>
      </c>
      <c r="J21" s="395" t="s">
        <v>649</v>
      </c>
      <c r="K21" s="395" t="s">
        <v>522</v>
      </c>
    </row>
    <row r="22" spans="1:11" ht="26" x14ac:dyDescent="0.35">
      <c r="A22" s="395" t="s">
        <v>506</v>
      </c>
      <c r="C22" s="372" t="s">
        <v>523</v>
      </c>
      <c r="D22" s="361">
        <v>7812.0268488981765</v>
      </c>
      <c r="F22" s="360" t="s">
        <v>515</v>
      </c>
      <c r="G22" s="388">
        <v>3.9406276641501031E-12</v>
      </c>
      <c r="H22" s="395" t="s">
        <v>569</v>
      </c>
      <c r="I22" s="395" t="s">
        <v>519</v>
      </c>
      <c r="J22" s="395" t="s">
        <v>649</v>
      </c>
      <c r="K22" s="395" t="s">
        <v>522</v>
      </c>
    </row>
    <row r="23" spans="1:11" ht="26" x14ac:dyDescent="0.35">
      <c r="A23" s="395" t="s">
        <v>506</v>
      </c>
      <c r="C23" s="372" t="s">
        <v>523</v>
      </c>
      <c r="D23" s="361">
        <v>7812.0268488981765</v>
      </c>
      <c r="F23" s="360" t="s">
        <v>516</v>
      </c>
      <c r="G23" s="388">
        <v>1.7226341634970813E-7</v>
      </c>
      <c r="H23" s="395" t="s">
        <v>569</v>
      </c>
      <c r="I23" s="395" t="s">
        <v>519</v>
      </c>
      <c r="J23" s="395" t="s">
        <v>649</v>
      </c>
      <c r="K23" s="395" t="s">
        <v>522</v>
      </c>
    </row>
    <row r="24" spans="1:11" x14ac:dyDescent="0.35">
      <c r="A24" s="395" t="s">
        <v>506</v>
      </c>
      <c r="C24" s="372" t="s">
        <v>524</v>
      </c>
      <c r="D24" s="361">
        <v>750</v>
      </c>
      <c r="F24" s="360" t="s">
        <v>507</v>
      </c>
      <c r="G24" s="388">
        <v>3.2991459297271618E-10</v>
      </c>
      <c r="H24" s="395" t="s">
        <v>569</v>
      </c>
      <c r="I24" s="395" t="s">
        <v>519</v>
      </c>
      <c r="J24" s="395" t="s">
        <v>649</v>
      </c>
      <c r="K24" s="395" t="s">
        <v>522</v>
      </c>
    </row>
    <row r="25" spans="1:11" x14ac:dyDescent="0.35">
      <c r="A25" s="395" t="s">
        <v>506</v>
      </c>
      <c r="C25" s="372" t="s">
        <v>524</v>
      </c>
      <c r="D25" s="361">
        <v>750</v>
      </c>
      <c r="F25" s="360" t="s">
        <v>517</v>
      </c>
      <c r="G25" s="388">
        <v>2.4745467025249466E-9</v>
      </c>
      <c r="H25" s="395" t="s">
        <v>569</v>
      </c>
      <c r="I25" s="395" t="s">
        <v>519</v>
      </c>
      <c r="J25" s="395" t="s">
        <v>649</v>
      </c>
      <c r="K25" s="395" t="s">
        <v>522</v>
      </c>
    </row>
    <row r="26" spans="1:11" x14ac:dyDescent="0.35">
      <c r="A26" s="395" t="s">
        <v>506</v>
      </c>
      <c r="C26" s="372" t="s">
        <v>524</v>
      </c>
      <c r="D26" s="361">
        <v>750</v>
      </c>
      <c r="F26" s="360" t="s">
        <v>508</v>
      </c>
      <c r="G26" s="388">
        <v>1.0646900444310263E-8</v>
      </c>
      <c r="H26" s="395" t="s">
        <v>569</v>
      </c>
      <c r="I26" s="395" t="s">
        <v>519</v>
      </c>
      <c r="J26" s="395" t="s">
        <v>649</v>
      </c>
      <c r="K26" s="395" t="s">
        <v>522</v>
      </c>
    </row>
    <row r="27" spans="1:11" x14ac:dyDescent="0.35">
      <c r="A27" s="395" t="s">
        <v>506</v>
      </c>
      <c r="C27" s="372" t="s">
        <v>524</v>
      </c>
      <c r="D27" s="361">
        <v>750</v>
      </c>
      <c r="F27" s="360" t="s">
        <v>509</v>
      </c>
      <c r="G27" s="388">
        <v>3.604539606074773E-10</v>
      </c>
      <c r="H27" s="395" t="s">
        <v>569</v>
      </c>
      <c r="I27" s="395" t="s">
        <v>519</v>
      </c>
      <c r="J27" s="395" t="s">
        <v>649</v>
      </c>
      <c r="K27" s="395" t="s">
        <v>522</v>
      </c>
    </row>
    <row r="28" spans="1:11" x14ac:dyDescent="0.35">
      <c r="A28" s="395" t="s">
        <v>506</v>
      </c>
      <c r="C28" s="372" t="s">
        <v>524</v>
      </c>
      <c r="D28" s="361">
        <v>750</v>
      </c>
      <c r="F28" s="360" t="s">
        <v>510</v>
      </c>
      <c r="G28" s="388">
        <v>3.4695365358876062E-10</v>
      </c>
      <c r="H28" s="395" t="s">
        <v>569</v>
      </c>
      <c r="I28" s="395" t="s">
        <v>519</v>
      </c>
      <c r="J28" s="395" t="s">
        <v>649</v>
      </c>
      <c r="K28" s="395" t="s">
        <v>522</v>
      </c>
    </row>
    <row r="29" spans="1:11" x14ac:dyDescent="0.35">
      <c r="A29" s="395" t="s">
        <v>506</v>
      </c>
      <c r="C29" s="372" t="s">
        <v>524</v>
      </c>
      <c r="D29" s="361">
        <v>750</v>
      </c>
      <c r="F29" s="360" t="s">
        <v>511</v>
      </c>
      <c r="G29" s="388">
        <v>1.2122100498683351E-10</v>
      </c>
      <c r="H29" s="395" t="s">
        <v>569</v>
      </c>
      <c r="I29" s="395" t="s">
        <v>519</v>
      </c>
      <c r="J29" s="395" t="s">
        <v>649</v>
      </c>
      <c r="K29" s="395" t="s">
        <v>522</v>
      </c>
    </row>
    <row r="30" spans="1:11" x14ac:dyDescent="0.35">
      <c r="A30" s="395" t="s">
        <v>506</v>
      </c>
      <c r="C30" s="372" t="s">
        <v>524</v>
      </c>
      <c r="D30" s="361">
        <v>750</v>
      </c>
      <c r="F30" s="369" t="s">
        <v>512</v>
      </c>
      <c r="G30" s="388">
        <v>5.2451469997874371E-11</v>
      </c>
      <c r="H30" s="395" t="s">
        <v>569</v>
      </c>
      <c r="I30" s="395" t="s">
        <v>519</v>
      </c>
      <c r="J30" s="395" t="s">
        <v>649</v>
      </c>
      <c r="K30" s="395" t="s">
        <v>522</v>
      </c>
    </row>
    <row r="31" spans="1:11" x14ac:dyDescent="0.35">
      <c r="A31" s="395" t="s">
        <v>506</v>
      </c>
      <c r="C31" s="372" t="s">
        <v>524</v>
      </c>
      <c r="D31" s="361">
        <v>750</v>
      </c>
      <c r="F31" s="369" t="s">
        <v>513</v>
      </c>
      <c r="G31" s="388">
        <v>1.3369337477232631E-10</v>
      </c>
      <c r="H31" s="395" t="s">
        <v>569</v>
      </c>
      <c r="I31" s="395" t="s">
        <v>519</v>
      </c>
      <c r="J31" s="395" t="s">
        <v>649</v>
      </c>
      <c r="K31" s="395" t="s">
        <v>522</v>
      </c>
    </row>
    <row r="32" spans="1:11" x14ac:dyDescent="0.35">
      <c r="A32" s="395" t="s">
        <v>506</v>
      </c>
      <c r="C32" s="372" t="s">
        <v>524</v>
      </c>
      <c r="D32" s="361">
        <v>750</v>
      </c>
      <c r="F32" s="360" t="s">
        <v>514</v>
      </c>
      <c r="G32" s="388">
        <v>1.2976885993303246E-9</v>
      </c>
      <c r="H32" s="395" t="s">
        <v>569</v>
      </c>
      <c r="I32" s="395" t="s">
        <v>519</v>
      </c>
      <c r="J32" s="395" t="s">
        <v>649</v>
      </c>
      <c r="K32" s="395" t="s">
        <v>522</v>
      </c>
    </row>
    <row r="33" spans="1:11" x14ac:dyDescent="0.35">
      <c r="A33" s="395" t="s">
        <v>506</v>
      </c>
      <c r="C33" s="372" t="s">
        <v>524</v>
      </c>
      <c r="D33" s="361">
        <v>750</v>
      </c>
      <c r="F33" s="360" t="s">
        <v>515</v>
      </c>
      <c r="G33" s="388">
        <v>2.5681370979785482E-11</v>
      </c>
      <c r="H33" s="395" t="s">
        <v>569</v>
      </c>
      <c r="I33" s="395" t="s">
        <v>519</v>
      </c>
      <c r="J33" s="395" t="s">
        <v>649</v>
      </c>
      <c r="K33" s="395" t="s">
        <v>522</v>
      </c>
    </row>
    <row r="34" spans="1:11" x14ac:dyDescent="0.35">
      <c r="A34" s="395" t="s">
        <v>506</v>
      </c>
      <c r="C34" s="372" t="s">
        <v>524</v>
      </c>
      <c r="D34" s="361">
        <v>750</v>
      </c>
      <c r="F34" s="360" t="s">
        <v>516</v>
      </c>
      <c r="G34" s="388">
        <v>1.0519974129485511E-6</v>
      </c>
      <c r="H34" s="395" t="s">
        <v>569</v>
      </c>
      <c r="I34" s="395" t="s">
        <v>519</v>
      </c>
      <c r="J34" s="395" t="s">
        <v>649</v>
      </c>
      <c r="K34" s="395" t="s">
        <v>522</v>
      </c>
    </row>
    <row r="35" spans="1:11" x14ac:dyDescent="0.35">
      <c r="A35" s="395" t="s">
        <v>506</v>
      </c>
      <c r="C35" s="372" t="s">
        <v>525</v>
      </c>
      <c r="D35" s="361">
        <v>587.41589496565678</v>
      </c>
      <c r="F35" s="360" t="s">
        <v>507</v>
      </c>
      <c r="G35" s="388">
        <v>1.5695169884570028E-10</v>
      </c>
      <c r="H35" s="395" t="s">
        <v>569</v>
      </c>
      <c r="I35" s="395" t="s">
        <v>519</v>
      </c>
      <c r="J35" s="395" t="s">
        <v>649</v>
      </c>
      <c r="K35" s="395" t="s">
        <v>522</v>
      </c>
    </row>
    <row r="36" spans="1:11" x14ac:dyDescent="0.35">
      <c r="A36" s="395" t="s">
        <v>506</v>
      </c>
      <c r="C36" s="372" t="s">
        <v>525</v>
      </c>
      <c r="D36" s="361">
        <v>587.41589496565678</v>
      </c>
      <c r="F36" s="360" t="s">
        <v>517</v>
      </c>
      <c r="G36" s="388">
        <v>4.9732884354725413E-10</v>
      </c>
      <c r="H36" s="395" t="s">
        <v>569</v>
      </c>
      <c r="I36" s="395" t="s">
        <v>519</v>
      </c>
      <c r="J36" s="395" t="s">
        <v>649</v>
      </c>
      <c r="K36" s="395" t="s">
        <v>522</v>
      </c>
    </row>
    <row r="37" spans="1:11" x14ac:dyDescent="0.35">
      <c r="A37" s="395" t="s">
        <v>506</v>
      </c>
      <c r="C37" s="372" t="s">
        <v>525</v>
      </c>
      <c r="D37" s="361">
        <v>587.41589496565678</v>
      </c>
      <c r="F37" s="360" t="s">
        <v>508</v>
      </c>
      <c r="G37" s="388">
        <v>9.7419901633505138E-10</v>
      </c>
      <c r="H37" s="395" t="s">
        <v>569</v>
      </c>
      <c r="I37" s="395" t="s">
        <v>519</v>
      </c>
      <c r="J37" s="395" t="s">
        <v>649</v>
      </c>
      <c r="K37" s="395" t="s">
        <v>522</v>
      </c>
    </row>
    <row r="38" spans="1:11" x14ac:dyDescent="0.35">
      <c r="A38" s="395" t="s">
        <v>506</v>
      </c>
      <c r="C38" s="372" t="s">
        <v>525</v>
      </c>
      <c r="D38" s="361">
        <v>587.41589496565678</v>
      </c>
      <c r="F38" s="360" t="s">
        <v>509</v>
      </c>
      <c r="G38" s="388">
        <v>1.749823782975716E-10</v>
      </c>
      <c r="H38" s="395" t="s">
        <v>569</v>
      </c>
      <c r="I38" s="395" t="s">
        <v>519</v>
      </c>
      <c r="J38" s="395" t="s">
        <v>649</v>
      </c>
      <c r="K38" s="395" t="s">
        <v>522</v>
      </c>
    </row>
    <row r="39" spans="1:11" x14ac:dyDescent="0.35">
      <c r="A39" s="395" t="s">
        <v>506</v>
      </c>
      <c r="C39" s="372" t="s">
        <v>525</v>
      </c>
      <c r="D39" s="361">
        <v>587.41589496565678</v>
      </c>
      <c r="F39" s="360" t="s">
        <v>510</v>
      </c>
      <c r="G39" s="388">
        <v>7.5816595722378388E-11</v>
      </c>
      <c r="H39" s="395" t="s">
        <v>569</v>
      </c>
      <c r="I39" s="395" t="s">
        <v>519</v>
      </c>
      <c r="J39" s="395" t="s">
        <v>649</v>
      </c>
      <c r="K39" s="395" t="s">
        <v>522</v>
      </c>
    </row>
    <row r="40" spans="1:11" x14ac:dyDescent="0.35">
      <c r="A40" s="395" t="s">
        <v>506</v>
      </c>
      <c r="C40" s="372" t="s">
        <v>525</v>
      </c>
      <c r="D40" s="361">
        <v>587.41589496565678</v>
      </c>
      <c r="F40" s="360" t="s">
        <v>511</v>
      </c>
      <c r="G40" s="388">
        <v>2.3959736472223981E-9</v>
      </c>
      <c r="H40" s="395" t="s">
        <v>569</v>
      </c>
      <c r="I40" s="395" t="s">
        <v>519</v>
      </c>
      <c r="J40" s="395" t="s">
        <v>649</v>
      </c>
      <c r="K40" s="395" t="s">
        <v>522</v>
      </c>
    </row>
    <row r="41" spans="1:11" x14ac:dyDescent="0.35">
      <c r="A41" s="395" t="s">
        <v>506</v>
      </c>
      <c r="C41" s="372" t="s">
        <v>525</v>
      </c>
      <c r="D41" s="361">
        <v>587.41589496565678</v>
      </c>
      <c r="F41" s="369" t="s">
        <v>512</v>
      </c>
      <c r="G41" s="388">
        <v>6.2266749915530907E-12</v>
      </c>
      <c r="H41" s="395" t="s">
        <v>569</v>
      </c>
      <c r="I41" s="395" t="s">
        <v>519</v>
      </c>
      <c r="J41" s="395" t="s">
        <v>649</v>
      </c>
      <c r="K41" s="395" t="s">
        <v>522</v>
      </c>
    </row>
    <row r="42" spans="1:11" x14ac:dyDescent="0.35">
      <c r="A42" s="395" t="s">
        <v>506</v>
      </c>
      <c r="C42" s="372" t="s">
        <v>525</v>
      </c>
      <c r="D42" s="361">
        <v>587.41589496565678</v>
      </c>
      <c r="F42" s="369" t="s">
        <v>513</v>
      </c>
      <c r="G42" s="388">
        <v>1.4698159839049222E-11</v>
      </c>
      <c r="H42" s="395" t="s">
        <v>569</v>
      </c>
      <c r="I42" s="395" t="s">
        <v>519</v>
      </c>
      <c r="J42" s="395" t="s">
        <v>649</v>
      </c>
      <c r="K42" s="395" t="s">
        <v>522</v>
      </c>
    </row>
    <row r="43" spans="1:11" x14ac:dyDescent="0.35">
      <c r="A43" s="395" t="s">
        <v>506</v>
      </c>
      <c r="C43" s="372" t="s">
        <v>525</v>
      </c>
      <c r="D43" s="361">
        <v>587.41589496565678</v>
      </c>
      <c r="F43" s="360" t="s">
        <v>514</v>
      </c>
      <c r="G43" s="388">
        <v>2.7537790692484942E-9</v>
      </c>
      <c r="H43" s="395" t="s">
        <v>569</v>
      </c>
      <c r="I43" s="395" t="s">
        <v>519</v>
      </c>
      <c r="J43" s="395" t="s">
        <v>649</v>
      </c>
      <c r="K43" s="395" t="s">
        <v>522</v>
      </c>
    </row>
    <row r="44" spans="1:11" x14ac:dyDescent="0.35">
      <c r="A44" s="395" t="s">
        <v>506</v>
      </c>
      <c r="C44" s="372" t="s">
        <v>525</v>
      </c>
      <c r="D44" s="361">
        <v>587.41589496565678</v>
      </c>
      <c r="F44" s="360" t="s">
        <v>515</v>
      </c>
      <c r="G44" s="388">
        <v>2.175718126578251E-11</v>
      </c>
      <c r="H44" s="395" t="s">
        <v>569</v>
      </c>
      <c r="I44" s="395" t="s">
        <v>519</v>
      </c>
      <c r="J44" s="395" t="s">
        <v>649</v>
      </c>
      <c r="K44" s="395" t="s">
        <v>522</v>
      </c>
    </row>
    <row r="45" spans="1:11" x14ac:dyDescent="0.35">
      <c r="A45" s="395" t="s">
        <v>506</v>
      </c>
      <c r="C45" s="372" t="s">
        <v>525</v>
      </c>
      <c r="D45" s="361">
        <v>587.41589496565678</v>
      </c>
      <c r="F45" s="360" t="s">
        <v>516</v>
      </c>
      <c r="G45" s="388">
        <v>1.3883918514280239E-6</v>
      </c>
      <c r="H45" s="395" t="s">
        <v>569</v>
      </c>
      <c r="I45" s="395" t="s">
        <v>519</v>
      </c>
      <c r="J45" s="395" t="s">
        <v>649</v>
      </c>
      <c r="K45" s="395" t="s">
        <v>522</v>
      </c>
    </row>
    <row r="46" spans="1:11" x14ac:dyDescent="0.35">
      <c r="A46" s="395" t="s">
        <v>506</v>
      </c>
      <c r="C46" s="372" t="s">
        <v>526</v>
      </c>
      <c r="D46" s="361">
        <v>797</v>
      </c>
      <c r="F46" s="360" t="s">
        <v>507</v>
      </c>
      <c r="G46" s="388">
        <v>3.4212800244382552E-10</v>
      </c>
      <c r="H46" s="395" t="s">
        <v>569</v>
      </c>
      <c r="I46" s="395" t="s">
        <v>519</v>
      </c>
      <c r="J46" s="395" t="s">
        <v>649</v>
      </c>
      <c r="K46" s="395" t="s">
        <v>522</v>
      </c>
    </row>
    <row r="47" spans="1:11" x14ac:dyDescent="0.35">
      <c r="A47" s="395" t="s">
        <v>506</v>
      </c>
      <c r="C47" s="372" t="s">
        <v>526</v>
      </c>
      <c r="D47" s="361">
        <v>797</v>
      </c>
      <c r="F47" s="360" t="s">
        <v>517</v>
      </c>
      <c r="G47" s="388">
        <v>1.0573439503042962E-9</v>
      </c>
      <c r="H47" s="395" t="s">
        <v>569</v>
      </c>
      <c r="I47" s="395" t="s">
        <v>519</v>
      </c>
      <c r="J47" s="395" t="s">
        <v>649</v>
      </c>
      <c r="K47" s="395" t="s">
        <v>522</v>
      </c>
    </row>
    <row r="48" spans="1:11" x14ac:dyDescent="0.35">
      <c r="A48" s="395" t="s">
        <v>506</v>
      </c>
      <c r="C48" s="372" t="s">
        <v>526</v>
      </c>
      <c r="D48" s="361">
        <v>797</v>
      </c>
      <c r="F48" s="360" t="s">
        <v>508</v>
      </c>
      <c r="G48" s="388">
        <v>7.1324905067475313E-9</v>
      </c>
      <c r="H48" s="395" t="s">
        <v>569</v>
      </c>
      <c r="I48" s="395" t="s">
        <v>519</v>
      </c>
      <c r="J48" s="395" t="s">
        <v>649</v>
      </c>
      <c r="K48" s="395" t="s">
        <v>522</v>
      </c>
    </row>
    <row r="49" spans="1:11" x14ac:dyDescent="0.35">
      <c r="A49" s="395" t="s">
        <v>506</v>
      </c>
      <c r="C49" s="372" t="s">
        <v>526</v>
      </c>
      <c r="D49" s="361">
        <v>797</v>
      </c>
      <c r="F49" s="360" t="s">
        <v>509</v>
      </c>
      <c r="G49" s="388">
        <v>2.1626723569447849E-10</v>
      </c>
      <c r="H49" s="395" t="s">
        <v>569</v>
      </c>
      <c r="I49" s="395" t="s">
        <v>519</v>
      </c>
      <c r="J49" s="395" t="s">
        <v>649</v>
      </c>
      <c r="K49" s="395" t="s">
        <v>522</v>
      </c>
    </row>
    <row r="50" spans="1:11" x14ac:dyDescent="0.35">
      <c r="A50" s="395" t="s">
        <v>506</v>
      </c>
      <c r="C50" s="372" t="s">
        <v>526</v>
      </c>
      <c r="D50" s="361">
        <v>797</v>
      </c>
      <c r="F50" s="360" t="s">
        <v>510</v>
      </c>
      <c r="G50" s="388">
        <v>2.0813924016610205E-10</v>
      </c>
      <c r="H50" s="395" t="s">
        <v>569</v>
      </c>
      <c r="I50" s="395" t="s">
        <v>519</v>
      </c>
      <c r="J50" s="395" t="s">
        <v>649</v>
      </c>
      <c r="K50" s="395" t="s">
        <v>522</v>
      </c>
    </row>
    <row r="51" spans="1:11" x14ac:dyDescent="0.35">
      <c r="A51" s="395" t="s">
        <v>506</v>
      </c>
      <c r="C51" s="372" t="s">
        <v>526</v>
      </c>
      <c r="D51" s="361">
        <v>797</v>
      </c>
      <c r="F51" s="360" t="s">
        <v>511</v>
      </c>
      <c r="G51" s="388">
        <v>7.3928505283450155E-11</v>
      </c>
      <c r="H51" s="395" t="s">
        <v>569</v>
      </c>
      <c r="I51" s="395" t="s">
        <v>519</v>
      </c>
      <c r="J51" s="395" t="s">
        <v>649</v>
      </c>
      <c r="K51" s="395" t="s">
        <v>522</v>
      </c>
    </row>
    <row r="52" spans="1:11" x14ac:dyDescent="0.35">
      <c r="A52" s="395" t="s">
        <v>506</v>
      </c>
      <c r="C52" s="372" t="s">
        <v>526</v>
      </c>
      <c r="D52" s="361">
        <v>797</v>
      </c>
      <c r="F52" s="369" t="s">
        <v>512</v>
      </c>
      <c r="G52" s="388">
        <v>1.8429298399350175E-11</v>
      </c>
      <c r="H52" s="395" t="s">
        <v>569</v>
      </c>
      <c r="I52" s="395" t="s">
        <v>519</v>
      </c>
      <c r="J52" s="395" t="s">
        <v>649</v>
      </c>
      <c r="K52" s="395" t="s">
        <v>522</v>
      </c>
    </row>
    <row r="53" spans="1:11" x14ac:dyDescent="0.35">
      <c r="A53" s="395" t="s">
        <v>506</v>
      </c>
      <c r="C53" s="372" t="s">
        <v>526</v>
      </c>
      <c r="D53" s="361">
        <v>797</v>
      </c>
      <c r="F53" s="369" t="s">
        <v>513</v>
      </c>
      <c r="G53" s="388">
        <v>1.7818981731133835E-10</v>
      </c>
      <c r="H53" s="395" t="s">
        <v>569</v>
      </c>
      <c r="I53" s="395" t="s">
        <v>519</v>
      </c>
      <c r="J53" s="395" t="s">
        <v>649</v>
      </c>
      <c r="K53" s="395" t="s">
        <v>522</v>
      </c>
    </row>
    <row r="54" spans="1:11" x14ac:dyDescent="0.35">
      <c r="A54" s="395" t="s">
        <v>506</v>
      </c>
      <c r="C54" s="372" t="s">
        <v>526</v>
      </c>
      <c r="D54" s="361">
        <v>797</v>
      </c>
      <c r="F54" s="360" t="s">
        <v>514</v>
      </c>
      <c r="G54" s="388">
        <v>8.3212743241153912E-10</v>
      </c>
      <c r="H54" s="395" t="s">
        <v>569</v>
      </c>
      <c r="I54" s="395" t="s">
        <v>519</v>
      </c>
      <c r="J54" s="395" t="s">
        <v>649</v>
      </c>
      <c r="K54" s="395" t="s">
        <v>522</v>
      </c>
    </row>
    <row r="55" spans="1:11" x14ac:dyDescent="0.35">
      <c r="A55" s="395" t="s">
        <v>506</v>
      </c>
      <c r="C55" s="372" t="s">
        <v>526</v>
      </c>
      <c r="D55" s="361">
        <v>797</v>
      </c>
      <c r="F55" s="360" t="s">
        <v>515</v>
      </c>
      <c r="G55" s="388">
        <v>1.6590324901898268E-11</v>
      </c>
      <c r="H55" s="395" t="s">
        <v>569</v>
      </c>
      <c r="I55" s="395" t="s">
        <v>519</v>
      </c>
      <c r="J55" s="395" t="s">
        <v>649</v>
      </c>
      <c r="K55" s="395" t="s">
        <v>522</v>
      </c>
    </row>
    <row r="56" spans="1:11" x14ac:dyDescent="0.35">
      <c r="A56" s="395" t="s">
        <v>506</v>
      </c>
      <c r="C56" s="372" t="s">
        <v>526</v>
      </c>
      <c r="D56" s="361">
        <v>797</v>
      </c>
      <c r="F56" s="360" t="s">
        <v>516</v>
      </c>
      <c r="G56" s="388">
        <v>6.4173569118917318E-7</v>
      </c>
      <c r="H56" s="395" t="s">
        <v>569</v>
      </c>
      <c r="I56" s="395" t="s">
        <v>519</v>
      </c>
      <c r="J56" s="395" t="s">
        <v>649</v>
      </c>
      <c r="K56" s="395" t="s">
        <v>522</v>
      </c>
    </row>
    <row r="57" spans="1:11" x14ac:dyDescent="0.35">
      <c r="A57" s="395" t="s">
        <v>506</v>
      </c>
      <c r="C57" s="372" t="s">
        <v>527</v>
      </c>
      <c r="D57" s="361">
        <v>30</v>
      </c>
      <c r="F57" s="360" t="s">
        <v>507</v>
      </c>
      <c r="G57" s="388">
        <v>1.1318575843453285E-9</v>
      </c>
      <c r="H57" s="395" t="s">
        <v>569</v>
      </c>
      <c r="I57" s="395" t="s">
        <v>519</v>
      </c>
      <c r="J57" s="395" t="s">
        <v>649</v>
      </c>
      <c r="K57" s="395" t="s">
        <v>522</v>
      </c>
    </row>
    <row r="58" spans="1:11" x14ac:dyDescent="0.35">
      <c r="A58" s="395" t="s">
        <v>506</v>
      </c>
      <c r="C58" s="372" t="s">
        <v>527</v>
      </c>
      <c r="D58" s="361">
        <v>30</v>
      </c>
      <c r="F58" s="360" t="s">
        <v>517</v>
      </c>
      <c r="G58" s="388">
        <v>3.4027694034183446E-9</v>
      </c>
      <c r="H58" s="395" t="s">
        <v>569</v>
      </c>
      <c r="I58" s="395" t="s">
        <v>519</v>
      </c>
      <c r="J58" s="395" t="s">
        <v>649</v>
      </c>
      <c r="K58" s="395" t="s">
        <v>522</v>
      </c>
    </row>
    <row r="59" spans="1:11" x14ac:dyDescent="0.35">
      <c r="A59" s="395" t="s">
        <v>506</v>
      </c>
      <c r="C59" s="372" t="s">
        <v>527</v>
      </c>
      <c r="D59" s="361">
        <v>30</v>
      </c>
      <c r="F59" s="360" t="s">
        <v>508</v>
      </c>
      <c r="G59" s="388">
        <v>8.1629418842554158E-9</v>
      </c>
      <c r="H59" s="395" t="s">
        <v>569</v>
      </c>
      <c r="I59" s="395" t="s">
        <v>519</v>
      </c>
      <c r="J59" s="395" t="s">
        <v>649</v>
      </c>
      <c r="K59" s="395" t="s">
        <v>522</v>
      </c>
    </row>
    <row r="60" spans="1:11" x14ac:dyDescent="0.35">
      <c r="A60" s="395" t="s">
        <v>506</v>
      </c>
      <c r="C60" s="372" t="s">
        <v>527</v>
      </c>
      <c r="D60" s="361">
        <v>30</v>
      </c>
      <c r="F60" s="360" t="s">
        <v>509</v>
      </c>
      <c r="G60" s="388">
        <v>3.0662375751506855E-10</v>
      </c>
      <c r="H60" s="395" t="s">
        <v>569</v>
      </c>
      <c r="I60" s="395" t="s">
        <v>519</v>
      </c>
      <c r="J60" s="395" t="s">
        <v>649</v>
      </c>
      <c r="K60" s="395" t="s">
        <v>522</v>
      </c>
    </row>
    <row r="61" spans="1:11" x14ac:dyDescent="0.35">
      <c r="A61" s="395" t="s">
        <v>506</v>
      </c>
      <c r="C61" s="372" t="s">
        <v>527</v>
      </c>
      <c r="D61" s="361">
        <v>30</v>
      </c>
      <c r="F61" s="360" t="s">
        <v>510</v>
      </c>
      <c r="G61" s="388">
        <v>1.7203703246238895E-10</v>
      </c>
      <c r="H61" s="395" t="s">
        <v>569</v>
      </c>
      <c r="I61" s="395" t="s">
        <v>519</v>
      </c>
      <c r="J61" s="395" t="s">
        <v>649</v>
      </c>
      <c r="K61" s="395" t="s">
        <v>522</v>
      </c>
    </row>
    <row r="62" spans="1:11" x14ac:dyDescent="0.35">
      <c r="A62" s="395" t="s">
        <v>506</v>
      </c>
      <c r="C62" s="372" t="s">
        <v>527</v>
      </c>
      <c r="D62" s="361">
        <v>30</v>
      </c>
      <c r="F62" s="360" t="s">
        <v>511</v>
      </c>
      <c r="G62" s="388">
        <v>3.7654772096610005E-10</v>
      </c>
      <c r="H62" s="395" t="s">
        <v>569</v>
      </c>
      <c r="I62" s="395" t="s">
        <v>519</v>
      </c>
      <c r="J62" s="395" t="s">
        <v>649</v>
      </c>
      <c r="K62" s="395" t="s">
        <v>522</v>
      </c>
    </row>
    <row r="63" spans="1:11" x14ac:dyDescent="0.35">
      <c r="A63" s="395" t="s">
        <v>506</v>
      </c>
      <c r="C63" s="372" t="s">
        <v>527</v>
      </c>
      <c r="D63" s="361">
        <v>30</v>
      </c>
      <c r="F63" s="369" t="s">
        <v>512</v>
      </c>
      <c r="G63" s="388">
        <v>1.8714762940769744E-11</v>
      </c>
      <c r="H63" s="395" t="s">
        <v>569</v>
      </c>
      <c r="I63" s="395" t="s">
        <v>519</v>
      </c>
      <c r="J63" s="395" t="s">
        <v>649</v>
      </c>
      <c r="K63" s="395" t="s">
        <v>522</v>
      </c>
    </row>
    <row r="64" spans="1:11" x14ac:dyDescent="0.35">
      <c r="A64" s="395" t="s">
        <v>506</v>
      </c>
      <c r="C64" s="372" t="s">
        <v>527</v>
      </c>
      <c r="D64" s="361">
        <v>30</v>
      </c>
      <c r="F64" s="369" t="s">
        <v>513</v>
      </c>
      <c r="G64" s="388">
        <v>3.2992132366144626E-11</v>
      </c>
      <c r="H64" s="395" t="s">
        <v>569</v>
      </c>
      <c r="I64" s="395" t="s">
        <v>519</v>
      </c>
      <c r="J64" s="395" t="s">
        <v>649</v>
      </c>
      <c r="K64" s="395" t="s">
        <v>522</v>
      </c>
    </row>
    <row r="65" spans="1:11" x14ac:dyDescent="0.35">
      <c r="A65" s="395" t="s">
        <v>506</v>
      </c>
      <c r="C65" s="372" t="s">
        <v>527</v>
      </c>
      <c r="D65" s="361">
        <v>30</v>
      </c>
      <c r="F65" s="360" t="s">
        <v>514</v>
      </c>
      <c r="G65" s="388">
        <v>4.7085235233026627E-9</v>
      </c>
      <c r="H65" s="395" t="s">
        <v>569</v>
      </c>
      <c r="I65" s="395" t="s">
        <v>519</v>
      </c>
      <c r="J65" s="395" t="s">
        <v>649</v>
      </c>
      <c r="K65" s="395" t="s">
        <v>522</v>
      </c>
    </row>
    <row r="66" spans="1:11" x14ac:dyDescent="0.35">
      <c r="A66" s="395" t="s">
        <v>506</v>
      </c>
      <c r="C66" s="372" t="s">
        <v>527</v>
      </c>
      <c r="D66" s="361">
        <v>30</v>
      </c>
      <c r="F66" s="360" t="s">
        <v>515</v>
      </c>
      <c r="G66" s="388">
        <v>1.2473554778152512E-11</v>
      </c>
      <c r="H66" s="395" t="s">
        <v>569</v>
      </c>
      <c r="I66" s="395" t="s">
        <v>519</v>
      </c>
      <c r="J66" s="395" t="s">
        <v>649</v>
      </c>
      <c r="K66" s="395" t="s">
        <v>522</v>
      </c>
    </row>
    <row r="67" spans="1:11" x14ac:dyDescent="0.35">
      <c r="A67" s="395" t="s">
        <v>506</v>
      </c>
      <c r="C67" s="372" t="s">
        <v>527</v>
      </c>
      <c r="D67" s="361">
        <v>30</v>
      </c>
      <c r="F67" s="360" t="s">
        <v>516</v>
      </c>
      <c r="G67" s="388">
        <v>3.271632136350666E-6</v>
      </c>
      <c r="H67" s="395" t="s">
        <v>569</v>
      </c>
      <c r="I67" s="395" t="s">
        <v>519</v>
      </c>
      <c r="J67" s="395" t="s">
        <v>649</v>
      </c>
      <c r="K67" s="395" t="s">
        <v>522</v>
      </c>
    </row>
    <row r="68" spans="1:11" x14ac:dyDescent="0.35">
      <c r="A68" s="395" t="s">
        <v>530</v>
      </c>
      <c r="C68" s="372" t="s">
        <v>525</v>
      </c>
      <c r="D68" s="361">
        <v>1708</v>
      </c>
      <c r="F68" s="360" t="s">
        <v>507</v>
      </c>
      <c r="G68" s="388">
        <v>1.5352773085713167E-10</v>
      </c>
      <c r="H68" s="395" t="s">
        <v>569</v>
      </c>
      <c r="I68" s="395" t="s">
        <v>519</v>
      </c>
      <c r="J68" s="395" t="s">
        <v>649</v>
      </c>
      <c r="K68" s="395" t="s">
        <v>522</v>
      </c>
    </row>
    <row r="69" spans="1:11" x14ac:dyDescent="0.35">
      <c r="A69" s="395" t="s">
        <v>530</v>
      </c>
      <c r="C69" s="372" t="s">
        <v>525</v>
      </c>
      <c r="D69" s="361">
        <v>1708</v>
      </c>
      <c r="F69" s="360" t="s">
        <v>517</v>
      </c>
      <c r="G69" s="388">
        <v>4.8647940354360232E-10</v>
      </c>
      <c r="H69" s="395" t="s">
        <v>569</v>
      </c>
      <c r="I69" s="395" t="s">
        <v>519</v>
      </c>
      <c r="J69" s="395" t="s">
        <v>649</v>
      </c>
      <c r="K69" s="395" t="s">
        <v>522</v>
      </c>
    </row>
    <row r="70" spans="1:11" x14ac:dyDescent="0.35">
      <c r="A70" s="395" t="s">
        <v>530</v>
      </c>
      <c r="C70" s="372" t="s">
        <v>525</v>
      </c>
      <c r="D70" s="361">
        <v>1708</v>
      </c>
      <c r="F70" s="360" t="s">
        <v>508</v>
      </c>
      <c r="G70" s="388">
        <v>9.5294645092188225E-10</v>
      </c>
      <c r="H70" s="395" t="s">
        <v>569</v>
      </c>
      <c r="I70" s="395" t="s">
        <v>519</v>
      </c>
      <c r="J70" s="395" t="s">
        <v>649</v>
      </c>
      <c r="K70" s="395" t="s">
        <v>522</v>
      </c>
    </row>
    <row r="71" spans="1:11" x14ac:dyDescent="0.35">
      <c r="A71" s="395" t="s">
        <v>530</v>
      </c>
      <c r="C71" s="372" t="s">
        <v>525</v>
      </c>
      <c r="D71" s="361">
        <v>1708</v>
      </c>
      <c r="F71" s="360" t="s">
        <v>509</v>
      </c>
      <c r="G71" s="388">
        <v>1.7116506337673407E-10</v>
      </c>
      <c r="H71" s="395" t="s">
        <v>569</v>
      </c>
      <c r="I71" s="395" t="s">
        <v>519</v>
      </c>
      <c r="J71" s="395" t="s">
        <v>649</v>
      </c>
      <c r="K71" s="395" t="s">
        <v>522</v>
      </c>
    </row>
    <row r="72" spans="1:11" x14ac:dyDescent="0.35">
      <c r="A72" s="395" t="s">
        <v>530</v>
      </c>
      <c r="C72" s="372" t="s">
        <v>525</v>
      </c>
      <c r="D72" s="361">
        <v>1708</v>
      </c>
      <c r="F72" s="360" t="s">
        <v>510</v>
      </c>
      <c r="G72" s="388">
        <v>7.4162624477308412E-11</v>
      </c>
      <c r="H72" s="395" t="s">
        <v>569</v>
      </c>
      <c r="I72" s="395" t="s">
        <v>519</v>
      </c>
      <c r="J72" s="395" t="s">
        <v>649</v>
      </c>
      <c r="K72" s="395" t="s">
        <v>522</v>
      </c>
    </row>
    <row r="73" spans="1:11" x14ac:dyDescent="0.35">
      <c r="A73" s="395" t="s">
        <v>530</v>
      </c>
      <c r="C73" s="372" t="s">
        <v>525</v>
      </c>
      <c r="D73" s="361">
        <v>1708</v>
      </c>
      <c r="F73" s="360" t="s">
        <v>511</v>
      </c>
      <c r="G73" s="388">
        <v>2.3437044642197429E-9</v>
      </c>
      <c r="H73" s="395" t="s">
        <v>569</v>
      </c>
      <c r="I73" s="395" t="s">
        <v>519</v>
      </c>
      <c r="J73" s="395" t="s">
        <v>649</v>
      </c>
      <c r="K73" s="395" t="s">
        <v>522</v>
      </c>
    </row>
    <row r="74" spans="1:11" x14ac:dyDescent="0.35">
      <c r="A74" s="395" t="s">
        <v>530</v>
      </c>
      <c r="C74" s="372" t="s">
        <v>525</v>
      </c>
      <c r="D74" s="361">
        <v>1708</v>
      </c>
      <c r="F74" s="369" t="s">
        <v>512</v>
      </c>
      <c r="G74" s="388">
        <v>6.0908374313157959E-12</v>
      </c>
      <c r="H74" s="395" t="s">
        <v>569</v>
      </c>
      <c r="I74" s="395" t="s">
        <v>519</v>
      </c>
      <c r="J74" s="395" t="s">
        <v>649</v>
      </c>
      <c r="K74" s="395" t="s">
        <v>522</v>
      </c>
    </row>
    <row r="75" spans="1:11" x14ac:dyDescent="0.35">
      <c r="A75" s="395" t="s">
        <v>530</v>
      </c>
      <c r="C75" s="372" t="s">
        <v>525</v>
      </c>
      <c r="D75" s="361">
        <v>1708</v>
      </c>
      <c r="F75" s="369" t="s">
        <v>513</v>
      </c>
      <c r="G75" s="388">
        <v>1.4377513237898091E-11</v>
      </c>
      <c r="H75" s="395" t="s">
        <v>569</v>
      </c>
      <c r="I75" s="395" t="s">
        <v>519</v>
      </c>
      <c r="J75" s="395" t="s">
        <v>649</v>
      </c>
      <c r="K75" s="395" t="s">
        <v>522</v>
      </c>
    </row>
    <row r="76" spans="1:11" x14ac:dyDescent="0.35">
      <c r="A76" s="395" t="s">
        <v>530</v>
      </c>
      <c r="C76" s="372" t="s">
        <v>525</v>
      </c>
      <c r="D76" s="361">
        <v>1708</v>
      </c>
      <c r="F76" s="360" t="s">
        <v>514</v>
      </c>
      <c r="G76" s="388">
        <v>2.6937042089568147E-9</v>
      </c>
      <c r="H76" s="395" t="s">
        <v>569</v>
      </c>
      <c r="I76" s="395" t="s">
        <v>519</v>
      </c>
      <c r="J76" s="395" t="s">
        <v>649</v>
      </c>
      <c r="K76" s="395" t="s">
        <v>522</v>
      </c>
    </row>
    <row r="77" spans="1:11" x14ac:dyDescent="0.35">
      <c r="A77" s="395" t="s">
        <v>530</v>
      </c>
      <c r="C77" s="372" t="s">
        <v>525</v>
      </c>
      <c r="D77" s="361">
        <v>1708</v>
      </c>
      <c r="F77" s="360" t="s">
        <v>515</v>
      </c>
      <c r="G77" s="388">
        <v>2.1282539113302455E-11</v>
      </c>
      <c r="H77" s="395" t="s">
        <v>569</v>
      </c>
      <c r="I77" s="395" t="s">
        <v>519</v>
      </c>
      <c r="J77" s="395" t="s">
        <v>649</v>
      </c>
      <c r="K77" s="395" t="s">
        <v>522</v>
      </c>
    </row>
    <row r="78" spans="1:11" x14ac:dyDescent="0.35">
      <c r="A78" s="395" t="s">
        <v>530</v>
      </c>
      <c r="C78" s="372" t="s">
        <v>525</v>
      </c>
      <c r="D78" s="361">
        <v>1708</v>
      </c>
      <c r="F78" s="360" t="s">
        <v>516</v>
      </c>
      <c r="G78" s="388">
        <v>1.3581034933545469E-6</v>
      </c>
      <c r="H78" s="395" t="s">
        <v>569</v>
      </c>
      <c r="I78" s="395" t="s">
        <v>519</v>
      </c>
      <c r="J78" s="395" t="s">
        <v>649</v>
      </c>
      <c r="K78" s="395" t="s">
        <v>522</v>
      </c>
    </row>
    <row r="79" spans="1:11" x14ac:dyDescent="0.35">
      <c r="A79" s="395" t="s">
        <v>765</v>
      </c>
      <c r="B79" s="395" t="s">
        <v>764</v>
      </c>
      <c r="C79" s="373" t="s">
        <v>528</v>
      </c>
      <c r="D79" s="362">
        <v>1500</v>
      </c>
      <c r="E79" s="395" t="s">
        <v>586</v>
      </c>
      <c r="F79" s="360" t="s">
        <v>507</v>
      </c>
      <c r="G79" s="387">
        <v>2.4815818929031233E-10</v>
      </c>
      <c r="H79" s="395" t="s">
        <v>569</v>
      </c>
      <c r="I79" s="395" t="s">
        <v>519</v>
      </c>
      <c r="J79" s="395" t="s">
        <v>649</v>
      </c>
      <c r="K79" s="395" t="s">
        <v>522</v>
      </c>
    </row>
    <row r="80" spans="1:11" x14ac:dyDescent="0.35">
      <c r="A80" s="395" t="s">
        <v>765</v>
      </c>
      <c r="B80" s="395" t="s">
        <v>764</v>
      </c>
      <c r="C80" s="373" t="s">
        <v>528</v>
      </c>
      <c r="D80" s="362">
        <v>1500</v>
      </c>
      <c r="E80" s="395" t="s">
        <v>586</v>
      </c>
      <c r="F80" s="360" t="s">
        <v>517</v>
      </c>
      <c r="G80" s="387">
        <v>7.7303241238677222E-10</v>
      </c>
      <c r="H80" s="395" t="s">
        <v>569</v>
      </c>
      <c r="I80" s="395" t="s">
        <v>519</v>
      </c>
      <c r="J80" s="395" t="s">
        <v>649</v>
      </c>
      <c r="K80" s="395" t="s">
        <v>522</v>
      </c>
    </row>
    <row r="81" spans="1:11" x14ac:dyDescent="0.35">
      <c r="A81" s="395" t="s">
        <v>765</v>
      </c>
      <c r="B81" s="395" t="s">
        <v>764</v>
      </c>
      <c r="C81" s="373" t="s">
        <v>528</v>
      </c>
      <c r="D81" s="362">
        <v>1500</v>
      </c>
      <c r="E81" s="395" t="s">
        <v>586</v>
      </c>
      <c r="F81" s="360" t="s">
        <v>508</v>
      </c>
      <c r="G81" s="387">
        <v>4.0309020542990769E-9</v>
      </c>
      <c r="H81" s="395" t="s">
        <v>569</v>
      </c>
      <c r="I81" s="395" t="s">
        <v>519</v>
      </c>
      <c r="J81" s="395" t="s">
        <v>649</v>
      </c>
      <c r="K81" s="395" t="s">
        <v>522</v>
      </c>
    </row>
    <row r="82" spans="1:11" x14ac:dyDescent="0.35">
      <c r="A82" s="395" t="s">
        <v>765</v>
      </c>
      <c r="B82" s="395" t="s">
        <v>764</v>
      </c>
      <c r="C82" s="373" t="s">
        <v>528</v>
      </c>
      <c r="D82" s="362">
        <v>1500</v>
      </c>
      <c r="E82" s="395" t="s">
        <v>586</v>
      </c>
      <c r="F82" s="360" t="s">
        <v>509</v>
      </c>
      <c r="G82" s="387">
        <v>1.9454166442340639E-10</v>
      </c>
      <c r="H82" s="395" t="s">
        <v>569</v>
      </c>
      <c r="I82" s="395" t="s">
        <v>519</v>
      </c>
      <c r="J82" s="395" t="s">
        <v>649</v>
      </c>
      <c r="K82" s="395" t="s">
        <v>522</v>
      </c>
    </row>
    <row r="83" spans="1:11" x14ac:dyDescent="0.35">
      <c r="A83" s="395" t="s">
        <v>765</v>
      </c>
      <c r="B83" s="395" t="s">
        <v>764</v>
      </c>
      <c r="C83" s="373" t="s">
        <v>528</v>
      </c>
      <c r="D83" s="362">
        <v>1500</v>
      </c>
      <c r="E83" s="395" t="s">
        <v>586</v>
      </c>
      <c r="F83" s="360" t="s">
        <v>510</v>
      </c>
      <c r="G83" s="387">
        <v>1.4119180942529205E-10</v>
      </c>
      <c r="H83" s="395" t="s">
        <v>569</v>
      </c>
      <c r="I83" s="395" t="s">
        <v>519</v>
      </c>
      <c r="J83" s="395" t="s">
        <v>649</v>
      </c>
      <c r="K83" s="395" t="s">
        <v>522</v>
      </c>
    </row>
    <row r="84" spans="1:11" x14ac:dyDescent="0.35">
      <c r="A84" s="395" t="s">
        <v>765</v>
      </c>
      <c r="B84" s="395" t="s">
        <v>764</v>
      </c>
      <c r="C84" s="373" t="s">
        <v>528</v>
      </c>
      <c r="D84" s="362">
        <v>1500</v>
      </c>
      <c r="E84" s="395" t="s">
        <v>586</v>
      </c>
      <c r="F84" s="360" t="s">
        <v>511</v>
      </c>
      <c r="G84" s="387">
        <v>1.2281133540522933E-9</v>
      </c>
      <c r="H84" s="395" t="s">
        <v>569</v>
      </c>
      <c r="I84" s="395" t="s">
        <v>519</v>
      </c>
      <c r="J84" s="395" t="s">
        <v>649</v>
      </c>
      <c r="K84" s="395" t="s">
        <v>522</v>
      </c>
    </row>
    <row r="85" spans="1:11" x14ac:dyDescent="0.35">
      <c r="A85" s="395" t="s">
        <v>765</v>
      </c>
      <c r="B85" s="395" t="s">
        <v>764</v>
      </c>
      <c r="C85" s="373" t="s">
        <v>528</v>
      </c>
      <c r="D85" s="362">
        <v>1500</v>
      </c>
      <c r="E85" s="395" t="s">
        <v>586</v>
      </c>
      <c r="F85" s="369" t="s">
        <v>512</v>
      </c>
      <c r="G85" s="387">
        <v>1.2259728648685654E-11</v>
      </c>
      <c r="H85" s="395" t="s">
        <v>569</v>
      </c>
      <c r="I85" s="395" t="s">
        <v>519</v>
      </c>
      <c r="J85" s="395" t="s">
        <v>649</v>
      </c>
      <c r="K85" s="395" t="s">
        <v>522</v>
      </c>
    </row>
    <row r="86" spans="1:11" x14ac:dyDescent="0.35">
      <c r="A86" s="395" t="s">
        <v>765</v>
      </c>
      <c r="B86" s="395" t="s">
        <v>764</v>
      </c>
      <c r="C86" s="373" t="s">
        <v>528</v>
      </c>
      <c r="D86" s="362">
        <v>1500</v>
      </c>
      <c r="E86" s="395" t="s">
        <v>586</v>
      </c>
      <c r="F86" s="369" t="s">
        <v>513</v>
      </c>
      <c r="G86" s="387">
        <v>9.5909993978582799E-11</v>
      </c>
      <c r="H86" s="395" t="s">
        <v>569</v>
      </c>
      <c r="I86" s="395" t="s">
        <v>519</v>
      </c>
      <c r="J86" s="395" t="s">
        <v>649</v>
      </c>
      <c r="K86" s="395" t="s">
        <v>522</v>
      </c>
    </row>
    <row r="87" spans="1:11" x14ac:dyDescent="0.35">
      <c r="A87" s="395" t="s">
        <v>765</v>
      </c>
      <c r="B87" s="395" t="s">
        <v>764</v>
      </c>
      <c r="C87" s="373" t="s">
        <v>528</v>
      </c>
      <c r="D87" s="362">
        <v>1500</v>
      </c>
      <c r="E87" s="395" t="s">
        <v>586</v>
      </c>
      <c r="F87" s="360" t="s">
        <v>514</v>
      </c>
      <c r="G87" s="387">
        <v>1.783025961819434E-9</v>
      </c>
      <c r="H87" s="395" t="s">
        <v>569</v>
      </c>
      <c r="I87" s="395" t="s">
        <v>519</v>
      </c>
      <c r="J87" s="395" t="s">
        <v>649</v>
      </c>
      <c r="K87" s="395" t="s">
        <v>522</v>
      </c>
    </row>
    <row r="88" spans="1:11" x14ac:dyDescent="0.35">
      <c r="A88" s="395" t="s">
        <v>765</v>
      </c>
      <c r="B88" s="395" t="s">
        <v>764</v>
      </c>
      <c r="C88" s="373" t="s">
        <v>528</v>
      </c>
      <c r="D88" s="362">
        <v>1500</v>
      </c>
      <c r="E88" s="395" t="s">
        <v>586</v>
      </c>
      <c r="F88" s="360" t="s">
        <v>515</v>
      </c>
      <c r="G88" s="387">
        <v>1.9067591147831891E-11</v>
      </c>
      <c r="H88" s="395" t="s">
        <v>569</v>
      </c>
      <c r="I88" s="395" t="s">
        <v>519</v>
      </c>
      <c r="J88" s="395" t="s">
        <v>649</v>
      </c>
      <c r="K88" s="395" t="s">
        <v>522</v>
      </c>
    </row>
    <row r="89" spans="1:11" x14ac:dyDescent="0.35">
      <c r="A89" s="395" t="s">
        <v>765</v>
      </c>
      <c r="B89" s="395" t="s">
        <v>764</v>
      </c>
      <c r="C89" s="373" t="s">
        <v>528</v>
      </c>
      <c r="D89" s="362">
        <v>1500</v>
      </c>
      <c r="E89" s="395" t="s">
        <v>586</v>
      </c>
      <c r="F89" s="360" t="s">
        <v>516</v>
      </c>
      <c r="G89" s="387">
        <v>1.0094435291649242E-6</v>
      </c>
      <c r="H89" s="395" t="s">
        <v>569</v>
      </c>
      <c r="I89" s="395" t="s">
        <v>519</v>
      </c>
      <c r="J89" s="395" t="s">
        <v>649</v>
      </c>
      <c r="K89" s="395" t="s">
        <v>522</v>
      </c>
    </row>
    <row r="90" spans="1:11" x14ac:dyDescent="0.35">
      <c r="A90" s="395" t="s">
        <v>765</v>
      </c>
      <c r="B90" s="395" t="s">
        <v>764</v>
      </c>
      <c r="C90" s="372" t="s">
        <v>525</v>
      </c>
      <c r="D90" s="361">
        <v>1500</v>
      </c>
      <c r="F90" s="360" t="s">
        <v>507</v>
      </c>
      <c r="G90" s="388">
        <v>1.5608268295004214E-10</v>
      </c>
      <c r="H90" s="395" t="s">
        <v>569</v>
      </c>
      <c r="I90" s="395" t="s">
        <v>519</v>
      </c>
      <c r="J90" s="395" t="s">
        <v>649</v>
      </c>
      <c r="K90" s="395" t="s">
        <v>522</v>
      </c>
    </row>
    <row r="91" spans="1:11" x14ac:dyDescent="0.35">
      <c r="A91" s="395" t="s">
        <v>765</v>
      </c>
      <c r="B91" s="395" t="s">
        <v>764</v>
      </c>
      <c r="C91" s="372" t="s">
        <v>525</v>
      </c>
      <c r="D91" s="361">
        <v>1500</v>
      </c>
      <c r="F91" s="360" t="s">
        <v>517</v>
      </c>
      <c r="G91" s="388">
        <v>4.9457521505141522E-10</v>
      </c>
      <c r="H91" s="395" t="s">
        <v>569</v>
      </c>
      <c r="I91" s="395" t="s">
        <v>519</v>
      </c>
      <c r="J91" s="395" t="s">
        <v>649</v>
      </c>
      <c r="K91" s="395" t="s">
        <v>522</v>
      </c>
    </row>
    <row r="92" spans="1:11" x14ac:dyDescent="0.35">
      <c r="A92" s="395" t="s">
        <v>765</v>
      </c>
      <c r="B92" s="395" t="s">
        <v>764</v>
      </c>
      <c r="C92" s="372" t="s">
        <v>525</v>
      </c>
      <c r="D92" s="361">
        <v>1500</v>
      </c>
      <c r="F92" s="360" t="s">
        <v>508</v>
      </c>
      <c r="G92" s="388">
        <v>9.6880503565847402E-10</v>
      </c>
      <c r="H92" s="395" t="s">
        <v>569</v>
      </c>
      <c r="I92" s="395" t="s">
        <v>519</v>
      </c>
      <c r="J92" s="395" t="s">
        <v>649</v>
      </c>
      <c r="K92" s="395" t="s">
        <v>522</v>
      </c>
    </row>
    <row r="93" spans="1:11" x14ac:dyDescent="0.35">
      <c r="A93" s="395" t="s">
        <v>765</v>
      </c>
      <c r="B93" s="395" t="s">
        <v>764</v>
      </c>
      <c r="C93" s="372" t="s">
        <v>525</v>
      </c>
      <c r="D93" s="361">
        <v>1500</v>
      </c>
      <c r="F93" s="360" t="s">
        <v>509</v>
      </c>
      <c r="G93" s="388">
        <v>1.7401352947771809E-10</v>
      </c>
      <c r="H93" s="395" t="s">
        <v>569</v>
      </c>
      <c r="I93" s="395" t="s">
        <v>519</v>
      </c>
      <c r="J93" s="395" t="s">
        <v>649</v>
      </c>
      <c r="K93" s="395" t="s">
        <v>522</v>
      </c>
    </row>
    <row r="94" spans="1:11" x14ac:dyDescent="0.35">
      <c r="A94" s="395" t="s">
        <v>765</v>
      </c>
      <c r="B94" s="395" t="s">
        <v>764</v>
      </c>
      <c r="C94" s="372" t="s">
        <v>525</v>
      </c>
      <c r="D94" s="361">
        <v>1500</v>
      </c>
      <c r="F94" s="360" t="s">
        <v>510</v>
      </c>
      <c r="G94" s="388">
        <v>7.5396811627513592E-11</v>
      </c>
      <c r="H94" s="395" t="s">
        <v>569</v>
      </c>
      <c r="I94" s="395" t="s">
        <v>519</v>
      </c>
      <c r="J94" s="395" t="s">
        <v>649</v>
      </c>
      <c r="K94" s="395" t="s">
        <v>522</v>
      </c>
    </row>
    <row r="95" spans="1:11" x14ac:dyDescent="0.35">
      <c r="A95" s="395" t="s">
        <v>765</v>
      </c>
      <c r="B95" s="395" t="s">
        <v>764</v>
      </c>
      <c r="C95" s="372" t="s">
        <v>525</v>
      </c>
      <c r="D95" s="361">
        <v>1500</v>
      </c>
      <c r="F95" s="360" t="s">
        <v>511</v>
      </c>
      <c r="G95" s="388">
        <v>2.3827075328679352E-9</v>
      </c>
      <c r="H95" s="395" t="s">
        <v>569</v>
      </c>
      <c r="I95" s="395" t="s">
        <v>519</v>
      </c>
      <c r="J95" s="395" t="s">
        <v>649</v>
      </c>
      <c r="K95" s="395" t="s">
        <v>522</v>
      </c>
    </row>
    <row r="96" spans="1:11" x14ac:dyDescent="0.35">
      <c r="A96" s="395" t="s">
        <v>765</v>
      </c>
      <c r="B96" s="395" t="s">
        <v>764</v>
      </c>
      <c r="C96" s="372" t="s">
        <v>525</v>
      </c>
      <c r="D96" s="361">
        <v>1500</v>
      </c>
      <c r="F96" s="369" t="s">
        <v>512</v>
      </c>
      <c r="G96" s="388">
        <v>6.1921989101563776E-12</v>
      </c>
      <c r="H96" s="395" t="s">
        <v>569</v>
      </c>
      <c r="I96" s="395" t="s">
        <v>519</v>
      </c>
      <c r="J96" s="395" t="s">
        <v>649</v>
      </c>
      <c r="K96" s="395" t="s">
        <v>522</v>
      </c>
    </row>
    <row r="97" spans="1:11" x14ac:dyDescent="0.35">
      <c r="A97" s="395" t="s">
        <v>765</v>
      </c>
      <c r="B97" s="395" t="s">
        <v>764</v>
      </c>
      <c r="C97" s="372" t="s">
        <v>525</v>
      </c>
      <c r="D97" s="361">
        <v>1500</v>
      </c>
      <c r="F97" s="369" t="s">
        <v>513</v>
      </c>
      <c r="G97" s="388">
        <v>1.4616778531099088E-11</v>
      </c>
      <c r="H97" s="395" t="s">
        <v>569</v>
      </c>
      <c r="I97" s="395" t="s">
        <v>519</v>
      </c>
      <c r="J97" s="395" t="s">
        <v>649</v>
      </c>
      <c r="K97" s="395" t="s">
        <v>522</v>
      </c>
    </row>
    <row r="98" spans="1:11" x14ac:dyDescent="0.35">
      <c r="A98" s="395" t="s">
        <v>765</v>
      </c>
      <c r="B98" s="395" t="s">
        <v>764</v>
      </c>
      <c r="C98" s="372" t="s">
        <v>525</v>
      </c>
      <c r="D98" s="361">
        <v>1500</v>
      </c>
      <c r="F98" s="360" t="s">
        <v>514</v>
      </c>
      <c r="G98" s="388">
        <v>2.7385318447717448E-9</v>
      </c>
      <c r="H98" s="395" t="s">
        <v>569</v>
      </c>
      <c r="I98" s="395" t="s">
        <v>519</v>
      </c>
      <c r="J98" s="395" t="s">
        <v>649</v>
      </c>
      <c r="K98" s="395" t="s">
        <v>522</v>
      </c>
    </row>
    <row r="99" spans="1:11" x14ac:dyDescent="0.35">
      <c r="A99" s="395" t="s">
        <v>765</v>
      </c>
      <c r="B99" s="395" t="s">
        <v>764</v>
      </c>
      <c r="C99" s="372" t="s">
        <v>525</v>
      </c>
      <c r="D99" s="361">
        <v>1500</v>
      </c>
      <c r="F99" s="360" t="s">
        <v>515</v>
      </c>
      <c r="G99" s="388">
        <v>2.1636715310308728E-11</v>
      </c>
      <c r="H99" s="395" t="s">
        <v>569</v>
      </c>
      <c r="I99" s="395" t="s">
        <v>519</v>
      </c>
      <c r="J99" s="395" t="s">
        <v>649</v>
      </c>
      <c r="K99" s="395" t="s">
        <v>522</v>
      </c>
    </row>
    <row r="100" spans="1:11" x14ac:dyDescent="0.35">
      <c r="A100" s="395" t="s">
        <v>765</v>
      </c>
      <c r="B100" s="395" t="s">
        <v>764</v>
      </c>
      <c r="C100" s="372" t="s">
        <v>525</v>
      </c>
      <c r="D100" s="361">
        <v>1500</v>
      </c>
      <c r="F100" s="360" t="s">
        <v>516</v>
      </c>
      <c r="G100" s="388">
        <v>1.38070455274208E-6</v>
      </c>
      <c r="H100" s="395" t="s">
        <v>569</v>
      </c>
      <c r="I100" s="395" t="s">
        <v>519</v>
      </c>
      <c r="J100" s="395" t="s">
        <v>649</v>
      </c>
      <c r="K100" s="395" t="s">
        <v>522</v>
      </c>
    </row>
    <row r="101" spans="1:11" x14ac:dyDescent="0.35">
      <c r="A101" s="395" t="s">
        <v>765</v>
      </c>
      <c r="B101" s="395" t="s">
        <v>764</v>
      </c>
      <c r="C101" s="372" t="s">
        <v>526</v>
      </c>
      <c r="D101" s="361">
        <v>1500</v>
      </c>
      <c r="F101" s="360" t="s">
        <v>507</v>
      </c>
      <c r="G101" s="388">
        <v>3.4023369563058262E-10</v>
      </c>
      <c r="H101" s="395" t="s">
        <v>569</v>
      </c>
      <c r="I101" s="395" t="s">
        <v>519</v>
      </c>
      <c r="J101" s="395" t="s">
        <v>649</v>
      </c>
      <c r="K101" s="395" t="s">
        <v>522</v>
      </c>
    </row>
    <row r="102" spans="1:11" x14ac:dyDescent="0.35">
      <c r="A102" s="395" t="s">
        <v>765</v>
      </c>
      <c r="B102" s="395" t="s">
        <v>764</v>
      </c>
      <c r="C102" s="372" t="s">
        <v>526</v>
      </c>
      <c r="D102" s="361">
        <v>1500</v>
      </c>
      <c r="F102" s="360" t="s">
        <v>517</v>
      </c>
      <c r="G102" s="388">
        <v>1.0514896097221291E-9</v>
      </c>
      <c r="H102" s="395" t="s">
        <v>569</v>
      </c>
      <c r="I102" s="395" t="s">
        <v>519</v>
      </c>
      <c r="J102" s="395" t="s">
        <v>649</v>
      </c>
      <c r="K102" s="395" t="s">
        <v>522</v>
      </c>
    </row>
    <row r="103" spans="1:11" x14ac:dyDescent="0.35">
      <c r="A103" s="395" t="s">
        <v>765</v>
      </c>
      <c r="B103" s="395" t="s">
        <v>764</v>
      </c>
      <c r="C103" s="372" t="s">
        <v>526</v>
      </c>
      <c r="D103" s="361">
        <v>1500</v>
      </c>
      <c r="F103" s="360" t="s">
        <v>508</v>
      </c>
      <c r="G103" s="388">
        <v>7.0929990729396804E-9</v>
      </c>
      <c r="H103" s="395" t="s">
        <v>569</v>
      </c>
      <c r="I103" s="395" t="s">
        <v>519</v>
      </c>
      <c r="J103" s="395" t="s">
        <v>649</v>
      </c>
      <c r="K103" s="395" t="s">
        <v>522</v>
      </c>
    </row>
    <row r="104" spans="1:11" x14ac:dyDescent="0.35">
      <c r="A104" s="395" t="s">
        <v>765</v>
      </c>
      <c r="B104" s="395" t="s">
        <v>764</v>
      </c>
      <c r="C104" s="372" t="s">
        <v>526</v>
      </c>
      <c r="D104" s="361">
        <v>1500</v>
      </c>
      <c r="F104" s="360" t="s">
        <v>509</v>
      </c>
      <c r="G104" s="388">
        <v>2.1506979936909467E-10</v>
      </c>
      <c r="H104" s="395" t="s">
        <v>569</v>
      </c>
      <c r="I104" s="395" t="s">
        <v>519</v>
      </c>
      <c r="J104" s="395" t="s">
        <v>649</v>
      </c>
      <c r="K104" s="395" t="s">
        <v>522</v>
      </c>
    </row>
    <row r="105" spans="1:11" x14ac:dyDescent="0.35">
      <c r="A105" s="395" t="s">
        <v>765</v>
      </c>
      <c r="B105" s="395" t="s">
        <v>764</v>
      </c>
      <c r="C105" s="372" t="s">
        <v>526</v>
      </c>
      <c r="D105" s="361">
        <v>1500</v>
      </c>
      <c r="F105" s="360" t="s">
        <v>510</v>
      </c>
      <c r="G105" s="388">
        <v>2.0698680722307053E-10</v>
      </c>
      <c r="H105" s="395" t="s">
        <v>569</v>
      </c>
      <c r="I105" s="395" t="s">
        <v>519</v>
      </c>
      <c r="J105" s="395" t="s">
        <v>649</v>
      </c>
      <c r="K105" s="395" t="s">
        <v>522</v>
      </c>
    </row>
    <row r="106" spans="1:11" x14ac:dyDescent="0.35">
      <c r="A106" s="395" t="s">
        <v>765</v>
      </c>
      <c r="B106" s="395" t="s">
        <v>764</v>
      </c>
      <c r="C106" s="372" t="s">
        <v>526</v>
      </c>
      <c r="D106" s="361">
        <v>1500</v>
      </c>
      <c r="F106" s="360" t="s">
        <v>511</v>
      </c>
      <c r="G106" s="388">
        <v>7.3519175236651983E-11</v>
      </c>
      <c r="H106" s="395" t="s">
        <v>569</v>
      </c>
      <c r="I106" s="395" t="s">
        <v>519</v>
      </c>
      <c r="J106" s="395" t="s">
        <v>649</v>
      </c>
      <c r="K106" s="395" t="s">
        <v>522</v>
      </c>
    </row>
    <row r="107" spans="1:11" x14ac:dyDescent="0.35">
      <c r="A107" s="395" t="s">
        <v>765</v>
      </c>
      <c r="B107" s="395" t="s">
        <v>764</v>
      </c>
      <c r="C107" s="372" t="s">
        <v>526</v>
      </c>
      <c r="D107" s="361">
        <v>1500</v>
      </c>
      <c r="F107" s="369" t="s">
        <v>512</v>
      </c>
      <c r="G107" s="388">
        <v>1.8327258387214929E-11</v>
      </c>
      <c r="H107" s="395" t="s">
        <v>569</v>
      </c>
      <c r="I107" s="395" t="s">
        <v>519</v>
      </c>
      <c r="J107" s="395" t="s">
        <v>649</v>
      </c>
      <c r="K107" s="395" t="s">
        <v>522</v>
      </c>
    </row>
    <row r="108" spans="1:11" x14ac:dyDescent="0.35">
      <c r="A108" s="395" t="s">
        <v>765</v>
      </c>
      <c r="B108" s="395" t="s">
        <v>764</v>
      </c>
      <c r="C108" s="372" t="s">
        <v>526</v>
      </c>
      <c r="D108" s="361">
        <v>1500</v>
      </c>
      <c r="F108" s="369" t="s">
        <v>513</v>
      </c>
      <c r="G108" s="388">
        <v>1.7720320942606655E-10</v>
      </c>
      <c r="H108" s="395" t="s">
        <v>569</v>
      </c>
      <c r="I108" s="395" t="s">
        <v>519</v>
      </c>
      <c r="J108" s="395" t="s">
        <v>649</v>
      </c>
      <c r="K108" s="395" t="s">
        <v>522</v>
      </c>
    </row>
    <row r="109" spans="1:11" x14ac:dyDescent="0.35">
      <c r="A109" s="395" t="s">
        <v>765</v>
      </c>
      <c r="B109" s="395" t="s">
        <v>764</v>
      </c>
      <c r="C109" s="372" t="s">
        <v>526</v>
      </c>
      <c r="D109" s="361">
        <v>1500</v>
      </c>
      <c r="F109" s="360" t="s">
        <v>514</v>
      </c>
      <c r="G109" s="388">
        <v>8.2752007886712321E-10</v>
      </c>
      <c r="H109" s="395" t="s">
        <v>569</v>
      </c>
      <c r="I109" s="395" t="s">
        <v>519</v>
      </c>
      <c r="J109" s="395" t="s">
        <v>649</v>
      </c>
      <c r="K109" s="395" t="s">
        <v>522</v>
      </c>
    </row>
    <row r="110" spans="1:11" x14ac:dyDescent="0.35">
      <c r="A110" s="395" t="s">
        <v>765</v>
      </c>
      <c r="B110" s="395" t="s">
        <v>764</v>
      </c>
      <c r="C110" s="372" t="s">
        <v>526</v>
      </c>
      <c r="D110" s="361">
        <v>1500</v>
      </c>
      <c r="F110" s="360" t="s">
        <v>515</v>
      </c>
      <c r="G110" s="388">
        <v>1.649846698535506E-11</v>
      </c>
      <c r="H110" s="395" t="s">
        <v>569</v>
      </c>
      <c r="I110" s="395" t="s">
        <v>519</v>
      </c>
      <c r="J110" s="395" t="s">
        <v>649</v>
      </c>
      <c r="K110" s="395" t="s">
        <v>522</v>
      </c>
    </row>
    <row r="111" spans="1:11" x14ac:dyDescent="0.35">
      <c r="A111" s="395" t="s">
        <v>765</v>
      </c>
      <c r="B111" s="395" t="s">
        <v>764</v>
      </c>
      <c r="C111" s="372" t="s">
        <v>526</v>
      </c>
      <c r="D111" s="361">
        <v>1500</v>
      </c>
      <c r="F111" s="360" t="s">
        <v>516</v>
      </c>
      <c r="G111" s="388">
        <v>6.3818250558776828E-7</v>
      </c>
      <c r="H111" s="395" t="s">
        <v>569</v>
      </c>
      <c r="I111" s="395" t="s">
        <v>519</v>
      </c>
      <c r="J111" s="395" t="s">
        <v>649</v>
      </c>
      <c r="K111" s="395" t="s">
        <v>522</v>
      </c>
    </row>
    <row r="112" spans="1:11" x14ac:dyDescent="0.35">
      <c r="A112" s="395" t="s">
        <v>765</v>
      </c>
      <c r="B112" s="395" t="s">
        <v>766</v>
      </c>
      <c r="C112" s="373" t="s">
        <v>528</v>
      </c>
      <c r="D112" s="362">
        <v>533.90000000000009</v>
      </c>
      <c r="E112" s="395" t="s">
        <v>587</v>
      </c>
      <c r="F112" s="360" t="s">
        <v>507</v>
      </c>
      <c r="G112" s="387">
        <v>3.6319812180701384E-10</v>
      </c>
      <c r="H112" s="395" t="s">
        <v>569</v>
      </c>
      <c r="I112" s="395" t="s">
        <v>519</v>
      </c>
      <c r="J112" s="395" t="s">
        <v>649</v>
      </c>
      <c r="K112" s="395" t="s">
        <v>522</v>
      </c>
    </row>
    <row r="113" spans="1:11" x14ac:dyDescent="0.35">
      <c r="A113" s="395" t="s">
        <v>765</v>
      </c>
      <c r="B113" s="395" t="s">
        <v>766</v>
      </c>
      <c r="C113" s="373" t="s">
        <v>528</v>
      </c>
      <c r="D113" s="362">
        <v>533.90000000000009</v>
      </c>
      <c r="E113" s="395" t="s">
        <v>587</v>
      </c>
      <c r="F113" s="360" t="s">
        <v>517</v>
      </c>
      <c r="G113" s="387">
        <v>1.4185632520683601E-9</v>
      </c>
      <c r="H113" s="395" t="s">
        <v>569</v>
      </c>
      <c r="I113" s="395" t="s">
        <v>519</v>
      </c>
      <c r="J113" s="395" t="s">
        <v>649</v>
      </c>
      <c r="K113" s="395" t="s">
        <v>522</v>
      </c>
    </row>
    <row r="114" spans="1:11" x14ac:dyDescent="0.35">
      <c r="A114" s="395" t="s">
        <v>765</v>
      </c>
      <c r="B114" s="395" t="s">
        <v>766</v>
      </c>
      <c r="C114" s="373" t="s">
        <v>528</v>
      </c>
      <c r="D114" s="362">
        <v>533.90000000000009</v>
      </c>
      <c r="E114" s="395" t="s">
        <v>587</v>
      </c>
      <c r="F114" s="360" t="s">
        <v>508</v>
      </c>
      <c r="G114" s="387">
        <v>4.5241103336991191E-9</v>
      </c>
      <c r="H114" s="395" t="s">
        <v>569</v>
      </c>
      <c r="I114" s="395" t="s">
        <v>519</v>
      </c>
      <c r="J114" s="395" t="s">
        <v>649</v>
      </c>
      <c r="K114" s="395" t="s">
        <v>522</v>
      </c>
    </row>
    <row r="115" spans="1:11" x14ac:dyDescent="0.35">
      <c r="A115" s="395" t="s">
        <v>765</v>
      </c>
      <c r="B115" s="395" t="s">
        <v>766</v>
      </c>
      <c r="C115" s="373" t="s">
        <v>528</v>
      </c>
      <c r="D115" s="362">
        <v>533.90000000000009</v>
      </c>
      <c r="E115" s="395" t="s">
        <v>587</v>
      </c>
      <c r="F115" s="360" t="s">
        <v>509</v>
      </c>
      <c r="G115" s="387">
        <v>2.3551884632768387E-10</v>
      </c>
      <c r="H115" s="395" t="s">
        <v>569</v>
      </c>
      <c r="I115" s="395" t="s">
        <v>519</v>
      </c>
      <c r="J115" s="395" t="s">
        <v>649</v>
      </c>
      <c r="K115" s="395" t="s">
        <v>522</v>
      </c>
    </row>
    <row r="116" spans="1:11" x14ac:dyDescent="0.35">
      <c r="A116" s="395" t="s">
        <v>765</v>
      </c>
      <c r="B116" s="395" t="s">
        <v>766</v>
      </c>
      <c r="C116" s="373" t="s">
        <v>528</v>
      </c>
      <c r="D116" s="362">
        <v>533.90000000000009</v>
      </c>
      <c r="E116" s="395" t="s">
        <v>587</v>
      </c>
      <c r="F116" s="360" t="s">
        <v>510</v>
      </c>
      <c r="G116" s="387">
        <v>1.5490167636397476E-10</v>
      </c>
      <c r="H116" s="395" t="s">
        <v>569</v>
      </c>
      <c r="I116" s="395" t="s">
        <v>519</v>
      </c>
      <c r="J116" s="395" t="s">
        <v>649</v>
      </c>
      <c r="K116" s="395" t="s">
        <v>522</v>
      </c>
    </row>
    <row r="117" spans="1:11" x14ac:dyDescent="0.35">
      <c r="A117" s="395" t="s">
        <v>765</v>
      </c>
      <c r="B117" s="395" t="s">
        <v>766</v>
      </c>
      <c r="C117" s="373" t="s">
        <v>528</v>
      </c>
      <c r="D117" s="362">
        <v>533.90000000000009</v>
      </c>
      <c r="E117" s="395" t="s">
        <v>587</v>
      </c>
      <c r="F117" s="360" t="s">
        <v>511</v>
      </c>
      <c r="G117" s="387">
        <v>1.4203406801665249E-9</v>
      </c>
      <c r="H117" s="395" t="s">
        <v>569</v>
      </c>
      <c r="I117" s="395" t="s">
        <v>519</v>
      </c>
      <c r="J117" s="395" t="s">
        <v>649</v>
      </c>
      <c r="K117" s="395" t="s">
        <v>522</v>
      </c>
    </row>
    <row r="118" spans="1:11" x14ac:dyDescent="0.35">
      <c r="A118" s="395" t="s">
        <v>765</v>
      </c>
      <c r="B118" s="395" t="s">
        <v>766</v>
      </c>
      <c r="C118" s="373" t="s">
        <v>528</v>
      </c>
      <c r="D118" s="362">
        <v>533.90000000000009</v>
      </c>
      <c r="E118" s="395" t="s">
        <v>587</v>
      </c>
      <c r="F118" s="369" t="s">
        <v>512</v>
      </c>
      <c r="G118" s="387">
        <v>1.8581675040286587E-11</v>
      </c>
      <c r="H118" s="395" t="s">
        <v>569</v>
      </c>
      <c r="I118" s="395" t="s">
        <v>519</v>
      </c>
      <c r="J118" s="395" t="s">
        <v>649</v>
      </c>
      <c r="K118" s="395" t="s">
        <v>522</v>
      </c>
    </row>
    <row r="119" spans="1:11" x14ac:dyDescent="0.35">
      <c r="A119" s="395" t="s">
        <v>765</v>
      </c>
      <c r="B119" s="395" t="s">
        <v>766</v>
      </c>
      <c r="C119" s="373" t="s">
        <v>528</v>
      </c>
      <c r="D119" s="362">
        <v>533.90000000000009</v>
      </c>
      <c r="E119" s="395" t="s">
        <v>587</v>
      </c>
      <c r="F119" s="369" t="s">
        <v>513</v>
      </c>
      <c r="G119" s="387">
        <v>5.1535475230421935E-11</v>
      </c>
      <c r="H119" s="395" t="s">
        <v>569</v>
      </c>
      <c r="I119" s="395" t="s">
        <v>519</v>
      </c>
      <c r="J119" s="395" t="s">
        <v>649</v>
      </c>
      <c r="K119" s="395" t="s">
        <v>522</v>
      </c>
    </row>
    <row r="120" spans="1:11" x14ac:dyDescent="0.35">
      <c r="A120" s="395" t="s">
        <v>765</v>
      </c>
      <c r="B120" s="395" t="s">
        <v>766</v>
      </c>
      <c r="C120" s="373" t="s">
        <v>528</v>
      </c>
      <c r="D120" s="362">
        <v>533.90000000000009</v>
      </c>
      <c r="E120" s="395" t="s">
        <v>587</v>
      </c>
      <c r="F120" s="360" t="s">
        <v>514</v>
      </c>
      <c r="G120" s="387">
        <v>2.6271485203513677E-9</v>
      </c>
      <c r="H120" s="395" t="s">
        <v>569</v>
      </c>
      <c r="I120" s="395" t="s">
        <v>519</v>
      </c>
      <c r="J120" s="395" t="s">
        <v>649</v>
      </c>
      <c r="K120" s="395" t="s">
        <v>522</v>
      </c>
    </row>
    <row r="121" spans="1:11" x14ac:dyDescent="0.35">
      <c r="A121" s="395" t="s">
        <v>765</v>
      </c>
      <c r="B121" s="395" t="s">
        <v>766</v>
      </c>
      <c r="C121" s="373" t="s">
        <v>528</v>
      </c>
      <c r="D121" s="362">
        <v>533.90000000000009</v>
      </c>
      <c r="E121" s="395" t="s">
        <v>587</v>
      </c>
      <c r="F121" s="360" t="s">
        <v>515</v>
      </c>
      <c r="G121" s="387">
        <v>2.0438537996217053E-11</v>
      </c>
      <c r="H121" s="395" t="s">
        <v>569</v>
      </c>
      <c r="I121" s="395" t="s">
        <v>519</v>
      </c>
      <c r="J121" s="395" t="s">
        <v>649</v>
      </c>
      <c r="K121" s="395" t="s">
        <v>522</v>
      </c>
    </row>
    <row r="122" spans="1:11" x14ac:dyDescent="0.35">
      <c r="A122" s="395" t="s">
        <v>765</v>
      </c>
      <c r="B122" s="395" t="s">
        <v>766</v>
      </c>
      <c r="C122" s="373" t="s">
        <v>528</v>
      </c>
      <c r="D122" s="362">
        <v>533.90000000000009</v>
      </c>
      <c r="E122" s="395" t="s">
        <v>587</v>
      </c>
      <c r="F122" s="360" t="s">
        <v>516</v>
      </c>
      <c r="G122" s="387">
        <v>1.5694125439384666E-6</v>
      </c>
      <c r="H122" s="395" t="s">
        <v>569</v>
      </c>
      <c r="I122" s="395" t="s">
        <v>519</v>
      </c>
      <c r="J122" s="395" t="s">
        <v>649</v>
      </c>
      <c r="K122" s="395" t="s">
        <v>522</v>
      </c>
    </row>
    <row r="123" spans="1:11" x14ac:dyDescent="0.35">
      <c r="A123" s="395" t="s">
        <v>765</v>
      </c>
      <c r="B123" s="395" t="s">
        <v>766</v>
      </c>
      <c r="C123" s="372" t="s">
        <v>524</v>
      </c>
      <c r="D123" s="361">
        <v>568</v>
      </c>
      <c r="F123" s="360" t="s">
        <v>507</v>
      </c>
      <c r="G123" s="388">
        <v>3.2516825859051146E-10</v>
      </c>
      <c r="H123" s="395" t="s">
        <v>569</v>
      </c>
      <c r="I123" s="395" t="s">
        <v>519</v>
      </c>
      <c r="J123" s="395" t="s">
        <v>649</v>
      </c>
      <c r="K123" s="395" t="s">
        <v>522</v>
      </c>
    </row>
    <row r="124" spans="1:11" x14ac:dyDescent="0.35">
      <c r="A124" s="395" t="s">
        <v>765</v>
      </c>
      <c r="B124" s="395" t="s">
        <v>766</v>
      </c>
      <c r="C124" s="372" t="s">
        <v>524</v>
      </c>
      <c r="D124" s="361">
        <v>568</v>
      </c>
      <c r="F124" s="360" t="s">
        <v>517</v>
      </c>
      <c r="G124" s="388">
        <v>2.4389465007007835E-9</v>
      </c>
      <c r="H124" s="395" t="s">
        <v>569</v>
      </c>
      <c r="I124" s="395" t="s">
        <v>519</v>
      </c>
      <c r="J124" s="395" t="s">
        <v>649</v>
      </c>
      <c r="K124" s="395" t="s">
        <v>522</v>
      </c>
    </row>
    <row r="125" spans="1:11" x14ac:dyDescent="0.35">
      <c r="A125" s="395" t="s">
        <v>765</v>
      </c>
      <c r="B125" s="395" t="s">
        <v>766</v>
      </c>
      <c r="C125" s="372" t="s">
        <v>524</v>
      </c>
      <c r="D125" s="361">
        <v>568</v>
      </c>
      <c r="F125" s="360" t="s">
        <v>508</v>
      </c>
      <c r="G125" s="388">
        <v>1.0493728227260385E-8</v>
      </c>
      <c r="H125" s="395" t="s">
        <v>569</v>
      </c>
      <c r="I125" s="395" t="s">
        <v>519</v>
      </c>
      <c r="J125" s="395" t="s">
        <v>649</v>
      </c>
      <c r="K125" s="395" t="s">
        <v>522</v>
      </c>
    </row>
    <row r="126" spans="1:11" x14ac:dyDescent="0.35">
      <c r="A126" s="395" t="s">
        <v>765</v>
      </c>
      <c r="B126" s="395" t="s">
        <v>766</v>
      </c>
      <c r="C126" s="372" t="s">
        <v>524</v>
      </c>
      <c r="D126" s="361">
        <v>568</v>
      </c>
      <c r="F126" s="360" t="s">
        <v>509</v>
      </c>
      <c r="G126" s="388">
        <v>3.5526826993821188E-10</v>
      </c>
      <c r="H126" s="395" t="s">
        <v>569</v>
      </c>
      <c r="I126" s="395" t="s">
        <v>519</v>
      </c>
      <c r="J126" s="395" t="s">
        <v>649</v>
      </c>
      <c r="K126" s="395" t="s">
        <v>522</v>
      </c>
    </row>
    <row r="127" spans="1:11" x14ac:dyDescent="0.35">
      <c r="A127" s="395" t="s">
        <v>765</v>
      </c>
      <c r="B127" s="395" t="s">
        <v>766</v>
      </c>
      <c r="C127" s="372" t="s">
        <v>524</v>
      </c>
      <c r="D127" s="361">
        <v>568</v>
      </c>
      <c r="F127" s="360" t="s">
        <v>510</v>
      </c>
      <c r="G127" s="388">
        <v>3.4196218582669034E-10</v>
      </c>
      <c r="H127" s="395" t="s">
        <v>569</v>
      </c>
      <c r="I127" s="395" t="s">
        <v>519</v>
      </c>
      <c r="J127" s="395" t="s">
        <v>649</v>
      </c>
      <c r="K127" s="395" t="s">
        <v>522</v>
      </c>
    </row>
    <row r="128" spans="1:11" x14ac:dyDescent="0.35">
      <c r="A128" s="395" t="s">
        <v>765</v>
      </c>
      <c r="B128" s="395" t="s">
        <v>766</v>
      </c>
      <c r="C128" s="372" t="s">
        <v>524</v>
      </c>
      <c r="D128" s="361">
        <v>568</v>
      </c>
      <c r="F128" s="360" t="s">
        <v>511</v>
      </c>
      <c r="G128" s="388">
        <v>1.1947705235160712E-10</v>
      </c>
      <c r="H128" s="395" t="s">
        <v>569</v>
      </c>
      <c r="I128" s="395" t="s">
        <v>519</v>
      </c>
      <c r="J128" s="395" t="s">
        <v>649</v>
      </c>
      <c r="K128" s="395" t="s">
        <v>522</v>
      </c>
    </row>
    <row r="129" spans="1:11" x14ac:dyDescent="0.35">
      <c r="A129" s="395" t="s">
        <v>765</v>
      </c>
      <c r="B129" s="395" t="s">
        <v>766</v>
      </c>
      <c r="C129" s="372" t="s">
        <v>524</v>
      </c>
      <c r="D129" s="361">
        <v>568</v>
      </c>
      <c r="F129" s="369" t="s">
        <v>512</v>
      </c>
      <c r="G129" s="388">
        <v>5.1696874048647369E-11</v>
      </c>
      <c r="H129" s="395" t="s">
        <v>569</v>
      </c>
      <c r="I129" s="395" t="s">
        <v>519</v>
      </c>
      <c r="J129" s="395" t="s">
        <v>649</v>
      </c>
      <c r="K129" s="395" t="s">
        <v>522</v>
      </c>
    </row>
    <row r="130" spans="1:11" x14ac:dyDescent="0.35">
      <c r="A130" s="395" t="s">
        <v>765</v>
      </c>
      <c r="B130" s="395" t="s">
        <v>766</v>
      </c>
      <c r="C130" s="372" t="s">
        <v>524</v>
      </c>
      <c r="D130" s="361">
        <v>568</v>
      </c>
      <c r="F130" s="369" t="s">
        <v>513</v>
      </c>
      <c r="G130" s="388">
        <v>1.3176998770527608E-10</v>
      </c>
      <c r="H130" s="395" t="s">
        <v>569</v>
      </c>
      <c r="I130" s="395" t="s">
        <v>519</v>
      </c>
      <c r="J130" s="395" t="s">
        <v>649</v>
      </c>
      <c r="K130" s="395" t="s">
        <v>522</v>
      </c>
    </row>
    <row r="131" spans="1:11" x14ac:dyDescent="0.35">
      <c r="A131" s="395" t="s">
        <v>765</v>
      </c>
      <c r="B131" s="395" t="s">
        <v>766</v>
      </c>
      <c r="C131" s="372" t="s">
        <v>524</v>
      </c>
      <c r="D131" s="361">
        <v>568</v>
      </c>
      <c r="F131" s="360" t="s">
        <v>514</v>
      </c>
      <c r="G131" s="388">
        <v>1.2790193311391298E-9</v>
      </c>
      <c r="H131" s="395" t="s">
        <v>569</v>
      </c>
      <c r="I131" s="395" t="s">
        <v>519</v>
      </c>
      <c r="J131" s="395" t="s">
        <v>649</v>
      </c>
      <c r="K131" s="395" t="s">
        <v>522</v>
      </c>
    </row>
    <row r="132" spans="1:11" x14ac:dyDescent="0.35">
      <c r="A132" s="395" t="s">
        <v>765</v>
      </c>
      <c r="B132" s="395" t="s">
        <v>766</v>
      </c>
      <c r="C132" s="372" t="s">
        <v>524</v>
      </c>
      <c r="D132" s="361">
        <v>568</v>
      </c>
      <c r="F132" s="360" t="s">
        <v>515</v>
      </c>
      <c r="G132" s="388">
        <v>2.531190452798294E-11</v>
      </c>
      <c r="H132" s="395" t="s">
        <v>569</v>
      </c>
      <c r="I132" s="395" t="s">
        <v>519</v>
      </c>
      <c r="J132" s="395" t="s">
        <v>649</v>
      </c>
      <c r="K132" s="395" t="s">
        <v>522</v>
      </c>
    </row>
    <row r="133" spans="1:11" x14ac:dyDescent="0.35">
      <c r="A133" s="395" t="s">
        <v>765</v>
      </c>
      <c r="B133" s="395" t="s">
        <v>766</v>
      </c>
      <c r="C133" s="372" t="s">
        <v>524</v>
      </c>
      <c r="D133" s="361">
        <v>568</v>
      </c>
      <c r="F133" s="360" t="s">
        <v>516</v>
      </c>
      <c r="G133" s="388">
        <v>1.0368627944823684E-6</v>
      </c>
      <c r="H133" s="395" t="s">
        <v>569</v>
      </c>
      <c r="I133" s="395" t="s">
        <v>519</v>
      </c>
      <c r="J133" s="395" t="s">
        <v>649</v>
      </c>
      <c r="K133" s="395" t="s">
        <v>522</v>
      </c>
    </row>
    <row r="134" spans="1:11" x14ac:dyDescent="0.35">
      <c r="A134" s="395" t="s">
        <v>765</v>
      </c>
      <c r="B134" s="395" t="s">
        <v>766</v>
      </c>
      <c r="C134" s="372" t="s">
        <v>525</v>
      </c>
      <c r="D134" s="361">
        <v>462</v>
      </c>
      <c r="F134" s="360" t="s">
        <v>507</v>
      </c>
      <c r="G134" s="388">
        <v>1.5469370462403095E-10</v>
      </c>
      <c r="H134" s="395" t="s">
        <v>569</v>
      </c>
      <c r="I134" s="395" t="s">
        <v>519</v>
      </c>
      <c r="J134" s="395" t="s">
        <v>649</v>
      </c>
      <c r="K134" s="395" t="s">
        <v>522</v>
      </c>
    </row>
    <row r="135" spans="1:11" x14ac:dyDescent="0.35">
      <c r="A135" s="395" t="s">
        <v>765</v>
      </c>
      <c r="B135" s="395" t="s">
        <v>766</v>
      </c>
      <c r="C135" s="372" t="s">
        <v>525</v>
      </c>
      <c r="D135" s="361">
        <v>462</v>
      </c>
      <c r="F135" s="360" t="s">
        <v>517</v>
      </c>
      <c r="G135" s="388">
        <v>4.901739948692339E-10</v>
      </c>
      <c r="H135" s="395" t="s">
        <v>569</v>
      </c>
      <c r="I135" s="395" t="s">
        <v>519</v>
      </c>
      <c r="J135" s="395" t="s">
        <v>649</v>
      </c>
      <c r="K135" s="395" t="s">
        <v>522</v>
      </c>
    </row>
    <row r="136" spans="1:11" x14ac:dyDescent="0.35">
      <c r="A136" s="395" t="s">
        <v>765</v>
      </c>
      <c r="B136" s="395" t="s">
        <v>766</v>
      </c>
      <c r="C136" s="372" t="s">
        <v>525</v>
      </c>
      <c r="D136" s="361">
        <v>462</v>
      </c>
      <c r="F136" s="360" t="s">
        <v>508</v>
      </c>
      <c r="G136" s="388">
        <v>9.6018364876771431E-10</v>
      </c>
      <c r="H136" s="395" t="s">
        <v>569</v>
      </c>
      <c r="I136" s="395" t="s">
        <v>519</v>
      </c>
      <c r="J136" s="395" t="s">
        <v>649</v>
      </c>
      <c r="K136" s="395" t="s">
        <v>522</v>
      </c>
    </row>
    <row r="137" spans="1:11" x14ac:dyDescent="0.35">
      <c r="A137" s="395" t="s">
        <v>765</v>
      </c>
      <c r="B137" s="395" t="s">
        <v>766</v>
      </c>
      <c r="C137" s="372" t="s">
        <v>525</v>
      </c>
      <c r="D137" s="361">
        <v>462</v>
      </c>
      <c r="F137" s="360" t="s">
        <v>509</v>
      </c>
      <c r="G137" s="388">
        <v>1.7246498471728098E-10</v>
      </c>
      <c r="H137" s="395" t="s">
        <v>569</v>
      </c>
      <c r="I137" s="395" t="s">
        <v>519</v>
      </c>
      <c r="J137" s="395" t="s">
        <v>649</v>
      </c>
      <c r="K137" s="395" t="s">
        <v>522</v>
      </c>
    </row>
    <row r="138" spans="1:11" x14ac:dyDescent="0.35">
      <c r="A138" s="395" t="s">
        <v>765</v>
      </c>
      <c r="B138" s="395" t="s">
        <v>766</v>
      </c>
      <c r="C138" s="372" t="s">
        <v>525</v>
      </c>
      <c r="D138" s="361">
        <v>462</v>
      </c>
      <c r="F138" s="360" t="s">
        <v>510</v>
      </c>
      <c r="G138" s="388">
        <v>7.4725856110722011E-11</v>
      </c>
      <c r="H138" s="395" t="s">
        <v>569</v>
      </c>
      <c r="I138" s="395" t="s">
        <v>519</v>
      </c>
      <c r="J138" s="395" t="s">
        <v>649</v>
      </c>
      <c r="K138" s="395" t="s">
        <v>522</v>
      </c>
    </row>
    <row r="139" spans="1:11" x14ac:dyDescent="0.35">
      <c r="A139" s="395" t="s">
        <v>765</v>
      </c>
      <c r="B139" s="395" t="s">
        <v>766</v>
      </c>
      <c r="C139" s="372" t="s">
        <v>525</v>
      </c>
      <c r="D139" s="361">
        <v>462</v>
      </c>
      <c r="F139" s="360" t="s">
        <v>511</v>
      </c>
      <c r="G139" s="388">
        <v>2.3615038409667879E-9</v>
      </c>
      <c r="H139" s="395" t="s">
        <v>569</v>
      </c>
      <c r="I139" s="395" t="s">
        <v>519</v>
      </c>
      <c r="J139" s="395" t="s">
        <v>649</v>
      </c>
      <c r="K139" s="395" t="s">
        <v>522</v>
      </c>
    </row>
    <row r="140" spans="1:11" x14ac:dyDescent="0.35">
      <c r="A140" s="395" t="s">
        <v>765</v>
      </c>
      <c r="B140" s="395" t="s">
        <v>766</v>
      </c>
      <c r="C140" s="372" t="s">
        <v>525</v>
      </c>
      <c r="D140" s="361">
        <v>462</v>
      </c>
      <c r="F140" s="369" t="s">
        <v>512</v>
      </c>
      <c r="G140" s="388">
        <v>6.1370945903561475E-12</v>
      </c>
      <c r="H140" s="395" t="s">
        <v>569</v>
      </c>
      <c r="I140" s="395" t="s">
        <v>519</v>
      </c>
      <c r="J140" s="395" t="s">
        <v>649</v>
      </c>
      <c r="K140" s="395" t="s">
        <v>522</v>
      </c>
    </row>
    <row r="141" spans="1:11" x14ac:dyDescent="0.35">
      <c r="A141" s="395" t="s">
        <v>765</v>
      </c>
      <c r="B141" s="395" t="s">
        <v>766</v>
      </c>
      <c r="C141" s="372" t="s">
        <v>525</v>
      </c>
      <c r="D141" s="361">
        <v>462</v>
      </c>
      <c r="F141" s="369" t="s">
        <v>513</v>
      </c>
      <c r="G141" s="388">
        <v>1.4486703956571818E-11</v>
      </c>
      <c r="H141" s="395" t="s">
        <v>569</v>
      </c>
      <c r="I141" s="395" t="s">
        <v>519</v>
      </c>
      <c r="J141" s="395" t="s">
        <v>649</v>
      </c>
      <c r="K141" s="395" t="s">
        <v>522</v>
      </c>
    </row>
    <row r="142" spans="1:11" x14ac:dyDescent="0.35">
      <c r="A142" s="395" t="s">
        <v>765</v>
      </c>
      <c r="B142" s="395" t="s">
        <v>766</v>
      </c>
      <c r="C142" s="372" t="s">
        <v>525</v>
      </c>
      <c r="D142" s="361">
        <v>462</v>
      </c>
      <c r="F142" s="360" t="s">
        <v>514</v>
      </c>
      <c r="G142" s="388">
        <v>2.7141616756691488E-9</v>
      </c>
      <c r="H142" s="395" t="s">
        <v>569</v>
      </c>
      <c r="I142" s="395" t="s">
        <v>519</v>
      </c>
      <c r="J142" s="395" t="s">
        <v>649</v>
      </c>
      <c r="K142" s="395" t="s">
        <v>522</v>
      </c>
    </row>
    <row r="143" spans="1:11" x14ac:dyDescent="0.35">
      <c r="A143" s="395" t="s">
        <v>765</v>
      </c>
      <c r="B143" s="395" t="s">
        <v>766</v>
      </c>
      <c r="C143" s="372" t="s">
        <v>525</v>
      </c>
      <c r="D143" s="361">
        <v>462</v>
      </c>
      <c r="F143" s="360" t="s">
        <v>515</v>
      </c>
      <c r="G143" s="388">
        <v>2.1444170384477897E-11</v>
      </c>
      <c r="H143" s="395" t="s">
        <v>569</v>
      </c>
      <c r="I143" s="395" t="s">
        <v>519</v>
      </c>
      <c r="J143" s="395" t="s">
        <v>649</v>
      </c>
      <c r="K143" s="395" t="s">
        <v>522</v>
      </c>
    </row>
    <row r="144" spans="1:11" x14ac:dyDescent="0.35">
      <c r="A144" s="395" t="s">
        <v>765</v>
      </c>
      <c r="B144" s="395" t="s">
        <v>766</v>
      </c>
      <c r="C144" s="372" t="s">
        <v>525</v>
      </c>
      <c r="D144" s="361">
        <v>462</v>
      </c>
      <c r="F144" s="360" t="s">
        <v>516</v>
      </c>
      <c r="G144" s="388">
        <v>1.3684176759269405E-6</v>
      </c>
      <c r="H144" s="395" t="s">
        <v>569</v>
      </c>
      <c r="I144" s="395" t="s">
        <v>519</v>
      </c>
      <c r="J144" s="395" t="s">
        <v>649</v>
      </c>
      <c r="K144" s="395" t="s">
        <v>522</v>
      </c>
    </row>
    <row r="145" spans="1:11" x14ac:dyDescent="0.35">
      <c r="A145" s="395" t="s">
        <v>765</v>
      </c>
      <c r="B145" s="395" t="s">
        <v>766</v>
      </c>
      <c r="C145" s="372" t="s">
        <v>526</v>
      </c>
      <c r="D145" s="361">
        <v>200</v>
      </c>
      <c r="F145" s="360" t="s">
        <v>507</v>
      </c>
      <c r="G145" s="388">
        <v>3.3720595917655965E-10</v>
      </c>
      <c r="H145" s="395" t="s">
        <v>569</v>
      </c>
      <c r="I145" s="395" t="s">
        <v>519</v>
      </c>
      <c r="J145" s="395" t="s">
        <v>649</v>
      </c>
      <c r="K145" s="395" t="s">
        <v>522</v>
      </c>
    </row>
    <row r="146" spans="1:11" x14ac:dyDescent="0.35">
      <c r="A146" s="395" t="s">
        <v>765</v>
      </c>
      <c r="B146" s="395" t="s">
        <v>766</v>
      </c>
      <c r="C146" s="372" t="s">
        <v>526</v>
      </c>
      <c r="D146" s="361">
        <v>200</v>
      </c>
      <c r="F146" s="360" t="s">
        <v>517</v>
      </c>
      <c r="G146" s="388">
        <v>1.0421324135852748E-9</v>
      </c>
      <c r="H146" s="395" t="s">
        <v>569</v>
      </c>
      <c r="I146" s="395" t="s">
        <v>519</v>
      </c>
      <c r="J146" s="395" t="s">
        <v>649</v>
      </c>
      <c r="K146" s="395" t="s">
        <v>522</v>
      </c>
    </row>
    <row r="147" spans="1:11" x14ac:dyDescent="0.35">
      <c r="A147" s="395" t="s">
        <v>765</v>
      </c>
      <c r="B147" s="395" t="s">
        <v>766</v>
      </c>
      <c r="C147" s="372" t="s">
        <v>526</v>
      </c>
      <c r="D147" s="361">
        <v>200</v>
      </c>
      <c r="F147" s="360" t="s">
        <v>508</v>
      </c>
      <c r="G147" s="388">
        <v>7.0298785409721219E-9</v>
      </c>
      <c r="H147" s="395" t="s">
        <v>569</v>
      </c>
      <c r="I147" s="395" t="s">
        <v>519</v>
      </c>
      <c r="J147" s="395" t="s">
        <v>649</v>
      </c>
      <c r="K147" s="395" t="s">
        <v>522</v>
      </c>
    </row>
    <row r="148" spans="1:11" x14ac:dyDescent="0.35">
      <c r="A148" s="395" t="s">
        <v>765</v>
      </c>
      <c r="B148" s="395" t="s">
        <v>766</v>
      </c>
      <c r="C148" s="372" t="s">
        <v>526</v>
      </c>
      <c r="D148" s="361">
        <v>200</v>
      </c>
      <c r="F148" s="360" t="s">
        <v>509</v>
      </c>
      <c r="G148" s="388">
        <v>2.1315589524945023E-10</v>
      </c>
      <c r="H148" s="395" t="s">
        <v>569</v>
      </c>
      <c r="I148" s="395" t="s">
        <v>519</v>
      </c>
      <c r="J148" s="395" t="s">
        <v>649</v>
      </c>
      <c r="K148" s="395" t="s">
        <v>522</v>
      </c>
    </row>
    <row r="149" spans="1:11" x14ac:dyDescent="0.35">
      <c r="A149" s="395" t="s">
        <v>765</v>
      </c>
      <c r="B149" s="395" t="s">
        <v>766</v>
      </c>
      <c r="C149" s="372" t="s">
        <v>526</v>
      </c>
      <c r="D149" s="361">
        <v>200</v>
      </c>
      <c r="F149" s="360" t="s">
        <v>510</v>
      </c>
      <c r="G149" s="388">
        <v>2.0514483357442993E-10</v>
      </c>
      <c r="H149" s="395" t="s">
        <v>569</v>
      </c>
      <c r="I149" s="395" t="s">
        <v>519</v>
      </c>
      <c r="J149" s="395" t="s">
        <v>649</v>
      </c>
      <c r="K149" s="395" t="s">
        <v>522</v>
      </c>
    </row>
    <row r="150" spans="1:11" x14ac:dyDescent="0.35">
      <c r="A150" s="395" t="s">
        <v>765</v>
      </c>
      <c r="B150" s="395" t="s">
        <v>766</v>
      </c>
      <c r="C150" s="372" t="s">
        <v>526</v>
      </c>
      <c r="D150" s="361">
        <v>200</v>
      </c>
      <c r="F150" s="360" t="s">
        <v>511</v>
      </c>
      <c r="G150" s="388">
        <v>7.2864928788424211E-11</v>
      </c>
      <c r="H150" s="395" t="s">
        <v>569</v>
      </c>
      <c r="I150" s="395" t="s">
        <v>519</v>
      </c>
      <c r="J150" s="395" t="s">
        <v>649</v>
      </c>
      <c r="K150" s="395" t="s">
        <v>522</v>
      </c>
    </row>
    <row r="151" spans="1:11" x14ac:dyDescent="0.35">
      <c r="A151" s="395" t="s">
        <v>765</v>
      </c>
      <c r="B151" s="395" t="s">
        <v>766</v>
      </c>
      <c r="C151" s="372" t="s">
        <v>526</v>
      </c>
      <c r="D151" s="361">
        <v>200</v>
      </c>
      <c r="F151" s="369" t="s">
        <v>512</v>
      </c>
      <c r="G151" s="388">
        <v>1.8164164287383265E-11</v>
      </c>
      <c r="H151" s="395" t="s">
        <v>569</v>
      </c>
      <c r="I151" s="395" t="s">
        <v>519</v>
      </c>
      <c r="J151" s="395" t="s">
        <v>649</v>
      </c>
      <c r="K151" s="395" t="s">
        <v>522</v>
      </c>
    </row>
    <row r="152" spans="1:11" x14ac:dyDescent="0.35">
      <c r="A152" s="395" t="s">
        <v>765</v>
      </c>
      <c r="B152" s="395" t="s">
        <v>766</v>
      </c>
      <c r="C152" s="372" t="s">
        <v>526</v>
      </c>
      <c r="D152" s="361">
        <v>200</v>
      </c>
      <c r="F152" s="369" t="s">
        <v>513</v>
      </c>
      <c r="G152" s="388">
        <v>1.7562627973380078E-10</v>
      </c>
      <c r="H152" s="395" t="s">
        <v>569</v>
      </c>
      <c r="I152" s="395" t="s">
        <v>519</v>
      </c>
      <c r="J152" s="395" t="s">
        <v>649</v>
      </c>
      <c r="K152" s="395" t="s">
        <v>522</v>
      </c>
    </row>
    <row r="153" spans="1:11" x14ac:dyDescent="0.35">
      <c r="A153" s="395" t="s">
        <v>765</v>
      </c>
      <c r="B153" s="395" t="s">
        <v>766</v>
      </c>
      <c r="C153" s="372" t="s">
        <v>526</v>
      </c>
      <c r="D153" s="361">
        <v>200</v>
      </c>
      <c r="F153" s="360" t="s">
        <v>514</v>
      </c>
      <c r="G153" s="388">
        <v>8.2015598547661298E-10</v>
      </c>
      <c r="H153" s="395" t="s">
        <v>569</v>
      </c>
      <c r="I153" s="395" t="s">
        <v>519</v>
      </c>
      <c r="J153" s="395" t="s">
        <v>649</v>
      </c>
      <c r="K153" s="395" t="s">
        <v>522</v>
      </c>
    </row>
    <row r="154" spans="1:11" x14ac:dyDescent="0.35">
      <c r="A154" s="395" t="s">
        <v>765</v>
      </c>
      <c r="B154" s="395" t="s">
        <v>766</v>
      </c>
      <c r="C154" s="372" t="s">
        <v>526</v>
      </c>
      <c r="D154" s="361">
        <v>200</v>
      </c>
      <c r="F154" s="360" t="s">
        <v>515</v>
      </c>
      <c r="G154" s="388">
        <v>1.6351647282989976E-11</v>
      </c>
      <c r="H154" s="395" t="s">
        <v>569</v>
      </c>
      <c r="I154" s="395" t="s">
        <v>519</v>
      </c>
      <c r="J154" s="395" t="s">
        <v>649</v>
      </c>
      <c r="K154" s="395" t="s">
        <v>522</v>
      </c>
    </row>
    <row r="155" spans="1:11" x14ac:dyDescent="0.35">
      <c r="A155" s="395" t="s">
        <v>765</v>
      </c>
      <c r="B155" s="395" t="s">
        <v>766</v>
      </c>
      <c r="C155" s="372" t="s">
        <v>526</v>
      </c>
      <c r="D155" s="361">
        <v>200</v>
      </c>
      <c r="F155" s="360" t="s">
        <v>516</v>
      </c>
      <c r="G155" s="388">
        <v>6.3250332547920611E-7</v>
      </c>
      <c r="H155" s="395" t="s">
        <v>569</v>
      </c>
      <c r="I155" s="395" t="s">
        <v>519</v>
      </c>
      <c r="J155" s="395" t="s">
        <v>649</v>
      </c>
      <c r="K155" s="395" t="s">
        <v>522</v>
      </c>
    </row>
    <row r="156" spans="1:11" x14ac:dyDescent="0.35">
      <c r="A156" s="395" t="s">
        <v>765</v>
      </c>
      <c r="B156" s="395" t="s">
        <v>766</v>
      </c>
      <c r="C156" s="372" t="s">
        <v>527</v>
      </c>
      <c r="D156" s="361">
        <v>90</v>
      </c>
      <c r="F156" s="360" t="s">
        <v>507</v>
      </c>
      <c r="G156" s="388">
        <v>1.1155740531443256E-9</v>
      </c>
      <c r="H156" s="395" t="s">
        <v>569</v>
      </c>
      <c r="I156" s="395" t="s">
        <v>519</v>
      </c>
      <c r="J156" s="395" t="s">
        <v>649</v>
      </c>
      <c r="K156" s="395" t="s">
        <v>522</v>
      </c>
    </row>
    <row r="157" spans="1:11" x14ac:dyDescent="0.35">
      <c r="A157" s="395" t="s">
        <v>765</v>
      </c>
      <c r="B157" s="395" t="s">
        <v>766</v>
      </c>
      <c r="C157" s="372" t="s">
        <v>527</v>
      </c>
      <c r="D157" s="361">
        <v>90</v>
      </c>
      <c r="F157" s="360" t="s">
        <v>517</v>
      </c>
      <c r="G157" s="388">
        <v>3.3538152748099917E-9</v>
      </c>
      <c r="H157" s="395" t="s">
        <v>569</v>
      </c>
      <c r="I157" s="395" t="s">
        <v>519</v>
      </c>
      <c r="J157" s="395" t="s">
        <v>649</v>
      </c>
      <c r="K157" s="395" t="s">
        <v>522</v>
      </c>
    </row>
    <row r="158" spans="1:11" x14ac:dyDescent="0.35">
      <c r="A158" s="395" t="s">
        <v>765</v>
      </c>
      <c r="B158" s="395" t="s">
        <v>766</v>
      </c>
      <c r="C158" s="372" t="s">
        <v>527</v>
      </c>
      <c r="D158" s="361">
        <v>90</v>
      </c>
      <c r="F158" s="360" t="s">
        <v>508</v>
      </c>
      <c r="G158" s="388">
        <v>8.0455052732341402E-9</v>
      </c>
      <c r="H158" s="395" t="s">
        <v>569</v>
      </c>
      <c r="I158" s="395" t="s">
        <v>519</v>
      </c>
      <c r="J158" s="395" t="s">
        <v>649</v>
      </c>
      <c r="K158" s="395" t="s">
        <v>522</v>
      </c>
    </row>
    <row r="159" spans="1:11" x14ac:dyDescent="0.35">
      <c r="A159" s="395" t="s">
        <v>765</v>
      </c>
      <c r="B159" s="395" t="s">
        <v>766</v>
      </c>
      <c r="C159" s="372" t="s">
        <v>527</v>
      </c>
      <c r="D159" s="361">
        <v>90</v>
      </c>
      <c r="F159" s="360" t="s">
        <v>509</v>
      </c>
      <c r="G159" s="388">
        <v>3.0221249801429556E-10</v>
      </c>
      <c r="H159" s="395" t="s">
        <v>569</v>
      </c>
      <c r="I159" s="395" t="s">
        <v>519</v>
      </c>
      <c r="J159" s="395" t="s">
        <v>649</v>
      </c>
      <c r="K159" s="395" t="s">
        <v>522</v>
      </c>
    </row>
    <row r="160" spans="1:11" x14ac:dyDescent="0.35">
      <c r="A160" s="395" t="s">
        <v>765</v>
      </c>
      <c r="B160" s="395" t="s">
        <v>766</v>
      </c>
      <c r="C160" s="372" t="s">
        <v>527</v>
      </c>
      <c r="D160" s="361">
        <v>90</v>
      </c>
      <c r="F160" s="360" t="s">
        <v>510</v>
      </c>
      <c r="G160" s="388">
        <v>1.6956201226146014E-10</v>
      </c>
      <c r="H160" s="395" t="s">
        <v>569</v>
      </c>
      <c r="I160" s="395" t="s">
        <v>519</v>
      </c>
      <c r="J160" s="395" t="s">
        <v>649</v>
      </c>
      <c r="K160" s="395" t="s">
        <v>522</v>
      </c>
    </row>
    <row r="161" spans="1:12" x14ac:dyDescent="0.35">
      <c r="A161" s="395" t="s">
        <v>765</v>
      </c>
      <c r="B161" s="395" t="s">
        <v>766</v>
      </c>
      <c r="C161" s="372" t="s">
        <v>527</v>
      </c>
      <c r="D161" s="361">
        <v>90</v>
      </c>
      <c r="F161" s="360" t="s">
        <v>511</v>
      </c>
      <c r="G161" s="388">
        <v>3.7113049653095655E-10</v>
      </c>
      <c r="H161" s="395" t="s">
        <v>569</v>
      </c>
      <c r="I161" s="395" t="s">
        <v>519</v>
      </c>
      <c r="J161" s="395" t="s">
        <v>649</v>
      </c>
      <c r="K161" s="395" t="s">
        <v>522</v>
      </c>
    </row>
    <row r="162" spans="1:12" x14ac:dyDescent="0.35">
      <c r="A162" s="395" t="s">
        <v>765</v>
      </c>
      <c r="B162" s="395" t="s">
        <v>766</v>
      </c>
      <c r="C162" s="372" t="s">
        <v>527</v>
      </c>
      <c r="D162" s="361">
        <v>90</v>
      </c>
      <c r="F162" s="369" t="s">
        <v>512</v>
      </c>
      <c r="G162" s="388">
        <v>1.8445521977524658E-11</v>
      </c>
      <c r="H162" s="395" t="s">
        <v>569</v>
      </c>
      <c r="I162" s="395" t="s">
        <v>519</v>
      </c>
      <c r="J162" s="395" t="s">
        <v>649</v>
      </c>
      <c r="K162" s="395" t="s">
        <v>522</v>
      </c>
    </row>
    <row r="163" spans="1:12" x14ac:dyDescent="0.35">
      <c r="A163" s="395" t="s">
        <v>765</v>
      </c>
      <c r="B163" s="395" t="s">
        <v>766</v>
      </c>
      <c r="C163" s="372" t="s">
        <v>527</v>
      </c>
      <c r="D163" s="361">
        <v>90</v>
      </c>
      <c r="F163" s="369" t="s">
        <v>513</v>
      </c>
      <c r="G163" s="388">
        <v>3.251748924478191E-11</v>
      </c>
      <c r="H163" s="395" t="s">
        <v>569</v>
      </c>
      <c r="I163" s="395" t="s">
        <v>519</v>
      </c>
      <c r="J163" s="395" t="s">
        <v>649</v>
      </c>
      <c r="K163" s="395" t="s">
        <v>522</v>
      </c>
    </row>
    <row r="164" spans="1:12" x14ac:dyDescent="0.35">
      <c r="A164" s="395" t="s">
        <v>765</v>
      </c>
      <c r="B164" s="395" t="s">
        <v>766</v>
      </c>
      <c r="C164" s="372" t="s">
        <v>527</v>
      </c>
      <c r="D164" s="361">
        <v>90</v>
      </c>
      <c r="F164" s="360" t="s">
        <v>514</v>
      </c>
      <c r="G164" s="388">
        <v>4.6407840914494032E-9</v>
      </c>
      <c r="H164" s="395" t="s">
        <v>569</v>
      </c>
      <c r="I164" s="395" t="s">
        <v>519</v>
      </c>
      <c r="J164" s="395" t="s">
        <v>649</v>
      </c>
      <c r="K164" s="395" t="s">
        <v>522</v>
      </c>
    </row>
    <row r="165" spans="1:12" x14ac:dyDescent="0.35">
      <c r="A165" s="395" t="s">
        <v>765</v>
      </c>
      <c r="B165" s="395" t="s">
        <v>766</v>
      </c>
      <c r="C165" s="372" t="s">
        <v>527</v>
      </c>
      <c r="D165" s="361">
        <v>90</v>
      </c>
      <c r="F165" s="360" t="s">
        <v>515</v>
      </c>
      <c r="G165" s="388">
        <v>1.2294103298366791E-11</v>
      </c>
      <c r="H165" s="395" t="s">
        <v>569</v>
      </c>
      <c r="I165" s="395" t="s">
        <v>519</v>
      </c>
      <c r="J165" s="395" t="s">
        <v>649</v>
      </c>
      <c r="K165" s="395" t="s">
        <v>522</v>
      </c>
    </row>
    <row r="166" spans="1:12" x14ac:dyDescent="0.35">
      <c r="A166" s="395" t="s">
        <v>765</v>
      </c>
      <c r="B166" s="395" t="s">
        <v>766</v>
      </c>
      <c r="C166" s="372" t="s">
        <v>527</v>
      </c>
      <c r="D166" s="361">
        <v>90</v>
      </c>
      <c r="F166" s="360" t="s">
        <v>516</v>
      </c>
      <c r="G166" s="388">
        <v>3.2245646212257105E-6</v>
      </c>
      <c r="H166" s="395" t="s">
        <v>569</v>
      </c>
      <c r="I166" s="395" t="s">
        <v>519</v>
      </c>
      <c r="J166" s="395" t="s">
        <v>649</v>
      </c>
      <c r="K166" s="395" t="s">
        <v>522</v>
      </c>
    </row>
    <row r="167" spans="1:12" s="350" customFormat="1" x14ac:dyDescent="0.35">
      <c r="A167" s="396" t="s">
        <v>732</v>
      </c>
      <c r="B167" s="396"/>
      <c r="C167" s="372" t="s">
        <v>525</v>
      </c>
      <c r="D167" s="361">
        <v>750</v>
      </c>
      <c r="E167" s="396"/>
      <c r="F167" s="360" t="s">
        <v>507</v>
      </c>
      <c r="G167" s="388">
        <v>5.4121877067842122E-9</v>
      </c>
      <c r="H167" s="396" t="s">
        <v>569</v>
      </c>
      <c r="I167" s="396" t="s">
        <v>519</v>
      </c>
      <c r="J167" s="395" t="s">
        <v>649</v>
      </c>
      <c r="K167" s="396" t="s">
        <v>522</v>
      </c>
      <c r="L167" s="396" t="s">
        <v>570</v>
      </c>
    </row>
    <row r="168" spans="1:12" s="350" customFormat="1" x14ac:dyDescent="0.35">
      <c r="A168" s="396" t="s">
        <v>732</v>
      </c>
      <c r="B168" s="396"/>
      <c r="C168" s="372" t="s">
        <v>525</v>
      </c>
      <c r="D168" s="361">
        <v>750</v>
      </c>
      <c r="E168" s="396"/>
      <c r="F168" s="360" t="s">
        <v>517</v>
      </c>
      <c r="G168" s="388">
        <v>2.778453042268026E-8</v>
      </c>
      <c r="H168" s="396" t="s">
        <v>569</v>
      </c>
      <c r="I168" s="396" t="s">
        <v>519</v>
      </c>
      <c r="J168" s="395" t="s">
        <v>649</v>
      </c>
      <c r="K168" s="396" t="s">
        <v>522</v>
      </c>
      <c r="L168" s="396" t="s">
        <v>570</v>
      </c>
    </row>
    <row r="169" spans="1:12" s="350" customFormat="1" x14ac:dyDescent="0.35">
      <c r="A169" s="396" t="s">
        <v>732</v>
      </c>
      <c r="B169" s="396"/>
      <c r="C169" s="372" t="s">
        <v>525</v>
      </c>
      <c r="D169" s="361">
        <v>750</v>
      </c>
      <c r="E169" s="396"/>
      <c r="F169" s="360" t="s">
        <v>508</v>
      </c>
      <c r="G169" s="388">
        <v>3.2894316060832376E-8</v>
      </c>
      <c r="H169" s="396" t="s">
        <v>569</v>
      </c>
      <c r="I169" s="396" t="s">
        <v>519</v>
      </c>
      <c r="J169" s="395" t="s">
        <v>649</v>
      </c>
      <c r="K169" s="396" t="s">
        <v>522</v>
      </c>
      <c r="L169" s="396" t="s">
        <v>570</v>
      </c>
    </row>
    <row r="170" spans="1:12" s="350" customFormat="1" x14ac:dyDescent="0.35">
      <c r="A170" s="396" t="s">
        <v>732</v>
      </c>
      <c r="B170" s="396"/>
      <c r="C170" s="372" t="s">
        <v>525</v>
      </c>
      <c r="D170" s="361">
        <v>750</v>
      </c>
      <c r="E170" s="396"/>
      <c r="F170" s="360" t="s">
        <v>509</v>
      </c>
      <c r="G170" s="388">
        <v>7.5756409559702294E-11</v>
      </c>
      <c r="H170" s="396" t="s">
        <v>569</v>
      </c>
      <c r="I170" s="396" t="s">
        <v>519</v>
      </c>
      <c r="J170" s="395" t="s">
        <v>649</v>
      </c>
      <c r="K170" s="396" t="s">
        <v>522</v>
      </c>
      <c r="L170" s="396" t="s">
        <v>570</v>
      </c>
    </row>
    <row r="171" spans="1:12" s="350" customFormat="1" x14ac:dyDescent="0.35">
      <c r="A171" s="396" t="s">
        <v>732</v>
      </c>
      <c r="B171" s="396"/>
      <c r="C171" s="372" t="s">
        <v>525</v>
      </c>
      <c r="D171" s="361">
        <v>750</v>
      </c>
      <c r="E171" s="396"/>
      <c r="F171" s="360" t="s">
        <v>510</v>
      </c>
      <c r="G171" s="388">
        <v>6.6530794123817727E-11</v>
      </c>
      <c r="H171" s="396" t="s">
        <v>569</v>
      </c>
      <c r="I171" s="396" t="s">
        <v>519</v>
      </c>
      <c r="J171" s="395" t="s">
        <v>649</v>
      </c>
      <c r="K171" s="396" t="s">
        <v>522</v>
      </c>
      <c r="L171" s="396" t="s">
        <v>570</v>
      </c>
    </row>
    <row r="172" spans="1:12" s="350" customFormat="1" x14ac:dyDescent="0.35">
      <c r="A172" s="396" t="s">
        <v>732</v>
      </c>
      <c r="B172" s="396"/>
      <c r="C172" s="372" t="s">
        <v>525</v>
      </c>
      <c r="D172" s="361">
        <v>750</v>
      </c>
      <c r="E172" s="396"/>
      <c r="F172" s="360" t="s">
        <v>511</v>
      </c>
      <c r="G172" s="388">
        <v>6.2065253509974779E-10</v>
      </c>
      <c r="H172" s="396" t="s">
        <v>569</v>
      </c>
      <c r="I172" s="396" t="s">
        <v>519</v>
      </c>
      <c r="J172" s="395" t="s">
        <v>649</v>
      </c>
      <c r="K172" s="396" t="s">
        <v>522</v>
      </c>
      <c r="L172" s="396" t="s">
        <v>570</v>
      </c>
    </row>
    <row r="173" spans="1:12" s="350" customFormat="1" x14ac:dyDescent="0.35">
      <c r="A173" s="396" t="s">
        <v>732</v>
      </c>
      <c r="B173" s="396"/>
      <c r="C173" s="372" t="s">
        <v>525</v>
      </c>
      <c r="D173" s="361">
        <v>750</v>
      </c>
      <c r="E173" s="396"/>
      <c r="F173" s="369" t="s">
        <v>512</v>
      </c>
      <c r="G173" s="388">
        <v>1.4435267559452434E-11</v>
      </c>
      <c r="H173" s="396" t="s">
        <v>569</v>
      </c>
      <c r="I173" s="396" t="s">
        <v>519</v>
      </c>
      <c r="J173" s="395" t="s">
        <v>649</v>
      </c>
      <c r="K173" s="396" t="s">
        <v>522</v>
      </c>
      <c r="L173" s="396" t="s">
        <v>570</v>
      </c>
    </row>
    <row r="174" spans="1:12" s="350" customFormat="1" x14ac:dyDescent="0.35">
      <c r="A174" s="396" t="s">
        <v>732</v>
      </c>
      <c r="B174" s="396"/>
      <c r="C174" s="372" t="s">
        <v>525</v>
      </c>
      <c r="D174" s="361">
        <v>750</v>
      </c>
      <c r="E174" s="396"/>
      <c r="F174" s="369" t="s">
        <v>513</v>
      </c>
      <c r="G174" s="388">
        <v>2.6076977850893323E-11</v>
      </c>
      <c r="H174" s="396" t="s">
        <v>569</v>
      </c>
      <c r="I174" s="396" t="s">
        <v>519</v>
      </c>
      <c r="J174" s="395" t="s">
        <v>649</v>
      </c>
      <c r="K174" s="396" t="s">
        <v>522</v>
      </c>
      <c r="L174" s="396" t="s">
        <v>570</v>
      </c>
    </row>
    <row r="175" spans="1:12" s="350" customFormat="1" x14ac:dyDescent="0.35">
      <c r="A175" s="396" t="s">
        <v>732</v>
      </c>
      <c r="B175" s="396"/>
      <c r="C175" s="372" t="s">
        <v>525</v>
      </c>
      <c r="D175" s="361">
        <v>750</v>
      </c>
      <c r="E175" s="396"/>
      <c r="F175" s="360" t="s">
        <v>514</v>
      </c>
      <c r="G175" s="388">
        <v>2.7245255662007916E-8</v>
      </c>
      <c r="H175" s="396" t="s">
        <v>569</v>
      </c>
      <c r="I175" s="396" t="s">
        <v>519</v>
      </c>
      <c r="J175" s="395" t="s">
        <v>649</v>
      </c>
      <c r="K175" s="396" t="s">
        <v>522</v>
      </c>
      <c r="L175" s="396" t="s">
        <v>570</v>
      </c>
    </row>
    <row r="176" spans="1:12" s="350" customFormat="1" x14ac:dyDescent="0.35">
      <c r="A176" s="396" t="s">
        <v>732</v>
      </c>
      <c r="B176" s="396"/>
      <c r="C176" s="372" t="s">
        <v>525</v>
      </c>
      <c r="D176" s="361">
        <v>750</v>
      </c>
      <c r="E176" s="396"/>
      <c r="F176" s="360" t="s">
        <v>515</v>
      </c>
      <c r="G176" s="388">
        <v>1.9348301833732508E-9</v>
      </c>
      <c r="H176" s="396" t="s">
        <v>569</v>
      </c>
      <c r="I176" s="396" t="s">
        <v>519</v>
      </c>
      <c r="J176" s="395" t="s">
        <v>649</v>
      </c>
      <c r="K176" s="396" t="s">
        <v>522</v>
      </c>
      <c r="L176" s="396" t="s">
        <v>570</v>
      </c>
    </row>
    <row r="177" spans="1:18" s="350" customFormat="1" x14ac:dyDescent="0.35">
      <c r="A177" s="396" t="s">
        <v>732</v>
      </c>
      <c r="B177" s="396"/>
      <c r="C177" s="372" t="s">
        <v>525</v>
      </c>
      <c r="D177" s="361">
        <v>750</v>
      </c>
      <c r="E177" s="396"/>
      <c r="F177" s="360" t="s">
        <v>516</v>
      </c>
      <c r="G177" s="388">
        <v>2.4550507927483039E-6</v>
      </c>
      <c r="H177" s="396" t="s">
        <v>569</v>
      </c>
      <c r="I177" s="396" t="s">
        <v>519</v>
      </c>
      <c r="J177" s="395" t="s">
        <v>649</v>
      </c>
      <c r="K177" s="396" t="s">
        <v>522</v>
      </c>
      <c r="L177" s="396" t="s">
        <v>570</v>
      </c>
    </row>
    <row r="178" spans="1:18" s="350" customFormat="1" x14ac:dyDescent="0.35">
      <c r="A178" s="396" t="s">
        <v>542</v>
      </c>
      <c r="B178" s="396" t="s">
        <v>755</v>
      </c>
      <c r="C178" s="373" t="s">
        <v>528</v>
      </c>
      <c r="D178" s="362">
        <v>699.91000000000008</v>
      </c>
      <c r="E178" s="395" t="s">
        <v>588</v>
      </c>
      <c r="F178" s="360" t="s">
        <v>507</v>
      </c>
      <c r="G178" s="387">
        <v>6.4746692614566096E-10</v>
      </c>
      <c r="H178" s="561" t="s">
        <v>569</v>
      </c>
      <c r="I178" s="395" t="s">
        <v>519</v>
      </c>
      <c r="J178" s="395" t="s">
        <v>649</v>
      </c>
      <c r="K178" s="395" t="s">
        <v>522</v>
      </c>
      <c r="L178" s="396" t="s">
        <v>537</v>
      </c>
      <c r="M178" s="561"/>
      <c r="N178" s="561"/>
      <c r="O178" s="57"/>
      <c r="P178" s="57"/>
      <c r="Q178" s="57" t="s">
        <v>754</v>
      </c>
      <c r="R178" s="350" t="s">
        <v>759</v>
      </c>
    </row>
    <row r="179" spans="1:18" x14ac:dyDescent="0.35">
      <c r="A179" s="396" t="s">
        <v>542</v>
      </c>
      <c r="B179" s="396" t="s">
        <v>755</v>
      </c>
      <c r="C179" s="373" t="s">
        <v>528</v>
      </c>
      <c r="D179" s="362">
        <v>699.91000000000008</v>
      </c>
      <c r="E179" s="395" t="s">
        <v>588</v>
      </c>
      <c r="F179" s="360" t="s">
        <v>517</v>
      </c>
      <c r="G179" s="387">
        <v>2.0123378381197709E-9</v>
      </c>
      <c r="H179" s="561" t="s">
        <v>569</v>
      </c>
      <c r="I179" s="395" t="s">
        <v>519</v>
      </c>
      <c r="J179" s="395" t="s">
        <v>649</v>
      </c>
      <c r="K179" s="395" t="s">
        <v>522</v>
      </c>
      <c r="L179" s="396" t="s">
        <v>537</v>
      </c>
      <c r="M179" s="561"/>
      <c r="N179" s="561"/>
      <c r="O179" s="57"/>
      <c r="P179" s="57" t="s">
        <v>755</v>
      </c>
      <c r="Q179" s="352">
        <v>19474169.219601419</v>
      </c>
      <c r="R179" s="352">
        <f>Q179*0.00105506/907.185</f>
        <v>22.648541341438264</v>
      </c>
    </row>
    <row r="180" spans="1:18" x14ac:dyDescent="0.35">
      <c r="A180" s="396" t="s">
        <v>542</v>
      </c>
      <c r="B180" s="396" t="s">
        <v>755</v>
      </c>
      <c r="C180" s="373" t="s">
        <v>528</v>
      </c>
      <c r="D180" s="362">
        <v>699.91000000000008</v>
      </c>
      <c r="E180" s="395" t="s">
        <v>588</v>
      </c>
      <c r="F180" s="360" t="s">
        <v>508</v>
      </c>
      <c r="G180" s="387">
        <v>1.3356952788287577E-8</v>
      </c>
      <c r="H180" s="561" t="s">
        <v>569</v>
      </c>
      <c r="I180" s="395" t="s">
        <v>519</v>
      </c>
      <c r="J180" s="395" t="s">
        <v>649</v>
      </c>
      <c r="K180" s="395" t="s">
        <v>522</v>
      </c>
      <c r="L180" s="396" t="s">
        <v>537</v>
      </c>
      <c r="M180" s="561"/>
      <c r="N180" s="561"/>
      <c r="O180" s="57"/>
      <c r="P180" s="57" t="s">
        <v>756</v>
      </c>
      <c r="Q180" s="352">
        <v>22639319.979813498</v>
      </c>
      <c r="R180" s="352">
        <f t="shared" ref="R180:R182" si="0">Q180*0.00105506/907.185</f>
        <v>26.329625090694876</v>
      </c>
    </row>
    <row r="181" spans="1:18" x14ac:dyDescent="0.35">
      <c r="A181" s="396" t="s">
        <v>542</v>
      </c>
      <c r="B181" s="396" t="s">
        <v>755</v>
      </c>
      <c r="C181" s="373" t="s">
        <v>528</v>
      </c>
      <c r="D181" s="362">
        <v>699.91000000000008</v>
      </c>
      <c r="E181" s="395" t="s">
        <v>588</v>
      </c>
      <c r="F181" s="360" t="s">
        <v>509</v>
      </c>
      <c r="G181" s="387">
        <v>4.0604876227460717E-10</v>
      </c>
      <c r="H181" s="561" t="s">
        <v>569</v>
      </c>
      <c r="I181" s="395" t="s">
        <v>519</v>
      </c>
      <c r="J181" s="395" t="s">
        <v>649</v>
      </c>
      <c r="K181" s="395" t="s">
        <v>522</v>
      </c>
      <c r="L181" s="396" t="s">
        <v>537</v>
      </c>
      <c r="M181" s="561"/>
      <c r="N181" s="561"/>
      <c r="O181" s="57"/>
      <c r="P181" s="57" t="s">
        <v>757</v>
      </c>
      <c r="Q181" s="352">
        <v>16085444.010446707</v>
      </c>
      <c r="R181" s="352">
        <f t="shared" si="0"/>
        <v>18.707439560466614</v>
      </c>
    </row>
    <row r="182" spans="1:18" x14ac:dyDescent="0.35">
      <c r="A182" s="396" t="s">
        <v>542</v>
      </c>
      <c r="B182" s="396" t="s">
        <v>755</v>
      </c>
      <c r="C182" s="373" t="s">
        <v>528</v>
      </c>
      <c r="D182" s="362">
        <v>699.91000000000008</v>
      </c>
      <c r="E182" s="395" t="s">
        <v>588</v>
      </c>
      <c r="F182" s="360" t="s">
        <v>510</v>
      </c>
      <c r="G182" s="387">
        <v>3.8945402958228258E-10</v>
      </c>
      <c r="H182" s="561" t="s">
        <v>569</v>
      </c>
      <c r="I182" s="395" t="s">
        <v>519</v>
      </c>
      <c r="J182" s="395" t="s">
        <v>649</v>
      </c>
      <c r="K182" s="395" t="s">
        <v>522</v>
      </c>
      <c r="L182" s="396" t="s">
        <v>537</v>
      </c>
      <c r="M182" s="561"/>
      <c r="N182" s="561"/>
      <c r="O182" s="57"/>
      <c r="P182" s="57" t="s">
        <v>758</v>
      </c>
      <c r="Q182" s="352">
        <v>10805182.822031699</v>
      </c>
      <c r="R182" s="352">
        <f t="shared" si="0"/>
        <v>12.566473418556045</v>
      </c>
    </row>
    <row r="183" spans="1:18" x14ac:dyDescent="0.35">
      <c r="A183" s="396" t="s">
        <v>542</v>
      </c>
      <c r="B183" s="396" t="s">
        <v>755</v>
      </c>
      <c r="C183" s="373" t="s">
        <v>528</v>
      </c>
      <c r="D183" s="362">
        <v>699.91000000000008</v>
      </c>
      <c r="E183" s="395" t="s">
        <v>588</v>
      </c>
      <c r="F183" s="360" t="s">
        <v>511</v>
      </c>
      <c r="G183" s="387">
        <v>1.4243143997418976E-10</v>
      </c>
      <c r="H183" s="561" t="s">
        <v>569</v>
      </c>
      <c r="I183" s="395" t="s">
        <v>519</v>
      </c>
      <c r="J183" s="395" t="s">
        <v>649</v>
      </c>
      <c r="K183" s="395" t="s">
        <v>522</v>
      </c>
      <c r="L183" s="396" t="s">
        <v>537</v>
      </c>
      <c r="M183" s="561"/>
      <c r="N183" s="561"/>
      <c r="O183" s="57"/>
      <c r="P183" s="57"/>
    </row>
    <row r="184" spans="1:18" x14ac:dyDescent="0.35">
      <c r="A184" s="396" t="s">
        <v>542</v>
      </c>
      <c r="B184" s="396" t="s">
        <v>755</v>
      </c>
      <c r="C184" s="373" t="s">
        <v>528</v>
      </c>
      <c r="D184" s="362">
        <v>699.91000000000008</v>
      </c>
      <c r="E184" s="395" t="s">
        <v>588</v>
      </c>
      <c r="F184" s="369" t="s">
        <v>512</v>
      </c>
      <c r="G184" s="387">
        <v>3.4727027021449784E-11</v>
      </c>
      <c r="H184" s="561" t="s">
        <v>569</v>
      </c>
      <c r="I184" s="395" t="s">
        <v>519</v>
      </c>
      <c r="J184" s="395" t="s">
        <v>649</v>
      </c>
      <c r="K184" s="395" t="s">
        <v>522</v>
      </c>
      <c r="L184" s="396" t="s">
        <v>537</v>
      </c>
      <c r="M184" s="561"/>
      <c r="N184" s="561"/>
      <c r="O184" s="57"/>
      <c r="P184" s="57"/>
    </row>
    <row r="185" spans="1:18" x14ac:dyDescent="0.35">
      <c r="A185" s="396" t="s">
        <v>542</v>
      </c>
      <c r="B185" s="396" t="s">
        <v>755</v>
      </c>
      <c r="C185" s="373" t="s">
        <v>528</v>
      </c>
      <c r="D185" s="362">
        <v>699.91000000000008</v>
      </c>
      <c r="E185" s="395" t="s">
        <v>588</v>
      </c>
      <c r="F185" s="369" t="s">
        <v>513</v>
      </c>
      <c r="G185" s="387">
        <v>3.306493429796488E-10</v>
      </c>
      <c r="H185" s="561" t="s">
        <v>569</v>
      </c>
      <c r="I185" s="395" t="s">
        <v>519</v>
      </c>
      <c r="J185" s="395" t="s">
        <v>649</v>
      </c>
      <c r="K185" s="395" t="s">
        <v>522</v>
      </c>
      <c r="L185" s="396" t="s">
        <v>537</v>
      </c>
      <c r="M185" s="561"/>
      <c r="N185" s="561"/>
      <c r="O185" s="57"/>
      <c r="P185" s="57"/>
    </row>
    <row r="186" spans="1:18" x14ac:dyDescent="0.35">
      <c r="A186" s="396" t="s">
        <v>542</v>
      </c>
      <c r="B186" s="396" t="s">
        <v>755</v>
      </c>
      <c r="C186" s="373" t="s">
        <v>528</v>
      </c>
      <c r="D186" s="362">
        <v>699.91000000000008</v>
      </c>
      <c r="E186" s="395" t="s">
        <v>588</v>
      </c>
      <c r="F186" s="360" t="s">
        <v>514</v>
      </c>
      <c r="G186" s="387">
        <v>1.6071093758774579E-9</v>
      </c>
      <c r="H186" s="561" t="s">
        <v>569</v>
      </c>
      <c r="I186" s="395" t="s">
        <v>519</v>
      </c>
      <c r="J186" s="395" t="s">
        <v>649</v>
      </c>
      <c r="K186" s="395" t="s">
        <v>522</v>
      </c>
      <c r="L186" s="396" t="s">
        <v>537</v>
      </c>
      <c r="M186" s="561"/>
      <c r="N186" s="561"/>
      <c r="O186" s="57"/>
      <c r="P186" s="57"/>
    </row>
    <row r="187" spans="1:18" x14ac:dyDescent="0.35">
      <c r="A187" s="396" t="s">
        <v>542</v>
      </c>
      <c r="B187" s="396" t="s">
        <v>755</v>
      </c>
      <c r="C187" s="373" t="s">
        <v>528</v>
      </c>
      <c r="D187" s="362">
        <v>699.91000000000008</v>
      </c>
      <c r="E187" s="395" t="s">
        <v>588</v>
      </c>
      <c r="F187" s="360" t="s">
        <v>515</v>
      </c>
      <c r="G187" s="387">
        <v>3.1019550049306774E-11</v>
      </c>
      <c r="H187" s="561" t="s">
        <v>569</v>
      </c>
      <c r="I187" s="395" t="s">
        <v>519</v>
      </c>
      <c r="J187" s="395" t="s">
        <v>649</v>
      </c>
      <c r="K187" s="395" t="s">
        <v>522</v>
      </c>
      <c r="L187" s="396" t="s">
        <v>537</v>
      </c>
      <c r="M187" s="561"/>
      <c r="N187" s="561"/>
      <c r="O187" s="57"/>
      <c r="P187" s="57"/>
    </row>
    <row r="188" spans="1:18" x14ac:dyDescent="0.35">
      <c r="A188" s="396" t="s">
        <v>542</v>
      </c>
      <c r="B188" s="396" t="s">
        <v>755</v>
      </c>
      <c r="C188" s="373" t="s">
        <v>528</v>
      </c>
      <c r="D188" s="362">
        <v>699.91000000000008</v>
      </c>
      <c r="E188" s="395" t="s">
        <v>588</v>
      </c>
      <c r="F188" s="360" t="s">
        <v>516</v>
      </c>
      <c r="G188" s="387">
        <v>1.2364301616043035E-6</v>
      </c>
      <c r="H188" s="561" t="s">
        <v>569</v>
      </c>
      <c r="I188" s="395" t="s">
        <v>519</v>
      </c>
      <c r="J188" s="395" t="s">
        <v>649</v>
      </c>
      <c r="K188" s="395" t="s">
        <v>522</v>
      </c>
      <c r="L188" s="396" t="s">
        <v>537</v>
      </c>
      <c r="M188" s="561"/>
      <c r="N188" s="561"/>
      <c r="O188" s="57"/>
      <c r="P188" s="57"/>
    </row>
    <row r="189" spans="1:18" x14ac:dyDescent="0.35">
      <c r="A189" s="396" t="s">
        <v>542</v>
      </c>
      <c r="B189" s="396" t="s">
        <v>755</v>
      </c>
      <c r="C189" s="372" t="s">
        <v>524</v>
      </c>
      <c r="D189" s="361">
        <v>320</v>
      </c>
      <c r="E189"/>
      <c r="F189" s="360" t="s">
        <v>507</v>
      </c>
      <c r="G189" s="388">
        <v>3.111380292096744E-10</v>
      </c>
      <c r="H189" s="561" t="s">
        <v>569</v>
      </c>
      <c r="I189" s="395" t="s">
        <v>519</v>
      </c>
      <c r="J189" s="395" t="s">
        <v>649</v>
      </c>
      <c r="K189" s="395" t="s">
        <v>522</v>
      </c>
      <c r="L189" s="396" t="s">
        <v>537</v>
      </c>
      <c r="M189" s="561"/>
      <c r="N189" s="561"/>
      <c r="O189" s="57"/>
      <c r="P189" s="57"/>
    </row>
    <row r="190" spans="1:18" x14ac:dyDescent="0.35">
      <c r="A190" s="396" t="s">
        <v>542</v>
      </c>
      <c r="B190" s="396" t="s">
        <v>755</v>
      </c>
      <c r="C190" s="372" t="s">
        <v>524</v>
      </c>
      <c r="D190" s="361">
        <v>320</v>
      </c>
      <c r="E190"/>
      <c r="F190" s="360" t="s">
        <v>517</v>
      </c>
      <c r="G190" s="388">
        <v>2.3337118169688935E-9</v>
      </c>
      <c r="H190" s="561" t="s">
        <v>569</v>
      </c>
      <c r="I190" s="395" t="s">
        <v>519</v>
      </c>
      <c r="J190" s="395" t="s">
        <v>649</v>
      </c>
      <c r="K190" s="395" t="s">
        <v>522</v>
      </c>
      <c r="L190" s="396" t="s">
        <v>537</v>
      </c>
      <c r="M190" s="561"/>
      <c r="N190" s="561"/>
      <c r="O190" s="57"/>
      <c r="P190" s="57"/>
    </row>
    <row r="191" spans="1:18" x14ac:dyDescent="0.35">
      <c r="A191" s="396" t="s">
        <v>542</v>
      </c>
      <c r="B191" s="396" t="s">
        <v>755</v>
      </c>
      <c r="C191" s="372" t="s">
        <v>524</v>
      </c>
      <c r="D191" s="361">
        <v>320</v>
      </c>
      <c r="E191"/>
      <c r="F191" s="360" t="s">
        <v>508</v>
      </c>
      <c r="G191" s="388">
        <v>1.0040949057710394E-8</v>
      </c>
      <c r="H191" s="561" t="s">
        <v>569</v>
      </c>
      <c r="I191" s="395" t="s">
        <v>519</v>
      </c>
      <c r="J191" s="395" t="s">
        <v>649</v>
      </c>
      <c r="K191" s="395" t="s">
        <v>522</v>
      </c>
      <c r="L191" s="396" t="s">
        <v>537</v>
      </c>
      <c r="M191" s="561"/>
      <c r="N191" s="561"/>
      <c r="O191" s="57"/>
      <c r="P191" s="57"/>
    </row>
    <row r="192" spans="1:18" x14ac:dyDescent="0.35">
      <c r="A192" s="396" t="s">
        <v>542</v>
      </c>
      <c r="B192" s="396" t="s">
        <v>755</v>
      </c>
      <c r="C192" s="372" t="s">
        <v>524</v>
      </c>
      <c r="D192" s="361">
        <v>320</v>
      </c>
      <c r="E192"/>
      <c r="F192" s="360" t="s">
        <v>509</v>
      </c>
      <c r="G192" s="388">
        <v>3.3993929736083833E-10</v>
      </c>
      <c r="H192" s="561" t="s">
        <v>569</v>
      </c>
      <c r="I192" s="395" t="s">
        <v>519</v>
      </c>
      <c r="J192" s="395" t="s">
        <v>649</v>
      </c>
      <c r="K192" s="395" t="s">
        <v>522</v>
      </c>
      <c r="L192" s="396" t="s">
        <v>537</v>
      </c>
      <c r="M192" s="561"/>
      <c r="N192" s="561"/>
      <c r="O192" s="57"/>
      <c r="P192" s="57"/>
    </row>
    <row r="193" spans="1:16" x14ac:dyDescent="0.35">
      <c r="A193" s="396" t="s">
        <v>542</v>
      </c>
      <c r="B193" s="396" t="s">
        <v>755</v>
      </c>
      <c r="C193" s="372" t="s">
        <v>524</v>
      </c>
      <c r="D193" s="361">
        <v>320</v>
      </c>
      <c r="E193"/>
      <c r="F193" s="360" t="s">
        <v>510</v>
      </c>
      <c r="G193" s="388">
        <v>3.2720733882065814E-10</v>
      </c>
      <c r="H193" s="561" t="s">
        <v>569</v>
      </c>
      <c r="I193" s="395" t="s">
        <v>519</v>
      </c>
      <c r="J193" s="395" t="s">
        <v>649</v>
      </c>
      <c r="K193" s="395" t="s">
        <v>522</v>
      </c>
      <c r="L193" s="396" t="s">
        <v>537</v>
      </c>
      <c r="M193" s="561"/>
      <c r="N193" s="561"/>
      <c r="O193" s="57"/>
      <c r="P193" s="57"/>
    </row>
    <row r="194" spans="1:16" x14ac:dyDescent="0.35">
      <c r="A194" s="396" t="s">
        <v>542</v>
      </c>
      <c r="B194" s="396" t="s">
        <v>755</v>
      </c>
      <c r="C194" s="372" t="s">
        <v>524</v>
      </c>
      <c r="D194" s="361">
        <v>320</v>
      </c>
      <c r="E194"/>
      <c r="F194" s="360" t="s">
        <v>511</v>
      </c>
      <c r="G194" s="388">
        <v>1.1432190449829125E-10</v>
      </c>
      <c r="H194" s="561" t="s">
        <v>569</v>
      </c>
      <c r="I194" s="395" t="s">
        <v>519</v>
      </c>
      <c r="J194" s="395" t="s">
        <v>649</v>
      </c>
      <c r="K194" s="395" t="s">
        <v>522</v>
      </c>
      <c r="L194" s="396" t="s">
        <v>537</v>
      </c>
      <c r="M194" s="561"/>
      <c r="N194" s="561"/>
      <c r="O194" s="57"/>
      <c r="P194" s="57"/>
    </row>
    <row r="195" spans="1:16" x14ac:dyDescent="0.35">
      <c r="A195" s="396" t="s">
        <v>542</v>
      </c>
      <c r="B195" s="396" t="s">
        <v>755</v>
      </c>
      <c r="C195" s="372" t="s">
        <v>524</v>
      </c>
      <c r="D195" s="361">
        <v>320</v>
      </c>
      <c r="E195"/>
      <c r="F195" s="369" t="s">
        <v>512</v>
      </c>
      <c r="G195" s="388">
        <v>4.9466278097127472E-11</v>
      </c>
      <c r="H195" s="561" t="s">
        <v>569</v>
      </c>
      <c r="I195" s="395" t="s">
        <v>519</v>
      </c>
      <c r="J195" s="395" t="s">
        <v>649</v>
      </c>
      <c r="K195" s="395" t="s">
        <v>522</v>
      </c>
      <c r="L195" s="396" t="s">
        <v>537</v>
      </c>
      <c r="M195" s="561"/>
      <c r="N195" s="561"/>
      <c r="O195" s="57"/>
      <c r="P195" s="57"/>
    </row>
    <row r="196" spans="1:16" x14ac:dyDescent="0.35">
      <c r="A196" s="396" t="s">
        <v>542</v>
      </c>
      <c r="B196" s="396" t="s">
        <v>755</v>
      </c>
      <c r="C196" s="372" t="s">
        <v>524</v>
      </c>
      <c r="D196" s="361">
        <v>320</v>
      </c>
      <c r="E196"/>
      <c r="F196" s="369" t="s">
        <v>513</v>
      </c>
      <c r="G196" s="388">
        <v>1.2608442921617619E-10</v>
      </c>
      <c r="H196" s="561" t="s">
        <v>569</v>
      </c>
      <c r="I196" s="395" t="s">
        <v>519</v>
      </c>
      <c r="J196" s="395" t="s">
        <v>649</v>
      </c>
      <c r="K196" s="395" t="s">
        <v>522</v>
      </c>
      <c r="L196" s="396" t="s">
        <v>537</v>
      </c>
      <c r="M196" s="561"/>
      <c r="N196" s="561"/>
      <c r="O196" s="57"/>
      <c r="P196" s="57"/>
    </row>
    <row r="197" spans="1:16" x14ac:dyDescent="0.35">
      <c r="A197" s="396" t="s">
        <v>542</v>
      </c>
      <c r="B197" s="396" t="s">
        <v>755</v>
      </c>
      <c r="C197" s="372" t="s">
        <v>524</v>
      </c>
      <c r="D197" s="361">
        <v>320</v>
      </c>
      <c r="E197"/>
      <c r="F197" s="360" t="s">
        <v>514</v>
      </c>
      <c r="G197" s="388">
        <v>1.2238327189027702E-9</v>
      </c>
      <c r="H197" s="561" t="s">
        <v>569</v>
      </c>
      <c r="I197" s="395" t="s">
        <v>519</v>
      </c>
      <c r="J197" s="395" t="s">
        <v>649</v>
      </c>
      <c r="K197" s="395" t="s">
        <v>522</v>
      </c>
      <c r="L197" s="396" t="s">
        <v>537</v>
      </c>
      <c r="M197" s="561"/>
      <c r="N197" s="561"/>
      <c r="O197" s="57"/>
      <c r="P197" s="57"/>
    </row>
    <row r="198" spans="1:16" x14ac:dyDescent="0.35">
      <c r="A198" s="396" t="s">
        <v>542</v>
      </c>
      <c r="B198" s="396" t="s">
        <v>755</v>
      </c>
      <c r="C198" s="372" t="s">
        <v>524</v>
      </c>
      <c r="D198" s="361">
        <v>320</v>
      </c>
      <c r="E198"/>
      <c r="F198" s="360" t="s">
        <v>515</v>
      </c>
      <c r="G198" s="388">
        <v>2.4219756640815789E-11</v>
      </c>
      <c r="H198" s="561" t="s">
        <v>569</v>
      </c>
      <c r="I198" s="395" t="s">
        <v>519</v>
      </c>
      <c r="J198" s="395" t="s">
        <v>649</v>
      </c>
      <c r="K198" s="395" t="s">
        <v>522</v>
      </c>
      <c r="L198" s="396" t="s">
        <v>537</v>
      </c>
      <c r="M198" s="561"/>
      <c r="N198" s="561"/>
      <c r="O198" s="57"/>
      <c r="P198" s="57"/>
    </row>
    <row r="199" spans="1:16" x14ac:dyDescent="0.35">
      <c r="A199" s="396" t="s">
        <v>542</v>
      </c>
      <c r="B199" s="396" t="s">
        <v>755</v>
      </c>
      <c r="C199" s="372" t="s">
        <v>524</v>
      </c>
      <c r="D199" s="361">
        <v>320</v>
      </c>
      <c r="E199"/>
      <c r="F199" s="360" t="s">
        <v>516</v>
      </c>
      <c r="G199" s="388">
        <v>9.9212465519995141E-7</v>
      </c>
      <c r="H199" s="561" t="s">
        <v>569</v>
      </c>
      <c r="I199" s="395" t="s">
        <v>519</v>
      </c>
      <c r="J199" s="395" t="s">
        <v>649</v>
      </c>
      <c r="K199" s="395" t="s">
        <v>522</v>
      </c>
      <c r="L199" s="396" t="s">
        <v>537</v>
      </c>
      <c r="M199" s="561"/>
      <c r="N199" s="561"/>
      <c r="O199" s="57"/>
      <c r="P199" s="57"/>
    </row>
    <row r="200" spans="1:16" x14ac:dyDescent="0.35">
      <c r="A200" s="396" t="s">
        <v>542</v>
      </c>
      <c r="B200" s="396" t="s">
        <v>755</v>
      </c>
      <c r="C200" s="372" t="s">
        <v>526</v>
      </c>
      <c r="D200" s="361">
        <v>740</v>
      </c>
      <c r="E200"/>
      <c r="F200" s="360" t="s">
        <v>507</v>
      </c>
      <c r="G200" s="388">
        <v>6.4531266385429581E-10</v>
      </c>
      <c r="H200" s="561" t="s">
        <v>569</v>
      </c>
      <c r="I200" s="395" t="s">
        <v>519</v>
      </c>
      <c r="J200" s="395" t="s">
        <v>649</v>
      </c>
      <c r="K200" s="395" t="s">
        <v>522</v>
      </c>
      <c r="L200" s="396" t="s">
        <v>537</v>
      </c>
      <c r="M200" s="561"/>
      <c r="N200" s="561"/>
      <c r="O200" s="57"/>
      <c r="P200" s="57"/>
    </row>
    <row r="201" spans="1:16" x14ac:dyDescent="0.35">
      <c r="A201" s="396" t="s">
        <v>542</v>
      </c>
      <c r="B201" s="396" t="s">
        <v>755</v>
      </c>
      <c r="C201" s="372" t="s">
        <v>526</v>
      </c>
      <c r="D201" s="361">
        <v>740</v>
      </c>
      <c r="E201"/>
      <c r="F201" s="360" t="s">
        <v>517</v>
      </c>
      <c r="G201" s="388">
        <v>1.9943338057898967E-9</v>
      </c>
      <c r="H201" s="561" t="s">
        <v>569</v>
      </c>
      <c r="I201" s="395" t="s">
        <v>519</v>
      </c>
      <c r="J201" s="395" t="s">
        <v>649</v>
      </c>
      <c r="K201" s="395" t="s">
        <v>522</v>
      </c>
      <c r="L201" s="396" t="s">
        <v>537</v>
      </c>
      <c r="M201" s="561"/>
      <c r="N201" s="561"/>
      <c r="O201" s="57"/>
      <c r="P201" s="57"/>
    </row>
    <row r="202" spans="1:16" x14ac:dyDescent="0.35">
      <c r="A202" s="396" t="s">
        <v>542</v>
      </c>
      <c r="B202" s="396" t="s">
        <v>755</v>
      </c>
      <c r="C202" s="372" t="s">
        <v>526</v>
      </c>
      <c r="D202" s="361">
        <v>740</v>
      </c>
      <c r="E202"/>
      <c r="F202" s="360" t="s">
        <v>508</v>
      </c>
      <c r="G202" s="388">
        <v>1.3453112332073568E-8</v>
      </c>
      <c r="H202" s="561" t="s">
        <v>569</v>
      </c>
      <c r="I202" s="395" t="s">
        <v>519</v>
      </c>
      <c r="J202" s="395" t="s">
        <v>649</v>
      </c>
      <c r="K202" s="395" t="s">
        <v>522</v>
      </c>
      <c r="L202" s="396" t="s">
        <v>537</v>
      </c>
      <c r="M202" s="561"/>
      <c r="N202" s="561"/>
      <c r="O202" s="57"/>
      <c r="P202" s="57"/>
    </row>
    <row r="203" spans="1:16" x14ac:dyDescent="0.35">
      <c r="A203" s="396" t="s">
        <v>542</v>
      </c>
      <c r="B203" s="396" t="s">
        <v>755</v>
      </c>
      <c r="C203" s="372" t="s">
        <v>526</v>
      </c>
      <c r="D203" s="361">
        <v>740</v>
      </c>
      <c r="E203"/>
      <c r="F203" s="360" t="s">
        <v>509</v>
      </c>
      <c r="G203" s="388">
        <v>4.0791746063908742E-10</v>
      </c>
      <c r="H203" s="561" t="s">
        <v>569</v>
      </c>
      <c r="I203" s="395" t="s">
        <v>519</v>
      </c>
      <c r="J203" s="395" t="s">
        <v>649</v>
      </c>
      <c r="K203" s="395" t="s">
        <v>522</v>
      </c>
      <c r="L203" s="396" t="s">
        <v>537</v>
      </c>
      <c r="M203" s="561"/>
      <c r="N203" s="561"/>
      <c r="O203" s="57"/>
      <c r="P203" s="57"/>
    </row>
    <row r="204" spans="1:16" x14ac:dyDescent="0.35">
      <c r="A204" s="396" t="s">
        <v>542</v>
      </c>
      <c r="B204" s="396" t="s">
        <v>755</v>
      </c>
      <c r="C204" s="372" t="s">
        <v>526</v>
      </c>
      <c r="D204" s="361">
        <v>740</v>
      </c>
      <c r="E204"/>
      <c r="F204" s="360" t="s">
        <v>510</v>
      </c>
      <c r="G204" s="388">
        <v>3.9258665343024573E-10</v>
      </c>
      <c r="H204" s="561" t="s">
        <v>569</v>
      </c>
      <c r="I204" s="395" t="s">
        <v>519</v>
      </c>
      <c r="J204" s="395" t="s">
        <v>649</v>
      </c>
      <c r="K204" s="395" t="s">
        <v>522</v>
      </c>
      <c r="L204" s="396" t="s">
        <v>537</v>
      </c>
      <c r="M204" s="561"/>
      <c r="N204" s="561"/>
      <c r="O204" s="57"/>
      <c r="P204" s="57"/>
    </row>
    <row r="205" spans="1:16" x14ac:dyDescent="0.35">
      <c r="A205" s="396" t="s">
        <v>542</v>
      </c>
      <c r="B205" s="396" t="s">
        <v>755</v>
      </c>
      <c r="C205" s="372" t="s">
        <v>526</v>
      </c>
      <c r="D205" s="361">
        <v>740</v>
      </c>
      <c r="E205"/>
      <c r="F205" s="360" t="s">
        <v>511</v>
      </c>
      <c r="G205" s="388">
        <v>1.3944196423110003E-10</v>
      </c>
      <c r="H205" s="561" t="s">
        <v>569</v>
      </c>
      <c r="I205" s="395" t="s">
        <v>519</v>
      </c>
      <c r="J205" s="395" t="s">
        <v>649</v>
      </c>
      <c r="K205" s="395" t="s">
        <v>522</v>
      </c>
      <c r="L205" s="396" t="s">
        <v>537</v>
      </c>
      <c r="M205" s="561"/>
      <c r="N205" s="561"/>
      <c r="O205" s="57"/>
      <c r="P205" s="57"/>
    </row>
    <row r="206" spans="1:16" x14ac:dyDescent="0.35">
      <c r="A206" s="396" t="s">
        <v>542</v>
      </c>
      <c r="B206" s="396" t="s">
        <v>755</v>
      </c>
      <c r="C206" s="372" t="s">
        <v>526</v>
      </c>
      <c r="D206" s="361">
        <v>740</v>
      </c>
      <c r="E206"/>
      <c r="F206" s="369" t="s">
        <v>512</v>
      </c>
      <c r="G206" s="388">
        <v>3.4760848448828862E-11</v>
      </c>
      <c r="H206" s="561" t="s">
        <v>569</v>
      </c>
      <c r="I206" s="395" t="s">
        <v>519</v>
      </c>
      <c r="J206" s="395" t="s">
        <v>649</v>
      </c>
      <c r="K206" s="395" t="s">
        <v>522</v>
      </c>
      <c r="L206" s="396" t="s">
        <v>537</v>
      </c>
      <c r="M206" s="561"/>
      <c r="N206" s="561"/>
      <c r="O206" s="57"/>
      <c r="P206" s="57"/>
    </row>
    <row r="207" spans="1:16" x14ac:dyDescent="0.35">
      <c r="A207" s="396" t="s">
        <v>542</v>
      </c>
      <c r="B207" s="396" t="s">
        <v>755</v>
      </c>
      <c r="C207" s="372" t="s">
        <v>526</v>
      </c>
      <c r="D207" s="361">
        <v>740</v>
      </c>
      <c r="E207"/>
      <c r="F207" s="369" t="s">
        <v>513</v>
      </c>
      <c r="G207" s="388">
        <v>3.360968551522472E-10</v>
      </c>
      <c r="H207" s="561" t="s">
        <v>569</v>
      </c>
      <c r="I207" s="395" t="s">
        <v>519</v>
      </c>
      <c r="J207" s="395" t="s">
        <v>649</v>
      </c>
      <c r="K207" s="395" t="s">
        <v>522</v>
      </c>
      <c r="L207" s="396" t="s">
        <v>537</v>
      </c>
      <c r="M207" s="561"/>
      <c r="N207" s="561"/>
      <c r="O207" s="57"/>
      <c r="P207" s="57"/>
    </row>
    <row r="208" spans="1:16" x14ac:dyDescent="0.35">
      <c r="A208" s="396" t="s">
        <v>542</v>
      </c>
      <c r="B208" s="396" t="s">
        <v>755</v>
      </c>
      <c r="C208" s="372" t="s">
        <v>526</v>
      </c>
      <c r="D208" s="361">
        <v>740</v>
      </c>
      <c r="E208"/>
      <c r="F208" s="360" t="s">
        <v>514</v>
      </c>
      <c r="G208" s="388">
        <v>1.5695364490484623E-9</v>
      </c>
      <c r="H208" s="561" t="s">
        <v>569</v>
      </c>
      <c r="I208" s="395" t="s">
        <v>519</v>
      </c>
      <c r="J208" s="395" t="s">
        <v>649</v>
      </c>
      <c r="K208" s="395" t="s">
        <v>522</v>
      </c>
      <c r="L208" s="396" t="s">
        <v>537</v>
      </c>
      <c r="M208" s="561"/>
      <c r="N208" s="561"/>
      <c r="O208" s="57"/>
      <c r="P208" s="57"/>
    </row>
    <row r="209" spans="1:16" x14ac:dyDescent="0.35">
      <c r="A209" s="396" t="s">
        <v>542</v>
      </c>
      <c r="B209" s="396" t="s">
        <v>755</v>
      </c>
      <c r="C209" s="372" t="s">
        <v>526</v>
      </c>
      <c r="D209" s="361">
        <v>740</v>
      </c>
      <c r="E209"/>
      <c r="F209" s="360" t="s">
        <v>515</v>
      </c>
      <c r="G209" s="388">
        <v>3.129222595104607E-11</v>
      </c>
      <c r="H209" s="561" t="s">
        <v>569</v>
      </c>
      <c r="I209" s="395" t="s">
        <v>519</v>
      </c>
      <c r="J209" s="395" t="s">
        <v>649</v>
      </c>
      <c r="K209" s="395" t="s">
        <v>522</v>
      </c>
      <c r="L209" s="396" t="s">
        <v>537</v>
      </c>
      <c r="M209" s="561"/>
      <c r="N209" s="561"/>
      <c r="O209" s="57"/>
      <c r="P209" s="57"/>
    </row>
    <row r="210" spans="1:16" x14ac:dyDescent="0.35">
      <c r="A210" s="396" t="s">
        <v>542</v>
      </c>
      <c r="B210" s="396" t="s">
        <v>755</v>
      </c>
      <c r="C210" s="372" t="s">
        <v>526</v>
      </c>
      <c r="D210" s="361">
        <v>740</v>
      </c>
      <c r="E210"/>
      <c r="F210" s="360" t="s">
        <v>516</v>
      </c>
      <c r="G210" s="388">
        <v>1.2104246522167038E-6</v>
      </c>
      <c r="H210" s="561" t="s">
        <v>569</v>
      </c>
      <c r="I210" s="395" t="s">
        <v>519</v>
      </c>
      <c r="J210" s="395" t="s">
        <v>649</v>
      </c>
      <c r="K210" s="395" t="s">
        <v>522</v>
      </c>
      <c r="L210" s="396" t="s">
        <v>537</v>
      </c>
      <c r="M210" s="561"/>
      <c r="N210" s="561"/>
      <c r="O210" s="57"/>
      <c r="P210" s="57"/>
    </row>
    <row r="211" spans="1:16" x14ac:dyDescent="0.35">
      <c r="A211" s="396" t="s">
        <v>542</v>
      </c>
      <c r="B211" s="396" t="s">
        <v>755</v>
      </c>
      <c r="C211" s="372" t="s">
        <v>527</v>
      </c>
      <c r="D211" s="361">
        <v>150</v>
      </c>
      <c r="E211"/>
      <c r="F211" s="360" t="s">
        <v>507</v>
      </c>
      <c r="G211" s="388">
        <v>1.1174438921764685E-9</v>
      </c>
      <c r="H211" s="561" t="s">
        <v>569</v>
      </c>
      <c r="I211" s="395" t="s">
        <v>519</v>
      </c>
      <c r="J211" s="395" t="s">
        <v>649</v>
      </c>
      <c r="K211" s="395" t="s">
        <v>522</v>
      </c>
      <c r="L211" s="396" t="s">
        <v>537</v>
      </c>
      <c r="M211" s="561"/>
      <c r="N211" s="561"/>
      <c r="O211" s="57"/>
      <c r="P211" s="57"/>
    </row>
    <row r="212" spans="1:16" x14ac:dyDescent="0.35">
      <c r="A212" s="396" t="s">
        <v>542</v>
      </c>
      <c r="B212" s="396" t="s">
        <v>755</v>
      </c>
      <c r="C212" s="372" t="s">
        <v>527</v>
      </c>
      <c r="D212" s="361">
        <v>150</v>
      </c>
      <c r="E212"/>
      <c r="F212" s="360" t="s">
        <v>517</v>
      </c>
      <c r="G212" s="388">
        <v>3.2925202250200552E-9</v>
      </c>
      <c r="H212" s="561" t="s">
        <v>569</v>
      </c>
      <c r="I212" s="395" t="s">
        <v>519</v>
      </c>
      <c r="J212" s="395" t="s">
        <v>649</v>
      </c>
      <c r="K212" s="395" t="s">
        <v>522</v>
      </c>
      <c r="L212" s="396" t="s">
        <v>537</v>
      </c>
      <c r="M212" s="561"/>
      <c r="N212" s="561"/>
      <c r="O212" s="57"/>
      <c r="P212" s="57"/>
    </row>
    <row r="213" spans="1:16" x14ac:dyDescent="0.35">
      <c r="A213" s="396" t="s">
        <v>542</v>
      </c>
      <c r="B213" s="396" t="s">
        <v>755</v>
      </c>
      <c r="C213" s="372" t="s">
        <v>527</v>
      </c>
      <c r="D213" s="361">
        <v>150</v>
      </c>
      <c r="E213"/>
      <c r="F213" s="360" t="s">
        <v>508</v>
      </c>
      <c r="G213" s="388">
        <v>7.8715665348996848E-9</v>
      </c>
      <c r="H213" s="561" t="s">
        <v>569</v>
      </c>
      <c r="I213" s="395" t="s">
        <v>519</v>
      </c>
      <c r="J213" s="395" t="s">
        <v>649</v>
      </c>
      <c r="K213" s="395" t="s">
        <v>522</v>
      </c>
      <c r="L213" s="396" t="s">
        <v>537</v>
      </c>
      <c r="M213" s="561"/>
      <c r="N213" s="561"/>
      <c r="O213" s="57"/>
      <c r="P213" s="57"/>
    </row>
    <row r="214" spans="1:16" x14ac:dyDescent="0.35">
      <c r="A214" s="396" t="s">
        <v>542</v>
      </c>
      <c r="B214" s="396" t="s">
        <v>755</v>
      </c>
      <c r="C214" s="372" t="s">
        <v>527</v>
      </c>
      <c r="D214" s="361">
        <v>150</v>
      </c>
      <c r="E214"/>
      <c r="F214" s="360" t="s">
        <v>509</v>
      </c>
      <c r="G214" s="388">
        <v>3.008599241543728E-10</v>
      </c>
      <c r="H214" s="561" t="s">
        <v>569</v>
      </c>
      <c r="I214" s="395" t="s">
        <v>519</v>
      </c>
      <c r="J214" s="395" t="s">
        <v>649</v>
      </c>
      <c r="K214" s="395" t="s">
        <v>522</v>
      </c>
      <c r="L214" s="396" t="s">
        <v>537</v>
      </c>
      <c r="M214" s="561"/>
      <c r="N214" s="561"/>
      <c r="O214" s="57"/>
      <c r="P214" s="57"/>
    </row>
    <row r="215" spans="1:16" x14ac:dyDescent="0.35">
      <c r="A215" s="396" t="s">
        <v>542</v>
      </c>
      <c r="B215" s="396" t="s">
        <v>755</v>
      </c>
      <c r="C215" s="372" t="s">
        <v>527</v>
      </c>
      <c r="D215" s="361">
        <v>150</v>
      </c>
      <c r="E215"/>
      <c r="F215" s="360" t="s">
        <v>510</v>
      </c>
      <c r="G215" s="388">
        <v>1.7205762660617658E-10</v>
      </c>
      <c r="H215" s="561" t="s">
        <v>569</v>
      </c>
      <c r="I215" s="395" t="s">
        <v>519</v>
      </c>
      <c r="J215" s="395" t="s">
        <v>649</v>
      </c>
      <c r="K215" s="395" t="s">
        <v>522</v>
      </c>
      <c r="L215" s="396" t="s">
        <v>537</v>
      </c>
      <c r="M215" s="561"/>
      <c r="N215" s="561"/>
      <c r="O215" s="57"/>
      <c r="P215" s="57"/>
    </row>
    <row r="216" spans="1:16" x14ac:dyDescent="0.35">
      <c r="A216" s="396" t="s">
        <v>542</v>
      </c>
      <c r="B216" s="396" t="s">
        <v>755</v>
      </c>
      <c r="C216" s="372" t="s">
        <v>527</v>
      </c>
      <c r="D216" s="361">
        <v>150</v>
      </c>
      <c r="E216"/>
      <c r="F216" s="360" t="s">
        <v>511</v>
      </c>
      <c r="G216" s="388">
        <v>4.2386596030033708E-10</v>
      </c>
      <c r="H216" s="561" t="s">
        <v>569</v>
      </c>
      <c r="I216" s="395" t="s">
        <v>519</v>
      </c>
      <c r="J216" s="395" t="s">
        <v>649</v>
      </c>
      <c r="K216" s="395" t="s">
        <v>522</v>
      </c>
      <c r="L216" s="396" t="s">
        <v>537</v>
      </c>
      <c r="M216" s="561"/>
      <c r="N216" s="561"/>
      <c r="O216" s="57"/>
      <c r="P216" s="57"/>
    </row>
    <row r="217" spans="1:16" x14ac:dyDescent="0.35">
      <c r="A217" s="396" t="s">
        <v>542</v>
      </c>
      <c r="B217" s="396" t="s">
        <v>755</v>
      </c>
      <c r="C217" s="372" t="s">
        <v>527</v>
      </c>
      <c r="D217" s="361">
        <v>150</v>
      </c>
      <c r="E217"/>
      <c r="F217" s="369" t="s">
        <v>512</v>
      </c>
      <c r="G217" s="388">
        <v>1.9352994049651445E-11</v>
      </c>
      <c r="H217" s="561" t="s">
        <v>569</v>
      </c>
      <c r="I217" s="395" t="s">
        <v>519</v>
      </c>
      <c r="J217" s="395" t="s">
        <v>649</v>
      </c>
      <c r="K217" s="395" t="s">
        <v>522</v>
      </c>
      <c r="L217" s="396" t="s">
        <v>537</v>
      </c>
      <c r="M217" s="561"/>
      <c r="N217" s="561"/>
      <c r="O217" s="57"/>
      <c r="P217" s="57"/>
    </row>
    <row r="218" spans="1:16" x14ac:dyDescent="0.35">
      <c r="A218" s="396" t="s">
        <v>542</v>
      </c>
      <c r="B218" s="396" t="s">
        <v>755</v>
      </c>
      <c r="C218" s="372" t="s">
        <v>527</v>
      </c>
      <c r="D218" s="361">
        <v>150</v>
      </c>
      <c r="E218"/>
      <c r="F218" s="369" t="s">
        <v>513</v>
      </c>
      <c r="G218" s="388">
        <v>3.4023302644960901E-11</v>
      </c>
      <c r="H218" s="561" t="s">
        <v>569</v>
      </c>
      <c r="I218" s="395" t="s">
        <v>519</v>
      </c>
      <c r="J218" s="395" t="s">
        <v>649</v>
      </c>
      <c r="K218" s="395" t="s">
        <v>522</v>
      </c>
      <c r="L218" s="396" t="s">
        <v>537</v>
      </c>
      <c r="M218" s="561"/>
      <c r="N218" s="561"/>
      <c r="O218" s="57"/>
      <c r="P218" s="57"/>
    </row>
    <row r="219" spans="1:16" x14ac:dyDescent="0.35">
      <c r="A219" s="396" t="s">
        <v>542</v>
      </c>
      <c r="B219" s="396" t="s">
        <v>755</v>
      </c>
      <c r="C219" s="372" t="s">
        <v>527</v>
      </c>
      <c r="D219" s="361">
        <v>150</v>
      </c>
      <c r="E219"/>
      <c r="F219" s="360" t="s">
        <v>514</v>
      </c>
      <c r="G219" s="388">
        <v>5.1696366104901177E-9</v>
      </c>
      <c r="H219" s="561" t="s">
        <v>569</v>
      </c>
      <c r="I219" s="395" t="s">
        <v>519</v>
      </c>
      <c r="J219" s="395" t="s">
        <v>649</v>
      </c>
      <c r="K219" s="395" t="s">
        <v>522</v>
      </c>
      <c r="L219" s="396" t="s">
        <v>537</v>
      </c>
      <c r="M219" s="561"/>
      <c r="N219" s="561"/>
      <c r="O219" s="57"/>
      <c r="P219" s="57"/>
    </row>
    <row r="220" spans="1:16" x14ac:dyDescent="0.35">
      <c r="A220" s="396" t="s">
        <v>542</v>
      </c>
      <c r="B220" s="396" t="s">
        <v>755</v>
      </c>
      <c r="C220" s="372" t="s">
        <v>527</v>
      </c>
      <c r="D220" s="361">
        <v>150</v>
      </c>
      <c r="E220"/>
      <c r="F220" s="360" t="s">
        <v>515</v>
      </c>
      <c r="G220" s="388">
        <v>1.3264352162165224E-11</v>
      </c>
      <c r="H220" s="561" t="s">
        <v>569</v>
      </c>
      <c r="I220" s="395" t="s">
        <v>519</v>
      </c>
      <c r="J220" s="395" t="s">
        <v>649</v>
      </c>
      <c r="K220" s="395" t="s">
        <v>522</v>
      </c>
      <c r="L220" s="396" t="s">
        <v>537</v>
      </c>
      <c r="M220" s="561"/>
      <c r="N220" s="561"/>
      <c r="O220" s="57"/>
      <c r="P220" s="57"/>
    </row>
    <row r="221" spans="1:16" x14ac:dyDescent="0.35">
      <c r="A221" s="396" t="s">
        <v>542</v>
      </c>
      <c r="B221" s="396" t="s">
        <v>755</v>
      </c>
      <c r="C221" s="372" t="s">
        <v>527</v>
      </c>
      <c r="D221" s="361">
        <v>150</v>
      </c>
      <c r="E221"/>
      <c r="F221" s="360" t="s">
        <v>516</v>
      </c>
      <c r="G221" s="388">
        <v>3.6844488101321309E-6</v>
      </c>
      <c r="H221" s="561" t="s">
        <v>569</v>
      </c>
      <c r="I221" s="395" t="s">
        <v>519</v>
      </c>
      <c r="J221" s="395" t="s">
        <v>649</v>
      </c>
      <c r="K221" s="395" t="s">
        <v>522</v>
      </c>
      <c r="L221" s="396" t="s">
        <v>537</v>
      </c>
      <c r="M221" s="561"/>
      <c r="N221" s="561"/>
      <c r="O221" s="57"/>
      <c r="P221" s="57"/>
    </row>
    <row r="222" spans="1:16" s="350" customFormat="1" x14ac:dyDescent="0.35">
      <c r="A222" s="396" t="s">
        <v>542</v>
      </c>
      <c r="B222" s="396" t="s">
        <v>767</v>
      </c>
      <c r="C222" s="373" t="s">
        <v>528</v>
      </c>
      <c r="D222" s="362">
        <v>699.91000000000008</v>
      </c>
      <c r="E222" s="395" t="s">
        <v>588</v>
      </c>
      <c r="F222" s="360" t="s">
        <v>507</v>
      </c>
      <c r="G222" s="387">
        <v>5.5694607855264945E-10</v>
      </c>
      <c r="H222" s="561" t="s">
        <v>569</v>
      </c>
      <c r="I222" s="395" t="s">
        <v>519</v>
      </c>
      <c r="J222" s="395" t="s">
        <v>649</v>
      </c>
      <c r="K222" s="395" t="s">
        <v>522</v>
      </c>
      <c r="L222" s="396" t="s">
        <v>537</v>
      </c>
      <c r="M222" s="561"/>
      <c r="N222" s="561"/>
      <c r="O222" s="57"/>
      <c r="P222" s="57"/>
    </row>
    <row r="223" spans="1:16" x14ac:dyDescent="0.35">
      <c r="A223" s="396" t="s">
        <v>542</v>
      </c>
      <c r="B223" s="396" t="s">
        <v>767</v>
      </c>
      <c r="C223" s="373" t="s">
        <v>528</v>
      </c>
      <c r="D223" s="362">
        <v>699.91000000000008</v>
      </c>
      <c r="E223" s="395" t="s">
        <v>588</v>
      </c>
      <c r="F223" s="360" t="s">
        <v>517</v>
      </c>
      <c r="G223" s="387">
        <v>1.7309975574131242E-9</v>
      </c>
      <c r="H223" s="561" t="s">
        <v>569</v>
      </c>
      <c r="I223" s="395" t="s">
        <v>519</v>
      </c>
      <c r="J223" s="395" t="s">
        <v>649</v>
      </c>
      <c r="K223" s="395" t="s">
        <v>522</v>
      </c>
      <c r="L223" s="396" t="s">
        <v>537</v>
      </c>
      <c r="M223" s="561"/>
      <c r="N223" s="561"/>
      <c r="O223" s="57"/>
      <c r="P223" s="57"/>
    </row>
    <row r="224" spans="1:16" x14ac:dyDescent="0.35">
      <c r="A224" s="396" t="s">
        <v>542</v>
      </c>
      <c r="B224" s="396" t="s">
        <v>767</v>
      </c>
      <c r="C224" s="373" t="s">
        <v>528</v>
      </c>
      <c r="D224" s="362">
        <v>699.91000000000008</v>
      </c>
      <c r="E224" s="395" t="s">
        <v>588</v>
      </c>
      <c r="F224" s="360" t="s">
        <v>508</v>
      </c>
      <c r="G224" s="387">
        <v>1.1489548232423636E-8</v>
      </c>
      <c r="H224" s="561" t="s">
        <v>569</v>
      </c>
      <c r="I224" s="395" t="s">
        <v>519</v>
      </c>
      <c r="J224" s="395" t="s">
        <v>649</v>
      </c>
      <c r="K224" s="395" t="s">
        <v>522</v>
      </c>
      <c r="L224" s="396" t="s">
        <v>537</v>
      </c>
      <c r="M224" s="561"/>
      <c r="N224" s="561"/>
      <c r="O224" s="57"/>
      <c r="P224" s="57"/>
    </row>
    <row r="225" spans="1:16" x14ac:dyDescent="0.35">
      <c r="A225" s="396" t="s">
        <v>542</v>
      </c>
      <c r="B225" s="396" t="s">
        <v>767</v>
      </c>
      <c r="C225" s="373" t="s">
        <v>528</v>
      </c>
      <c r="D225" s="362">
        <v>699.91000000000008</v>
      </c>
      <c r="E225" s="395" t="s">
        <v>588</v>
      </c>
      <c r="F225" s="360" t="s">
        <v>509</v>
      </c>
      <c r="G225" s="387">
        <v>3.4928002762433453E-10</v>
      </c>
      <c r="H225" s="561" t="s">
        <v>569</v>
      </c>
      <c r="I225" s="395" t="s">
        <v>519</v>
      </c>
      <c r="J225" s="395" t="s">
        <v>649</v>
      </c>
      <c r="K225" s="395" t="s">
        <v>522</v>
      </c>
      <c r="L225" s="396" t="s">
        <v>537</v>
      </c>
      <c r="M225" s="561"/>
      <c r="N225" s="561"/>
      <c r="O225" s="57"/>
      <c r="P225" s="57"/>
    </row>
    <row r="226" spans="1:16" x14ac:dyDescent="0.35">
      <c r="A226" s="396" t="s">
        <v>542</v>
      </c>
      <c r="B226" s="396" t="s">
        <v>767</v>
      </c>
      <c r="C226" s="373" t="s">
        <v>528</v>
      </c>
      <c r="D226" s="362">
        <v>699.91000000000008</v>
      </c>
      <c r="E226" s="395" t="s">
        <v>588</v>
      </c>
      <c r="F226" s="360" t="s">
        <v>510</v>
      </c>
      <c r="G226" s="387">
        <v>3.3500536597846641E-10</v>
      </c>
      <c r="H226" s="561" t="s">
        <v>569</v>
      </c>
      <c r="I226" s="395" t="s">
        <v>519</v>
      </c>
      <c r="J226" s="395" t="s">
        <v>649</v>
      </c>
      <c r="K226" s="395" t="s">
        <v>522</v>
      </c>
      <c r="L226" s="396" t="s">
        <v>537</v>
      </c>
      <c r="M226" s="561"/>
      <c r="N226" s="561"/>
      <c r="O226" s="57"/>
      <c r="P226" s="57"/>
    </row>
    <row r="227" spans="1:16" x14ac:dyDescent="0.35">
      <c r="A227" s="396" t="s">
        <v>542</v>
      </c>
      <c r="B227" s="396" t="s">
        <v>767</v>
      </c>
      <c r="C227" s="373" t="s">
        <v>528</v>
      </c>
      <c r="D227" s="362">
        <v>699.91000000000008</v>
      </c>
      <c r="E227" s="395" t="s">
        <v>588</v>
      </c>
      <c r="F227" s="360" t="s">
        <v>511</v>
      </c>
      <c r="G227" s="387">
        <v>1.2251843106250946E-10</v>
      </c>
      <c r="H227" s="561" t="s">
        <v>569</v>
      </c>
      <c r="I227" s="395" t="s">
        <v>519</v>
      </c>
      <c r="J227" s="395" t="s">
        <v>649</v>
      </c>
      <c r="K227" s="395" t="s">
        <v>522</v>
      </c>
      <c r="L227" s="396" t="s">
        <v>537</v>
      </c>
      <c r="M227" s="561"/>
      <c r="N227" s="561"/>
      <c r="O227" s="57"/>
      <c r="P227" s="57"/>
    </row>
    <row r="228" spans="1:16" x14ac:dyDescent="0.35">
      <c r="A228" s="396" t="s">
        <v>542</v>
      </c>
      <c r="B228" s="396" t="s">
        <v>767</v>
      </c>
      <c r="C228" s="373" t="s">
        <v>528</v>
      </c>
      <c r="D228" s="362">
        <v>699.91000000000008</v>
      </c>
      <c r="E228" s="395" t="s">
        <v>588</v>
      </c>
      <c r="F228" s="369" t="s">
        <v>512</v>
      </c>
      <c r="G228" s="387">
        <v>2.9871922006155381E-11</v>
      </c>
      <c r="H228" s="561" t="s">
        <v>569</v>
      </c>
      <c r="I228" s="395" t="s">
        <v>519</v>
      </c>
      <c r="J228" s="395" t="s">
        <v>649</v>
      </c>
      <c r="K228" s="395" t="s">
        <v>522</v>
      </c>
      <c r="L228" s="396" t="s">
        <v>537</v>
      </c>
      <c r="M228" s="561"/>
      <c r="N228" s="561"/>
      <c r="O228" s="57"/>
      <c r="P228" s="57"/>
    </row>
    <row r="229" spans="1:16" x14ac:dyDescent="0.35">
      <c r="A229" s="396" t="s">
        <v>542</v>
      </c>
      <c r="B229" s="396" t="s">
        <v>767</v>
      </c>
      <c r="C229" s="373" t="s">
        <v>528</v>
      </c>
      <c r="D229" s="362">
        <v>699.91000000000008</v>
      </c>
      <c r="E229" s="395" t="s">
        <v>588</v>
      </c>
      <c r="F229" s="369" t="s">
        <v>513</v>
      </c>
      <c r="G229" s="387">
        <v>2.8442202607133048E-10</v>
      </c>
      <c r="H229" s="561" t="s">
        <v>569</v>
      </c>
      <c r="I229" s="395" t="s">
        <v>519</v>
      </c>
      <c r="J229" s="395" t="s">
        <v>649</v>
      </c>
      <c r="K229" s="395" t="s">
        <v>522</v>
      </c>
      <c r="L229" s="396" t="s">
        <v>537</v>
      </c>
      <c r="M229" s="561"/>
      <c r="N229" s="561"/>
      <c r="O229" s="57"/>
      <c r="P229" s="57"/>
    </row>
    <row r="230" spans="1:16" x14ac:dyDescent="0.35">
      <c r="A230" s="396" t="s">
        <v>542</v>
      </c>
      <c r="B230" s="396" t="s">
        <v>767</v>
      </c>
      <c r="C230" s="373" t="s">
        <v>528</v>
      </c>
      <c r="D230" s="362">
        <v>699.91000000000008</v>
      </c>
      <c r="E230" s="395" t="s">
        <v>588</v>
      </c>
      <c r="F230" s="360" t="s">
        <v>514</v>
      </c>
      <c r="G230" s="387">
        <v>1.3824231455782207E-9</v>
      </c>
      <c r="H230" s="561" t="s">
        <v>569</v>
      </c>
      <c r="I230" s="395" t="s">
        <v>519</v>
      </c>
      <c r="J230" s="395" t="s">
        <v>649</v>
      </c>
      <c r="K230" s="395" t="s">
        <v>522</v>
      </c>
      <c r="L230" s="396" t="s">
        <v>537</v>
      </c>
      <c r="M230" s="561"/>
      <c r="N230" s="561"/>
      <c r="O230" s="57"/>
      <c r="P230" s="57"/>
    </row>
    <row r="231" spans="1:16" x14ac:dyDescent="0.35">
      <c r="A231" s="396" t="s">
        <v>542</v>
      </c>
      <c r="B231" s="396" t="s">
        <v>767</v>
      </c>
      <c r="C231" s="373" t="s">
        <v>528</v>
      </c>
      <c r="D231" s="362">
        <v>699.91000000000008</v>
      </c>
      <c r="E231" s="395" t="s">
        <v>588</v>
      </c>
      <c r="F231" s="360" t="s">
        <v>515</v>
      </c>
      <c r="G231" s="387">
        <v>2.66827787811086E-11</v>
      </c>
      <c r="H231" s="561" t="s">
        <v>569</v>
      </c>
      <c r="I231" s="395" t="s">
        <v>519</v>
      </c>
      <c r="J231" s="395" t="s">
        <v>649</v>
      </c>
      <c r="K231" s="395" t="s">
        <v>522</v>
      </c>
      <c r="L231" s="396" t="s">
        <v>537</v>
      </c>
      <c r="M231" s="561"/>
      <c r="N231" s="561"/>
      <c r="O231" s="57"/>
      <c r="P231" s="57"/>
    </row>
    <row r="232" spans="1:16" x14ac:dyDescent="0.35">
      <c r="A232" s="396" t="s">
        <v>542</v>
      </c>
      <c r="B232" s="396" t="s">
        <v>767</v>
      </c>
      <c r="C232" s="373" t="s">
        <v>528</v>
      </c>
      <c r="D232" s="362">
        <v>699.91000000000008</v>
      </c>
      <c r="E232" s="395" t="s">
        <v>588</v>
      </c>
      <c r="F232" s="360" t="s">
        <v>516</v>
      </c>
      <c r="G232" s="387">
        <v>1.0635677315736978E-6</v>
      </c>
      <c r="H232" s="561" t="s">
        <v>569</v>
      </c>
      <c r="I232" s="395" t="s">
        <v>519</v>
      </c>
      <c r="J232" s="395" t="s">
        <v>649</v>
      </c>
      <c r="K232" s="395" t="s">
        <v>522</v>
      </c>
      <c r="L232" s="396" t="s">
        <v>537</v>
      </c>
      <c r="M232" s="561"/>
      <c r="N232" s="561"/>
      <c r="O232" s="57"/>
      <c r="P232" s="57"/>
    </row>
    <row r="233" spans="1:16" x14ac:dyDescent="0.35">
      <c r="A233" s="396" t="s">
        <v>542</v>
      </c>
      <c r="B233" s="396" t="s">
        <v>767</v>
      </c>
      <c r="C233" s="558" t="s">
        <v>524</v>
      </c>
      <c r="D233" s="361">
        <v>320</v>
      </c>
      <c r="F233" s="360" t="s">
        <v>507</v>
      </c>
      <c r="G233" s="388">
        <v>2.6763854377627831E-10</v>
      </c>
      <c r="H233" s="561" t="s">
        <v>569</v>
      </c>
      <c r="I233" s="395" t="s">
        <v>519</v>
      </c>
      <c r="J233" s="395" t="s">
        <v>649</v>
      </c>
      <c r="K233" s="395" t="s">
        <v>522</v>
      </c>
      <c r="L233" s="396" t="s">
        <v>537</v>
      </c>
      <c r="M233" s="561"/>
      <c r="N233" s="561"/>
      <c r="O233" s="57"/>
      <c r="P233" s="57"/>
    </row>
    <row r="234" spans="1:16" x14ac:dyDescent="0.35">
      <c r="A234" s="396" t="s">
        <v>542</v>
      </c>
      <c r="B234" s="396" t="s">
        <v>767</v>
      </c>
      <c r="C234" s="558" t="s">
        <v>524</v>
      </c>
      <c r="D234" s="361">
        <v>320</v>
      </c>
      <c r="F234" s="360" t="s">
        <v>517</v>
      </c>
      <c r="G234" s="388">
        <v>2.0074409864765786E-9</v>
      </c>
      <c r="H234" s="561" t="s">
        <v>569</v>
      </c>
      <c r="I234" s="395" t="s">
        <v>519</v>
      </c>
      <c r="J234" s="395" t="s">
        <v>649</v>
      </c>
      <c r="K234" s="395" t="s">
        <v>522</v>
      </c>
      <c r="L234" s="396" t="s">
        <v>537</v>
      </c>
      <c r="M234" s="561"/>
      <c r="N234" s="561"/>
      <c r="O234" s="57"/>
      <c r="P234" s="57"/>
    </row>
    <row r="235" spans="1:16" x14ac:dyDescent="0.35">
      <c r="A235" s="396" t="s">
        <v>542</v>
      </c>
      <c r="B235" s="396" t="s">
        <v>767</v>
      </c>
      <c r="C235" s="558" t="s">
        <v>524</v>
      </c>
      <c r="D235" s="361">
        <v>320</v>
      </c>
      <c r="F235" s="360" t="s">
        <v>508</v>
      </c>
      <c r="G235" s="388">
        <v>8.6371472839998442E-9</v>
      </c>
      <c r="H235" s="561" t="s">
        <v>569</v>
      </c>
      <c r="I235" s="395" t="s">
        <v>519</v>
      </c>
      <c r="J235" s="395" t="s">
        <v>649</v>
      </c>
      <c r="K235" s="395" t="s">
        <v>522</v>
      </c>
      <c r="L235" s="396" t="s">
        <v>537</v>
      </c>
      <c r="M235" s="561"/>
      <c r="N235" s="561"/>
      <c r="O235" s="57"/>
      <c r="P235" s="57"/>
    </row>
    <row r="236" spans="1:16" x14ac:dyDescent="0.35">
      <c r="A236" s="396" t="s">
        <v>542</v>
      </c>
      <c r="B236" s="396" t="s">
        <v>767</v>
      </c>
      <c r="C236" s="558" t="s">
        <v>524</v>
      </c>
      <c r="D236" s="361">
        <v>320</v>
      </c>
      <c r="F236" s="360" t="s">
        <v>509</v>
      </c>
      <c r="G236" s="388">
        <v>2.9241317350080168E-10</v>
      </c>
      <c r="H236" s="561" t="s">
        <v>569</v>
      </c>
      <c r="I236" s="395" t="s">
        <v>519</v>
      </c>
      <c r="J236" s="395" t="s">
        <v>649</v>
      </c>
      <c r="K236" s="395" t="s">
        <v>522</v>
      </c>
      <c r="L236" s="396" t="s">
        <v>537</v>
      </c>
      <c r="M236" s="561"/>
      <c r="N236" s="561"/>
      <c r="O236" s="57"/>
      <c r="P236" s="57"/>
    </row>
    <row r="237" spans="1:16" x14ac:dyDescent="0.35">
      <c r="A237" s="396" t="s">
        <v>542</v>
      </c>
      <c r="B237" s="396" t="s">
        <v>767</v>
      </c>
      <c r="C237" s="558" t="s">
        <v>524</v>
      </c>
      <c r="D237" s="361">
        <v>320</v>
      </c>
      <c r="F237" s="360" t="s">
        <v>510</v>
      </c>
      <c r="G237" s="388">
        <v>2.8146124052182975E-10</v>
      </c>
      <c r="H237" s="561" t="s">
        <v>569</v>
      </c>
      <c r="I237" s="395" t="s">
        <v>519</v>
      </c>
      <c r="J237" s="395" t="s">
        <v>649</v>
      </c>
      <c r="K237" s="395" t="s">
        <v>522</v>
      </c>
      <c r="L237" s="396" t="s">
        <v>537</v>
      </c>
      <c r="M237" s="561"/>
      <c r="N237" s="561"/>
      <c r="O237" s="57"/>
      <c r="P237" s="57"/>
    </row>
    <row r="238" spans="1:16" x14ac:dyDescent="0.35">
      <c r="A238" s="396" t="s">
        <v>542</v>
      </c>
      <c r="B238" s="396" t="s">
        <v>767</v>
      </c>
      <c r="C238" s="558" t="s">
        <v>524</v>
      </c>
      <c r="D238" s="361">
        <v>320</v>
      </c>
      <c r="F238" s="360" t="s">
        <v>511</v>
      </c>
      <c r="G238" s="388">
        <v>9.8338824474054572E-11</v>
      </c>
      <c r="H238" s="561" t="s">
        <v>569</v>
      </c>
      <c r="I238" s="395" t="s">
        <v>519</v>
      </c>
      <c r="J238" s="395" t="s">
        <v>649</v>
      </c>
      <c r="K238" s="395" t="s">
        <v>522</v>
      </c>
      <c r="L238" s="396" t="s">
        <v>537</v>
      </c>
      <c r="M238" s="561"/>
      <c r="N238" s="561"/>
      <c r="O238" s="57"/>
      <c r="P238" s="57"/>
    </row>
    <row r="239" spans="1:16" x14ac:dyDescent="0.35">
      <c r="A239" s="396" t="s">
        <v>542</v>
      </c>
      <c r="B239" s="396" t="s">
        <v>767</v>
      </c>
      <c r="C239" s="558" t="s">
        <v>524</v>
      </c>
      <c r="D239" s="361">
        <v>320</v>
      </c>
      <c r="F239" s="369" t="s">
        <v>512</v>
      </c>
      <c r="G239" s="388">
        <v>4.2550512611963148E-11</v>
      </c>
      <c r="H239" s="561" t="s">
        <v>569</v>
      </c>
      <c r="I239" s="395" t="s">
        <v>519</v>
      </c>
      <c r="J239" s="395" t="s">
        <v>649</v>
      </c>
      <c r="K239" s="395" t="s">
        <v>522</v>
      </c>
      <c r="L239" s="396" t="s">
        <v>537</v>
      </c>
      <c r="M239" s="561"/>
      <c r="N239" s="561"/>
      <c r="O239" s="57"/>
      <c r="P239" s="57"/>
    </row>
    <row r="240" spans="1:16" x14ac:dyDescent="0.35">
      <c r="A240" s="396" t="s">
        <v>542</v>
      </c>
      <c r="B240" s="396" t="s">
        <v>767</v>
      </c>
      <c r="C240" s="558" t="s">
        <v>524</v>
      </c>
      <c r="D240" s="361">
        <v>320</v>
      </c>
      <c r="F240" s="369" t="s">
        <v>513</v>
      </c>
      <c r="G240" s="388">
        <v>1.0845685792250106E-10</v>
      </c>
      <c r="H240" s="561" t="s">
        <v>569</v>
      </c>
      <c r="I240" s="395" t="s">
        <v>519</v>
      </c>
      <c r="J240" s="395" t="s">
        <v>649</v>
      </c>
      <c r="K240" s="395" t="s">
        <v>522</v>
      </c>
      <c r="L240" s="396" t="s">
        <v>537</v>
      </c>
      <c r="M240" s="561"/>
      <c r="N240" s="561"/>
      <c r="O240" s="57"/>
      <c r="P240" s="57"/>
    </row>
    <row r="241" spans="1:16" x14ac:dyDescent="0.35">
      <c r="A241" s="396" t="s">
        <v>542</v>
      </c>
      <c r="B241" s="396" t="s">
        <v>767</v>
      </c>
      <c r="C241" s="558" t="s">
        <v>524</v>
      </c>
      <c r="D241" s="361">
        <v>320</v>
      </c>
      <c r="F241" s="360" t="s">
        <v>514</v>
      </c>
      <c r="G241" s="388">
        <v>1.0527315080863032E-9</v>
      </c>
      <c r="H241" s="561" t="s">
        <v>569</v>
      </c>
      <c r="I241" s="395" t="s">
        <v>519</v>
      </c>
      <c r="J241" s="395" t="s">
        <v>649</v>
      </c>
      <c r="K241" s="395" t="s">
        <v>522</v>
      </c>
      <c r="L241" s="396" t="s">
        <v>537</v>
      </c>
      <c r="M241" s="561"/>
      <c r="N241" s="561"/>
      <c r="O241" s="57"/>
      <c r="P241" s="57"/>
    </row>
    <row r="242" spans="1:16" x14ac:dyDescent="0.35">
      <c r="A242" s="396" t="s">
        <v>542</v>
      </c>
      <c r="B242" s="396" t="s">
        <v>767</v>
      </c>
      <c r="C242" s="558" t="s">
        <v>524</v>
      </c>
      <c r="D242" s="361">
        <v>320</v>
      </c>
      <c r="F242" s="360" t="s">
        <v>515</v>
      </c>
      <c r="G242" s="388">
        <v>2.0833648700639876E-11</v>
      </c>
      <c r="H242" s="561" t="s">
        <v>569</v>
      </c>
      <c r="I242" s="395" t="s">
        <v>519</v>
      </c>
      <c r="J242" s="395" t="s">
        <v>649</v>
      </c>
      <c r="K242" s="395" t="s">
        <v>522</v>
      </c>
      <c r="L242" s="396" t="s">
        <v>537</v>
      </c>
      <c r="M242" s="561"/>
      <c r="N242" s="561"/>
      <c r="O242" s="57"/>
      <c r="P242" s="57"/>
    </row>
    <row r="243" spans="1:16" x14ac:dyDescent="0.35">
      <c r="A243" s="396" t="s">
        <v>542</v>
      </c>
      <c r="B243" s="396" t="s">
        <v>767</v>
      </c>
      <c r="C243" s="558" t="s">
        <v>524</v>
      </c>
      <c r="D243" s="361">
        <v>320</v>
      </c>
      <c r="F243" s="360" t="s">
        <v>516</v>
      </c>
      <c r="G243" s="388">
        <v>8.5341801076755326E-7</v>
      </c>
      <c r="H243" s="561" t="s">
        <v>569</v>
      </c>
      <c r="I243" s="395" t="s">
        <v>519</v>
      </c>
      <c r="J243" s="395" t="s">
        <v>649</v>
      </c>
      <c r="K243" s="395" t="s">
        <v>522</v>
      </c>
      <c r="L243" s="396" t="s">
        <v>537</v>
      </c>
      <c r="M243" s="561"/>
      <c r="N243" s="561"/>
      <c r="O243" s="57"/>
      <c r="P243" s="57"/>
    </row>
    <row r="244" spans="1:16" x14ac:dyDescent="0.35">
      <c r="A244" s="396" t="s">
        <v>542</v>
      </c>
      <c r="B244" s="396" t="s">
        <v>767</v>
      </c>
      <c r="C244" s="558" t="s">
        <v>526</v>
      </c>
      <c r="D244" s="361">
        <v>740</v>
      </c>
      <c r="F244" s="360" t="s">
        <v>507</v>
      </c>
      <c r="G244" s="388">
        <v>5.5509299867026531E-10</v>
      </c>
      <c r="H244" s="561" t="s">
        <v>569</v>
      </c>
      <c r="I244" s="395" t="s">
        <v>519</v>
      </c>
      <c r="J244" s="395" t="s">
        <v>649</v>
      </c>
      <c r="K244" s="395" t="s">
        <v>522</v>
      </c>
      <c r="L244" s="396" t="s">
        <v>537</v>
      </c>
      <c r="M244" s="561"/>
      <c r="N244" s="561"/>
      <c r="O244" s="57"/>
      <c r="P244" s="57"/>
    </row>
    <row r="245" spans="1:16" x14ac:dyDescent="0.35">
      <c r="A245" s="396" t="s">
        <v>542</v>
      </c>
      <c r="B245" s="396" t="s">
        <v>767</v>
      </c>
      <c r="C245" s="558" t="s">
        <v>526</v>
      </c>
      <c r="D245" s="361">
        <v>740</v>
      </c>
      <c r="F245" s="360" t="s">
        <v>517</v>
      </c>
      <c r="G245" s="388">
        <v>1.7155106270397835E-9</v>
      </c>
      <c r="H245" s="561" t="s">
        <v>569</v>
      </c>
      <c r="I245" s="395" t="s">
        <v>519</v>
      </c>
      <c r="J245" s="395" t="s">
        <v>649</v>
      </c>
      <c r="K245" s="395" t="s">
        <v>522</v>
      </c>
      <c r="L245" s="396" t="s">
        <v>537</v>
      </c>
      <c r="M245" s="561"/>
      <c r="N245" s="561"/>
      <c r="O245" s="57"/>
      <c r="P245" s="57"/>
    </row>
    <row r="246" spans="1:16" x14ac:dyDescent="0.35">
      <c r="A246" s="396" t="s">
        <v>542</v>
      </c>
      <c r="B246" s="396" t="s">
        <v>767</v>
      </c>
      <c r="C246" s="558" t="s">
        <v>526</v>
      </c>
      <c r="D246" s="361">
        <v>740</v>
      </c>
      <c r="F246" s="360" t="s">
        <v>508</v>
      </c>
      <c r="G246" s="388">
        <v>1.1572263933665448E-8</v>
      </c>
      <c r="H246" s="561" t="s">
        <v>569</v>
      </c>
      <c r="I246" s="395" t="s">
        <v>519</v>
      </c>
      <c r="J246" s="395" t="s">
        <v>649</v>
      </c>
      <c r="K246" s="395" t="s">
        <v>522</v>
      </c>
      <c r="L246" s="396" t="s">
        <v>537</v>
      </c>
      <c r="M246" s="561"/>
      <c r="N246" s="561"/>
      <c r="O246" s="57"/>
      <c r="P246" s="57"/>
    </row>
    <row r="247" spans="1:16" x14ac:dyDescent="0.35">
      <c r="A247" s="396" t="s">
        <v>542</v>
      </c>
      <c r="B247" s="396" t="s">
        <v>767</v>
      </c>
      <c r="C247" s="558" t="s">
        <v>526</v>
      </c>
      <c r="D247" s="361">
        <v>740</v>
      </c>
      <c r="F247" s="360" t="s">
        <v>509</v>
      </c>
      <c r="G247" s="388">
        <v>3.5088746760940167E-10</v>
      </c>
      <c r="H247" s="561" t="s">
        <v>569</v>
      </c>
      <c r="I247" s="395" t="s">
        <v>519</v>
      </c>
      <c r="J247" s="395" t="s">
        <v>649</v>
      </c>
      <c r="K247" s="395" t="s">
        <v>522</v>
      </c>
      <c r="L247" s="396" t="s">
        <v>537</v>
      </c>
      <c r="M247" s="561"/>
      <c r="N247" s="561"/>
      <c r="O247" s="57"/>
      <c r="P247" s="57"/>
    </row>
    <row r="248" spans="1:16" x14ac:dyDescent="0.35">
      <c r="A248" s="396" t="s">
        <v>542</v>
      </c>
      <c r="B248" s="396" t="s">
        <v>767</v>
      </c>
      <c r="C248" s="558" t="s">
        <v>526</v>
      </c>
      <c r="D248" s="361">
        <v>740</v>
      </c>
      <c r="F248" s="360" t="s">
        <v>510</v>
      </c>
      <c r="G248" s="388">
        <v>3.3770002495987522E-10</v>
      </c>
      <c r="H248" s="561" t="s">
        <v>569</v>
      </c>
      <c r="I248" s="395" t="s">
        <v>519</v>
      </c>
      <c r="J248" s="395" t="s">
        <v>649</v>
      </c>
      <c r="K248" s="395" t="s">
        <v>522</v>
      </c>
      <c r="L248" s="396" t="s">
        <v>537</v>
      </c>
      <c r="M248" s="561"/>
      <c r="N248" s="561"/>
      <c r="O248" s="57"/>
      <c r="P248" s="57"/>
    </row>
    <row r="249" spans="1:16" x14ac:dyDescent="0.35">
      <c r="A249" s="396" t="s">
        <v>542</v>
      </c>
      <c r="B249" s="396" t="s">
        <v>767</v>
      </c>
      <c r="C249" s="558" t="s">
        <v>526</v>
      </c>
      <c r="D249" s="361">
        <v>740</v>
      </c>
      <c r="F249" s="360" t="s">
        <v>511</v>
      </c>
      <c r="G249" s="388">
        <v>1.199469069818068E-10</v>
      </c>
      <c r="H249" s="561" t="s">
        <v>569</v>
      </c>
      <c r="I249" s="395" t="s">
        <v>519</v>
      </c>
      <c r="J249" s="395" t="s">
        <v>649</v>
      </c>
      <c r="K249" s="395" t="s">
        <v>522</v>
      </c>
      <c r="L249" s="396" t="s">
        <v>537</v>
      </c>
      <c r="M249" s="561"/>
      <c r="N249" s="561"/>
      <c r="O249" s="57"/>
      <c r="P249" s="57"/>
    </row>
    <row r="250" spans="1:16" x14ac:dyDescent="0.35">
      <c r="A250" s="396" t="s">
        <v>542</v>
      </c>
      <c r="B250" s="396" t="s">
        <v>767</v>
      </c>
      <c r="C250" s="558" t="s">
        <v>526</v>
      </c>
      <c r="D250" s="361">
        <v>740</v>
      </c>
      <c r="F250" s="369" t="s">
        <v>512</v>
      </c>
      <c r="G250" s="388">
        <v>2.9901014938302459E-11</v>
      </c>
      <c r="H250" s="561" t="s">
        <v>569</v>
      </c>
      <c r="I250" s="395" t="s">
        <v>519</v>
      </c>
      <c r="J250" s="395" t="s">
        <v>649</v>
      </c>
      <c r="K250" s="395" t="s">
        <v>522</v>
      </c>
      <c r="L250" s="396" t="s">
        <v>537</v>
      </c>
      <c r="M250" s="561"/>
      <c r="N250" s="561"/>
      <c r="O250" s="57"/>
      <c r="P250" s="57"/>
    </row>
    <row r="251" spans="1:16" x14ac:dyDescent="0.35">
      <c r="A251" s="396" t="s">
        <v>542</v>
      </c>
      <c r="B251" s="396" t="s">
        <v>767</v>
      </c>
      <c r="C251" s="558" t="s">
        <v>526</v>
      </c>
      <c r="D251" s="361">
        <v>740</v>
      </c>
      <c r="F251" s="369" t="s">
        <v>513</v>
      </c>
      <c r="G251" s="388">
        <v>2.8910793421563922E-10</v>
      </c>
      <c r="H251" s="561" t="s">
        <v>569</v>
      </c>
      <c r="I251" s="395" t="s">
        <v>519</v>
      </c>
      <c r="J251" s="395" t="s">
        <v>649</v>
      </c>
      <c r="K251" s="395" t="s">
        <v>522</v>
      </c>
      <c r="L251" s="396" t="s">
        <v>537</v>
      </c>
      <c r="M251" s="561"/>
      <c r="N251" s="561"/>
      <c r="O251" s="57"/>
      <c r="P251" s="57"/>
    </row>
    <row r="252" spans="1:16" x14ac:dyDescent="0.35">
      <c r="A252" s="396" t="s">
        <v>542</v>
      </c>
      <c r="B252" s="396" t="s">
        <v>767</v>
      </c>
      <c r="C252" s="558" t="s">
        <v>526</v>
      </c>
      <c r="D252" s="361">
        <v>740</v>
      </c>
      <c r="F252" s="360" t="s">
        <v>514</v>
      </c>
      <c r="G252" s="388">
        <v>1.3501032024087267E-9</v>
      </c>
      <c r="H252" s="561" t="s">
        <v>569</v>
      </c>
      <c r="I252" s="395" t="s">
        <v>519</v>
      </c>
      <c r="J252" s="395" t="s">
        <v>649</v>
      </c>
      <c r="K252" s="395" t="s">
        <v>522</v>
      </c>
      <c r="L252" s="396" t="s">
        <v>537</v>
      </c>
      <c r="M252" s="561"/>
      <c r="N252" s="561"/>
      <c r="O252" s="57"/>
      <c r="P252" s="57"/>
    </row>
    <row r="253" spans="1:16" x14ac:dyDescent="0.35">
      <c r="A253" s="396" t="s">
        <v>542</v>
      </c>
      <c r="B253" s="396" t="s">
        <v>767</v>
      </c>
      <c r="C253" s="558" t="s">
        <v>526</v>
      </c>
      <c r="D253" s="361">
        <v>740</v>
      </c>
      <c r="F253" s="360" t="s">
        <v>515</v>
      </c>
      <c r="G253" s="388">
        <v>2.6917332498151039E-11</v>
      </c>
      <c r="H253" s="561" t="s">
        <v>569</v>
      </c>
      <c r="I253" s="395" t="s">
        <v>519</v>
      </c>
      <c r="J253" s="395" t="s">
        <v>649</v>
      </c>
      <c r="K253" s="395" t="s">
        <v>522</v>
      </c>
      <c r="L253" s="396" t="s">
        <v>537</v>
      </c>
      <c r="M253" s="561"/>
      <c r="N253" s="561"/>
      <c r="O253" s="57"/>
      <c r="P253" s="57"/>
    </row>
    <row r="254" spans="1:16" x14ac:dyDescent="0.35">
      <c r="A254" s="396" t="s">
        <v>542</v>
      </c>
      <c r="B254" s="396" t="s">
        <v>767</v>
      </c>
      <c r="C254" s="558" t="s">
        <v>526</v>
      </c>
      <c r="D254" s="361">
        <v>740</v>
      </c>
      <c r="F254" s="360" t="s">
        <v>516</v>
      </c>
      <c r="G254" s="388">
        <v>1.041197992071468E-6</v>
      </c>
      <c r="H254" s="561" t="s">
        <v>569</v>
      </c>
      <c r="I254" s="395" t="s">
        <v>519</v>
      </c>
      <c r="J254" s="395" t="s">
        <v>649</v>
      </c>
      <c r="K254" s="395" t="s">
        <v>522</v>
      </c>
      <c r="L254" s="396" t="s">
        <v>537</v>
      </c>
      <c r="M254" s="561"/>
      <c r="N254" s="561"/>
      <c r="O254" s="57"/>
      <c r="P254" s="57"/>
    </row>
    <row r="255" spans="1:16" x14ac:dyDescent="0.35">
      <c r="A255" s="396" t="s">
        <v>542</v>
      </c>
      <c r="B255" s="396" t="s">
        <v>767</v>
      </c>
      <c r="C255" s="558" t="s">
        <v>527</v>
      </c>
      <c r="D255" s="361">
        <v>150</v>
      </c>
      <c r="F255" s="360" t="s">
        <v>507</v>
      </c>
      <c r="G255" s="388">
        <v>9.6121665620072463E-10</v>
      </c>
      <c r="H255" s="561" t="s">
        <v>569</v>
      </c>
      <c r="I255" s="395" t="s">
        <v>519</v>
      </c>
      <c r="J255" s="395" t="s">
        <v>649</v>
      </c>
      <c r="K255" s="395" t="s">
        <v>522</v>
      </c>
      <c r="L255" s="396" t="s">
        <v>537</v>
      </c>
      <c r="M255" s="561"/>
      <c r="N255" s="561"/>
      <c r="O255" s="57"/>
      <c r="P255" s="57"/>
    </row>
    <row r="256" spans="1:16" x14ac:dyDescent="0.35">
      <c r="A256" s="396" t="s">
        <v>542</v>
      </c>
      <c r="B256" s="396" t="s">
        <v>767</v>
      </c>
      <c r="C256" s="558" t="s">
        <v>527</v>
      </c>
      <c r="D256" s="361">
        <v>150</v>
      </c>
      <c r="F256" s="360" t="s">
        <v>517</v>
      </c>
      <c r="G256" s="388">
        <v>2.8322006172523253E-9</v>
      </c>
      <c r="H256" s="561" t="s">
        <v>569</v>
      </c>
      <c r="I256" s="395" t="s">
        <v>519</v>
      </c>
      <c r="J256" s="395" t="s">
        <v>649</v>
      </c>
      <c r="K256" s="395" t="s">
        <v>522</v>
      </c>
      <c r="L256" s="396" t="s">
        <v>537</v>
      </c>
      <c r="M256" s="561"/>
      <c r="N256" s="561"/>
      <c r="O256" s="57"/>
      <c r="P256" s="57"/>
    </row>
    <row r="257" spans="1:16" x14ac:dyDescent="0.35">
      <c r="A257" s="396" t="s">
        <v>542</v>
      </c>
      <c r="B257" s="396" t="s">
        <v>767</v>
      </c>
      <c r="C257" s="558" t="s">
        <v>527</v>
      </c>
      <c r="D257" s="361">
        <v>150</v>
      </c>
      <c r="F257" s="360" t="s">
        <v>508</v>
      </c>
      <c r="G257" s="388">
        <v>6.7710610946208663E-9</v>
      </c>
      <c r="H257" s="561" t="s">
        <v>569</v>
      </c>
      <c r="I257" s="395" t="s">
        <v>519</v>
      </c>
      <c r="J257" s="395" t="s">
        <v>649</v>
      </c>
      <c r="K257" s="395" t="s">
        <v>522</v>
      </c>
      <c r="L257" s="396" t="s">
        <v>537</v>
      </c>
      <c r="M257" s="561"/>
      <c r="N257" s="561"/>
      <c r="O257" s="57"/>
      <c r="P257" s="57"/>
    </row>
    <row r="258" spans="1:16" x14ac:dyDescent="0.35">
      <c r="A258" s="396" t="s">
        <v>542</v>
      </c>
      <c r="B258" s="396" t="s">
        <v>767</v>
      </c>
      <c r="C258" s="558" t="s">
        <v>527</v>
      </c>
      <c r="D258" s="361">
        <v>150</v>
      </c>
      <c r="F258" s="360" t="s">
        <v>509</v>
      </c>
      <c r="G258" s="388">
        <v>2.5879739672405874E-10</v>
      </c>
      <c r="H258" s="561" t="s">
        <v>569</v>
      </c>
      <c r="I258" s="395" t="s">
        <v>519</v>
      </c>
      <c r="J258" s="395" t="s">
        <v>649</v>
      </c>
      <c r="K258" s="395" t="s">
        <v>522</v>
      </c>
      <c r="L258" s="396" t="s">
        <v>537</v>
      </c>
      <c r="M258" s="561"/>
      <c r="N258" s="561"/>
      <c r="O258" s="57"/>
      <c r="P258" s="57"/>
    </row>
    <row r="259" spans="1:16" x14ac:dyDescent="0.35">
      <c r="A259" s="396" t="s">
        <v>542</v>
      </c>
      <c r="B259" s="396" t="s">
        <v>767</v>
      </c>
      <c r="C259" s="558" t="s">
        <v>527</v>
      </c>
      <c r="D259" s="361">
        <v>150</v>
      </c>
      <c r="F259" s="360" t="s">
        <v>510</v>
      </c>
      <c r="G259" s="388">
        <v>1.4800264933042748E-10</v>
      </c>
      <c r="H259" s="561" t="s">
        <v>569</v>
      </c>
      <c r="I259" s="395" t="s">
        <v>519</v>
      </c>
      <c r="J259" s="395" t="s">
        <v>649</v>
      </c>
      <c r="K259" s="395" t="s">
        <v>522</v>
      </c>
      <c r="L259" s="396" t="s">
        <v>537</v>
      </c>
      <c r="M259" s="561"/>
      <c r="N259" s="561"/>
      <c r="O259" s="57"/>
      <c r="P259" s="57"/>
    </row>
    <row r="260" spans="1:16" x14ac:dyDescent="0.35">
      <c r="A260" s="396" t="s">
        <v>542</v>
      </c>
      <c r="B260" s="396" t="s">
        <v>767</v>
      </c>
      <c r="C260" s="558" t="s">
        <v>527</v>
      </c>
      <c r="D260" s="361">
        <v>150</v>
      </c>
      <c r="F260" s="360" t="s">
        <v>511</v>
      </c>
      <c r="G260" s="388">
        <v>3.6460624456378301E-10</v>
      </c>
      <c r="H260" s="561" t="s">
        <v>569</v>
      </c>
      <c r="I260" s="395" t="s">
        <v>519</v>
      </c>
      <c r="J260" s="395" t="s">
        <v>649</v>
      </c>
      <c r="K260" s="395" t="s">
        <v>522</v>
      </c>
      <c r="L260" s="396" t="s">
        <v>537</v>
      </c>
      <c r="M260" s="561"/>
      <c r="N260" s="561"/>
      <c r="O260" s="57"/>
      <c r="P260" s="57"/>
    </row>
    <row r="261" spans="1:16" x14ac:dyDescent="0.35">
      <c r="A261" s="396" t="s">
        <v>542</v>
      </c>
      <c r="B261" s="396" t="s">
        <v>767</v>
      </c>
      <c r="C261" s="558" t="s">
        <v>527</v>
      </c>
      <c r="D261" s="361">
        <v>150</v>
      </c>
      <c r="F261" s="369" t="s">
        <v>512</v>
      </c>
      <c r="G261" s="388">
        <v>1.664729688722551E-11</v>
      </c>
      <c r="H261" s="561" t="s">
        <v>569</v>
      </c>
      <c r="I261" s="395" t="s">
        <v>519</v>
      </c>
      <c r="J261" s="395" t="s">
        <v>649</v>
      </c>
      <c r="K261" s="395" t="s">
        <v>522</v>
      </c>
      <c r="L261" s="396" t="s">
        <v>537</v>
      </c>
      <c r="M261" s="561"/>
      <c r="N261" s="561"/>
      <c r="O261" s="57"/>
      <c r="P261" s="57"/>
    </row>
    <row r="262" spans="1:16" x14ac:dyDescent="0.35">
      <c r="A262" s="396" t="s">
        <v>542</v>
      </c>
      <c r="B262" s="396" t="s">
        <v>767</v>
      </c>
      <c r="C262" s="558" t="s">
        <v>527</v>
      </c>
      <c r="D262" s="361">
        <v>150</v>
      </c>
      <c r="F262" s="369" t="s">
        <v>513</v>
      </c>
      <c r="G262" s="388">
        <v>2.9266583700768E-11</v>
      </c>
      <c r="H262" s="561" t="s">
        <v>569</v>
      </c>
      <c r="I262" s="395" t="s">
        <v>519</v>
      </c>
      <c r="J262" s="395" t="s">
        <v>649</v>
      </c>
      <c r="K262" s="395" t="s">
        <v>522</v>
      </c>
      <c r="L262" s="396" t="s">
        <v>537</v>
      </c>
      <c r="M262" s="561"/>
      <c r="N262" s="561"/>
      <c r="O262" s="57"/>
      <c r="P262" s="57"/>
    </row>
    <row r="263" spans="1:16" x14ac:dyDescent="0.35">
      <c r="A263" s="396" t="s">
        <v>542</v>
      </c>
      <c r="B263" s="396" t="s">
        <v>767</v>
      </c>
      <c r="C263" s="558" t="s">
        <v>527</v>
      </c>
      <c r="D263" s="361">
        <v>150</v>
      </c>
      <c r="F263" s="360" t="s">
        <v>514</v>
      </c>
      <c r="G263" s="388">
        <v>4.4468817193404319E-9</v>
      </c>
      <c r="H263" s="561" t="s">
        <v>569</v>
      </c>
      <c r="I263" s="395" t="s">
        <v>519</v>
      </c>
      <c r="J263" s="395" t="s">
        <v>649</v>
      </c>
      <c r="K263" s="395" t="s">
        <v>522</v>
      </c>
      <c r="L263" s="396" t="s">
        <v>537</v>
      </c>
      <c r="M263" s="561"/>
      <c r="N263" s="561"/>
      <c r="O263" s="57"/>
      <c r="P263" s="57"/>
    </row>
    <row r="264" spans="1:16" x14ac:dyDescent="0.35">
      <c r="A264" s="396" t="s">
        <v>542</v>
      </c>
      <c r="B264" s="396" t="s">
        <v>767</v>
      </c>
      <c r="C264" s="558" t="s">
        <v>527</v>
      </c>
      <c r="D264" s="361">
        <v>150</v>
      </c>
      <c r="F264" s="360" t="s">
        <v>515</v>
      </c>
      <c r="G264" s="388">
        <v>1.1409893884830345E-11</v>
      </c>
      <c r="H264" s="561" t="s">
        <v>569</v>
      </c>
      <c r="I264" s="395" t="s">
        <v>519</v>
      </c>
      <c r="J264" s="395" t="s">
        <v>649</v>
      </c>
      <c r="K264" s="395" t="s">
        <v>522</v>
      </c>
      <c r="L264" s="396" t="s">
        <v>537</v>
      </c>
      <c r="M264" s="561"/>
      <c r="N264" s="561"/>
      <c r="O264" s="57"/>
      <c r="P264" s="57"/>
    </row>
    <row r="265" spans="1:16" x14ac:dyDescent="0.35">
      <c r="A265" s="396" t="s">
        <v>542</v>
      </c>
      <c r="B265" s="396" t="s">
        <v>767</v>
      </c>
      <c r="C265" s="558" t="s">
        <v>527</v>
      </c>
      <c r="D265" s="361">
        <v>150</v>
      </c>
      <c r="F265" s="360" t="s">
        <v>516</v>
      </c>
      <c r="G265" s="388">
        <v>3.169334576897627E-6</v>
      </c>
      <c r="H265" s="561" t="s">
        <v>569</v>
      </c>
      <c r="I265" s="395" t="s">
        <v>519</v>
      </c>
      <c r="J265" s="395" t="s">
        <v>649</v>
      </c>
      <c r="K265" s="395" t="s">
        <v>522</v>
      </c>
      <c r="L265" s="396" t="s">
        <v>537</v>
      </c>
      <c r="M265" s="561"/>
      <c r="N265" s="561"/>
      <c r="O265" s="57"/>
      <c r="P265" s="57"/>
    </row>
    <row r="266" spans="1:16" s="350" customFormat="1" x14ac:dyDescent="0.35">
      <c r="A266" s="396" t="s">
        <v>542</v>
      </c>
      <c r="B266" s="396" t="s">
        <v>768</v>
      </c>
      <c r="C266" s="373" t="s">
        <v>528</v>
      </c>
      <c r="D266" s="362">
        <v>699.91000000000008</v>
      </c>
      <c r="E266" s="395" t="s">
        <v>588</v>
      </c>
      <c r="F266" s="360" t="s">
        <v>507</v>
      </c>
      <c r="G266" s="387">
        <v>7.8386897344374972E-10</v>
      </c>
      <c r="H266" s="561" t="s">
        <v>569</v>
      </c>
      <c r="I266" s="395" t="s">
        <v>519</v>
      </c>
      <c r="J266" s="395" t="s">
        <v>649</v>
      </c>
      <c r="K266" s="395" t="s">
        <v>522</v>
      </c>
      <c r="L266" s="396" t="s">
        <v>537</v>
      </c>
      <c r="M266" s="561"/>
      <c r="N266" s="561"/>
      <c r="O266" s="57"/>
      <c r="P266" s="57"/>
    </row>
    <row r="267" spans="1:16" x14ac:dyDescent="0.35">
      <c r="A267" s="396" t="s">
        <v>542</v>
      </c>
      <c r="B267" s="396" t="s">
        <v>768</v>
      </c>
      <c r="C267" s="373" t="s">
        <v>528</v>
      </c>
      <c r="D267" s="362">
        <v>699.91000000000008</v>
      </c>
      <c r="E267" s="395" t="s">
        <v>588</v>
      </c>
      <c r="F267" s="360" t="s">
        <v>517</v>
      </c>
      <c r="G267" s="387">
        <v>2.4362776408969637E-9</v>
      </c>
      <c r="H267" s="561" t="s">
        <v>569</v>
      </c>
      <c r="I267" s="395" t="s">
        <v>519</v>
      </c>
      <c r="J267" s="395" t="s">
        <v>649</v>
      </c>
      <c r="K267" s="395" t="s">
        <v>522</v>
      </c>
      <c r="L267" s="396" t="s">
        <v>537</v>
      </c>
      <c r="M267" s="561"/>
      <c r="N267" s="561"/>
      <c r="O267" s="57"/>
      <c r="P267" s="57"/>
    </row>
    <row r="268" spans="1:16" x14ac:dyDescent="0.35">
      <c r="A268" s="396" t="s">
        <v>542</v>
      </c>
      <c r="B268" s="396" t="s">
        <v>768</v>
      </c>
      <c r="C268" s="373" t="s">
        <v>528</v>
      </c>
      <c r="D268" s="362">
        <v>699.91000000000008</v>
      </c>
      <c r="E268" s="395" t="s">
        <v>588</v>
      </c>
      <c r="F268" s="360" t="s">
        <v>508</v>
      </c>
      <c r="G268" s="387">
        <v>1.6170865951129911E-8</v>
      </c>
      <c r="H268" s="561" t="s">
        <v>569</v>
      </c>
      <c r="I268" s="395" t="s">
        <v>519</v>
      </c>
      <c r="J268" s="395" t="s">
        <v>649</v>
      </c>
      <c r="K268" s="395" t="s">
        <v>522</v>
      </c>
      <c r="L268" s="396" t="s">
        <v>537</v>
      </c>
      <c r="M268" s="561"/>
      <c r="N268" s="561"/>
      <c r="O268" s="57"/>
      <c r="P268" s="57"/>
    </row>
    <row r="269" spans="1:16" x14ac:dyDescent="0.35">
      <c r="A269" s="396" t="s">
        <v>542</v>
      </c>
      <c r="B269" s="396" t="s">
        <v>768</v>
      </c>
      <c r="C269" s="373" t="s">
        <v>528</v>
      </c>
      <c r="D269" s="362">
        <v>699.91000000000008</v>
      </c>
      <c r="E269" s="395" t="s">
        <v>588</v>
      </c>
      <c r="F269" s="360" t="s">
        <v>509</v>
      </c>
      <c r="G269" s="387">
        <v>4.9159117415782231E-10</v>
      </c>
      <c r="H269" s="561" t="s">
        <v>569</v>
      </c>
      <c r="I269" s="395" t="s">
        <v>519</v>
      </c>
      <c r="J269" s="395" t="s">
        <v>649</v>
      </c>
      <c r="K269" s="395" t="s">
        <v>522</v>
      </c>
      <c r="L269" s="396" t="s">
        <v>537</v>
      </c>
      <c r="M269" s="561"/>
      <c r="N269" s="561"/>
      <c r="O269" s="57"/>
      <c r="P269" s="57"/>
    </row>
    <row r="270" spans="1:16" x14ac:dyDescent="0.35">
      <c r="A270" s="396" t="s">
        <v>542</v>
      </c>
      <c r="B270" s="396" t="s">
        <v>768</v>
      </c>
      <c r="C270" s="373" t="s">
        <v>528</v>
      </c>
      <c r="D270" s="362">
        <v>699.91000000000008</v>
      </c>
      <c r="E270" s="395" t="s">
        <v>588</v>
      </c>
      <c r="F270" s="360" t="s">
        <v>510</v>
      </c>
      <c r="G270" s="387">
        <v>4.7150042426030636E-10</v>
      </c>
      <c r="H270" s="561" t="s">
        <v>569</v>
      </c>
      <c r="I270" s="395" t="s">
        <v>519</v>
      </c>
      <c r="J270" s="395" t="s">
        <v>649</v>
      </c>
      <c r="K270" s="395" t="s">
        <v>522</v>
      </c>
      <c r="L270" s="396" t="s">
        <v>537</v>
      </c>
      <c r="M270" s="561"/>
      <c r="N270" s="561"/>
      <c r="O270" s="57"/>
      <c r="P270" s="57"/>
    </row>
    <row r="271" spans="1:16" x14ac:dyDescent="0.35">
      <c r="A271" s="396" t="s">
        <v>542</v>
      </c>
      <c r="B271" s="396" t="s">
        <v>768</v>
      </c>
      <c r="C271" s="373" t="s">
        <v>528</v>
      </c>
      <c r="D271" s="362">
        <v>699.91000000000008</v>
      </c>
      <c r="E271" s="395" t="s">
        <v>588</v>
      </c>
      <c r="F271" s="360" t="s">
        <v>511</v>
      </c>
      <c r="G271" s="387">
        <v>1.7243751322297776E-10</v>
      </c>
      <c r="H271" s="561" t="s">
        <v>569</v>
      </c>
      <c r="I271" s="395" t="s">
        <v>519</v>
      </c>
      <c r="J271" s="395" t="s">
        <v>649</v>
      </c>
      <c r="K271" s="395" t="s">
        <v>522</v>
      </c>
      <c r="L271" s="396" t="s">
        <v>537</v>
      </c>
      <c r="M271" s="561"/>
      <c r="N271" s="561"/>
      <c r="O271" s="57"/>
      <c r="P271" s="57"/>
    </row>
    <row r="272" spans="1:16" x14ac:dyDescent="0.35">
      <c r="A272" s="396" t="s">
        <v>542</v>
      </c>
      <c r="B272" s="396" t="s">
        <v>768</v>
      </c>
      <c r="C272" s="373" t="s">
        <v>528</v>
      </c>
      <c r="D272" s="362">
        <v>699.91000000000008</v>
      </c>
      <c r="E272" s="395" t="s">
        <v>588</v>
      </c>
      <c r="F272" s="369" t="s">
        <v>512</v>
      </c>
      <c r="G272" s="387">
        <v>4.2042979992978328E-11</v>
      </c>
      <c r="H272" s="561" t="s">
        <v>569</v>
      </c>
      <c r="I272" s="395" t="s">
        <v>519</v>
      </c>
      <c r="J272" s="395" t="s">
        <v>649</v>
      </c>
      <c r="K272" s="395" t="s">
        <v>522</v>
      </c>
      <c r="L272" s="396" t="s">
        <v>537</v>
      </c>
      <c r="M272" s="561"/>
      <c r="N272" s="561"/>
      <c r="O272" s="57"/>
      <c r="P272" s="57"/>
    </row>
    <row r="273" spans="1:16" x14ac:dyDescent="0.35">
      <c r="A273" s="396" t="s">
        <v>542</v>
      </c>
      <c r="B273" s="396" t="s">
        <v>768</v>
      </c>
      <c r="C273" s="373" t="s">
        <v>528</v>
      </c>
      <c r="D273" s="362">
        <v>699.91000000000008</v>
      </c>
      <c r="E273" s="395" t="s">
        <v>588</v>
      </c>
      <c r="F273" s="369" t="s">
        <v>513</v>
      </c>
      <c r="G273" s="387">
        <v>4.0030733707778371E-10</v>
      </c>
      <c r="H273" s="561" t="s">
        <v>569</v>
      </c>
      <c r="I273" s="395" t="s">
        <v>519</v>
      </c>
      <c r="J273" s="395" t="s">
        <v>649</v>
      </c>
      <c r="K273" s="395" t="s">
        <v>522</v>
      </c>
      <c r="L273" s="396" t="s">
        <v>537</v>
      </c>
      <c r="M273" s="561"/>
      <c r="N273" s="561"/>
      <c r="O273" s="57"/>
      <c r="P273" s="57"/>
    </row>
    <row r="274" spans="1:16" x14ac:dyDescent="0.35">
      <c r="A274" s="396" t="s">
        <v>542</v>
      </c>
      <c r="B274" s="396" t="s">
        <v>768</v>
      </c>
      <c r="C274" s="373" t="s">
        <v>528</v>
      </c>
      <c r="D274" s="362">
        <v>699.91000000000008</v>
      </c>
      <c r="E274" s="395" t="s">
        <v>588</v>
      </c>
      <c r="F274" s="360" t="s">
        <v>514</v>
      </c>
      <c r="G274" s="387">
        <v>1.9456795796199151E-9</v>
      </c>
      <c r="H274" s="561" t="s">
        <v>569</v>
      </c>
      <c r="I274" s="395" t="s">
        <v>519</v>
      </c>
      <c r="J274" s="395" t="s">
        <v>649</v>
      </c>
      <c r="K274" s="395" t="s">
        <v>522</v>
      </c>
      <c r="L274" s="396" t="s">
        <v>537</v>
      </c>
      <c r="M274" s="561"/>
      <c r="N274" s="561"/>
      <c r="O274" s="57"/>
      <c r="P274" s="57"/>
    </row>
    <row r="275" spans="1:16" x14ac:dyDescent="0.35">
      <c r="A275" s="396" t="s">
        <v>542</v>
      </c>
      <c r="B275" s="396" t="s">
        <v>768</v>
      </c>
      <c r="C275" s="373" t="s">
        <v>528</v>
      </c>
      <c r="D275" s="362">
        <v>699.91000000000008</v>
      </c>
      <c r="E275" s="395" t="s">
        <v>588</v>
      </c>
      <c r="F275" s="360" t="s">
        <v>515</v>
      </c>
      <c r="G275" s="387">
        <v>3.755444775933914E-11</v>
      </c>
      <c r="H275" s="561" t="s">
        <v>569</v>
      </c>
      <c r="I275" s="395" t="s">
        <v>519</v>
      </c>
      <c r="J275" s="395" t="s">
        <v>649</v>
      </c>
      <c r="K275" s="395" t="s">
        <v>522</v>
      </c>
      <c r="L275" s="396" t="s">
        <v>537</v>
      </c>
      <c r="M275" s="561"/>
      <c r="N275" s="561"/>
      <c r="O275" s="57"/>
      <c r="P275" s="57"/>
    </row>
    <row r="276" spans="1:16" x14ac:dyDescent="0.35">
      <c r="A276" s="396" t="s">
        <v>542</v>
      </c>
      <c r="B276" s="396" t="s">
        <v>768</v>
      </c>
      <c r="C276" s="373" t="s">
        <v>528</v>
      </c>
      <c r="D276" s="362">
        <v>699.91000000000008</v>
      </c>
      <c r="E276" s="395" t="s">
        <v>588</v>
      </c>
      <c r="F276" s="360" t="s">
        <v>516</v>
      </c>
      <c r="G276" s="387">
        <v>1.4969092665184474E-6</v>
      </c>
      <c r="H276" s="561" t="s">
        <v>569</v>
      </c>
      <c r="I276" s="395" t="s">
        <v>519</v>
      </c>
      <c r="J276" s="395" t="s">
        <v>649</v>
      </c>
      <c r="K276" s="395" t="s">
        <v>522</v>
      </c>
      <c r="L276" s="396" t="s">
        <v>537</v>
      </c>
      <c r="M276" s="561"/>
      <c r="N276" s="561"/>
      <c r="O276" s="57"/>
      <c r="P276" s="57"/>
    </row>
    <row r="277" spans="1:16" x14ac:dyDescent="0.35">
      <c r="A277" s="396" t="s">
        <v>542</v>
      </c>
      <c r="B277" s="396" t="s">
        <v>768</v>
      </c>
      <c r="C277" s="558" t="s">
        <v>524</v>
      </c>
      <c r="D277" s="361">
        <v>320</v>
      </c>
      <c r="F277" s="360" t="s">
        <v>507</v>
      </c>
      <c r="G277" s="388">
        <v>3.7668556911126374E-10</v>
      </c>
      <c r="H277" s="561" t="s">
        <v>569</v>
      </c>
      <c r="I277" s="395" t="s">
        <v>519</v>
      </c>
      <c r="J277" s="395" t="s">
        <v>649</v>
      </c>
      <c r="K277" s="395" t="s">
        <v>522</v>
      </c>
      <c r="L277" s="396" t="s">
        <v>537</v>
      </c>
      <c r="M277" s="561"/>
      <c r="N277" s="561"/>
      <c r="O277" s="57"/>
      <c r="P277" s="57"/>
    </row>
    <row r="278" spans="1:16" x14ac:dyDescent="0.35">
      <c r="A278" s="396" t="s">
        <v>542</v>
      </c>
      <c r="B278" s="396" t="s">
        <v>768</v>
      </c>
      <c r="C278" s="558" t="s">
        <v>524</v>
      </c>
      <c r="D278" s="361">
        <v>320</v>
      </c>
      <c r="F278" s="360" t="s">
        <v>517</v>
      </c>
      <c r="G278" s="388">
        <v>2.8253555701614489E-9</v>
      </c>
      <c r="H278" s="561" t="s">
        <v>569</v>
      </c>
      <c r="I278" s="395" t="s">
        <v>519</v>
      </c>
      <c r="J278" s="395" t="s">
        <v>649</v>
      </c>
      <c r="K278" s="395" t="s">
        <v>522</v>
      </c>
      <c r="L278" s="396" t="s">
        <v>537</v>
      </c>
      <c r="M278" s="561"/>
      <c r="N278" s="561"/>
      <c r="O278" s="57"/>
      <c r="P278" s="57"/>
    </row>
    <row r="279" spans="1:16" x14ac:dyDescent="0.35">
      <c r="A279" s="396" t="s">
        <v>542</v>
      </c>
      <c r="B279" s="396" t="s">
        <v>768</v>
      </c>
      <c r="C279" s="558" t="s">
        <v>524</v>
      </c>
      <c r="D279" s="361">
        <v>320</v>
      </c>
      <c r="F279" s="360" t="s">
        <v>508</v>
      </c>
      <c r="G279" s="388">
        <v>1.2156278741715583E-8</v>
      </c>
      <c r="H279" s="561" t="s">
        <v>569</v>
      </c>
      <c r="I279" s="395" t="s">
        <v>519</v>
      </c>
      <c r="J279" s="395" t="s">
        <v>649</v>
      </c>
      <c r="K279" s="395" t="s">
        <v>522</v>
      </c>
      <c r="L279" s="396" t="s">
        <v>537</v>
      </c>
      <c r="M279" s="561"/>
      <c r="N279" s="561"/>
      <c r="O279" s="57"/>
      <c r="P279" s="57"/>
    </row>
    <row r="280" spans="1:16" x14ac:dyDescent="0.35">
      <c r="A280" s="396" t="s">
        <v>542</v>
      </c>
      <c r="B280" s="396" t="s">
        <v>768</v>
      </c>
      <c r="C280" s="558" t="s">
        <v>524</v>
      </c>
      <c r="D280" s="361">
        <v>320</v>
      </c>
      <c r="F280" s="360" t="s">
        <v>509</v>
      </c>
      <c r="G280" s="388">
        <v>4.1155440887413376E-10</v>
      </c>
      <c r="H280" s="561" t="s">
        <v>569</v>
      </c>
      <c r="I280" s="395" t="s">
        <v>519</v>
      </c>
      <c r="J280" s="395" t="s">
        <v>649</v>
      </c>
      <c r="K280" s="395" t="s">
        <v>522</v>
      </c>
      <c r="L280" s="396" t="s">
        <v>537</v>
      </c>
      <c r="M280" s="561"/>
      <c r="N280" s="561"/>
      <c r="O280" s="57"/>
      <c r="P280" s="57"/>
    </row>
    <row r="281" spans="1:16" x14ac:dyDescent="0.35">
      <c r="A281" s="396" t="s">
        <v>542</v>
      </c>
      <c r="B281" s="396" t="s">
        <v>768</v>
      </c>
      <c r="C281" s="558" t="s">
        <v>524</v>
      </c>
      <c r="D281" s="361">
        <v>320</v>
      </c>
      <c r="F281" s="360" t="s">
        <v>510</v>
      </c>
      <c r="G281" s="388">
        <v>3.9614020489273357E-10</v>
      </c>
      <c r="H281" s="561" t="s">
        <v>569</v>
      </c>
      <c r="I281" s="395" t="s">
        <v>519</v>
      </c>
      <c r="J281" s="395" t="s">
        <v>649</v>
      </c>
      <c r="K281" s="395" t="s">
        <v>522</v>
      </c>
      <c r="L281" s="396" t="s">
        <v>537</v>
      </c>
      <c r="M281" s="561"/>
      <c r="N281" s="561"/>
      <c r="O281" s="57"/>
      <c r="P281" s="57"/>
    </row>
    <row r="282" spans="1:16" x14ac:dyDescent="0.35">
      <c r="A282" s="396" t="s">
        <v>542</v>
      </c>
      <c r="B282" s="396" t="s">
        <v>768</v>
      </c>
      <c r="C282" s="558" t="s">
        <v>524</v>
      </c>
      <c r="D282" s="361">
        <v>320</v>
      </c>
      <c r="F282" s="360" t="s">
        <v>511</v>
      </c>
      <c r="G282" s="388">
        <v>1.3840613366102593E-10</v>
      </c>
      <c r="H282" s="561" t="s">
        <v>569</v>
      </c>
      <c r="I282" s="395" t="s">
        <v>519</v>
      </c>
      <c r="J282" s="395" t="s">
        <v>649</v>
      </c>
      <c r="K282" s="395" t="s">
        <v>522</v>
      </c>
      <c r="L282" s="396" t="s">
        <v>537</v>
      </c>
      <c r="M282" s="561"/>
      <c r="N282" s="561"/>
      <c r="O282" s="57"/>
      <c r="P282" s="57"/>
    </row>
    <row r="283" spans="1:16" x14ac:dyDescent="0.35">
      <c r="A283" s="396" t="s">
        <v>542</v>
      </c>
      <c r="B283" s="396" t="s">
        <v>768</v>
      </c>
      <c r="C283" s="558" t="s">
        <v>524</v>
      </c>
      <c r="D283" s="361">
        <v>320</v>
      </c>
      <c r="F283" s="369" t="s">
        <v>512</v>
      </c>
      <c r="G283" s="388">
        <v>5.9887353417269544E-11</v>
      </c>
      <c r="H283" s="561" t="s">
        <v>569</v>
      </c>
      <c r="I283" s="395" t="s">
        <v>519</v>
      </c>
      <c r="J283" s="395" t="s">
        <v>649</v>
      </c>
      <c r="K283" s="395" t="s">
        <v>522</v>
      </c>
      <c r="L283" s="396" t="s">
        <v>537</v>
      </c>
      <c r="M283" s="561"/>
      <c r="N283" s="561"/>
      <c r="O283" s="57"/>
      <c r="P283" s="57"/>
    </row>
    <row r="284" spans="1:16" x14ac:dyDescent="0.35">
      <c r="A284" s="396" t="s">
        <v>542</v>
      </c>
      <c r="B284" s="396" t="s">
        <v>768</v>
      </c>
      <c r="C284" s="558" t="s">
        <v>524</v>
      </c>
      <c r="D284" s="361">
        <v>320</v>
      </c>
      <c r="F284" s="369" t="s">
        <v>513</v>
      </c>
      <c r="G284" s="388">
        <v>1.5264667291235584E-10</v>
      </c>
      <c r="H284" s="561" t="s">
        <v>569</v>
      </c>
      <c r="I284" s="395" t="s">
        <v>519</v>
      </c>
      <c r="J284" s="395" t="s">
        <v>649</v>
      </c>
      <c r="K284" s="395" t="s">
        <v>522</v>
      </c>
      <c r="L284" s="396" t="s">
        <v>537</v>
      </c>
      <c r="M284" s="561"/>
      <c r="N284" s="561"/>
      <c r="O284" s="57"/>
      <c r="P284" s="57"/>
    </row>
    <row r="285" spans="1:16" x14ac:dyDescent="0.35">
      <c r="A285" s="396" t="s">
        <v>542</v>
      </c>
      <c r="B285" s="396" t="s">
        <v>768</v>
      </c>
      <c r="C285" s="558" t="s">
        <v>524</v>
      </c>
      <c r="D285" s="361">
        <v>320</v>
      </c>
      <c r="F285" s="360" t="s">
        <v>514</v>
      </c>
      <c r="G285" s="388">
        <v>1.4816579168668885E-9</v>
      </c>
      <c r="H285" s="561" t="s">
        <v>569</v>
      </c>
      <c r="I285" s="395" t="s">
        <v>519</v>
      </c>
      <c r="J285" s="395" t="s">
        <v>649</v>
      </c>
      <c r="K285" s="395" t="s">
        <v>522</v>
      </c>
      <c r="L285" s="396" t="s">
        <v>537</v>
      </c>
      <c r="M285" s="561"/>
      <c r="N285" s="561"/>
      <c r="O285" s="57"/>
      <c r="P285" s="57"/>
    </row>
    <row r="286" spans="1:16" x14ac:dyDescent="0.35">
      <c r="A286" s="396" t="s">
        <v>542</v>
      </c>
      <c r="B286" s="396" t="s">
        <v>768</v>
      </c>
      <c r="C286" s="558" t="s">
        <v>524</v>
      </c>
      <c r="D286" s="361">
        <v>320</v>
      </c>
      <c r="F286" s="360" t="s">
        <v>515</v>
      </c>
      <c r="G286" s="388">
        <v>2.9322139878420014E-11</v>
      </c>
      <c r="H286" s="561" t="s">
        <v>569</v>
      </c>
      <c r="I286" s="395" t="s">
        <v>519</v>
      </c>
      <c r="J286" s="395" t="s">
        <v>649</v>
      </c>
      <c r="K286" s="395" t="s">
        <v>522</v>
      </c>
      <c r="L286" s="396" t="s">
        <v>537</v>
      </c>
      <c r="M286" s="561"/>
      <c r="N286" s="561"/>
      <c r="O286" s="57"/>
      <c r="P286" s="57"/>
    </row>
    <row r="287" spans="1:16" x14ac:dyDescent="0.35">
      <c r="A287" s="396" t="s">
        <v>542</v>
      </c>
      <c r="B287" s="396" t="s">
        <v>768</v>
      </c>
      <c r="C287" s="558" t="s">
        <v>524</v>
      </c>
      <c r="D287" s="361">
        <v>320</v>
      </c>
      <c r="F287" s="360" t="s">
        <v>516</v>
      </c>
      <c r="G287" s="388">
        <v>1.2011358474005843E-6</v>
      </c>
      <c r="H287" s="561" t="s">
        <v>569</v>
      </c>
      <c r="I287" s="395" t="s">
        <v>519</v>
      </c>
      <c r="J287" s="395" t="s">
        <v>649</v>
      </c>
      <c r="K287" s="395" t="s">
        <v>522</v>
      </c>
      <c r="L287" s="396" t="s">
        <v>537</v>
      </c>
      <c r="M287" s="561"/>
      <c r="N287" s="561"/>
      <c r="O287" s="57"/>
      <c r="P287" s="57"/>
    </row>
    <row r="288" spans="1:16" x14ac:dyDescent="0.35">
      <c r="A288" s="396" t="s">
        <v>542</v>
      </c>
      <c r="B288" s="396" t="s">
        <v>768</v>
      </c>
      <c r="C288" s="558" t="s">
        <v>526</v>
      </c>
      <c r="D288" s="361">
        <v>740</v>
      </c>
      <c r="F288" s="360" t="s">
        <v>507</v>
      </c>
      <c r="G288" s="388">
        <v>7.812608720834015E-10</v>
      </c>
      <c r="H288" s="561" t="s">
        <v>569</v>
      </c>
      <c r="I288" s="395" t="s">
        <v>519</v>
      </c>
      <c r="J288" s="395" t="s">
        <v>649</v>
      </c>
      <c r="K288" s="395" t="s">
        <v>522</v>
      </c>
      <c r="L288" s="396" t="s">
        <v>537</v>
      </c>
      <c r="M288" s="561"/>
      <c r="N288" s="561"/>
      <c r="O288" s="57"/>
      <c r="P288" s="57"/>
    </row>
    <row r="289" spans="1:16" x14ac:dyDescent="0.35">
      <c r="A289" s="396" t="s">
        <v>542</v>
      </c>
      <c r="B289" s="396" t="s">
        <v>768</v>
      </c>
      <c r="C289" s="558" t="s">
        <v>526</v>
      </c>
      <c r="D289" s="361">
        <v>740</v>
      </c>
      <c r="F289" s="360" t="s">
        <v>517</v>
      </c>
      <c r="G289" s="388">
        <v>2.4144806937937664E-9</v>
      </c>
      <c r="H289" s="561" t="s">
        <v>569</v>
      </c>
      <c r="I289" s="395" t="s">
        <v>519</v>
      </c>
      <c r="J289" s="395" t="s">
        <v>649</v>
      </c>
      <c r="K289" s="395" t="s">
        <v>522</v>
      </c>
      <c r="L289" s="396" t="s">
        <v>537</v>
      </c>
      <c r="M289" s="561"/>
      <c r="N289" s="561"/>
      <c r="O289" s="57"/>
      <c r="P289" s="57"/>
    </row>
    <row r="290" spans="1:16" x14ac:dyDescent="0.35">
      <c r="A290" s="396" t="s">
        <v>542</v>
      </c>
      <c r="B290" s="396" t="s">
        <v>768</v>
      </c>
      <c r="C290" s="558" t="s">
        <v>526</v>
      </c>
      <c r="D290" s="361">
        <v>740</v>
      </c>
      <c r="F290" s="360" t="s">
        <v>508</v>
      </c>
      <c r="G290" s="388">
        <v>1.6287283454218536E-8</v>
      </c>
      <c r="H290" s="561" t="s">
        <v>569</v>
      </c>
      <c r="I290" s="395" t="s">
        <v>519</v>
      </c>
      <c r="J290" s="395" t="s">
        <v>649</v>
      </c>
      <c r="K290" s="395" t="s">
        <v>522</v>
      </c>
      <c r="L290" s="396" t="s">
        <v>537</v>
      </c>
      <c r="M290" s="561"/>
      <c r="N290" s="561"/>
      <c r="O290" s="57"/>
      <c r="P290" s="57"/>
    </row>
    <row r="291" spans="1:16" x14ac:dyDescent="0.35">
      <c r="A291" s="396" t="s">
        <v>542</v>
      </c>
      <c r="B291" s="396" t="s">
        <v>768</v>
      </c>
      <c r="C291" s="558" t="s">
        <v>526</v>
      </c>
      <c r="D291" s="361">
        <v>740</v>
      </c>
      <c r="F291" s="360" t="s">
        <v>509</v>
      </c>
      <c r="G291" s="388">
        <v>4.9385355175502425E-10</v>
      </c>
      <c r="H291" s="561" t="s">
        <v>569</v>
      </c>
      <c r="I291" s="395" t="s">
        <v>519</v>
      </c>
      <c r="J291" s="395" t="s">
        <v>649</v>
      </c>
      <c r="K291" s="395" t="s">
        <v>522</v>
      </c>
      <c r="L291" s="396" t="s">
        <v>537</v>
      </c>
      <c r="M291" s="561"/>
      <c r="N291" s="561"/>
      <c r="O291" s="57"/>
      <c r="P291" s="57"/>
    </row>
    <row r="292" spans="1:16" x14ac:dyDescent="0.35">
      <c r="A292" s="396" t="s">
        <v>542</v>
      </c>
      <c r="B292" s="396" t="s">
        <v>768</v>
      </c>
      <c r="C292" s="558" t="s">
        <v>526</v>
      </c>
      <c r="D292" s="361">
        <v>740</v>
      </c>
      <c r="F292" s="360" t="s">
        <v>510</v>
      </c>
      <c r="G292" s="388">
        <v>4.7529299889343267E-10</v>
      </c>
      <c r="H292" s="561" t="s">
        <v>569</v>
      </c>
      <c r="I292" s="395" t="s">
        <v>519</v>
      </c>
      <c r="J292" s="395" t="s">
        <v>649</v>
      </c>
      <c r="K292" s="395" t="s">
        <v>522</v>
      </c>
      <c r="L292" s="396" t="s">
        <v>537</v>
      </c>
      <c r="M292" s="561"/>
      <c r="N292" s="561"/>
      <c r="O292" s="57"/>
      <c r="P292" s="57"/>
    </row>
    <row r="293" spans="1:16" x14ac:dyDescent="0.35">
      <c r="A293" s="396" t="s">
        <v>542</v>
      </c>
      <c r="B293" s="396" t="s">
        <v>768</v>
      </c>
      <c r="C293" s="558" t="s">
        <v>526</v>
      </c>
      <c r="D293" s="361">
        <v>740</v>
      </c>
      <c r="F293" s="360" t="s">
        <v>511</v>
      </c>
      <c r="G293" s="388">
        <v>1.6881824374797829E-10</v>
      </c>
      <c r="H293" s="561" t="s">
        <v>569</v>
      </c>
      <c r="I293" s="395" t="s">
        <v>519</v>
      </c>
      <c r="J293" s="395" t="s">
        <v>649</v>
      </c>
      <c r="K293" s="395" t="s">
        <v>522</v>
      </c>
      <c r="L293" s="396" t="s">
        <v>537</v>
      </c>
      <c r="M293" s="561"/>
      <c r="N293" s="561"/>
      <c r="O293" s="57"/>
      <c r="P293" s="57"/>
    </row>
    <row r="294" spans="1:16" x14ac:dyDescent="0.35">
      <c r="A294" s="396" t="s">
        <v>542</v>
      </c>
      <c r="B294" s="396" t="s">
        <v>768</v>
      </c>
      <c r="C294" s="558" t="s">
        <v>526</v>
      </c>
      <c r="D294" s="361">
        <v>740</v>
      </c>
      <c r="F294" s="369" t="s">
        <v>512</v>
      </c>
      <c r="G294" s="388">
        <v>4.2083926590386568E-11</v>
      </c>
      <c r="H294" s="561" t="s">
        <v>569</v>
      </c>
      <c r="I294" s="395" t="s">
        <v>519</v>
      </c>
      <c r="J294" s="395" t="s">
        <v>649</v>
      </c>
      <c r="K294" s="395" t="s">
        <v>522</v>
      </c>
      <c r="L294" s="396" t="s">
        <v>537</v>
      </c>
      <c r="M294" s="561"/>
      <c r="N294" s="561"/>
      <c r="O294" s="57"/>
      <c r="P294" s="57"/>
    </row>
    <row r="295" spans="1:16" x14ac:dyDescent="0.35">
      <c r="A295" s="396" t="s">
        <v>542</v>
      </c>
      <c r="B295" s="396" t="s">
        <v>768</v>
      </c>
      <c r="C295" s="558" t="s">
        <v>526</v>
      </c>
      <c r="D295" s="361">
        <v>740</v>
      </c>
      <c r="F295" s="369" t="s">
        <v>513</v>
      </c>
      <c r="G295" s="388">
        <v>4.0690247823808508E-10</v>
      </c>
      <c r="H295" s="561" t="s">
        <v>569</v>
      </c>
      <c r="I295" s="395" t="s">
        <v>519</v>
      </c>
      <c r="J295" s="395" t="s">
        <v>649</v>
      </c>
      <c r="K295" s="395" t="s">
        <v>522</v>
      </c>
      <c r="L295" s="396" t="s">
        <v>537</v>
      </c>
      <c r="M295" s="561"/>
      <c r="N295" s="561"/>
      <c r="O295" s="57"/>
      <c r="P295" s="57"/>
    </row>
    <row r="296" spans="1:16" x14ac:dyDescent="0.35">
      <c r="A296" s="396" t="s">
        <v>542</v>
      </c>
      <c r="B296" s="396" t="s">
        <v>768</v>
      </c>
      <c r="C296" s="558" t="s">
        <v>526</v>
      </c>
      <c r="D296" s="361">
        <v>740</v>
      </c>
      <c r="F296" s="360" t="s">
        <v>514</v>
      </c>
      <c r="G296" s="388">
        <v>1.9001911532719474E-9</v>
      </c>
      <c r="H296" s="561" t="s">
        <v>569</v>
      </c>
      <c r="I296" s="395" t="s">
        <v>519</v>
      </c>
      <c r="J296" s="395" t="s">
        <v>649</v>
      </c>
      <c r="K296" s="395" t="s">
        <v>522</v>
      </c>
      <c r="L296" s="396" t="s">
        <v>537</v>
      </c>
      <c r="M296" s="561"/>
      <c r="N296" s="561"/>
      <c r="O296" s="57"/>
      <c r="P296" s="57"/>
    </row>
    <row r="297" spans="1:16" x14ac:dyDescent="0.35">
      <c r="A297" s="396" t="s">
        <v>542</v>
      </c>
      <c r="B297" s="396" t="s">
        <v>768</v>
      </c>
      <c r="C297" s="558" t="s">
        <v>526</v>
      </c>
      <c r="D297" s="361">
        <v>740</v>
      </c>
      <c r="F297" s="360" t="s">
        <v>515</v>
      </c>
      <c r="G297" s="388">
        <v>3.7884568373301036E-11</v>
      </c>
      <c r="H297" s="561" t="s">
        <v>569</v>
      </c>
      <c r="I297" s="395" t="s">
        <v>519</v>
      </c>
      <c r="J297" s="395" t="s">
        <v>649</v>
      </c>
      <c r="K297" s="395" t="s">
        <v>522</v>
      </c>
      <c r="L297" s="396" t="s">
        <v>537</v>
      </c>
      <c r="M297" s="561"/>
      <c r="N297" s="561"/>
      <c r="O297" s="57"/>
      <c r="P297" s="57"/>
    </row>
    <row r="298" spans="1:16" x14ac:dyDescent="0.35">
      <c r="A298" s="396" t="s">
        <v>542</v>
      </c>
      <c r="B298" s="396" t="s">
        <v>768</v>
      </c>
      <c r="C298" s="558" t="s">
        <v>526</v>
      </c>
      <c r="D298" s="361">
        <v>740</v>
      </c>
      <c r="F298" s="360" t="s">
        <v>516</v>
      </c>
      <c r="G298" s="388">
        <v>1.4654251688381378E-6</v>
      </c>
      <c r="H298" s="561" t="s">
        <v>569</v>
      </c>
      <c r="I298" s="395" t="s">
        <v>519</v>
      </c>
      <c r="J298" s="395" t="s">
        <v>649</v>
      </c>
      <c r="K298" s="395" t="s">
        <v>522</v>
      </c>
      <c r="L298" s="396" t="s">
        <v>537</v>
      </c>
      <c r="M298" s="561"/>
      <c r="N298" s="561"/>
      <c r="O298" s="57"/>
      <c r="P298" s="57"/>
    </row>
    <row r="299" spans="1:16" x14ac:dyDescent="0.35">
      <c r="A299" s="396" t="s">
        <v>542</v>
      </c>
      <c r="B299" s="396" t="s">
        <v>768</v>
      </c>
      <c r="C299" s="558" t="s">
        <v>527</v>
      </c>
      <c r="D299" s="361">
        <v>150</v>
      </c>
      <c r="F299" s="360" t="s">
        <v>507</v>
      </c>
      <c r="G299" s="388">
        <v>1.3528561247996447E-9</v>
      </c>
      <c r="H299" s="561" t="s">
        <v>569</v>
      </c>
      <c r="I299" s="395" t="s">
        <v>519</v>
      </c>
      <c r="J299" s="395" t="s">
        <v>649</v>
      </c>
      <c r="K299" s="395" t="s">
        <v>522</v>
      </c>
      <c r="L299" s="396" t="s">
        <v>537</v>
      </c>
      <c r="M299" s="561"/>
      <c r="N299" s="561"/>
      <c r="O299" s="57"/>
      <c r="P299" s="57"/>
    </row>
    <row r="300" spans="1:16" x14ac:dyDescent="0.35">
      <c r="A300" s="396" t="s">
        <v>542</v>
      </c>
      <c r="B300" s="396" t="s">
        <v>768</v>
      </c>
      <c r="C300" s="558" t="s">
        <v>527</v>
      </c>
      <c r="D300" s="361">
        <v>150</v>
      </c>
      <c r="F300" s="360" t="s">
        <v>517</v>
      </c>
      <c r="G300" s="388">
        <v>3.9861564268514113E-9</v>
      </c>
      <c r="H300" s="561" t="s">
        <v>569</v>
      </c>
      <c r="I300" s="395" t="s">
        <v>519</v>
      </c>
      <c r="J300" s="395" t="s">
        <v>649</v>
      </c>
      <c r="K300" s="395" t="s">
        <v>522</v>
      </c>
      <c r="L300" s="396" t="s">
        <v>537</v>
      </c>
      <c r="M300" s="561"/>
      <c r="N300" s="561"/>
      <c r="O300" s="57"/>
      <c r="P300" s="57"/>
    </row>
    <row r="301" spans="1:16" x14ac:dyDescent="0.35">
      <c r="A301" s="396" t="s">
        <v>542</v>
      </c>
      <c r="B301" s="396" t="s">
        <v>768</v>
      </c>
      <c r="C301" s="558" t="s">
        <v>527</v>
      </c>
      <c r="D301" s="361">
        <v>150</v>
      </c>
      <c r="F301" s="360" t="s">
        <v>508</v>
      </c>
      <c r="G301" s="388">
        <v>9.5298717663268872E-9</v>
      </c>
      <c r="H301" s="561" t="s">
        <v>569</v>
      </c>
      <c r="I301" s="395" t="s">
        <v>519</v>
      </c>
      <c r="J301" s="395" t="s">
        <v>649</v>
      </c>
      <c r="K301" s="395" t="s">
        <v>522</v>
      </c>
      <c r="L301" s="396" t="s">
        <v>537</v>
      </c>
      <c r="M301" s="561"/>
      <c r="N301" s="561"/>
      <c r="O301" s="57"/>
      <c r="P301" s="57"/>
    </row>
    <row r="302" spans="1:16" x14ac:dyDescent="0.35">
      <c r="A302" s="396" t="s">
        <v>542</v>
      </c>
      <c r="B302" s="396" t="s">
        <v>768</v>
      </c>
      <c r="C302" s="558" t="s">
        <v>527</v>
      </c>
      <c r="D302" s="361">
        <v>150</v>
      </c>
      <c r="F302" s="360" t="s">
        <v>509</v>
      </c>
      <c r="G302" s="388">
        <v>3.6424217264836279E-10</v>
      </c>
      <c r="H302" s="561" t="s">
        <v>569</v>
      </c>
      <c r="I302" s="395" t="s">
        <v>519</v>
      </c>
      <c r="J302" s="395" t="s">
        <v>649</v>
      </c>
      <c r="K302" s="395" t="s">
        <v>522</v>
      </c>
      <c r="L302" s="396" t="s">
        <v>537</v>
      </c>
      <c r="M302" s="561"/>
      <c r="N302" s="561"/>
      <c r="O302" s="57"/>
      <c r="P302" s="57"/>
    </row>
    <row r="303" spans="1:16" x14ac:dyDescent="0.35">
      <c r="A303" s="396" t="s">
        <v>542</v>
      </c>
      <c r="B303" s="396" t="s">
        <v>768</v>
      </c>
      <c r="C303" s="558" t="s">
        <v>527</v>
      </c>
      <c r="D303" s="361">
        <v>150</v>
      </c>
      <c r="F303" s="360" t="s">
        <v>510</v>
      </c>
      <c r="G303" s="388">
        <v>2.0830505728505692E-10</v>
      </c>
      <c r="H303" s="561" t="s">
        <v>569</v>
      </c>
      <c r="I303" s="395" t="s">
        <v>519</v>
      </c>
      <c r="J303" s="395" t="s">
        <v>649</v>
      </c>
      <c r="K303" s="395" t="s">
        <v>522</v>
      </c>
      <c r="L303" s="396" t="s">
        <v>537</v>
      </c>
      <c r="M303" s="561"/>
      <c r="N303" s="561"/>
      <c r="O303" s="57"/>
      <c r="P303" s="57"/>
    </row>
    <row r="304" spans="1:16" x14ac:dyDescent="0.35">
      <c r="A304" s="396" t="s">
        <v>542</v>
      </c>
      <c r="B304" s="396" t="s">
        <v>768</v>
      </c>
      <c r="C304" s="558" t="s">
        <v>527</v>
      </c>
      <c r="D304" s="361">
        <v>150</v>
      </c>
      <c r="F304" s="360" t="s">
        <v>511</v>
      </c>
      <c r="G304" s="388">
        <v>5.1316192651920375E-10</v>
      </c>
      <c r="H304" s="561" t="s">
        <v>569</v>
      </c>
      <c r="I304" s="395" t="s">
        <v>519</v>
      </c>
      <c r="J304" s="395" t="s">
        <v>649</v>
      </c>
      <c r="K304" s="395" t="s">
        <v>522</v>
      </c>
      <c r="L304" s="396" t="s">
        <v>537</v>
      </c>
      <c r="M304" s="561"/>
      <c r="N304" s="561"/>
      <c r="O304" s="57"/>
      <c r="P304" s="57"/>
    </row>
    <row r="305" spans="1:16" x14ac:dyDescent="0.35">
      <c r="A305" s="396" t="s">
        <v>542</v>
      </c>
      <c r="B305" s="396" t="s">
        <v>768</v>
      </c>
      <c r="C305" s="558" t="s">
        <v>527</v>
      </c>
      <c r="D305" s="361">
        <v>150</v>
      </c>
      <c r="F305" s="369" t="s">
        <v>512</v>
      </c>
      <c r="G305" s="388">
        <v>2.3430094984265535E-11</v>
      </c>
      <c r="H305" s="561" t="s">
        <v>569</v>
      </c>
      <c r="I305" s="395" t="s">
        <v>519</v>
      </c>
      <c r="J305" s="395" t="s">
        <v>649</v>
      </c>
      <c r="K305" s="395" t="s">
        <v>522</v>
      </c>
      <c r="L305" s="396" t="s">
        <v>537</v>
      </c>
      <c r="M305" s="561"/>
      <c r="N305" s="561"/>
      <c r="O305" s="57"/>
      <c r="P305" s="57"/>
    </row>
    <row r="306" spans="1:16" x14ac:dyDescent="0.35">
      <c r="A306" s="396" t="s">
        <v>542</v>
      </c>
      <c r="B306" s="396" t="s">
        <v>768</v>
      </c>
      <c r="C306" s="558" t="s">
        <v>527</v>
      </c>
      <c r="D306" s="361">
        <v>150</v>
      </c>
      <c r="F306" s="369" t="s">
        <v>513</v>
      </c>
      <c r="G306" s="388">
        <v>4.1191001795621596E-11</v>
      </c>
      <c r="H306" s="561" t="s">
        <v>569</v>
      </c>
      <c r="I306" s="395" t="s">
        <v>519</v>
      </c>
      <c r="J306" s="395" t="s">
        <v>649</v>
      </c>
      <c r="K306" s="395" t="s">
        <v>522</v>
      </c>
      <c r="L306" s="396" t="s">
        <v>537</v>
      </c>
      <c r="M306" s="561"/>
      <c r="N306" s="561"/>
      <c r="O306" s="57"/>
      <c r="P306" s="57"/>
    </row>
    <row r="307" spans="1:16" x14ac:dyDescent="0.35">
      <c r="A307" s="396" t="s">
        <v>542</v>
      </c>
      <c r="B307" s="396" t="s">
        <v>768</v>
      </c>
      <c r="C307" s="558" t="s">
        <v>527</v>
      </c>
      <c r="D307" s="361">
        <v>150</v>
      </c>
      <c r="F307" s="360" t="s">
        <v>514</v>
      </c>
      <c r="G307" s="388">
        <v>6.2587254719949394E-9</v>
      </c>
      <c r="H307" s="561" t="s">
        <v>569</v>
      </c>
      <c r="I307" s="395" t="s">
        <v>519</v>
      </c>
      <c r="J307" s="395" t="s">
        <v>649</v>
      </c>
      <c r="K307" s="395" t="s">
        <v>522</v>
      </c>
      <c r="L307" s="396" t="s">
        <v>537</v>
      </c>
      <c r="M307" s="561"/>
      <c r="N307" s="561"/>
      <c r="O307" s="57"/>
      <c r="P307" s="57"/>
    </row>
    <row r="308" spans="1:16" x14ac:dyDescent="0.35">
      <c r="A308" s="396" t="s">
        <v>542</v>
      </c>
      <c r="B308" s="396" t="s">
        <v>768</v>
      </c>
      <c r="C308" s="558" t="s">
        <v>527</v>
      </c>
      <c r="D308" s="361">
        <v>150</v>
      </c>
      <c r="F308" s="360" t="s">
        <v>515</v>
      </c>
      <c r="G308" s="388">
        <v>1.6058757123933312E-11</v>
      </c>
      <c r="H308" s="561" t="s">
        <v>569</v>
      </c>
      <c r="I308" s="395" t="s">
        <v>519</v>
      </c>
      <c r="J308" s="395" t="s">
        <v>649</v>
      </c>
      <c r="K308" s="395" t="s">
        <v>522</v>
      </c>
      <c r="L308" s="396" t="s">
        <v>537</v>
      </c>
      <c r="M308" s="561"/>
      <c r="N308" s="561"/>
      <c r="O308" s="57"/>
      <c r="P308" s="57"/>
    </row>
    <row r="309" spans="1:16" x14ac:dyDescent="0.35">
      <c r="A309" s="396" t="s">
        <v>542</v>
      </c>
      <c r="B309" s="396" t="s">
        <v>768</v>
      </c>
      <c r="C309" s="558" t="s">
        <v>527</v>
      </c>
      <c r="D309" s="361">
        <v>150</v>
      </c>
      <c r="F309" s="360" t="s">
        <v>516</v>
      </c>
      <c r="G309" s="388">
        <v>4.4606527219810076E-6</v>
      </c>
      <c r="H309" s="561" t="s">
        <v>569</v>
      </c>
      <c r="I309" s="395" t="s">
        <v>519</v>
      </c>
      <c r="J309" s="395" t="s">
        <v>649</v>
      </c>
      <c r="K309" s="395" t="s">
        <v>522</v>
      </c>
      <c r="L309" s="396" t="s">
        <v>537</v>
      </c>
      <c r="M309" s="561"/>
      <c r="N309" s="561"/>
      <c r="O309" s="57"/>
      <c r="P309" s="57"/>
    </row>
    <row r="310" spans="1:16" s="350" customFormat="1" x14ac:dyDescent="0.35">
      <c r="A310" s="396" t="s">
        <v>542</v>
      </c>
      <c r="B310" s="396" t="s">
        <v>762</v>
      </c>
      <c r="C310" s="373" t="s">
        <v>528</v>
      </c>
      <c r="D310" s="362">
        <v>699.91000000000008</v>
      </c>
      <c r="E310" s="395" t="s">
        <v>588</v>
      </c>
      <c r="F310" s="360" t="s">
        <v>507</v>
      </c>
      <c r="G310" s="387">
        <v>1.1669289350797792E-9</v>
      </c>
      <c r="H310" s="561" t="s">
        <v>569</v>
      </c>
      <c r="I310" s="395" t="s">
        <v>519</v>
      </c>
      <c r="J310" s="395" t="s">
        <v>649</v>
      </c>
      <c r="K310" s="395" t="s">
        <v>522</v>
      </c>
      <c r="L310" s="396" t="s">
        <v>537</v>
      </c>
      <c r="M310" s="561"/>
      <c r="N310" s="561"/>
      <c r="O310" s="57"/>
      <c r="P310" s="57"/>
    </row>
    <row r="311" spans="1:16" x14ac:dyDescent="0.35">
      <c r="A311" s="396" t="s">
        <v>542</v>
      </c>
      <c r="B311" s="396" t="s">
        <v>762</v>
      </c>
      <c r="C311" s="373" t="s">
        <v>528</v>
      </c>
      <c r="D311" s="362">
        <v>699.91000000000008</v>
      </c>
      <c r="E311" s="395" t="s">
        <v>588</v>
      </c>
      <c r="F311" s="360" t="s">
        <v>517</v>
      </c>
      <c r="G311" s="387">
        <v>3.6268342916554803E-9</v>
      </c>
      <c r="H311" s="561" t="s">
        <v>569</v>
      </c>
      <c r="I311" s="395" t="s">
        <v>519</v>
      </c>
      <c r="J311" s="395" t="s">
        <v>649</v>
      </c>
      <c r="K311" s="395" t="s">
        <v>522</v>
      </c>
      <c r="L311" s="396" t="s">
        <v>537</v>
      </c>
      <c r="M311" s="561"/>
      <c r="N311" s="561"/>
      <c r="O311" s="57"/>
      <c r="P311" s="57"/>
    </row>
    <row r="312" spans="1:16" x14ac:dyDescent="0.35">
      <c r="A312" s="396" t="s">
        <v>542</v>
      </c>
      <c r="B312" s="396" t="s">
        <v>762</v>
      </c>
      <c r="C312" s="373" t="s">
        <v>528</v>
      </c>
      <c r="D312" s="362">
        <v>699.91000000000008</v>
      </c>
      <c r="E312" s="395" t="s">
        <v>588</v>
      </c>
      <c r="F312" s="360" t="s">
        <v>508</v>
      </c>
      <c r="G312" s="387">
        <v>2.4073221447670952E-8</v>
      </c>
      <c r="H312" s="561" t="s">
        <v>569</v>
      </c>
      <c r="I312" s="395" t="s">
        <v>519</v>
      </c>
      <c r="J312" s="395" t="s">
        <v>649</v>
      </c>
      <c r="K312" s="395" t="s">
        <v>522</v>
      </c>
      <c r="L312" s="396" t="s">
        <v>537</v>
      </c>
      <c r="M312" s="561"/>
      <c r="N312" s="561"/>
      <c r="O312" s="57"/>
      <c r="P312" s="57"/>
    </row>
    <row r="313" spans="1:16" x14ac:dyDescent="0.35">
      <c r="A313" s="396" t="s">
        <v>542</v>
      </c>
      <c r="B313" s="396" t="s">
        <v>762</v>
      </c>
      <c r="C313" s="373" t="s">
        <v>528</v>
      </c>
      <c r="D313" s="362">
        <v>699.91000000000008</v>
      </c>
      <c r="E313" s="395" t="s">
        <v>588</v>
      </c>
      <c r="F313" s="360" t="s">
        <v>509</v>
      </c>
      <c r="G313" s="387">
        <v>7.318212415455055E-10</v>
      </c>
      <c r="H313" s="561" t="s">
        <v>569</v>
      </c>
      <c r="I313" s="395" t="s">
        <v>519</v>
      </c>
      <c r="J313" s="395" t="s">
        <v>649</v>
      </c>
      <c r="K313" s="395" t="s">
        <v>522</v>
      </c>
      <c r="L313" s="396" t="s">
        <v>537</v>
      </c>
      <c r="M313" s="561"/>
      <c r="N313" s="561"/>
      <c r="O313" s="57"/>
      <c r="P313" s="57"/>
    </row>
    <row r="314" spans="1:16" x14ac:dyDescent="0.35">
      <c r="A314" s="396" t="s">
        <v>542</v>
      </c>
      <c r="B314" s="396" t="s">
        <v>762</v>
      </c>
      <c r="C314" s="373" t="s">
        <v>528</v>
      </c>
      <c r="D314" s="362">
        <v>699.91000000000008</v>
      </c>
      <c r="E314" s="395" t="s">
        <v>588</v>
      </c>
      <c r="F314" s="360" t="s">
        <v>510</v>
      </c>
      <c r="G314" s="387">
        <v>7.0191257290683694E-10</v>
      </c>
      <c r="H314" s="561" t="s">
        <v>569</v>
      </c>
      <c r="I314" s="395" t="s">
        <v>519</v>
      </c>
      <c r="J314" s="395" t="s">
        <v>649</v>
      </c>
      <c r="K314" s="395" t="s">
        <v>522</v>
      </c>
      <c r="L314" s="396" t="s">
        <v>537</v>
      </c>
      <c r="M314" s="561"/>
      <c r="N314" s="561"/>
      <c r="O314" s="57"/>
      <c r="P314" s="57"/>
    </row>
    <row r="315" spans="1:16" x14ac:dyDescent="0.35">
      <c r="A315" s="396" t="s">
        <v>542</v>
      </c>
      <c r="B315" s="396" t="s">
        <v>762</v>
      </c>
      <c r="C315" s="373" t="s">
        <v>528</v>
      </c>
      <c r="D315" s="362">
        <v>699.91000000000008</v>
      </c>
      <c r="E315" s="395" t="s">
        <v>588</v>
      </c>
      <c r="F315" s="360" t="s">
        <v>511</v>
      </c>
      <c r="G315" s="387">
        <v>2.5670402897702451E-10</v>
      </c>
      <c r="H315" s="561" t="s">
        <v>569</v>
      </c>
      <c r="I315" s="395" t="s">
        <v>519</v>
      </c>
      <c r="J315" s="395" t="s">
        <v>649</v>
      </c>
      <c r="K315" s="395" t="s">
        <v>522</v>
      </c>
      <c r="L315" s="396" t="s">
        <v>537</v>
      </c>
      <c r="M315" s="561"/>
      <c r="N315" s="561"/>
      <c r="O315" s="57"/>
      <c r="P315" s="57"/>
    </row>
    <row r="316" spans="1:16" x14ac:dyDescent="0.35">
      <c r="A316" s="396" t="s">
        <v>542</v>
      </c>
      <c r="B316" s="396" t="s">
        <v>762</v>
      </c>
      <c r="C316" s="373" t="s">
        <v>528</v>
      </c>
      <c r="D316" s="362">
        <v>699.91000000000008</v>
      </c>
      <c r="E316" s="395" t="s">
        <v>588</v>
      </c>
      <c r="F316" s="369" t="s">
        <v>512</v>
      </c>
      <c r="G316" s="387">
        <v>6.2588482938988629E-11</v>
      </c>
      <c r="H316" s="561" t="s">
        <v>569</v>
      </c>
      <c r="I316" s="395" t="s">
        <v>519</v>
      </c>
      <c r="J316" s="395" t="s">
        <v>649</v>
      </c>
      <c r="K316" s="395" t="s">
        <v>522</v>
      </c>
      <c r="L316" s="396" t="s">
        <v>537</v>
      </c>
      <c r="M316" s="561"/>
      <c r="N316" s="561"/>
      <c r="O316" s="57"/>
      <c r="P316" s="57"/>
    </row>
    <row r="317" spans="1:16" x14ac:dyDescent="0.35">
      <c r="A317" s="396" t="s">
        <v>542</v>
      </c>
      <c r="B317" s="396" t="s">
        <v>762</v>
      </c>
      <c r="C317" s="373" t="s">
        <v>528</v>
      </c>
      <c r="D317" s="362">
        <v>699.91000000000008</v>
      </c>
      <c r="E317" s="395" t="s">
        <v>588</v>
      </c>
      <c r="F317" s="369" t="s">
        <v>513</v>
      </c>
      <c r="G317" s="387">
        <v>5.9592895035578486E-10</v>
      </c>
      <c r="H317" s="561" t="s">
        <v>569</v>
      </c>
      <c r="I317" s="395" t="s">
        <v>519</v>
      </c>
      <c r="J317" s="395" t="s">
        <v>649</v>
      </c>
      <c r="K317" s="395" t="s">
        <v>522</v>
      </c>
      <c r="L317" s="396" t="s">
        <v>537</v>
      </c>
      <c r="M317" s="561"/>
      <c r="N317" s="561"/>
      <c r="O317" s="57"/>
      <c r="P317" s="57"/>
    </row>
    <row r="318" spans="1:16" x14ac:dyDescent="0.35">
      <c r="A318" s="396" t="s">
        <v>542</v>
      </c>
      <c r="B318" s="396" t="s">
        <v>762</v>
      </c>
      <c r="C318" s="373" t="s">
        <v>528</v>
      </c>
      <c r="D318" s="362">
        <v>699.91000000000008</v>
      </c>
      <c r="E318" s="395" t="s">
        <v>588</v>
      </c>
      <c r="F318" s="360" t="s">
        <v>514</v>
      </c>
      <c r="G318" s="387">
        <v>2.8964914759638315E-9</v>
      </c>
      <c r="H318" s="561" t="s">
        <v>569</v>
      </c>
      <c r="I318" s="395" t="s">
        <v>519</v>
      </c>
      <c r="J318" s="395" t="s">
        <v>649</v>
      </c>
      <c r="K318" s="395" t="s">
        <v>522</v>
      </c>
      <c r="L318" s="396" t="s">
        <v>537</v>
      </c>
      <c r="M318" s="561"/>
      <c r="N318" s="561"/>
      <c r="O318" s="57"/>
      <c r="P318" s="57"/>
    </row>
    <row r="319" spans="1:16" x14ac:dyDescent="0.35">
      <c r="A319" s="396" t="s">
        <v>542</v>
      </c>
      <c r="B319" s="396" t="s">
        <v>762</v>
      </c>
      <c r="C319" s="373" t="s">
        <v>528</v>
      </c>
      <c r="D319" s="362">
        <v>699.91000000000008</v>
      </c>
      <c r="E319" s="395" t="s">
        <v>588</v>
      </c>
      <c r="F319" s="360" t="s">
        <v>515</v>
      </c>
      <c r="G319" s="387">
        <v>5.5906501234239216E-11</v>
      </c>
      <c r="H319" s="561" t="s">
        <v>569</v>
      </c>
      <c r="I319" s="395" t="s">
        <v>519</v>
      </c>
      <c r="J319" s="395" t="s">
        <v>649</v>
      </c>
      <c r="K319" s="395" t="s">
        <v>522</v>
      </c>
      <c r="L319" s="396" t="s">
        <v>537</v>
      </c>
      <c r="M319" s="561"/>
      <c r="N319" s="561"/>
      <c r="O319" s="57"/>
      <c r="P319" s="57"/>
    </row>
    <row r="320" spans="1:16" x14ac:dyDescent="0.35">
      <c r="A320" s="396" t="s">
        <v>542</v>
      </c>
      <c r="B320" s="396" t="s">
        <v>762</v>
      </c>
      <c r="C320" s="373" t="s">
        <v>528</v>
      </c>
      <c r="D320" s="362">
        <v>699.91000000000008</v>
      </c>
      <c r="E320" s="395" t="s">
        <v>588</v>
      </c>
      <c r="F320" s="360" t="s">
        <v>516</v>
      </c>
      <c r="G320" s="387">
        <v>2.228416732219054E-6</v>
      </c>
      <c r="H320" s="561" t="s">
        <v>569</v>
      </c>
      <c r="I320" s="395" t="s">
        <v>519</v>
      </c>
      <c r="J320" s="395" t="s">
        <v>649</v>
      </c>
      <c r="K320" s="395" t="s">
        <v>522</v>
      </c>
      <c r="L320" s="396" t="s">
        <v>537</v>
      </c>
      <c r="M320" s="561"/>
      <c r="N320" s="561"/>
      <c r="O320" s="57"/>
      <c r="P320" s="57"/>
    </row>
    <row r="321" spans="1:16" x14ac:dyDescent="0.35">
      <c r="A321" s="396" t="s">
        <v>542</v>
      </c>
      <c r="B321" s="396" t="s">
        <v>762</v>
      </c>
      <c r="C321" s="558" t="s">
        <v>524</v>
      </c>
      <c r="D321" s="361">
        <v>320</v>
      </c>
      <c r="F321" s="360" t="s">
        <v>507</v>
      </c>
      <c r="G321" s="388">
        <v>5.6076373082072334E-10</v>
      </c>
      <c r="H321" s="561" t="s">
        <v>569</v>
      </c>
      <c r="I321" s="395" t="s">
        <v>519</v>
      </c>
      <c r="J321" s="395" t="s">
        <v>649</v>
      </c>
      <c r="K321" s="395" t="s">
        <v>522</v>
      </c>
      <c r="L321" s="396" t="s">
        <v>537</v>
      </c>
      <c r="M321" s="561"/>
      <c r="N321" s="561"/>
      <c r="O321" s="57"/>
      <c r="P321" s="57"/>
    </row>
    <row r="322" spans="1:16" x14ac:dyDescent="0.35">
      <c r="A322" s="396" t="s">
        <v>542</v>
      </c>
      <c r="B322" s="396" t="s">
        <v>762</v>
      </c>
      <c r="C322" s="558" t="s">
        <v>524</v>
      </c>
      <c r="D322" s="361">
        <v>320</v>
      </c>
      <c r="F322" s="360" t="s">
        <v>517</v>
      </c>
      <c r="G322" s="388">
        <v>4.2060462633514516E-9</v>
      </c>
      <c r="H322" s="561" t="s">
        <v>569</v>
      </c>
      <c r="I322" s="395" t="s">
        <v>519</v>
      </c>
      <c r="J322" s="395" t="s">
        <v>649</v>
      </c>
      <c r="K322" s="395" t="s">
        <v>522</v>
      </c>
      <c r="L322" s="396" t="s">
        <v>537</v>
      </c>
      <c r="M322" s="561"/>
      <c r="N322" s="561"/>
      <c r="O322" s="57"/>
      <c r="P322" s="57"/>
    </row>
    <row r="323" spans="1:16" x14ac:dyDescent="0.35">
      <c r="A323" s="396" t="s">
        <v>542</v>
      </c>
      <c r="B323" s="396" t="s">
        <v>762</v>
      </c>
      <c r="C323" s="558" t="s">
        <v>524</v>
      </c>
      <c r="D323" s="361">
        <v>320</v>
      </c>
      <c r="F323" s="360" t="s">
        <v>508</v>
      </c>
      <c r="G323" s="388">
        <v>1.8096791539384833E-8</v>
      </c>
      <c r="H323" s="561" t="s">
        <v>569</v>
      </c>
      <c r="I323" s="395" t="s">
        <v>519</v>
      </c>
      <c r="J323" s="395" t="s">
        <v>649</v>
      </c>
      <c r="K323" s="395" t="s">
        <v>522</v>
      </c>
      <c r="L323" s="396" t="s">
        <v>537</v>
      </c>
      <c r="M323" s="561"/>
      <c r="N323" s="561"/>
      <c r="O323" s="57"/>
      <c r="P323" s="57"/>
    </row>
    <row r="324" spans="1:16" x14ac:dyDescent="0.35">
      <c r="A324" s="396" t="s">
        <v>542</v>
      </c>
      <c r="B324" s="396" t="s">
        <v>762</v>
      </c>
      <c r="C324" s="558" t="s">
        <v>524</v>
      </c>
      <c r="D324" s="361">
        <v>320</v>
      </c>
      <c r="F324" s="360" t="s">
        <v>509</v>
      </c>
      <c r="G324" s="388">
        <v>6.1267222500846175E-10</v>
      </c>
      <c r="H324" s="561" t="s">
        <v>569</v>
      </c>
      <c r="I324" s="395" t="s">
        <v>519</v>
      </c>
      <c r="J324" s="395" t="s">
        <v>649</v>
      </c>
      <c r="K324" s="395" t="s">
        <v>522</v>
      </c>
      <c r="L324" s="396" t="s">
        <v>537</v>
      </c>
      <c r="M324" s="561"/>
      <c r="N324" s="561"/>
      <c r="O324" s="57"/>
      <c r="P324" s="57"/>
    </row>
    <row r="325" spans="1:16" x14ac:dyDescent="0.35">
      <c r="A325" s="396" t="s">
        <v>542</v>
      </c>
      <c r="B325" s="396" t="s">
        <v>762</v>
      </c>
      <c r="C325" s="558" t="s">
        <v>524</v>
      </c>
      <c r="D325" s="361">
        <v>320</v>
      </c>
      <c r="F325" s="360" t="s">
        <v>510</v>
      </c>
      <c r="G325" s="388">
        <v>5.8972543001274344E-10</v>
      </c>
      <c r="H325" s="561" t="s">
        <v>569</v>
      </c>
      <c r="I325" s="395" t="s">
        <v>519</v>
      </c>
      <c r="J325" s="395" t="s">
        <v>649</v>
      </c>
      <c r="K325" s="395" t="s">
        <v>522</v>
      </c>
      <c r="L325" s="396" t="s">
        <v>537</v>
      </c>
      <c r="M325" s="561"/>
      <c r="N325" s="561"/>
      <c r="O325" s="57"/>
      <c r="P325" s="57"/>
    </row>
    <row r="326" spans="1:16" x14ac:dyDescent="0.35">
      <c r="A326" s="396" t="s">
        <v>542</v>
      </c>
      <c r="B326" s="396" t="s">
        <v>762</v>
      </c>
      <c r="C326" s="558" t="s">
        <v>524</v>
      </c>
      <c r="D326" s="361">
        <v>320</v>
      </c>
      <c r="F326" s="360" t="s">
        <v>511</v>
      </c>
      <c r="G326" s="388">
        <v>2.0604224383574292E-10</v>
      </c>
      <c r="H326" s="561" t="s">
        <v>569</v>
      </c>
      <c r="I326" s="395" t="s">
        <v>519</v>
      </c>
      <c r="J326" s="395" t="s">
        <v>649</v>
      </c>
      <c r="K326" s="395" t="s">
        <v>522</v>
      </c>
      <c r="L326" s="396" t="s">
        <v>537</v>
      </c>
      <c r="M326" s="561"/>
      <c r="N326" s="561"/>
      <c r="O326" s="57"/>
      <c r="P326" s="57"/>
    </row>
    <row r="327" spans="1:16" x14ac:dyDescent="0.35">
      <c r="A327" s="396" t="s">
        <v>542</v>
      </c>
      <c r="B327" s="396" t="s">
        <v>762</v>
      </c>
      <c r="C327" s="558" t="s">
        <v>524</v>
      </c>
      <c r="D327" s="361">
        <v>320</v>
      </c>
      <c r="F327" s="369" t="s">
        <v>512</v>
      </c>
      <c r="G327" s="388">
        <v>8.9153019082947024E-11</v>
      </c>
      <c r="H327" s="561" t="s">
        <v>569</v>
      </c>
      <c r="I327" s="395" t="s">
        <v>519</v>
      </c>
      <c r="J327" s="395" t="s">
        <v>649</v>
      </c>
      <c r="K327" s="395" t="s">
        <v>522</v>
      </c>
      <c r="L327" s="396" t="s">
        <v>537</v>
      </c>
      <c r="M327" s="561"/>
      <c r="N327" s="561"/>
      <c r="O327" s="57"/>
      <c r="P327" s="57"/>
    </row>
    <row r="328" spans="1:16" x14ac:dyDescent="0.35">
      <c r="A328" s="396" t="s">
        <v>542</v>
      </c>
      <c r="B328" s="396" t="s">
        <v>762</v>
      </c>
      <c r="C328" s="558" t="s">
        <v>524</v>
      </c>
      <c r="D328" s="361">
        <v>320</v>
      </c>
      <c r="F328" s="369" t="s">
        <v>513</v>
      </c>
      <c r="G328" s="388">
        <v>2.2724182931048128E-10</v>
      </c>
      <c r="H328" s="561" t="s">
        <v>569</v>
      </c>
      <c r="I328" s="395" t="s">
        <v>519</v>
      </c>
      <c r="J328" s="395" t="s">
        <v>649</v>
      </c>
      <c r="K328" s="395" t="s">
        <v>522</v>
      </c>
      <c r="L328" s="396" t="s">
        <v>537</v>
      </c>
      <c r="M328" s="561"/>
      <c r="N328" s="561"/>
      <c r="O328" s="57"/>
      <c r="P328" s="57"/>
    </row>
    <row r="329" spans="1:16" x14ac:dyDescent="0.35">
      <c r="A329" s="396" t="s">
        <v>542</v>
      </c>
      <c r="B329" s="396" t="s">
        <v>762</v>
      </c>
      <c r="C329" s="558" t="s">
        <v>524</v>
      </c>
      <c r="D329" s="361">
        <v>320</v>
      </c>
      <c r="F329" s="360" t="s">
        <v>514</v>
      </c>
      <c r="G329" s="388">
        <v>2.2057123749726701E-9</v>
      </c>
      <c r="H329" s="561" t="s">
        <v>569</v>
      </c>
      <c r="I329" s="395" t="s">
        <v>519</v>
      </c>
      <c r="J329" s="395" t="s">
        <v>649</v>
      </c>
      <c r="K329" s="395" t="s">
        <v>522</v>
      </c>
      <c r="L329" s="396" t="s">
        <v>537</v>
      </c>
      <c r="M329" s="561"/>
      <c r="N329" s="561"/>
      <c r="O329" s="57"/>
      <c r="P329" s="57"/>
    </row>
    <row r="330" spans="1:16" x14ac:dyDescent="0.35">
      <c r="A330" s="396" t="s">
        <v>542</v>
      </c>
      <c r="B330" s="396" t="s">
        <v>762</v>
      </c>
      <c r="C330" s="558" t="s">
        <v>524</v>
      </c>
      <c r="D330" s="361">
        <v>320</v>
      </c>
      <c r="F330" s="360" t="s">
        <v>515</v>
      </c>
      <c r="G330" s="388">
        <v>4.3651240987713859E-11</v>
      </c>
      <c r="H330" s="561" t="s">
        <v>569</v>
      </c>
      <c r="I330" s="395" t="s">
        <v>519</v>
      </c>
      <c r="J330" s="395" t="s">
        <v>649</v>
      </c>
      <c r="K330" s="395" t="s">
        <v>522</v>
      </c>
      <c r="L330" s="396" t="s">
        <v>537</v>
      </c>
      <c r="M330" s="561"/>
      <c r="N330" s="561"/>
      <c r="O330" s="57"/>
      <c r="P330" s="57"/>
    </row>
    <row r="331" spans="1:16" x14ac:dyDescent="0.35">
      <c r="A331" s="396" t="s">
        <v>542</v>
      </c>
      <c r="B331" s="396" t="s">
        <v>762</v>
      </c>
      <c r="C331" s="558" t="s">
        <v>524</v>
      </c>
      <c r="D331" s="361">
        <v>320</v>
      </c>
      <c r="F331" s="360" t="s">
        <v>516</v>
      </c>
      <c r="G331" s="388">
        <v>1.7881051843849939E-6</v>
      </c>
      <c r="H331" s="561" t="s">
        <v>569</v>
      </c>
      <c r="I331" s="395" t="s">
        <v>519</v>
      </c>
      <c r="J331" s="395" t="s">
        <v>649</v>
      </c>
      <c r="K331" s="395" t="s">
        <v>522</v>
      </c>
      <c r="L331" s="396" t="s">
        <v>537</v>
      </c>
      <c r="M331" s="561"/>
      <c r="N331" s="561"/>
      <c r="O331" s="57"/>
      <c r="P331" s="57"/>
    </row>
    <row r="332" spans="1:16" x14ac:dyDescent="0.35">
      <c r="A332" s="396" t="s">
        <v>542</v>
      </c>
      <c r="B332" s="396" t="s">
        <v>762</v>
      </c>
      <c r="C332" s="558" t="s">
        <v>526</v>
      </c>
      <c r="D332" s="361">
        <v>740</v>
      </c>
      <c r="F332" s="360" t="s">
        <v>507</v>
      </c>
      <c r="G332" s="388">
        <v>1.1630463105007753E-9</v>
      </c>
      <c r="H332" s="561" t="s">
        <v>569</v>
      </c>
      <c r="I332" s="395" t="s">
        <v>519</v>
      </c>
      <c r="J332" s="395" t="s">
        <v>649</v>
      </c>
      <c r="K332" s="395" t="s">
        <v>522</v>
      </c>
      <c r="L332" s="396" t="s">
        <v>537</v>
      </c>
      <c r="M332" s="561"/>
      <c r="N332" s="561"/>
      <c r="O332" s="57"/>
      <c r="P332" s="57"/>
    </row>
    <row r="333" spans="1:16" x14ac:dyDescent="0.35">
      <c r="A333" s="396" t="s">
        <v>542</v>
      </c>
      <c r="B333" s="396" t="s">
        <v>762</v>
      </c>
      <c r="C333" s="558" t="s">
        <v>526</v>
      </c>
      <c r="D333" s="361">
        <v>740</v>
      </c>
      <c r="F333" s="360" t="s">
        <v>517</v>
      </c>
      <c r="G333" s="388">
        <v>3.59438564381657E-9</v>
      </c>
      <c r="H333" s="561" t="s">
        <v>569</v>
      </c>
      <c r="I333" s="395" t="s">
        <v>519</v>
      </c>
      <c r="J333" s="395" t="s">
        <v>649</v>
      </c>
      <c r="K333" s="395" t="s">
        <v>522</v>
      </c>
      <c r="L333" s="396" t="s">
        <v>537</v>
      </c>
      <c r="M333" s="561"/>
      <c r="N333" s="561"/>
      <c r="O333" s="57"/>
      <c r="P333" s="57"/>
    </row>
    <row r="334" spans="1:16" x14ac:dyDescent="0.35">
      <c r="A334" s="396" t="s">
        <v>542</v>
      </c>
      <c r="B334" s="396" t="s">
        <v>762</v>
      </c>
      <c r="C334" s="558" t="s">
        <v>526</v>
      </c>
      <c r="D334" s="361">
        <v>740</v>
      </c>
      <c r="F334" s="360" t="s">
        <v>508</v>
      </c>
      <c r="G334" s="388">
        <v>2.4246529688596759E-8</v>
      </c>
      <c r="H334" s="561" t="s">
        <v>569</v>
      </c>
      <c r="I334" s="395" t="s">
        <v>519</v>
      </c>
      <c r="J334" s="395" t="s">
        <v>649</v>
      </c>
      <c r="K334" s="395" t="s">
        <v>522</v>
      </c>
      <c r="L334" s="396" t="s">
        <v>537</v>
      </c>
      <c r="M334" s="561"/>
      <c r="N334" s="561"/>
      <c r="O334" s="57"/>
      <c r="P334" s="57"/>
    </row>
    <row r="335" spans="1:16" x14ac:dyDescent="0.35">
      <c r="A335" s="396" t="s">
        <v>542</v>
      </c>
      <c r="B335" s="396" t="s">
        <v>762</v>
      </c>
      <c r="C335" s="558" t="s">
        <v>526</v>
      </c>
      <c r="D335" s="361">
        <v>740</v>
      </c>
      <c r="F335" s="360" t="s">
        <v>509</v>
      </c>
      <c r="G335" s="388">
        <v>7.3518919457042603E-10</v>
      </c>
      <c r="H335" s="561" t="s">
        <v>569</v>
      </c>
      <c r="I335" s="395" t="s">
        <v>519</v>
      </c>
      <c r="J335" s="395" t="s">
        <v>649</v>
      </c>
      <c r="K335" s="395" t="s">
        <v>522</v>
      </c>
      <c r="L335" s="396" t="s">
        <v>537</v>
      </c>
      <c r="M335" s="561"/>
      <c r="N335" s="561"/>
      <c r="O335" s="57"/>
      <c r="P335" s="57"/>
    </row>
    <row r="336" spans="1:16" x14ac:dyDescent="0.35">
      <c r="A336" s="396" t="s">
        <v>542</v>
      </c>
      <c r="B336" s="396" t="s">
        <v>762</v>
      </c>
      <c r="C336" s="558" t="s">
        <v>526</v>
      </c>
      <c r="D336" s="361">
        <v>740</v>
      </c>
      <c r="F336" s="360" t="s">
        <v>510</v>
      </c>
      <c r="G336" s="388">
        <v>7.0755849745262102E-10</v>
      </c>
      <c r="H336" s="561" t="s">
        <v>569</v>
      </c>
      <c r="I336" s="395" t="s">
        <v>519</v>
      </c>
      <c r="J336" s="395" t="s">
        <v>649</v>
      </c>
      <c r="K336" s="395" t="s">
        <v>522</v>
      </c>
      <c r="L336" s="396" t="s">
        <v>537</v>
      </c>
      <c r="M336" s="561"/>
      <c r="N336" s="561"/>
      <c r="O336" s="57"/>
      <c r="P336" s="57"/>
    </row>
    <row r="337" spans="1:16" x14ac:dyDescent="0.35">
      <c r="A337" s="396" t="s">
        <v>542</v>
      </c>
      <c r="B337" s="396" t="s">
        <v>762</v>
      </c>
      <c r="C337" s="558" t="s">
        <v>526</v>
      </c>
      <c r="D337" s="361">
        <v>740</v>
      </c>
      <c r="F337" s="360" t="s">
        <v>511</v>
      </c>
      <c r="G337" s="388">
        <v>2.5131610010458398E-10</v>
      </c>
      <c r="H337" s="561" t="s">
        <v>569</v>
      </c>
      <c r="I337" s="395" t="s">
        <v>519</v>
      </c>
      <c r="J337" s="395" t="s">
        <v>649</v>
      </c>
      <c r="K337" s="395" t="s">
        <v>522</v>
      </c>
      <c r="L337" s="396" t="s">
        <v>537</v>
      </c>
      <c r="M337" s="561"/>
      <c r="N337" s="561"/>
      <c r="O337" s="57"/>
      <c r="P337" s="57"/>
    </row>
    <row r="338" spans="1:16" x14ac:dyDescent="0.35">
      <c r="A338" s="396" t="s">
        <v>542</v>
      </c>
      <c r="B338" s="396" t="s">
        <v>762</v>
      </c>
      <c r="C338" s="558" t="s">
        <v>526</v>
      </c>
      <c r="D338" s="361">
        <v>740</v>
      </c>
      <c r="F338" s="369" t="s">
        <v>512</v>
      </c>
      <c r="G338" s="388">
        <v>6.2649439260679512E-11</v>
      </c>
      <c r="H338" s="561" t="s">
        <v>569</v>
      </c>
      <c r="I338" s="395" t="s">
        <v>519</v>
      </c>
      <c r="J338" s="395" t="s">
        <v>649</v>
      </c>
      <c r="K338" s="395" t="s">
        <v>522</v>
      </c>
      <c r="L338" s="396" t="s">
        <v>537</v>
      </c>
      <c r="M338" s="561"/>
      <c r="N338" s="561"/>
      <c r="O338" s="57"/>
      <c r="P338" s="57"/>
    </row>
    <row r="339" spans="1:16" x14ac:dyDescent="0.35">
      <c r="A339" s="396" t="s">
        <v>542</v>
      </c>
      <c r="B339" s="396" t="s">
        <v>762</v>
      </c>
      <c r="C339" s="558" t="s">
        <v>526</v>
      </c>
      <c r="D339" s="361">
        <v>740</v>
      </c>
      <c r="F339" s="369" t="s">
        <v>513</v>
      </c>
      <c r="G339" s="388">
        <v>6.0574699560521006E-10</v>
      </c>
      <c r="H339" s="561" t="s">
        <v>569</v>
      </c>
      <c r="I339" s="395" t="s">
        <v>519</v>
      </c>
      <c r="J339" s="395" t="s">
        <v>649</v>
      </c>
      <c r="K339" s="395" t="s">
        <v>522</v>
      </c>
      <c r="L339" s="396" t="s">
        <v>537</v>
      </c>
      <c r="M339" s="561"/>
      <c r="N339" s="561"/>
      <c r="O339" s="57"/>
      <c r="P339" s="57"/>
    </row>
    <row r="340" spans="1:16" x14ac:dyDescent="0.35">
      <c r="A340" s="396" t="s">
        <v>542</v>
      </c>
      <c r="B340" s="396" t="s">
        <v>762</v>
      </c>
      <c r="C340" s="558" t="s">
        <v>526</v>
      </c>
      <c r="D340" s="361">
        <v>740</v>
      </c>
      <c r="F340" s="360" t="s">
        <v>514</v>
      </c>
      <c r="G340" s="388">
        <v>2.8287738309044966E-9</v>
      </c>
      <c r="H340" s="561" t="s">
        <v>569</v>
      </c>
      <c r="I340" s="395" t="s">
        <v>519</v>
      </c>
      <c r="J340" s="395" t="s">
        <v>649</v>
      </c>
      <c r="K340" s="395" t="s">
        <v>522</v>
      </c>
      <c r="L340" s="396" t="s">
        <v>537</v>
      </c>
      <c r="M340" s="561"/>
      <c r="N340" s="561"/>
      <c r="O340" s="57"/>
      <c r="P340" s="57"/>
    </row>
    <row r="341" spans="1:16" x14ac:dyDescent="0.35">
      <c r="A341" s="396" t="s">
        <v>542</v>
      </c>
      <c r="B341" s="396" t="s">
        <v>762</v>
      </c>
      <c r="C341" s="558" t="s">
        <v>526</v>
      </c>
      <c r="D341" s="361">
        <v>740</v>
      </c>
      <c r="F341" s="360" t="s">
        <v>515</v>
      </c>
      <c r="G341" s="388">
        <v>5.6397944714654099E-11</v>
      </c>
      <c r="H341" s="561" t="s">
        <v>569</v>
      </c>
      <c r="I341" s="395" t="s">
        <v>519</v>
      </c>
      <c r="J341" s="395" t="s">
        <v>649</v>
      </c>
      <c r="K341" s="395" t="s">
        <v>522</v>
      </c>
      <c r="L341" s="396" t="s">
        <v>537</v>
      </c>
      <c r="M341" s="561"/>
      <c r="N341" s="561"/>
      <c r="O341" s="57"/>
      <c r="P341" s="57"/>
    </row>
    <row r="342" spans="1:16" x14ac:dyDescent="0.35">
      <c r="A342" s="396" t="s">
        <v>542</v>
      </c>
      <c r="B342" s="396" t="s">
        <v>762</v>
      </c>
      <c r="C342" s="558" t="s">
        <v>526</v>
      </c>
      <c r="D342" s="361">
        <v>740</v>
      </c>
      <c r="F342" s="360" t="s">
        <v>516</v>
      </c>
      <c r="G342" s="388">
        <v>2.1815470310027603E-6</v>
      </c>
      <c r="H342" s="561" t="s">
        <v>569</v>
      </c>
      <c r="I342" s="395" t="s">
        <v>519</v>
      </c>
      <c r="J342" s="395" t="s">
        <v>649</v>
      </c>
      <c r="K342" s="395" t="s">
        <v>522</v>
      </c>
      <c r="L342" s="396" t="s">
        <v>537</v>
      </c>
      <c r="M342" s="561"/>
      <c r="N342" s="561"/>
      <c r="O342" s="57"/>
      <c r="P342" s="57"/>
    </row>
    <row r="343" spans="1:16" x14ac:dyDescent="0.35">
      <c r="A343" s="396" t="s">
        <v>542</v>
      </c>
      <c r="B343" s="396" t="s">
        <v>762</v>
      </c>
      <c r="C343" s="558" t="s">
        <v>527</v>
      </c>
      <c r="D343" s="361">
        <v>150</v>
      </c>
      <c r="F343" s="360" t="s">
        <v>507</v>
      </c>
      <c r="G343" s="388">
        <v>2.0139679085562024E-9</v>
      </c>
      <c r="H343" s="561" t="s">
        <v>569</v>
      </c>
      <c r="I343" s="395" t="s">
        <v>519</v>
      </c>
      <c r="J343" s="395" t="s">
        <v>649</v>
      </c>
      <c r="K343" s="395" t="s">
        <v>522</v>
      </c>
      <c r="L343" s="396" t="s">
        <v>537</v>
      </c>
      <c r="M343" s="561"/>
      <c r="N343" s="561"/>
      <c r="O343" s="57"/>
      <c r="P343" s="57"/>
    </row>
    <row r="344" spans="1:16" x14ac:dyDescent="0.35">
      <c r="A344" s="396" t="s">
        <v>542</v>
      </c>
      <c r="B344" s="396" t="s">
        <v>762</v>
      </c>
      <c r="C344" s="558" t="s">
        <v>527</v>
      </c>
      <c r="D344" s="361">
        <v>150</v>
      </c>
      <c r="F344" s="360" t="s">
        <v>517</v>
      </c>
      <c r="G344" s="388">
        <v>5.9341056118238232E-9</v>
      </c>
      <c r="H344" s="561" t="s">
        <v>569</v>
      </c>
      <c r="I344" s="395" t="s">
        <v>519</v>
      </c>
      <c r="J344" s="395" t="s">
        <v>649</v>
      </c>
      <c r="K344" s="395" t="s">
        <v>522</v>
      </c>
      <c r="L344" s="396" t="s">
        <v>537</v>
      </c>
      <c r="M344" s="561"/>
      <c r="N344" s="561"/>
      <c r="O344" s="57"/>
      <c r="P344" s="57"/>
    </row>
    <row r="345" spans="1:16" x14ac:dyDescent="0.35">
      <c r="A345" s="396" t="s">
        <v>542</v>
      </c>
      <c r="B345" s="396" t="s">
        <v>762</v>
      </c>
      <c r="C345" s="558" t="s">
        <v>527</v>
      </c>
      <c r="D345" s="361">
        <v>150</v>
      </c>
      <c r="F345" s="360" t="s">
        <v>508</v>
      </c>
      <c r="G345" s="388">
        <v>1.418691578373169E-8</v>
      </c>
      <c r="H345" s="561" t="s">
        <v>569</v>
      </c>
      <c r="I345" s="395" t="s">
        <v>519</v>
      </c>
      <c r="J345" s="395" t="s">
        <v>649</v>
      </c>
      <c r="K345" s="395" t="s">
        <v>522</v>
      </c>
      <c r="L345" s="396" t="s">
        <v>537</v>
      </c>
      <c r="M345" s="561"/>
      <c r="N345" s="561"/>
      <c r="O345" s="57"/>
      <c r="P345" s="57"/>
    </row>
    <row r="346" spans="1:16" x14ac:dyDescent="0.35">
      <c r="A346" s="396" t="s">
        <v>542</v>
      </c>
      <c r="B346" s="396" t="s">
        <v>762</v>
      </c>
      <c r="C346" s="558" t="s">
        <v>527</v>
      </c>
      <c r="D346" s="361">
        <v>150</v>
      </c>
      <c r="F346" s="360" t="s">
        <v>509</v>
      </c>
      <c r="G346" s="388">
        <v>5.4223951328544349E-10</v>
      </c>
      <c r="H346" s="561" t="s">
        <v>569</v>
      </c>
      <c r="I346" s="395" t="s">
        <v>519</v>
      </c>
      <c r="J346" s="395" t="s">
        <v>649</v>
      </c>
      <c r="K346" s="395" t="s">
        <v>522</v>
      </c>
      <c r="L346" s="396" t="s">
        <v>537</v>
      </c>
      <c r="M346" s="561"/>
      <c r="N346" s="561"/>
      <c r="O346" s="57"/>
      <c r="P346" s="57"/>
    </row>
    <row r="347" spans="1:16" x14ac:dyDescent="0.35">
      <c r="A347" s="396" t="s">
        <v>542</v>
      </c>
      <c r="B347" s="396" t="s">
        <v>762</v>
      </c>
      <c r="C347" s="558" t="s">
        <v>527</v>
      </c>
      <c r="D347" s="361">
        <v>150</v>
      </c>
      <c r="F347" s="360" t="s">
        <v>510</v>
      </c>
      <c r="G347" s="388">
        <v>3.1009927284336765E-10</v>
      </c>
      <c r="H347" s="561" t="s">
        <v>569</v>
      </c>
      <c r="I347" s="395" t="s">
        <v>519</v>
      </c>
      <c r="J347" s="395" t="s">
        <v>649</v>
      </c>
      <c r="K347" s="395" t="s">
        <v>522</v>
      </c>
      <c r="L347" s="396" t="s">
        <v>537</v>
      </c>
      <c r="M347" s="561"/>
      <c r="N347" s="561"/>
      <c r="O347" s="57"/>
      <c r="P347" s="57"/>
    </row>
    <row r="348" spans="1:16" x14ac:dyDescent="0.35">
      <c r="A348" s="396" t="s">
        <v>542</v>
      </c>
      <c r="B348" s="396" t="s">
        <v>762</v>
      </c>
      <c r="C348" s="558" t="s">
        <v>527</v>
      </c>
      <c r="D348" s="361">
        <v>150</v>
      </c>
      <c r="F348" s="360" t="s">
        <v>511</v>
      </c>
      <c r="G348" s="388">
        <v>7.639331581217556E-10</v>
      </c>
      <c r="H348" s="561" t="s">
        <v>569</v>
      </c>
      <c r="I348" s="395" t="s">
        <v>519</v>
      </c>
      <c r="J348" s="395" t="s">
        <v>649</v>
      </c>
      <c r="K348" s="395" t="s">
        <v>522</v>
      </c>
      <c r="L348" s="396" t="s">
        <v>537</v>
      </c>
      <c r="M348" s="561"/>
      <c r="N348" s="561"/>
      <c r="O348" s="57"/>
      <c r="P348" s="57"/>
    </row>
    <row r="349" spans="1:16" x14ac:dyDescent="0.35">
      <c r="A349" s="396" t="s">
        <v>542</v>
      </c>
      <c r="B349" s="396" t="s">
        <v>762</v>
      </c>
      <c r="C349" s="558" t="s">
        <v>527</v>
      </c>
      <c r="D349" s="361">
        <v>150</v>
      </c>
      <c r="F349" s="369" t="s">
        <v>512</v>
      </c>
      <c r="G349" s="388">
        <v>3.4879880075734442E-11</v>
      </c>
      <c r="H349" s="561" t="s">
        <v>569</v>
      </c>
      <c r="I349" s="395" t="s">
        <v>519</v>
      </c>
      <c r="J349" s="395" t="s">
        <v>649</v>
      </c>
      <c r="K349" s="395" t="s">
        <v>522</v>
      </c>
      <c r="L349" s="396" t="s">
        <v>537</v>
      </c>
      <c r="M349" s="561"/>
      <c r="N349" s="561"/>
      <c r="O349" s="57"/>
      <c r="P349" s="57"/>
    </row>
    <row r="350" spans="1:16" x14ac:dyDescent="0.35">
      <c r="A350" s="396" t="s">
        <v>542</v>
      </c>
      <c r="B350" s="396" t="s">
        <v>762</v>
      </c>
      <c r="C350" s="558" t="s">
        <v>527</v>
      </c>
      <c r="D350" s="361">
        <v>150</v>
      </c>
      <c r="F350" s="369" t="s">
        <v>513</v>
      </c>
      <c r="G350" s="388">
        <v>6.1320161262490966E-11</v>
      </c>
      <c r="H350" s="561" t="s">
        <v>569</v>
      </c>
      <c r="I350" s="395" t="s">
        <v>519</v>
      </c>
      <c r="J350" s="395" t="s">
        <v>649</v>
      </c>
      <c r="K350" s="395" t="s">
        <v>522</v>
      </c>
      <c r="L350" s="396" t="s">
        <v>537</v>
      </c>
      <c r="M350" s="561"/>
      <c r="N350" s="561"/>
      <c r="O350" s="57"/>
      <c r="P350" s="57"/>
    </row>
    <row r="351" spans="1:16" x14ac:dyDescent="0.35">
      <c r="A351" s="396" t="s">
        <v>542</v>
      </c>
      <c r="B351" s="396" t="s">
        <v>762</v>
      </c>
      <c r="C351" s="558" t="s">
        <v>527</v>
      </c>
      <c r="D351" s="361">
        <v>150</v>
      </c>
      <c r="F351" s="360" t="s">
        <v>514</v>
      </c>
      <c r="G351" s="388">
        <v>9.3172304267963727E-9</v>
      </c>
      <c r="H351" s="561" t="s">
        <v>569</v>
      </c>
      <c r="I351" s="395" t="s">
        <v>519</v>
      </c>
      <c r="J351" s="395" t="s">
        <v>649</v>
      </c>
      <c r="K351" s="395" t="s">
        <v>522</v>
      </c>
      <c r="L351" s="396" t="s">
        <v>537</v>
      </c>
      <c r="M351" s="561"/>
      <c r="N351" s="561"/>
      <c r="O351" s="57"/>
      <c r="P351" s="57"/>
    </row>
    <row r="352" spans="1:16" x14ac:dyDescent="0.35">
      <c r="A352" s="396" t="s">
        <v>542</v>
      </c>
      <c r="B352" s="396" t="s">
        <v>762</v>
      </c>
      <c r="C352" s="558" t="s">
        <v>527</v>
      </c>
      <c r="D352" s="361">
        <v>150</v>
      </c>
      <c r="F352" s="360" t="s">
        <v>515</v>
      </c>
      <c r="G352" s="388">
        <v>2.3906327440170144E-11</v>
      </c>
      <c r="H352" s="561" t="s">
        <v>569</v>
      </c>
      <c r="I352" s="395" t="s">
        <v>519</v>
      </c>
      <c r="J352" s="395" t="s">
        <v>649</v>
      </c>
      <c r="K352" s="395" t="s">
        <v>522</v>
      </c>
      <c r="L352" s="396" t="s">
        <v>537</v>
      </c>
      <c r="M352" s="561"/>
      <c r="N352" s="561"/>
      <c r="O352" s="57"/>
      <c r="P352" s="57"/>
    </row>
    <row r="353" spans="1:16" x14ac:dyDescent="0.35">
      <c r="A353" s="396" t="s">
        <v>542</v>
      </c>
      <c r="B353" s="396" t="s">
        <v>762</v>
      </c>
      <c r="C353" s="558" t="s">
        <v>527</v>
      </c>
      <c r="D353" s="361">
        <v>150</v>
      </c>
      <c r="F353" s="360" t="s">
        <v>516</v>
      </c>
      <c r="G353" s="388">
        <v>6.6404780734640781E-6</v>
      </c>
      <c r="H353" s="561" t="s">
        <v>569</v>
      </c>
      <c r="I353" s="395" t="s">
        <v>519</v>
      </c>
      <c r="J353" s="395" t="s">
        <v>649</v>
      </c>
      <c r="K353" s="395" t="s">
        <v>522</v>
      </c>
      <c r="L353" s="396" t="s">
        <v>537</v>
      </c>
      <c r="M353" s="561"/>
      <c r="N353" s="561"/>
      <c r="O353" s="57"/>
      <c r="P353" s="57"/>
    </row>
    <row r="354" spans="1:16" x14ac:dyDescent="0.35">
      <c r="A354" s="560" t="s">
        <v>541</v>
      </c>
      <c r="B354" s="560"/>
      <c r="C354" s="373" t="s">
        <v>528</v>
      </c>
      <c r="D354" s="362">
        <v>50</v>
      </c>
      <c r="E354" s="395" t="s">
        <v>589</v>
      </c>
      <c r="F354" s="360" t="s">
        <v>507</v>
      </c>
      <c r="G354" s="387">
        <v>7.6442320105866439E-8</v>
      </c>
      <c r="H354" s="57" t="s">
        <v>761</v>
      </c>
      <c r="I354" s="395" t="s">
        <v>519</v>
      </c>
      <c r="J354" s="395" t="s">
        <v>649</v>
      </c>
      <c r="K354" s="395" t="s">
        <v>522</v>
      </c>
      <c r="M354" s="561"/>
      <c r="N354" s="561"/>
      <c r="O354" s="57"/>
      <c r="P354" s="57"/>
    </row>
    <row r="355" spans="1:16" x14ac:dyDescent="0.35">
      <c r="A355" s="560" t="s">
        <v>541</v>
      </c>
      <c r="B355" s="560"/>
      <c r="C355" s="373" t="s">
        <v>528</v>
      </c>
      <c r="D355" s="362">
        <v>50</v>
      </c>
      <c r="E355" s="395" t="s">
        <v>589</v>
      </c>
      <c r="F355" s="360" t="s">
        <v>517</v>
      </c>
      <c r="G355" s="387">
        <v>2.5477979524422459E-7</v>
      </c>
      <c r="H355" s="57" t="s">
        <v>761</v>
      </c>
      <c r="I355" s="395" t="s">
        <v>519</v>
      </c>
      <c r="J355" s="395" t="s">
        <v>649</v>
      </c>
      <c r="K355" s="395" t="s">
        <v>522</v>
      </c>
      <c r="M355" s="561"/>
      <c r="N355" s="561"/>
      <c r="O355" s="57"/>
      <c r="P355" s="57"/>
    </row>
    <row r="356" spans="1:16" x14ac:dyDescent="0.35">
      <c r="A356" s="560" t="s">
        <v>541</v>
      </c>
      <c r="B356" s="560"/>
      <c r="C356" s="373" t="s">
        <v>528</v>
      </c>
      <c r="D356" s="362">
        <v>50</v>
      </c>
      <c r="E356" s="395" t="s">
        <v>589</v>
      </c>
      <c r="F356" s="360" t="s">
        <v>508</v>
      </c>
      <c r="G356" s="387">
        <v>5.3429760139648923E-7</v>
      </c>
      <c r="H356" s="57" t="s">
        <v>761</v>
      </c>
      <c r="I356" s="395" t="s">
        <v>519</v>
      </c>
      <c r="J356" s="395" t="s">
        <v>649</v>
      </c>
      <c r="K356" s="395" t="s">
        <v>522</v>
      </c>
      <c r="M356" s="561"/>
      <c r="N356" s="561"/>
      <c r="O356" s="57"/>
      <c r="P356" s="57"/>
    </row>
    <row r="357" spans="1:16" x14ac:dyDescent="0.35">
      <c r="A357" s="560" t="s">
        <v>541</v>
      </c>
      <c r="B357" s="560"/>
      <c r="C357" s="373" t="s">
        <v>528</v>
      </c>
      <c r="D357" s="362">
        <v>50</v>
      </c>
      <c r="E357" s="395" t="s">
        <v>589</v>
      </c>
      <c r="F357" s="360" t="s">
        <v>509</v>
      </c>
      <c r="G357" s="387">
        <v>2.7665268525226823E-8</v>
      </c>
      <c r="H357" s="57" t="s">
        <v>761</v>
      </c>
      <c r="I357" s="395" t="s">
        <v>519</v>
      </c>
      <c r="J357" s="395" t="s">
        <v>649</v>
      </c>
      <c r="K357" s="395" t="s">
        <v>522</v>
      </c>
      <c r="M357" s="561"/>
      <c r="N357" s="561"/>
      <c r="O357" s="57"/>
      <c r="P357" s="57"/>
    </row>
    <row r="358" spans="1:16" x14ac:dyDescent="0.35">
      <c r="A358" s="560" t="s">
        <v>541</v>
      </c>
      <c r="B358" s="560"/>
      <c r="C358" s="373" t="s">
        <v>528</v>
      </c>
      <c r="D358" s="362">
        <v>50</v>
      </c>
      <c r="E358" s="395" t="s">
        <v>589</v>
      </c>
      <c r="F358" s="360" t="s">
        <v>510</v>
      </c>
      <c r="G358" s="387">
        <v>1.5101507143616193E-8</v>
      </c>
      <c r="H358" s="57" t="s">
        <v>761</v>
      </c>
      <c r="I358" s="395" t="s">
        <v>519</v>
      </c>
      <c r="J358" s="395" t="s">
        <v>649</v>
      </c>
      <c r="K358" s="395" t="s">
        <v>522</v>
      </c>
      <c r="M358" s="561"/>
      <c r="N358" s="561"/>
      <c r="O358" s="57"/>
      <c r="P358" s="57"/>
    </row>
    <row r="359" spans="1:16" x14ac:dyDescent="0.35">
      <c r="A359" s="560" t="s">
        <v>541</v>
      </c>
      <c r="B359" s="560"/>
      <c r="C359" s="373" t="s">
        <v>528</v>
      </c>
      <c r="D359" s="362">
        <v>50</v>
      </c>
      <c r="E359" s="395" t="s">
        <v>589</v>
      </c>
      <c r="F359" s="360" t="s">
        <v>511</v>
      </c>
      <c r="G359" s="387">
        <v>3.0974405714924034E-8</v>
      </c>
      <c r="H359" s="57" t="s">
        <v>761</v>
      </c>
      <c r="I359" s="395" t="s">
        <v>519</v>
      </c>
      <c r="J359" s="395" t="s">
        <v>649</v>
      </c>
      <c r="K359" s="395" t="s">
        <v>522</v>
      </c>
      <c r="M359" s="561"/>
      <c r="N359" s="561"/>
      <c r="O359" s="57"/>
      <c r="P359" s="57"/>
    </row>
    <row r="360" spans="1:16" x14ac:dyDescent="0.35">
      <c r="A360" s="560" t="s">
        <v>541</v>
      </c>
      <c r="B360" s="560"/>
      <c r="C360" s="373" t="s">
        <v>528</v>
      </c>
      <c r="D360" s="362">
        <v>50</v>
      </c>
      <c r="E360" s="395" t="s">
        <v>589</v>
      </c>
      <c r="F360" s="369" t="s">
        <v>512</v>
      </c>
      <c r="G360" s="387">
        <v>1.3635906249042235E-9</v>
      </c>
      <c r="H360" s="57" t="s">
        <v>761</v>
      </c>
      <c r="I360" s="395" t="s">
        <v>519</v>
      </c>
      <c r="J360" s="395" t="s">
        <v>649</v>
      </c>
      <c r="K360" s="395" t="s">
        <v>522</v>
      </c>
      <c r="M360" s="561"/>
      <c r="N360" s="561"/>
      <c r="O360" s="57"/>
      <c r="P360" s="57"/>
    </row>
    <row r="361" spans="1:16" x14ac:dyDescent="0.35">
      <c r="A361" s="560" t="s">
        <v>541</v>
      </c>
      <c r="B361" s="560"/>
      <c r="C361" s="373" t="s">
        <v>528</v>
      </c>
      <c r="D361" s="362">
        <v>50</v>
      </c>
      <c r="E361" s="395" t="s">
        <v>589</v>
      </c>
      <c r="F361" s="369" t="s">
        <v>513</v>
      </c>
      <c r="G361" s="387">
        <v>2.389350487265291E-9</v>
      </c>
      <c r="H361" s="57" t="s">
        <v>761</v>
      </c>
      <c r="I361" s="395" t="s">
        <v>519</v>
      </c>
      <c r="J361" s="395" t="s">
        <v>649</v>
      </c>
      <c r="K361" s="395" t="s">
        <v>522</v>
      </c>
      <c r="M361" s="561"/>
      <c r="N361" s="561"/>
      <c r="O361" s="57"/>
      <c r="P361" s="57"/>
    </row>
    <row r="362" spans="1:16" x14ac:dyDescent="0.35">
      <c r="A362" s="560" t="s">
        <v>541</v>
      </c>
      <c r="B362" s="560"/>
      <c r="C362" s="373" t="s">
        <v>528</v>
      </c>
      <c r="D362" s="362">
        <v>50</v>
      </c>
      <c r="E362" s="395" t="s">
        <v>589</v>
      </c>
      <c r="F362" s="360" t="s">
        <v>514</v>
      </c>
      <c r="G362" s="387">
        <v>3.7327848668932264E-7</v>
      </c>
      <c r="H362" s="57" t="s">
        <v>761</v>
      </c>
      <c r="I362" s="395" t="s">
        <v>519</v>
      </c>
      <c r="J362" s="395" t="s">
        <v>649</v>
      </c>
      <c r="K362" s="395" t="s">
        <v>522</v>
      </c>
      <c r="M362" s="561"/>
      <c r="N362" s="561"/>
      <c r="O362" s="57"/>
      <c r="P362" s="57"/>
    </row>
    <row r="363" spans="1:16" x14ac:dyDescent="0.35">
      <c r="A363" s="560" t="s">
        <v>541</v>
      </c>
      <c r="B363" s="560"/>
      <c r="C363" s="373" t="s">
        <v>528</v>
      </c>
      <c r="D363" s="362">
        <v>50</v>
      </c>
      <c r="E363" s="395" t="s">
        <v>589</v>
      </c>
      <c r="F363" s="360" t="s">
        <v>515</v>
      </c>
      <c r="G363" s="387">
        <v>1.0680140868468449E-9</v>
      </c>
      <c r="H363" s="57" t="s">
        <v>761</v>
      </c>
      <c r="I363" s="395" t="s">
        <v>519</v>
      </c>
      <c r="J363" s="395" t="s">
        <v>649</v>
      </c>
      <c r="K363" s="395" t="s">
        <v>522</v>
      </c>
      <c r="M363" s="561"/>
      <c r="N363" s="561"/>
      <c r="O363" s="57"/>
      <c r="P363" s="57"/>
    </row>
    <row r="364" spans="1:16" x14ac:dyDescent="0.35">
      <c r="A364" s="560" t="s">
        <v>541</v>
      </c>
      <c r="B364" s="560"/>
      <c r="C364" s="373" t="s">
        <v>528</v>
      </c>
      <c r="D364" s="362">
        <v>50</v>
      </c>
      <c r="E364" s="395" t="s">
        <v>589</v>
      </c>
      <c r="F364" s="360" t="s">
        <v>516</v>
      </c>
      <c r="G364" s="387">
        <v>2.6925092813783651E-4</v>
      </c>
      <c r="H364" s="57" t="s">
        <v>761</v>
      </c>
      <c r="I364" s="395" t="s">
        <v>519</v>
      </c>
      <c r="J364" s="395" t="s">
        <v>649</v>
      </c>
      <c r="K364" s="395" t="s">
        <v>522</v>
      </c>
      <c r="M364" s="561"/>
      <c r="N364" s="561"/>
      <c r="O364" s="57"/>
      <c r="P364" s="57"/>
    </row>
    <row r="365" spans="1:16" x14ac:dyDescent="0.35">
      <c r="A365" s="560" t="s">
        <v>541</v>
      </c>
      <c r="B365" s="560"/>
      <c r="C365" s="372" t="s">
        <v>524</v>
      </c>
      <c r="D365" s="363">
        <v>350</v>
      </c>
      <c r="E365"/>
      <c r="F365" s="360" t="s">
        <v>507</v>
      </c>
      <c r="G365" s="388">
        <v>1.409364503489788E-8</v>
      </c>
      <c r="H365" s="57" t="s">
        <v>761</v>
      </c>
      <c r="I365" s="395" t="s">
        <v>519</v>
      </c>
      <c r="J365" s="395" t="s">
        <v>649</v>
      </c>
      <c r="K365" s="395" t="s">
        <v>522</v>
      </c>
      <c r="M365" s="561"/>
      <c r="N365" s="561"/>
      <c r="O365" s="57"/>
      <c r="P365" s="57"/>
    </row>
    <row r="366" spans="1:16" x14ac:dyDescent="0.35">
      <c r="A366" s="560" t="s">
        <v>541</v>
      </c>
      <c r="B366" s="560"/>
      <c r="C366" s="372" t="s">
        <v>524</v>
      </c>
      <c r="D366" s="363">
        <v>350</v>
      </c>
      <c r="E366"/>
      <c r="F366" s="360" t="s">
        <v>517</v>
      </c>
      <c r="G366" s="388">
        <v>1.0571033713124604E-7</v>
      </c>
      <c r="H366" s="57" t="s">
        <v>761</v>
      </c>
      <c r="I366" s="395" t="s">
        <v>519</v>
      </c>
      <c r="J366" s="395" t="s">
        <v>649</v>
      </c>
      <c r="K366" s="395" t="s">
        <v>522</v>
      </c>
      <c r="M366" s="561"/>
      <c r="N366" s="561"/>
      <c r="O366" s="57"/>
      <c r="P366" s="57"/>
    </row>
    <row r="367" spans="1:16" x14ac:dyDescent="0.35">
      <c r="A367" s="560" t="s">
        <v>541</v>
      </c>
      <c r="B367" s="560"/>
      <c r="C367" s="372" t="s">
        <v>524</v>
      </c>
      <c r="D367" s="363">
        <v>350</v>
      </c>
      <c r="E367"/>
      <c r="F367" s="360" t="s">
        <v>508</v>
      </c>
      <c r="G367" s="388">
        <v>4.5482569968165894E-7</v>
      </c>
      <c r="H367" s="57" t="s">
        <v>761</v>
      </c>
      <c r="I367" s="395" t="s">
        <v>519</v>
      </c>
      <c r="J367" s="395" t="s">
        <v>649</v>
      </c>
      <c r="K367" s="395" t="s">
        <v>522</v>
      </c>
      <c r="M367" s="561"/>
      <c r="N367" s="561"/>
      <c r="O367" s="57"/>
      <c r="P367" s="57"/>
    </row>
    <row r="368" spans="1:16" x14ac:dyDescent="0.35">
      <c r="A368" s="560" t="s">
        <v>541</v>
      </c>
      <c r="B368" s="560"/>
      <c r="C368" s="372" t="s">
        <v>524</v>
      </c>
      <c r="D368" s="363">
        <v>350</v>
      </c>
      <c r="E368"/>
      <c r="F368" s="360" t="s">
        <v>509</v>
      </c>
      <c r="G368" s="388">
        <v>1.5398258459712851E-8</v>
      </c>
      <c r="H368" s="57" t="s">
        <v>761</v>
      </c>
      <c r="I368" s="395" t="s">
        <v>519</v>
      </c>
      <c r="J368" s="395" t="s">
        <v>649</v>
      </c>
      <c r="K368" s="395" t="s">
        <v>522</v>
      </c>
      <c r="M368" s="561"/>
      <c r="N368" s="561"/>
      <c r="O368" s="57"/>
      <c r="P368" s="57"/>
    </row>
    <row r="369" spans="1:16" x14ac:dyDescent="0.35">
      <c r="A369" s="560" t="s">
        <v>541</v>
      </c>
      <c r="B369" s="560"/>
      <c r="C369" s="372" t="s">
        <v>524</v>
      </c>
      <c r="D369" s="363">
        <v>350</v>
      </c>
      <c r="E369"/>
      <c r="F369" s="360" t="s">
        <v>510</v>
      </c>
      <c r="G369" s="388">
        <v>1.4821537881003357E-8</v>
      </c>
      <c r="H369" s="57" t="s">
        <v>761</v>
      </c>
      <c r="I369" s="395" t="s">
        <v>519</v>
      </c>
      <c r="J369" s="395" t="s">
        <v>649</v>
      </c>
      <c r="K369" s="395" t="s">
        <v>522</v>
      </c>
      <c r="M369" s="561"/>
      <c r="N369" s="561"/>
      <c r="O369" s="57"/>
      <c r="P369" s="57"/>
    </row>
    <row r="370" spans="1:16" x14ac:dyDescent="0.35">
      <c r="A370" s="560" t="s">
        <v>541</v>
      </c>
      <c r="B370" s="560"/>
      <c r="C370" s="372" t="s">
        <v>524</v>
      </c>
      <c r="D370" s="363">
        <v>350</v>
      </c>
      <c r="E370"/>
      <c r="F370" s="360" t="s">
        <v>511</v>
      </c>
      <c r="G370" s="388">
        <v>5.1784487605230154E-9</v>
      </c>
      <c r="H370" s="57" t="s">
        <v>761</v>
      </c>
      <c r="I370" s="395" t="s">
        <v>519</v>
      </c>
      <c r="J370" s="395" t="s">
        <v>649</v>
      </c>
      <c r="K370" s="395" t="s">
        <v>522</v>
      </c>
      <c r="M370" s="561"/>
      <c r="N370" s="561"/>
      <c r="O370" s="57"/>
      <c r="P370" s="57"/>
    </row>
    <row r="371" spans="1:16" x14ac:dyDescent="0.35">
      <c r="A371" s="560" t="s">
        <v>541</v>
      </c>
      <c r="B371" s="560"/>
      <c r="C371" s="372" t="s">
        <v>524</v>
      </c>
      <c r="D371" s="363">
        <v>350</v>
      </c>
      <c r="E371"/>
      <c r="F371" s="369" t="s">
        <v>512</v>
      </c>
      <c r="G371" s="388">
        <v>2.2406780889797481E-9</v>
      </c>
      <c r="H371" s="57" t="s">
        <v>761</v>
      </c>
      <c r="I371" s="395" t="s">
        <v>519</v>
      </c>
      <c r="J371" s="395" t="s">
        <v>649</v>
      </c>
      <c r="K371" s="395" t="s">
        <v>522</v>
      </c>
      <c r="M371" s="561"/>
      <c r="N371" s="561"/>
      <c r="O371" s="57"/>
      <c r="P371" s="57"/>
    </row>
    <row r="372" spans="1:16" x14ac:dyDescent="0.35">
      <c r="A372" s="560" t="s">
        <v>541</v>
      </c>
      <c r="B372" s="560"/>
      <c r="C372" s="372" t="s">
        <v>524</v>
      </c>
      <c r="D372" s="363">
        <v>350</v>
      </c>
      <c r="E372"/>
      <c r="F372" s="369" t="s">
        <v>513</v>
      </c>
      <c r="G372" s="388">
        <v>5.7112568152284288E-9</v>
      </c>
      <c r="H372" s="57" t="s">
        <v>761</v>
      </c>
      <c r="I372" s="395" t="s">
        <v>519</v>
      </c>
      <c r="J372" s="395" t="s">
        <v>649</v>
      </c>
      <c r="K372" s="395" t="s">
        <v>522</v>
      </c>
      <c r="M372" s="561"/>
      <c r="N372" s="561"/>
      <c r="O372" s="57"/>
      <c r="P372" s="57"/>
    </row>
    <row r="373" spans="1:16" x14ac:dyDescent="0.35">
      <c r="A373" s="560" t="s">
        <v>541</v>
      </c>
      <c r="B373" s="560"/>
      <c r="C373" s="372" t="s">
        <v>524</v>
      </c>
      <c r="D373" s="363">
        <v>350</v>
      </c>
      <c r="E373"/>
      <c r="F373" s="360" t="s">
        <v>514</v>
      </c>
      <c r="G373" s="388">
        <v>5.5436051858148402E-8</v>
      </c>
      <c r="H373" s="57" t="s">
        <v>761</v>
      </c>
      <c r="I373" s="395" t="s">
        <v>519</v>
      </c>
      <c r="J373" s="395" t="s">
        <v>649</v>
      </c>
      <c r="K373" s="395" t="s">
        <v>522</v>
      </c>
      <c r="M373" s="561"/>
      <c r="N373" s="561"/>
      <c r="O373" s="57"/>
      <c r="P373" s="57"/>
    </row>
    <row r="374" spans="1:16" x14ac:dyDescent="0.35">
      <c r="A374" s="560" t="s">
        <v>541</v>
      </c>
      <c r="B374" s="560"/>
      <c r="C374" s="372" t="s">
        <v>524</v>
      </c>
      <c r="D374" s="363">
        <v>350</v>
      </c>
      <c r="E374"/>
      <c r="F374" s="360" t="s">
        <v>515</v>
      </c>
      <c r="G374" s="388">
        <v>1.0970843191181813E-9</v>
      </c>
      <c r="H374" s="57" t="s">
        <v>761</v>
      </c>
      <c r="I374" s="395" t="s">
        <v>519</v>
      </c>
      <c r="J374" s="395" t="s">
        <v>649</v>
      </c>
      <c r="K374" s="395" t="s">
        <v>522</v>
      </c>
      <c r="M374" s="561"/>
      <c r="N374" s="561"/>
      <c r="O374" s="57"/>
      <c r="P374" s="57"/>
    </row>
    <row r="375" spans="1:16" x14ac:dyDescent="0.35">
      <c r="A375" s="560" t="s">
        <v>541</v>
      </c>
      <c r="B375" s="560"/>
      <c r="C375" s="372" t="s">
        <v>524</v>
      </c>
      <c r="D375" s="363">
        <v>350</v>
      </c>
      <c r="E375"/>
      <c r="F375" s="360" t="s">
        <v>516</v>
      </c>
      <c r="G375" s="388">
        <v>4.4940352538312582E-5</v>
      </c>
      <c r="H375" s="57" t="s">
        <v>761</v>
      </c>
      <c r="I375" s="395" t="s">
        <v>519</v>
      </c>
      <c r="J375" s="395" t="s">
        <v>649</v>
      </c>
      <c r="K375" s="395" t="s">
        <v>522</v>
      </c>
      <c r="M375" s="561"/>
      <c r="N375" s="561"/>
      <c r="O375" s="57"/>
      <c r="P375" s="57"/>
    </row>
    <row r="376" spans="1:16" x14ac:dyDescent="0.35">
      <c r="A376" s="560" t="s">
        <v>541</v>
      </c>
      <c r="B376" s="560"/>
      <c r="C376" s="372" t="s">
        <v>526</v>
      </c>
      <c r="D376" s="363">
        <v>400</v>
      </c>
      <c r="E376"/>
      <c r="F376" s="360" t="s">
        <v>507</v>
      </c>
      <c r="G376" s="388">
        <v>1.4615390545457675E-8</v>
      </c>
      <c r="H376" s="57" t="s">
        <v>761</v>
      </c>
      <c r="I376" s="395" t="s">
        <v>519</v>
      </c>
      <c r="J376" s="395" t="s">
        <v>649</v>
      </c>
      <c r="K376" s="395" t="s">
        <v>522</v>
      </c>
      <c r="M376" s="561"/>
      <c r="N376" s="561"/>
      <c r="O376" s="57"/>
      <c r="P376" s="57"/>
    </row>
    <row r="377" spans="1:16" x14ac:dyDescent="0.35">
      <c r="A377" s="560" t="s">
        <v>541</v>
      </c>
      <c r="B377" s="560"/>
      <c r="C377" s="372" t="s">
        <v>526</v>
      </c>
      <c r="D377" s="363">
        <v>400</v>
      </c>
      <c r="E377"/>
      <c r="F377" s="360" t="s">
        <v>517</v>
      </c>
      <c r="G377" s="388">
        <v>4.5168751649060379E-8</v>
      </c>
      <c r="H377" s="57" t="s">
        <v>761</v>
      </c>
      <c r="I377" s="395" t="s">
        <v>519</v>
      </c>
      <c r="J377" s="395" t="s">
        <v>649</v>
      </c>
      <c r="K377" s="395" t="s">
        <v>522</v>
      </c>
      <c r="M377" s="561"/>
      <c r="N377" s="561"/>
      <c r="O377" s="57"/>
      <c r="P377" s="57"/>
    </row>
    <row r="378" spans="1:16" x14ac:dyDescent="0.35">
      <c r="A378" s="560" t="s">
        <v>541</v>
      </c>
      <c r="B378" s="560"/>
      <c r="C378" s="372" t="s">
        <v>526</v>
      </c>
      <c r="D378" s="363">
        <v>400</v>
      </c>
      <c r="E378"/>
      <c r="F378" s="360" t="s">
        <v>508</v>
      </c>
      <c r="G378" s="388">
        <v>3.0469337082398116E-7</v>
      </c>
      <c r="H378" s="57" t="s">
        <v>761</v>
      </c>
      <c r="I378" s="395" t="s">
        <v>519</v>
      </c>
      <c r="J378" s="395" t="s">
        <v>649</v>
      </c>
      <c r="K378" s="395" t="s">
        <v>522</v>
      </c>
      <c r="M378" s="561"/>
      <c r="N378" s="561"/>
      <c r="O378" s="57"/>
      <c r="P378" s="57"/>
    </row>
    <row r="379" spans="1:16" x14ac:dyDescent="0.35">
      <c r="A379" s="560" t="s">
        <v>541</v>
      </c>
      <c r="B379" s="560"/>
      <c r="C379" s="372" t="s">
        <v>526</v>
      </c>
      <c r="D379" s="363">
        <v>400</v>
      </c>
      <c r="E379"/>
      <c r="F379" s="360" t="s">
        <v>509</v>
      </c>
      <c r="G379" s="388">
        <v>9.2387354711788893E-9</v>
      </c>
      <c r="H379" s="57" t="s">
        <v>761</v>
      </c>
      <c r="I379" s="395" t="s">
        <v>519</v>
      </c>
      <c r="J379" s="395" t="s">
        <v>649</v>
      </c>
      <c r="K379" s="395" t="s">
        <v>522</v>
      </c>
      <c r="M379" s="561"/>
      <c r="N379" s="561"/>
      <c r="O379" s="57"/>
      <c r="P379" s="57"/>
    </row>
    <row r="380" spans="1:16" x14ac:dyDescent="0.35">
      <c r="A380" s="560" t="s">
        <v>541</v>
      </c>
      <c r="B380" s="560"/>
      <c r="C380" s="372" t="s">
        <v>526</v>
      </c>
      <c r="D380" s="363">
        <v>400</v>
      </c>
      <c r="E380"/>
      <c r="F380" s="360" t="s">
        <v>510</v>
      </c>
      <c r="G380" s="388">
        <v>8.8915150503118169E-9</v>
      </c>
      <c r="H380" s="57" t="s">
        <v>761</v>
      </c>
      <c r="I380" s="395" t="s">
        <v>519</v>
      </c>
      <c r="J380" s="395" t="s">
        <v>649</v>
      </c>
      <c r="K380" s="395" t="s">
        <v>522</v>
      </c>
      <c r="M380" s="561"/>
      <c r="N380" s="561"/>
      <c r="O380" s="57"/>
      <c r="P380" s="57"/>
    </row>
    <row r="381" spans="1:16" x14ac:dyDescent="0.35">
      <c r="A381" s="560" t="s">
        <v>541</v>
      </c>
      <c r="B381" s="560"/>
      <c r="C381" s="372" t="s">
        <v>526</v>
      </c>
      <c r="D381" s="363">
        <v>400</v>
      </c>
      <c r="E381"/>
      <c r="F381" s="360" t="s">
        <v>511</v>
      </c>
      <c r="G381" s="388">
        <v>3.1581570916194238E-9</v>
      </c>
      <c r="H381" s="57" t="s">
        <v>761</v>
      </c>
      <c r="I381" s="395" t="s">
        <v>519</v>
      </c>
      <c r="J381" s="395" t="s">
        <v>649</v>
      </c>
      <c r="K381" s="395" t="s">
        <v>522</v>
      </c>
      <c r="M381" s="561"/>
      <c r="N381" s="561"/>
      <c r="O381" s="57"/>
      <c r="P381" s="57"/>
    </row>
    <row r="382" spans="1:16" x14ac:dyDescent="0.35">
      <c r="A382" s="560" t="s">
        <v>541</v>
      </c>
      <c r="B382" s="560"/>
      <c r="C382" s="372" t="s">
        <v>526</v>
      </c>
      <c r="D382" s="363">
        <v>400</v>
      </c>
      <c r="E382"/>
      <c r="F382" s="369" t="s">
        <v>512</v>
      </c>
      <c r="G382" s="388">
        <v>7.8728251315677083E-10</v>
      </c>
      <c r="H382" s="57" t="s">
        <v>761</v>
      </c>
      <c r="I382" s="395" t="s">
        <v>519</v>
      </c>
      <c r="J382" s="395" t="s">
        <v>649</v>
      </c>
      <c r="K382" s="395" t="s">
        <v>522</v>
      </c>
      <c r="M382" s="561"/>
      <c r="N382" s="561"/>
      <c r="O382" s="57"/>
      <c r="P382" s="57"/>
    </row>
    <row r="383" spans="1:16" x14ac:dyDescent="0.35">
      <c r="A383" s="560" t="s">
        <v>541</v>
      </c>
      <c r="B383" s="560"/>
      <c r="C383" s="372" t="s">
        <v>526</v>
      </c>
      <c r="D383" s="363">
        <v>400</v>
      </c>
      <c r="E383"/>
      <c r="F383" s="369" t="s">
        <v>513</v>
      </c>
      <c r="G383" s="388">
        <v>7.6121035186430584E-9</v>
      </c>
      <c r="H383" s="57" t="s">
        <v>761</v>
      </c>
      <c r="I383" s="395" t="s">
        <v>519</v>
      </c>
      <c r="J383" s="395" t="s">
        <v>649</v>
      </c>
      <c r="K383" s="395" t="s">
        <v>522</v>
      </c>
      <c r="M383" s="561"/>
      <c r="N383" s="561"/>
      <c r="O383" s="57"/>
      <c r="P383" s="57"/>
    </row>
    <row r="384" spans="1:16" x14ac:dyDescent="0.35">
      <c r="A384" s="560" t="s">
        <v>541</v>
      </c>
      <c r="B384" s="560"/>
      <c r="C384" s="372" t="s">
        <v>526</v>
      </c>
      <c r="D384" s="363">
        <v>400</v>
      </c>
      <c r="E384"/>
      <c r="F384" s="360" t="s">
        <v>514</v>
      </c>
      <c r="G384" s="388">
        <v>3.5547711153168312E-8</v>
      </c>
      <c r="H384" s="57" t="s">
        <v>761</v>
      </c>
      <c r="I384" s="395" t="s">
        <v>519</v>
      </c>
      <c r="J384" s="395" t="s">
        <v>649</v>
      </c>
      <c r="K384" s="395" t="s">
        <v>522</v>
      </c>
      <c r="M384" s="561"/>
      <c r="N384" s="561"/>
      <c r="O384" s="57"/>
      <c r="P384" s="57"/>
    </row>
    <row r="385" spans="1:16" x14ac:dyDescent="0.35">
      <c r="A385" s="560" t="s">
        <v>541</v>
      </c>
      <c r="B385" s="560"/>
      <c r="C385" s="372" t="s">
        <v>526</v>
      </c>
      <c r="D385" s="363">
        <v>400</v>
      </c>
      <c r="E385"/>
      <c r="F385" s="360" t="s">
        <v>515</v>
      </c>
      <c r="G385" s="388">
        <v>7.0872327311789415E-10</v>
      </c>
      <c r="H385" s="57" t="s">
        <v>761</v>
      </c>
      <c r="I385" s="395" t="s">
        <v>519</v>
      </c>
      <c r="J385" s="395" t="s">
        <v>649</v>
      </c>
      <c r="K385" s="395" t="s">
        <v>522</v>
      </c>
      <c r="M385" s="561"/>
      <c r="N385" s="561"/>
      <c r="O385" s="57"/>
      <c r="P385" s="57"/>
    </row>
    <row r="386" spans="1:16" x14ac:dyDescent="0.35">
      <c r="A386" s="560" t="s">
        <v>541</v>
      </c>
      <c r="B386" s="560"/>
      <c r="C386" s="372" t="s">
        <v>526</v>
      </c>
      <c r="D386" s="363">
        <v>400</v>
      </c>
      <c r="E386"/>
      <c r="F386" s="360" t="s">
        <v>516</v>
      </c>
      <c r="G386" s="388">
        <v>2.7414352776426054E-5</v>
      </c>
      <c r="H386" s="57" t="s">
        <v>761</v>
      </c>
      <c r="I386" s="395" t="s">
        <v>519</v>
      </c>
      <c r="J386" s="395" t="s">
        <v>649</v>
      </c>
      <c r="K386" s="395" t="s">
        <v>522</v>
      </c>
      <c r="M386" s="561"/>
      <c r="N386" s="561"/>
      <c r="O386" s="57"/>
      <c r="P386" s="57"/>
    </row>
    <row r="387" spans="1:16" x14ac:dyDescent="0.35">
      <c r="A387" s="560" t="s">
        <v>541</v>
      </c>
      <c r="B387" s="560"/>
      <c r="C387" s="372" t="s">
        <v>527</v>
      </c>
      <c r="D387" s="363">
        <v>50</v>
      </c>
      <c r="E387"/>
      <c r="F387" s="360" t="s">
        <v>507</v>
      </c>
      <c r="G387" s="388">
        <v>6.4469206530427794E-8</v>
      </c>
      <c r="H387" s="57" t="s">
        <v>761</v>
      </c>
      <c r="I387" s="395" t="s">
        <v>519</v>
      </c>
      <c r="J387" s="395" t="s">
        <v>649</v>
      </c>
      <c r="K387" s="395" t="s">
        <v>522</v>
      </c>
      <c r="M387" s="561"/>
      <c r="N387" s="561"/>
      <c r="O387" s="57"/>
      <c r="P387" s="57"/>
    </row>
    <row r="388" spans="1:16" x14ac:dyDescent="0.35">
      <c r="A388" s="560" t="s">
        <v>541</v>
      </c>
      <c r="B388" s="560"/>
      <c r="C388" s="372" t="s">
        <v>527</v>
      </c>
      <c r="D388" s="363">
        <v>50</v>
      </c>
      <c r="E388"/>
      <c r="F388" s="360" t="s">
        <v>517</v>
      </c>
      <c r="G388" s="388">
        <v>1.9381753188612041E-7</v>
      </c>
      <c r="H388" s="57" t="s">
        <v>761</v>
      </c>
      <c r="I388" s="395" t="s">
        <v>519</v>
      </c>
      <c r="J388" s="395" t="s">
        <v>649</v>
      </c>
      <c r="K388" s="395" t="s">
        <v>522</v>
      </c>
      <c r="M388" s="561"/>
      <c r="N388" s="561"/>
      <c r="O388" s="57"/>
      <c r="P388" s="57"/>
    </row>
    <row r="389" spans="1:16" x14ac:dyDescent="0.35">
      <c r="A389" s="560" t="s">
        <v>541</v>
      </c>
      <c r="B389" s="560"/>
      <c r="C389" s="372" t="s">
        <v>527</v>
      </c>
      <c r="D389" s="363">
        <v>50</v>
      </c>
      <c r="E389"/>
      <c r="F389" s="360" t="s">
        <v>508</v>
      </c>
      <c r="G389" s="388">
        <v>4.6495106231614132E-7</v>
      </c>
      <c r="H389" s="57" t="s">
        <v>761</v>
      </c>
      <c r="I389" s="395" t="s">
        <v>519</v>
      </c>
      <c r="J389" s="395" t="s">
        <v>649</v>
      </c>
      <c r="K389" s="395" t="s">
        <v>522</v>
      </c>
      <c r="M389" s="561"/>
      <c r="N389" s="561"/>
      <c r="O389" s="57"/>
      <c r="P389" s="57"/>
    </row>
    <row r="390" spans="1:16" x14ac:dyDescent="0.35">
      <c r="A390" s="560" t="s">
        <v>541</v>
      </c>
      <c r="B390" s="560"/>
      <c r="C390" s="372" t="s">
        <v>527</v>
      </c>
      <c r="D390" s="363">
        <v>50</v>
      </c>
      <c r="E390"/>
      <c r="F390" s="360" t="s">
        <v>509</v>
      </c>
      <c r="G390" s="388">
        <v>1.7464909564402979E-8</v>
      </c>
      <c r="H390" s="57" t="s">
        <v>761</v>
      </c>
      <c r="I390" s="395" t="s">
        <v>519</v>
      </c>
      <c r="J390" s="395" t="s">
        <v>649</v>
      </c>
      <c r="K390" s="395" t="s">
        <v>522</v>
      </c>
      <c r="M390" s="561"/>
      <c r="N390" s="561"/>
      <c r="O390" s="57"/>
      <c r="P390" s="57"/>
    </row>
    <row r="391" spans="1:16" x14ac:dyDescent="0.35">
      <c r="A391" s="560" t="s">
        <v>541</v>
      </c>
      <c r="B391" s="560"/>
      <c r="C391" s="372" t="s">
        <v>527</v>
      </c>
      <c r="D391" s="363">
        <v>50</v>
      </c>
      <c r="E391"/>
      <c r="F391" s="360" t="s">
        <v>510</v>
      </c>
      <c r="G391" s="388">
        <v>9.7990163516153051E-9</v>
      </c>
      <c r="H391" s="57" t="s">
        <v>761</v>
      </c>
      <c r="I391" s="395" t="s">
        <v>519</v>
      </c>
      <c r="J391" s="395" t="s">
        <v>649</v>
      </c>
      <c r="K391" s="395" t="s">
        <v>522</v>
      </c>
      <c r="M391" s="561"/>
      <c r="N391" s="561"/>
      <c r="O391" s="57"/>
      <c r="P391" s="57"/>
    </row>
    <row r="392" spans="1:16" x14ac:dyDescent="0.35">
      <c r="A392" s="560" t="s">
        <v>541</v>
      </c>
      <c r="B392" s="560"/>
      <c r="C392" s="372" t="s">
        <v>527</v>
      </c>
      <c r="D392" s="363">
        <v>50</v>
      </c>
      <c r="E392"/>
      <c r="F392" s="360" t="s">
        <v>511</v>
      </c>
      <c r="G392" s="388">
        <v>2.1447691942239003E-8</v>
      </c>
      <c r="H392" s="57" t="s">
        <v>761</v>
      </c>
      <c r="I392" s="395" t="s">
        <v>519</v>
      </c>
      <c r="J392" s="395" t="s">
        <v>649</v>
      </c>
      <c r="K392" s="395" t="s">
        <v>522</v>
      </c>
      <c r="M392" s="561"/>
      <c r="N392" s="561"/>
      <c r="O392" s="57"/>
      <c r="P392" s="57"/>
    </row>
    <row r="393" spans="1:16" x14ac:dyDescent="0.35">
      <c r="A393" s="560" t="s">
        <v>541</v>
      </c>
      <c r="B393" s="560"/>
      <c r="C393" s="372" t="s">
        <v>527</v>
      </c>
      <c r="D393" s="363">
        <v>50</v>
      </c>
      <c r="E393"/>
      <c r="F393" s="369" t="s">
        <v>512</v>
      </c>
      <c r="G393" s="388">
        <v>1.065969724357452E-9</v>
      </c>
      <c r="H393" s="57" t="s">
        <v>761</v>
      </c>
      <c r="I393" s="395" t="s">
        <v>519</v>
      </c>
      <c r="J393" s="395" t="s">
        <v>649</v>
      </c>
      <c r="K393" s="395" t="s">
        <v>522</v>
      </c>
      <c r="M393" s="561"/>
      <c r="N393" s="561"/>
      <c r="O393" s="57"/>
      <c r="P393" s="57"/>
    </row>
    <row r="394" spans="1:16" x14ac:dyDescent="0.35">
      <c r="A394" s="560" t="s">
        <v>541</v>
      </c>
      <c r="B394" s="560"/>
      <c r="C394" s="372" t="s">
        <v>527</v>
      </c>
      <c r="D394" s="363">
        <v>50</v>
      </c>
      <c r="E394"/>
      <c r="F394" s="369" t="s">
        <v>513</v>
      </c>
      <c r="G394" s="388">
        <v>1.8791910084893256E-9</v>
      </c>
      <c r="H394" s="57" t="s">
        <v>761</v>
      </c>
      <c r="I394" s="395" t="s">
        <v>519</v>
      </c>
      <c r="J394" s="395" t="s">
        <v>649</v>
      </c>
      <c r="K394" s="395" t="s">
        <v>522</v>
      </c>
      <c r="M394" s="561"/>
      <c r="N394" s="561"/>
      <c r="O394" s="57"/>
      <c r="P394" s="57"/>
    </row>
    <row r="395" spans="1:16" x14ac:dyDescent="0.35">
      <c r="A395" s="560" t="s">
        <v>541</v>
      </c>
      <c r="B395" s="560"/>
      <c r="C395" s="372" t="s">
        <v>527</v>
      </c>
      <c r="D395" s="363">
        <v>50</v>
      </c>
      <c r="E395"/>
      <c r="F395" s="360" t="s">
        <v>514</v>
      </c>
      <c r="G395" s="388">
        <v>2.6819166976095713E-7</v>
      </c>
      <c r="H395" s="57" t="s">
        <v>761</v>
      </c>
      <c r="I395" s="395" t="s">
        <v>519</v>
      </c>
      <c r="J395" s="395" t="s">
        <v>649</v>
      </c>
      <c r="K395" s="395" t="s">
        <v>522</v>
      </c>
      <c r="M395" s="561"/>
      <c r="N395" s="561"/>
      <c r="O395" s="57"/>
      <c r="P395" s="57"/>
    </row>
    <row r="396" spans="1:16" x14ac:dyDescent="0.35">
      <c r="A396" s="560" t="s">
        <v>541</v>
      </c>
      <c r="B396" s="560"/>
      <c r="C396" s="372" t="s">
        <v>527</v>
      </c>
      <c r="D396" s="363">
        <v>50</v>
      </c>
      <c r="E396"/>
      <c r="F396" s="360" t="s">
        <v>515</v>
      </c>
      <c r="G396" s="388">
        <v>7.1047823532184813E-10</v>
      </c>
      <c r="H396" s="57" t="s">
        <v>761</v>
      </c>
      <c r="I396" s="395" t="s">
        <v>519</v>
      </c>
      <c r="J396" s="395" t="s">
        <v>649</v>
      </c>
      <c r="K396" s="395" t="s">
        <v>522</v>
      </c>
      <c r="M396" s="561"/>
      <c r="N396" s="561"/>
      <c r="O396" s="57"/>
      <c r="P396" s="57"/>
    </row>
    <row r="397" spans="1:16" x14ac:dyDescent="0.35">
      <c r="A397" s="560" t="s">
        <v>541</v>
      </c>
      <c r="B397" s="560"/>
      <c r="C397" s="372" t="s">
        <v>527</v>
      </c>
      <c r="D397" s="363">
        <v>50</v>
      </c>
      <c r="E397"/>
      <c r="F397" s="360" t="s">
        <v>516</v>
      </c>
      <c r="G397" s="388">
        <v>1.8634811552901574E-4</v>
      </c>
      <c r="H397" s="57" t="s">
        <v>761</v>
      </c>
      <c r="I397" s="395" t="s">
        <v>519</v>
      </c>
      <c r="J397" s="395" t="s">
        <v>649</v>
      </c>
      <c r="K397" s="395" t="s">
        <v>522</v>
      </c>
      <c r="M397" s="561"/>
      <c r="N397" s="561"/>
      <c r="O397" s="57"/>
      <c r="P397" s="57"/>
    </row>
    <row r="398" spans="1:16" x14ac:dyDescent="0.35">
      <c r="A398" s="560" t="s">
        <v>540</v>
      </c>
      <c r="B398" s="560"/>
      <c r="C398" s="372" t="s">
        <v>527</v>
      </c>
      <c r="D398" s="363">
        <v>53.30846677660368</v>
      </c>
      <c r="E398"/>
      <c r="F398" s="360" t="s">
        <v>507</v>
      </c>
      <c r="G398" s="388">
        <v>4.8351904897820849E-8</v>
      </c>
      <c r="H398" s="57" t="s">
        <v>761</v>
      </c>
      <c r="I398" s="395" t="s">
        <v>519</v>
      </c>
      <c r="J398" s="395" t="s">
        <v>649</v>
      </c>
      <c r="K398" s="395" t="s">
        <v>522</v>
      </c>
      <c r="M398" s="561"/>
      <c r="N398" s="561"/>
      <c r="O398" s="57"/>
      <c r="P398" s="57"/>
    </row>
    <row r="399" spans="1:16" x14ac:dyDescent="0.35">
      <c r="A399" s="560" t="s">
        <v>540</v>
      </c>
      <c r="B399" s="560"/>
      <c r="C399" s="372" t="s">
        <v>527</v>
      </c>
      <c r="D399" s="363">
        <v>53.30846677660368</v>
      </c>
      <c r="E399"/>
      <c r="F399" s="360" t="s">
        <v>517</v>
      </c>
      <c r="G399" s="388">
        <v>1.4536314891459027E-7</v>
      </c>
      <c r="H399" s="57" t="s">
        <v>761</v>
      </c>
      <c r="I399" s="395" t="s">
        <v>519</v>
      </c>
      <c r="J399" s="395" t="s">
        <v>649</v>
      </c>
      <c r="K399" s="395" t="s">
        <v>522</v>
      </c>
      <c r="M399" s="561"/>
      <c r="N399" s="561"/>
      <c r="O399" s="57"/>
      <c r="P399" s="57"/>
    </row>
    <row r="400" spans="1:16" x14ac:dyDescent="0.35">
      <c r="A400" s="560" t="s">
        <v>540</v>
      </c>
      <c r="B400" s="560"/>
      <c r="C400" s="372" t="s">
        <v>527</v>
      </c>
      <c r="D400" s="363">
        <v>53.30846677660368</v>
      </c>
      <c r="E400"/>
      <c r="F400" s="360" t="s">
        <v>508</v>
      </c>
      <c r="G400" s="388">
        <v>3.4871329673710607E-7</v>
      </c>
      <c r="H400" s="57" t="s">
        <v>761</v>
      </c>
      <c r="I400" s="395" t="s">
        <v>519</v>
      </c>
      <c r="J400" s="395" t="s">
        <v>649</v>
      </c>
      <c r="K400" s="395" t="s">
        <v>522</v>
      </c>
      <c r="M400" s="561"/>
      <c r="N400" s="561"/>
      <c r="O400" s="57"/>
      <c r="P400" s="57"/>
    </row>
    <row r="401" spans="1:16" x14ac:dyDescent="0.35">
      <c r="A401" s="560" t="s">
        <v>540</v>
      </c>
      <c r="B401" s="560"/>
      <c r="C401" s="372" t="s">
        <v>527</v>
      </c>
      <c r="D401" s="363">
        <v>53.30846677660368</v>
      </c>
      <c r="E401"/>
      <c r="F401" s="360" t="s">
        <v>509</v>
      </c>
      <c r="G401" s="388">
        <v>1.3098682173302231E-8</v>
      </c>
      <c r="H401" s="57" t="s">
        <v>761</v>
      </c>
      <c r="I401" s="395" t="s">
        <v>519</v>
      </c>
      <c r="J401" s="395" t="s">
        <v>649</v>
      </c>
      <c r="K401" s="395" t="s">
        <v>522</v>
      </c>
      <c r="M401" s="561"/>
      <c r="N401" s="561"/>
      <c r="O401" s="57"/>
      <c r="P401" s="57"/>
    </row>
    <row r="402" spans="1:16" x14ac:dyDescent="0.35">
      <c r="A402" s="560" t="s">
        <v>540</v>
      </c>
      <c r="B402" s="560"/>
      <c r="C402" s="372" t="s">
        <v>527</v>
      </c>
      <c r="D402" s="363">
        <v>53.30846677660368</v>
      </c>
      <c r="E402"/>
      <c r="F402" s="360" t="s">
        <v>510</v>
      </c>
      <c r="G402" s="388">
        <v>7.3492622637114759E-9</v>
      </c>
      <c r="H402" s="57" t="s">
        <v>761</v>
      </c>
      <c r="I402" s="395" t="s">
        <v>519</v>
      </c>
      <c r="J402" s="395" t="s">
        <v>649</v>
      </c>
      <c r="K402" s="395" t="s">
        <v>522</v>
      </c>
      <c r="M402" s="561"/>
      <c r="N402" s="561"/>
      <c r="O402" s="57"/>
      <c r="P402" s="57"/>
    </row>
    <row r="403" spans="1:16" x14ac:dyDescent="0.35">
      <c r="A403" s="560" t="s">
        <v>540</v>
      </c>
      <c r="B403" s="560"/>
      <c r="C403" s="372" t="s">
        <v>527</v>
      </c>
      <c r="D403" s="363">
        <v>53.30846677660368</v>
      </c>
      <c r="E403"/>
      <c r="F403" s="360" t="s">
        <v>511</v>
      </c>
      <c r="G403" s="388">
        <v>1.6085768956679256E-8</v>
      </c>
      <c r="H403" s="57" t="s">
        <v>761</v>
      </c>
      <c r="I403" s="395" t="s">
        <v>519</v>
      </c>
      <c r="J403" s="395" t="s">
        <v>649</v>
      </c>
      <c r="K403" s="395" t="s">
        <v>522</v>
      </c>
      <c r="M403" s="561"/>
      <c r="N403" s="561"/>
      <c r="O403" s="57"/>
      <c r="P403" s="57"/>
    </row>
    <row r="404" spans="1:16" x14ac:dyDescent="0.35">
      <c r="A404" s="560" t="s">
        <v>540</v>
      </c>
      <c r="B404" s="560"/>
      <c r="C404" s="372" t="s">
        <v>527</v>
      </c>
      <c r="D404" s="363">
        <v>53.30846677660368</v>
      </c>
      <c r="E404"/>
      <c r="F404" s="369" t="s">
        <v>512</v>
      </c>
      <c r="G404" s="388">
        <v>7.994772932680891E-10</v>
      </c>
      <c r="H404" s="57" t="s">
        <v>761</v>
      </c>
      <c r="I404" s="395" t="s">
        <v>519</v>
      </c>
      <c r="J404" s="395" t="s">
        <v>649</v>
      </c>
      <c r="K404" s="395" t="s">
        <v>522</v>
      </c>
      <c r="M404" s="561"/>
      <c r="N404" s="561"/>
      <c r="O404" s="57"/>
      <c r="P404" s="57"/>
    </row>
    <row r="405" spans="1:16" x14ac:dyDescent="0.35">
      <c r="A405" s="560" t="s">
        <v>540</v>
      </c>
      <c r="B405" s="560"/>
      <c r="C405" s="372" t="s">
        <v>527</v>
      </c>
      <c r="D405" s="363">
        <v>53.30846677660368</v>
      </c>
      <c r="E405"/>
      <c r="F405" s="369" t="s">
        <v>513</v>
      </c>
      <c r="G405" s="388">
        <v>1.4093932563669943E-9</v>
      </c>
      <c r="H405" s="57" t="s">
        <v>761</v>
      </c>
      <c r="I405" s="395" t="s">
        <v>519</v>
      </c>
      <c r="J405" s="395" t="s">
        <v>649</v>
      </c>
      <c r="K405" s="395" t="s">
        <v>522</v>
      </c>
      <c r="M405" s="561"/>
      <c r="N405" s="561"/>
      <c r="O405" s="57"/>
      <c r="P405" s="57"/>
    </row>
    <row r="406" spans="1:16" x14ac:dyDescent="0.35">
      <c r="A406" s="560" t="s">
        <v>540</v>
      </c>
      <c r="B406" s="560"/>
      <c r="C406" s="372" t="s">
        <v>527</v>
      </c>
      <c r="D406" s="363">
        <v>53.30846677660368</v>
      </c>
      <c r="E406"/>
      <c r="F406" s="360" t="s">
        <v>514</v>
      </c>
      <c r="G406" s="388">
        <v>2.0114375232071785E-7</v>
      </c>
      <c r="H406" s="57" t="s">
        <v>761</v>
      </c>
      <c r="I406" s="395" t="s">
        <v>519</v>
      </c>
      <c r="J406" s="395" t="s">
        <v>649</v>
      </c>
      <c r="K406" s="395" t="s">
        <v>522</v>
      </c>
      <c r="M406" s="561"/>
      <c r="N406" s="561"/>
      <c r="O406" s="57"/>
      <c r="P406" s="57"/>
    </row>
    <row r="407" spans="1:16" x14ac:dyDescent="0.35">
      <c r="A407" s="560" t="s">
        <v>540</v>
      </c>
      <c r="B407" s="560"/>
      <c r="C407" s="372" t="s">
        <v>527</v>
      </c>
      <c r="D407" s="363">
        <v>53.30846677660368</v>
      </c>
      <c r="E407"/>
      <c r="F407" s="360" t="s">
        <v>515</v>
      </c>
      <c r="G407" s="388">
        <v>5.3285867649138633E-10</v>
      </c>
      <c r="H407" s="57" t="s">
        <v>761</v>
      </c>
      <c r="I407" s="395" t="s">
        <v>519</v>
      </c>
      <c r="J407" s="395" t="s">
        <v>649</v>
      </c>
      <c r="K407" s="395" t="s">
        <v>522</v>
      </c>
      <c r="M407" s="561"/>
      <c r="N407" s="561"/>
      <c r="O407" s="57"/>
      <c r="P407" s="57"/>
    </row>
    <row r="408" spans="1:16" x14ac:dyDescent="0.35">
      <c r="A408" s="560" t="s">
        <v>540</v>
      </c>
      <c r="B408" s="560"/>
      <c r="C408" s="372" t="s">
        <v>527</v>
      </c>
      <c r="D408" s="363">
        <v>53.30846677660368</v>
      </c>
      <c r="E408"/>
      <c r="F408" s="360" t="s">
        <v>516</v>
      </c>
      <c r="G408" s="388">
        <v>1.3976108664676172E-4</v>
      </c>
      <c r="H408" s="57" t="s">
        <v>761</v>
      </c>
      <c r="I408" s="395" t="s">
        <v>519</v>
      </c>
      <c r="J408" s="395" t="s">
        <v>649</v>
      </c>
      <c r="K408" s="395" t="s">
        <v>522</v>
      </c>
      <c r="M408" s="561"/>
      <c r="N408" s="561"/>
      <c r="O408" s="57"/>
      <c r="P408" s="57"/>
    </row>
    <row r="409" spans="1:16" x14ac:dyDescent="0.35">
      <c r="A409" s="560" t="s">
        <v>544</v>
      </c>
      <c r="B409" s="560"/>
      <c r="C409" s="372" t="s">
        <v>527</v>
      </c>
      <c r="D409" s="361">
        <v>1360</v>
      </c>
      <c r="E409"/>
      <c r="F409" s="360" t="s">
        <v>507</v>
      </c>
      <c r="G409" s="388">
        <v>2.5308474188696431E-8</v>
      </c>
      <c r="H409" s="57" t="s">
        <v>761</v>
      </c>
      <c r="I409" s="395" t="s">
        <v>519</v>
      </c>
      <c r="J409" s="395" t="s">
        <v>649</v>
      </c>
      <c r="K409" s="395" t="s">
        <v>522</v>
      </c>
      <c r="M409" s="561"/>
      <c r="N409" s="561"/>
      <c r="O409" s="57"/>
      <c r="P409" s="57"/>
    </row>
    <row r="410" spans="1:16" x14ac:dyDescent="0.35">
      <c r="A410" s="560" t="s">
        <v>544</v>
      </c>
      <c r="B410" s="560"/>
      <c r="C410" s="372" t="s">
        <v>527</v>
      </c>
      <c r="D410" s="361">
        <v>1360</v>
      </c>
      <c r="E410"/>
      <c r="F410" s="360" t="s">
        <v>517</v>
      </c>
      <c r="G410" s="388">
        <v>7.4570780433888335E-8</v>
      </c>
      <c r="H410" s="57" t="s">
        <v>761</v>
      </c>
      <c r="I410" s="395" t="s">
        <v>519</v>
      </c>
      <c r="J410" s="395" t="s">
        <v>649</v>
      </c>
      <c r="K410" s="395" t="s">
        <v>522</v>
      </c>
      <c r="M410" s="561"/>
      <c r="N410" s="561"/>
      <c r="O410" s="57"/>
      <c r="P410" s="57"/>
    </row>
    <row r="411" spans="1:16" x14ac:dyDescent="0.35">
      <c r="A411" s="560" t="s">
        <v>544</v>
      </c>
      <c r="B411" s="560"/>
      <c r="C411" s="372" t="s">
        <v>527</v>
      </c>
      <c r="D411" s="361">
        <v>1360</v>
      </c>
      <c r="E411"/>
      <c r="F411" s="360" t="s">
        <v>508</v>
      </c>
      <c r="G411" s="388">
        <v>1.7827950008755747E-7</v>
      </c>
      <c r="H411" s="57" t="s">
        <v>761</v>
      </c>
      <c r="I411" s="395" t="s">
        <v>519</v>
      </c>
      <c r="J411" s="395" t="s">
        <v>649</v>
      </c>
      <c r="K411" s="395" t="s">
        <v>522</v>
      </c>
      <c r="M411" s="561"/>
      <c r="N411" s="561"/>
      <c r="O411" s="57"/>
      <c r="P411" s="57"/>
    </row>
    <row r="412" spans="1:16" x14ac:dyDescent="0.35">
      <c r="A412" s="560" t="s">
        <v>544</v>
      </c>
      <c r="B412" s="560"/>
      <c r="C412" s="372" t="s">
        <v>527</v>
      </c>
      <c r="D412" s="361">
        <v>1360</v>
      </c>
      <c r="E412"/>
      <c r="F412" s="360" t="s">
        <v>509</v>
      </c>
      <c r="G412" s="388">
        <v>6.8140384301922939E-9</v>
      </c>
      <c r="H412" s="57" t="s">
        <v>761</v>
      </c>
      <c r="I412" s="395" t="s">
        <v>519</v>
      </c>
      <c r="J412" s="395" t="s">
        <v>649</v>
      </c>
      <c r="K412" s="395" t="s">
        <v>522</v>
      </c>
      <c r="M412" s="561"/>
      <c r="N412" s="561"/>
      <c r="O412" s="57"/>
      <c r="P412" s="57"/>
    </row>
    <row r="413" spans="1:16" x14ac:dyDescent="0.35">
      <c r="A413" s="560" t="s">
        <v>544</v>
      </c>
      <c r="B413" s="560"/>
      <c r="C413" s="372" t="s">
        <v>527</v>
      </c>
      <c r="D413" s="361">
        <v>1360</v>
      </c>
      <c r="E413"/>
      <c r="F413" s="360" t="s">
        <v>510</v>
      </c>
      <c r="G413" s="388">
        <v>3.8968542692997383E-9</v>
      </c>
      <c r="H413" s="57" t="s">
        <v>761</v>
      </c>
      <c r="I413" s="395" t="s">
        <v>519</v>
      </c>
      <c r="J413" s="395" t="s">
        <v>649</v>
      </c>
      <c r="K413" s="395" t="s">
        <v>522</v>
      </c>
      <c r="M413" s="561"/>
      <c r="N413" s="561"/>
      <c r="O413" s="57"/>
      <c r="P413" s="57"/>
    </row>
    <row r="414" spans="1:16" x14ac:dyDescent="0.35">
      <c r="A414" s="560" t="s">
        <v>544</v>
      </c>
      <c r="B414" s="560"/>
      <c r="C414" s="372" t="s">
        <v>527</v>
      </c>
      <c r="D414" s="361">
        <v>1360</v>
      </c>
      <c r="E414"/>
      <c r="F414" s="360" t="s">
        <v>511</v>
      </c>
      <c r="G414" s="388">
        <v>9.5999457250906106E-9</v>
      </c>
      <c r="H414" s="57" t="s">
        <v>761</v>
      </c>
      <c r="I414" s="395" t="s">
        <v>519</v>
      </c>
      <c r="J414" s="395" t="s">
        <v>649</v>
      </c>
      <c r="K414" s="395" t="s">
        <v>522</v>
      </c>
      <c r="M414" s="561"/>
      <c r="N414" s="561"/>
      <c r="O414" s="57"/>
      <c r="P414" s="57"/>
    </row>
    <row r="415" spans="1:16" x14ac:dyDescent="0.35">
      <c r="A415" s="560" t="s">
        <v>544</v>
      </c>
      <c r="B415" s="560"/>
      <c r="C415" s="372" t="s">
        <v>527</v>
      </c>
      <c r="D415" s="361">
        <v>1360</v>
      </c>
      <c r="E415"/>
      <c r="F415" s="369" t="s">
        <v>512</v>
      </c>
      <c r="G415" s="388">
        <v>4.3831708581413942E-10</v>
      </c>
      <c r="H415" s="57" t="s">
        <v>761</v>
      </c>
      <c r="I415" s="395" t="s">
        <v>519</v>
      </c>
      <c r="J415" s="395" t="s">
        <v>649</v>
      </c>
      <c r="K415" s="395" t="s">
        <v>522</v>
      </c>
      <c r="M415" s="561"/>
      <c r="N415" s="561"/>
      <c r="O415" s="57"/>
      <c r="P415" s="57"/>
    </row>
    <row r="416" spans="1:16" x14ac:dyDescent="0.35">
      <c r="A416" s="560" t="s">
        <v>544</v>
      </c>
      <c r="B416" s="560"/>
      <c r="C416" s="372" t="s">
        <v>527</v>
      </c>
      <c r="D416" s="361">
        <v>1360</v>
      </c>
      <c r="E416"/>
      <c r="F416" s="369" t="s">
        <v>513</v>
      </c>
      <c r="G416" s="388">
        <v>7.7057817652666282E-10</v>
      </c>
      <c r="H416" s="57" t="s">
        <v>761</v>
      </c>
      <c r="I416" s="395" t="s">
        <v>519</v>
      </c>
      <c r="J416" s="395" t="s">
        <v>649</v>
      </c>
      <c r="K416" s="395" t="s">
        <v>522</v>
      </c>
      <c r="M416" s="561"/>
      <c r="N416" s="561"/>
      <c r="O416" s="57"/>
      <c r="P416" s="57"/>
    </row>
    <row r="417" spans="1:16" x14ac:dyDescent="0.35">
      <c r="A417" s="560" t="s">
        <v>544</v>
      </c>
      <c r="B417" s="560"/>
      <c r="C417" s="372" t="s">
        <v>527</v>
      </c>
      <c r="D417" s="361">
        <v>1360</v>
      </c>
      <c r="E417"/>
      <c r="F417" s="360" t="s">
        <v>514</v>
      </c>
      <c r="G417" s="388">
        <v>1.1708472849289821E-7</v>
      </c>
      <c r="H417" s="57" t="s">
        <v>761</v>
      </c>
      <c r="I417" s="395" t="s">
        <v>519</v>
      </c>
      <c r="J417" s="395" t="s">
        <v>649</v>
      </c>
      <c r="K417" s="395" t="s">
        <v>522</v>
      </c>
      <c r="M417" s="561"/>
      <c r="N417" s="561"/>
      <c r="O417" s="57"/>
      <c r="P417" s="57"/>
    </row>
    <row r="418" spans="1:16" x14ac:dyDescent="0.35">
      <c r="A418" s="560" t="s">
        <v>544</v>
      </c>
      <c r="B418" s="560"/>
      <c r="C418" s="372" t="s">
        <v>527</v>
      </c>
      <c r="D418" s="361">
        <v>1360</v>
      </c>
      <c r="E418"/>
      <c r="F418" s="360" t="s">
        <v>515</v>
      </c>
      <c r="G418" s="388">
        <v>3.0041822831219509E-10</v>
      </c>
      <c r="H418" s="57" t="s">
        <v>761</v>
      </c>
      <c r="I418" s="395" t="s">
        <v>519</v>
      </c>
      <c r="J418" s="395" t="s">
        <v>649</v>
      </c>
      <c r="K418" s="395" t="s">
        <v>522</v>
      </c>
      <c r="M418" s="561"/>
      <c r="N418" s="561"/>
      <c r="O418" s="57"/>
      <c r="P418" s="57"/>
    </row>
    <row r="419" spans="1:16" x14ac:dyDescent="0.35">
      <c r="A419" s="560" t="s">
        <v>544</v>
      </c>
      <c r="B419" s="560"/>
      <c r="C419" s="372" t="s">
        <v>527</v>
      </c>
      <c r="D419" s="361">
        <v>1360</v>
      </c>
      <c r="E419"/>
      <c r="F419" s="360" t="s">
        <v>516</v>
      </c>
      <c r="G419" s="388">
        <v>8.344739119669059E-5</v>
      </c>
      <c r="H419" s="57" t="s">
        <v>761</v>
      </c>
      <c r="I419" s="395" t="s">
        <v>519</v>
      </c>
      <c r="J419" s="395" t="s">
        <v>649</v>
      </c>
      <c r="K419" s="395" t="s">
        <v>522</v>
      </c>
      <c r="M419" s="561"/>
      <c r="N419" s="561"/>
      <c r="O419" s="57"/>
      <c r="P419" s="5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7"/>
  <sheetViews>
    <sheetView topLeftCell="A536" zoomScale="85" zoomScaleNormal="85" workbookViewId="0">
      <selection activeCell="J13" sqref="J13"/>
    </sheetView>
  </sheetViews>
  <sheetFormatPr defaultRowHeight="14.5" x14ac:dyDescent="0.35"/>
  <cols>
    <col min="1" max="1" width="23.7265625" bestFit="1" customWidth="1"/>
    <col min="2" max="2" width="12" bestFit="1" customWidth="1"/>
    <col min="3" max="3" width="16.08984375" customWidth="1"/>
    <col min="4" max="4" width="27.7265625" customWidth="1"/>
    <col min="5" max="5" width="5.81640625" bestFit="1" customWidth="1"/>
    <col min="6" max="6" width="8.1796875" bestFit="1" customWidth="1"/>
    <col min="7" max="7" width="9.36328125" bestFit="1" customWidth="1"/>
    <col min="8" max="8" width="8.6328125" bestFit="1" customWidth="1"/>
    <col min="9" max="9" width="8.1796875" bestFit="1" customWidth="1"/>
    <col min="10" max="10" width="25.81640625" bestFit="1" customWidth="1"/>
    <col min="11" max="11" width="11.81640625" customWidth="1"/>
  </cols>
  <sheetData>
    <row r="1" spans="1:11" s="393" customFormat="1" x14ac:dyDescent="0.35">
      <c r="A1" s="391" t="s">
        <v>686</v>
      </c>
      <c r="B1" s="391" t="s">
        <v>504</v>
      </c>
      <c r="C1" s="381" t="s">
        <v>760</v>
      </c>
      <c r="D1" s="391" t="s">
        <v>475</v>
      </c>
      <c r="E1" s="391" t="s">
        <v>499</v>
      </c>
      <c r="F1" s="392" t="s">
        <v>500</v>
      </c>
      <c r="G1" s="391" t="s">
        <v>501</v>
      </c>
      <c r="H1" s="391" t="s">
        <v>502</v>
      </c>
      <c r="I1" s="391" t="s">
        <v>503</v>
      </c>
      <c r="J1" s="391" t="s">
        <v>521</v>
      </c>
      <c r="K1" s="391" t="s">
        <v>633</v>
      </c>
    </row>
    <row r="2" spans="1:11" x14ac:dyDescent="0.35">
      <c r="A2" s="390" t="s">
        <v>545</v>
      </c>
      <c r="B2" s="372" t="s">
        <v>527</v>
      </c>
      <c r="C2" s="363">
        <v>30</v>
      </c>
      <c r="D2" s="389"/>
      <c r="E2" s="360" t="s">
        <v>507</v>
      </c>
      <c r="F2" s="388">
        <v>1.1573764361195244E-9</v>
      </c>
      <c r="G2" s="389" t="s">
        <v>569</v>
      </c>
      <c r="H2" s="389" t="s">
        <v>519</v>
      </c>
      <c r="I2" s="389" t="s">
        <v>649</v>
      </c>
      <c r="J2" s="389" t="s">
        <v>522</v>
      </c>
      <c r="K2" s="389"/>
    </row>
    <row r="3" spans="1:11" x14ac:dyDescent="0.35">
      <c r="A3" s="390" t="s">
        <v>545</v>
      </c>
      <c r="B3" s="372" t="s">
        <v>527</v>
      </c>
      <c r="C3" s="363">
        <v>30</v>
      </c>
      <c r="D3" s="389"/>
      <c r="E3" s="360" t="s">
        <v>517</v>
      </c>
      <c r="F3" s="388">
        <v>3.4794882143611791E-9</v>
      </c>
      <c r="G3" s="389" t="s">
        <v>569</v>
      </c>
      <c r="H3" s="389" t="s">
        <v>519</v>
      </c>
      <c r="I3" s="389" t="s">
        <v>649</v>
      </c>
      <c r="J3" s="389" t="s">
        <v>522</v>
      </c>
      <c r="K3" s="389"/>
    </row>
    <row r="4" spans="1:11" x14ac:dyDescent="0.35">
      <c r="A4" s="390" t="s">
        <v>545</v>
      </c>
      <c r="B4" s="372" t="s">
        <v>527</v>
      </c>
      <c r="C4" s="363">
        <v>30</v>
      </c>
      <c r="D4" s="389"/>
      <c r="E4" s="360" t="s">
        <v>508</v>
      </c>
      <c r="F4" s="388">
        <v>8.3469835047444283E-9</v>
      </c>
      <c r="G4" s="389" t="s">
        <v>569</v>
      </c>
      <c r="H4" s="389" t="s">
        <v>519</v>
      </c>
      <c r="I4" s="389" t="s">
        <v>649</v>
      </c>
      <c r="J4" s="389" t="s">
        <v>522</v>
      </c>
      <c r="K4" s="389"/>
    </row>
    <row r="5" spans="1:11" x14ac:dyDescent="0.35">
      <c r="A5" s="390" t="s">
        <v>545</v>
      </c>
      <c r="B5" s="372" t="s">
        <v>527</v>
      </c>
      <c r="C5" s="363">
        <v>30</v>
      </c>
      <c r="D5" s="389"/>
      <c r="E5" s="360" t="s">
        <v>509</v>
      </c>
      <c r="F5" s="388">
        <v>3.1353689422652146E-10</v>
      </c>
      <c r="G5" s="389" t="s">
        <v>569</v>
      </c>
      <c r="H5" s="389" t="s">
        <v>519</v>
      </c>
      <c r="I5" s="389" t="s">
        <v>649</v>
      </c>
      <c r="J5" s="389" t="s">
        <v>522</v>
      </c>
      <c r="K5" s="389"/>
    </row>
    <row r="6" spans="1:11" x14ac:dyDescent="0.35">
      <c r="A6" s="390" t="s">
        <v>545</v>
      </c>
      <c r="B6" s="372" t="s">
        <v>527</v>
      </c>
      <c r="C6" s="363">
        <v>30</v>
      </c>
      <c r="D6" s="389"/>
      <c r="E6" s="360" t="s">
        <v>510</v>
      </c>
      <c r="F6" s="388">
        <v>1.7591577797931684E-10</v>
      </c>
      <c r="G6" s="389" t="s">
        <v>569</v>
      </c>
      <c r="H6" s="389" t="s">
        <v>519</v>
      </c>
      <c r="I6" s="389" t="s">
        <v>649</v>
      </c>
      <c r="J6" s="389" t="s">
        <v>522</v>
      </c>
      <c r="K6" s="389"/>
    </row>
    <row r="7" spans="1:11" x14ac:dyDescent="0.35">
      <c r="A7" s="390" t="s">
        <v>545</v>
      </c>
      <c r="B7" s="372" t="s">
        <v>527</v>
      </c>
      <c r="C7" s="363">
        <v>30</v>
      </c>
      <c r="D7" s="389"/>
      <c r="E7" s="360" t="s">
        <v>511</v>
      </c>
      <c r="F7" s="388">
        <v>3.8503736278159687E-10</v>
      </c>
      <c r="G7" s="389" t="s">
        <v>569</v>
      </c>
      <c r="H7" s="389" t="s">
        <v>519</v>
      </c>
      <c r="I7" s="389" t="s">
        <v>649</v>
      </c>
      <c r="J7" s="389" t="s">
        <v>522</v>
      </c>
      <c r="K7" s="389"/>
    </row>
    <row r="8" spans="1:11" x14ac:dyDescent="0.35">
      <c r="A8" s="390" t="s">
        <v>545</v>
      </c>
      <c r="B8" s="372" t="s">
        <v>527</v>
      </c>
      <c r="C8" s="363">
        <v>30</v>
      </c>
      <c r="D8" s="389"/>
      <c r="E8" s="369" t="s">
        <v>512</v>
      </c>
      <c r="F8" s="388">
        <v>1.9136705831889706E-11</v>
      </c>
      <c r="G8" s="389" t="s">
        <v>569</v>
      </c>
      <c r="H8" s="389" t="s">
        <v>519</v>
      </c>
      <c r="I8" s="389" t="s">
        <v>649</v>
      </c>
      <c r="J8" s="389" t="s">
        <v>522</v>
      </c>
      <c r="K8" s="389"/>
    </row>
    <row r="9" spans="1:11" x14ac:dyDescent="0.35">
      <c r="A9" s="390" t="s">
        <v>545</v>
      </c>
      <c r="B9" s="372" t="s">
        <v>527</v>
      </c>
      <c r="C9" s="363">
        <v>30</v>
      </c>
      <c r="D9" s="389"/>
      <c r="E9" s="369" t="s">
        <v>513</v>
      </c>
      <c r="F9" s="388">
        <v>3.3735972710734688E-11</v>
      </c>
      <c r="G9" s="389" t="s">
        <v>569</v>
      </c>
      <c r="H9" s="389" t="s">
        <v>519</v>
      </c>
      <c r="I9" s="389" t="s">
        <v>649</v>
      </c>
      <c r="J9" s="389" t="s">
        <v>522</v>
      </c>
      <c r="K9" s="389"/>
    </row>
    <row r="10" spans="1:11" x14ac:dyDescent="0.35">
      <c r="A10" s="390" t="s">
        <v>545</v>
      </c>
      <c r="B10" s="372" t="s">
        <v>527</v>
      </c>
      <c r="C10" s="363">
        <v>30</v>
      </c>
      <c r="D10" s="389"/>
      <c r="E10" s="360" t="s">
        <v>514</v>
      </c>
      <c r="F10" s="388">
        <v>4.8146818558776716E-9</v>
      </c>
      <c r="G10" s="389" t="s">
        <v>569</v>
      </c>
      <c r="H10" s="389" t="s">
        <v>519</v>
      </c>
      <c r="I10" s="389" t="s">
        <v>649</v>
      </c>
      <c r="J10" s="389" t="s">
        <v>522</v>
      </c>
      <c r="K10" s="389"/>
    </row>
    <row r="11" spans="1:11" x14ac:dyDescent="0.35">
      <c r="A11" s="390" t="s">
        <v>545</v>
      </c>
      <c r="B11" s="372" t="s">
        <v>527</v>
      </c>
      <c r="C11" s="363">
        <v>30</v>
      </c>
      <c r="D11" s="389"/>
      <c r="E11" s="360" t="s">
        <v>515</v>
      </c>
      <c r="F11" s="388">
        <v>1.2754783441443312E-11</v>
      </c>
      <c r="G11" s="389" t="s">
        <v>569</v>
      </c>
      <c r="H11" s="389" t="s">
        <v>519</v>
      </c>
      <c r="I11" s="389" t="s">
        <v>649</v>
      </c>
      <c r="J11" s="389" t="s">
        <v>522</v>
      </c>
      <c r="K11" s="389"/>
    </row>
    <row r="12" spans="1:11" x14ac:dyDescent="0.35">
      <c r="A12" s="390" t="s">
        <v>545</v>
      </c>
      <c r="B12" s="372" t="s">
        <v>527</v>
      </c>
      <c r="C12" s="363">
        <v>30</v>
      </c>
      <c r="D12" s="389"/>
      <c r="E12" s="360" t="s">
        <v>516</v>
      </c>
      <c r="F12" s="388">
        <v>3.3453943275502945E-6</v>
      </c>
      <c r="G12" s="389" t="s">
        <v>569</v>
      </c>
      <c r="H12" s="389" t="s">
        <v>519</v>
      </c>
      <c r="I12" s="389" t="s">
        <v>649</v>
      </c>
      <c r="J12" s="389" t="s">
        <v>522</v>
      </c>
      <c r="K12" s="389"/>
    </row>
    <row r="13" spans="1:11" x14ac:dyDescent="0.35">
      <c r="A13" s="390" t="s">
        <v>549</v>
      </c>
      <c r="B13" s="373" t="s">
        <v>528</v>
      </c>
      <c r="C13" s="362">
        <v>255.03000000000003</v>
      </c>
      <c r="D13" s="389" t="s">
        <v>572</v>
      </c>
      <c r="E13" s="360" t="s">
        <v>507</v>
      </c>
      <c r="F13" s="387">
        <v>3.5884946950934854E-10</v>
      </c>
      <c r="G13" s="389" t="s">
        <v>569</v>
      </c>
      <c r="H13" s="389" t="s">
        <v>519</v>
      </c>
      <c r="I13" s="389" t="s">
        <v>649</v>
      </c>
      <c r="J13" s="389" t="s">
        <v>522</v>
      </c>
      <c r="K13" s="389" t="s">
        <v>546</v>
      </c>
    </row>
    <row r="14" spans="1:11" x14ac:dyDescent="0.35">
      <c r="A14" s="390" t="s">
        <v>549</v>
      </c>
      <c r="B14" s="373" t="s">
        <v>528</v>
      </c>
      <c r="C14" s="362">
        <v>255.03000000000003</v>
      </c>
      <c r="D14" s="389" t="s">
        <v>572</v>
      </c>
      <c r="E14" s="360" t="s">
        <v>517</v>
      </c>
      <c r="F14" s="387">
        <v>1.6216600753227911E-9</v>
      </c>
      <c r="G14" s="389" t="s">
        <v>569</v>
      </c>
      <c r="H14" s="389" t="s">
        <v>519</v>
      </c>
      <c r="I14" s="389" t="s">
        <v>649</v>
      </c>
      <c r="J14" s="389" t="s">
        <v>522</v>
      </c>
      <c r="K14" s="389" t="s">
        <v>546</v>
      </c>
    </row>
    <row r="15" spans="1:11" x14ac:dyDescent="0.35">
      <c r="A15" s="390" t="s">
        <v>549</v>
      </c>
      <c r="B15" s="373" t="s">
        <v>528</v>
      </c>
      <c r="C15" s="362">
        <v>255.03000000000003</v>
      </c>
      <c r="D15" s="389" t="s">
        <v>572</v>
      </c>
      <c r="E15" s="360" t="s">
        <v>508</v>
      </c>
      <c r="F15" s="387">
        <v>6.774183795343576E-9</v>
      </c>
      <c r="G15" s="389" t="s">
        <v>569</v>
      </c>
      <c r="H15" s="389" t="s">
        <v>519</v>
      </c>
      <c r="I15" s="389" t="s">
        <v>649</v>
      </c>
      <c r="J15" s="389" t="s">
        <v>522</v>
      </c>
      <c r="K15" s="389" t="s">
        <v>546</v>
      </c>
    </row>
    <row r="16" spans="1:11" x14ac:dyDescent="0.35">
      <c r="A16" s="390" t="s">
        <v>549</v>
      </c>
      <c r="B16" s="373" t="s">
        <v>528</v>
      </c>
      <c r="C16" s="362">
        <v>255.03000000000003</v>
      </c>
      <c r="D16" s="389" t="s">
        <v>572</v>
      </c>
      <c r="E16" s="360" t="s">
        <v>509</v>
      </c>
      <c r="F16" s="387">
        <v>3.0552223801866115E-10</v>
      </c>
      <c r="G16" s="389" t="s">
        <v>569</v>
      </c>
      <c r="H16" s="389" t="s">
        <v>519</v>
      </c>
      <c r="I16" s="389" t="s">
        <v>649</v>
      </c>
      <c r="J16" s="389" t="s">
        <v>522</v>
      </c>
      <c r="K16" s="389" t="s">
        <v>546</v>
      </c>
    </row>
    <row r="17" spans="1:11" x14ac:dyDescent="0.35">
      <c r="A17" s="390" t="s">
        <v>549</v>
      </c>
      <c r="B17" s="373" t="s">
        <v>528</v>
      </c>
      <c r="C17" s="362">
        <v>255.03000000000003</v>
      </c>
      <c r="D17" s="389" t="s">
        <v>572</v>
      </c>
      <c r="E17" s="360" t="s">
        <v>510</v>
      </c>
      <c r="F17" s="387">
        <v>2.5784690326264088E-10</v>
      </c>
      <c r="G17" s="389" t="s">
        <v>569</v>
      </c>
      <c r="H17" s="389" t="s">
        <v>519</v>
      </c>
      <c r="I17" s="389" t="s">
        <v>649</v>
      </c>
      <c r="J17" s="389" t="s">
        <v>522</v>
      </c>
      <c r="K17" s="389" t="s">
        <v>546</v>
      </c>
    </row>
    <row r="18" spans="1:11" x14ac:dyDescent="0.35">
      <c r="A18" s="390" t="s">
        <v>549</v>
      </c>
      <c r="B18" s="373" t="s">
        <v>528</v>
      </c>
      <c r="C18" s="362">
        <v>255.03000000000003</v>
      </c>
      <c r="D18" s="389" t="s">
        <v>572</v>
      </c>
      <c r="E18" s="360" t="s">
        <v>511</v>
      </c>
      <c r="F18" s="387">
        <v>1.1852352912305973E-9</v>
      </c>
      <c r="G18" s="389" t="s">
        <v>569</v>
      </c>
      <c r="H18" s="389" t="s">
        <v>519</v>
      </c>
      <c r="I18" s="389" t="s">
        <v>649</v>
      </c>
      <c r="J18" s="389" t="s">
        <v>522</v>
      </c>
      <c r="K18" s="389" t="s">
        <v>546</v>
      </c>
    </row>
    <row r="19" spans="1:11" x14ac:dyDescent="0.35">
      <c r="A19" s="390" t="s">
        <v>549</v>
      </c>
      <c r="B19" s="373" t="s">
        <v>528</v>
      </c>
      <c r="C19" s="362">
        <v>255.03000000000003</v>
      </c>
      <c r="D19" s="389" t="s">
        <v>572</v>
      </c>
      <c r="E19" s="369" t="s">
        <v>512</v>
      </c>
      <c r="F19" s="387">
        <v>3.5733466995479077E-11</v>
      </c>
      <c r="G19" s="389" t="s">
        <v>569</v>
      </c>
      <c r="H19" s="389" t="s">
        <v>519</v>
      </c>
      <c r="I19" s="389" t="s">
        <v>649</v>
      </c>
      <c r="J19" s="389" t="s">
        <v>522</v>
      </c>
      <c r="K19" s="389" t="s">
        <v>546</v>
      </c>
    </row>
    <row r="20" spans="1:11" x14ac:dyDescent="0.35">
      <c r="A20" s="390" t="s">
        <v>549</v>
      </c>
      <c r="B20" s="373" t="s">
        <v>528</v>
      </c>
      <c r="C20" s="362">
        <v>255.03000000000003</v>
      </c>
      <c r="D20" s="389" t="s">
        <v>572</v>
      </c>
      <c r="E20" s="369" t="s">
        <v>513</v>
      </c>
      <c r="F20" s="387">
        <v>1.0240709259899006E-10</v>
      </c>
      <c r="G20" s="389" t="s">
        <v>569</v>
      </c>
      <c r="H20" s="389" t="s">
        <v>519</v>
      </c>
      <c r="I20" s="389" t="s">
        <v>649</v>
      </c>
      <c r="J20" s="389" t="s">
        <v>522</v>
      </c>
      <c r="K20" s="389" t="s">
        <v>546</v>
      </c>
    </row>
    <row r="21" spans="1:11" x14ac:dyDescent="0.35">
      <c r="A21" s="390" t="s">
        <v>549</v>
      </c>
      <c r="B21" s="373" t="s">
        <v>528</v>
      </c>
      <c r="C21" s="362">
        <v>255.03000000000003</v>
      </c>
      <c r="D21" s="389" t="s">
        <v>572</v>
      </c>
      <c r="E21" s="360" t="s">
        <v>514</v>
      </c>
      <c r="F21" s="387">
        <v>1.7208345873802924E-9</v>
      </c>
      <c r="G21" s="389" t="s">
        <v>569</v>
      </c>
      <c r="H21" s="389" t="s">
        <v>519</v>
      </c>
      <c r="I21" s="389" t="s">
        <v>649</v>
      </c>
      <c r="J21" s="389" t="s">
        <v>522</v>
      </c>
      <c r="K21" s="389" t="s">
        <v>546</v>
      </c>
    </row>
    <row r="22" spans="1:11" x14ac:dyDescent="0.35">
      <c r="A22" s="390" t="s">
        <v>549</v>
      </c>
      <c r="B22" s="373" t="s">
        <v>528</v>
      </c>
      <c r="C22" s="362">
        <v>255.03000000000003</v>
      </c>
      <c r="D22" s="389" t="s">
        <v>572</v>
      </c>
      <c r="E22" s="360" t="s">
        <v>515</v>
      </c>
      <c r="F22" s="387">
        <v>1.8082152556808237E-11</v>
      </c>
      <c r="G22" s="389" t="s">
        <v>569</v>
      </c>
      <c r="H22" s="389" t="s">
        <v>519</v>
      </c>
      <c r="I22" s="389" t="s">
        <v>649</v>
      </c>
      <c r="J22" s="389" t="s">
        <v>522</v>
      </c>
      <c r="K22" s="389" t="s">
        <v>546</v>
      </c>
    </row>
    <row r="23" spans="1:11" x14ac:dyDescent="0.35">
      <c r="A23" s="390" t="s">
        <v>549</v>
      </c>
      <c r="B23" s="373" t="s">
        <v>528</v>
      </c>
      <c r="C23" s="362">
        <v>255.03000000000003</v>
      </c>
      <c r="D23" s="389" t="s">
        <v>572</v>
      </c>
      <c r="E23" s="360" t="s">
        <v>516</v>
      </c>
      <c r="F23" s="387">
        <v>1.1627020944155921E-6</v>
      </c>
      <c r="G23" s="389" t="s">
        <v>569</v>
      </c>
      <c r="H23" s="389" t="s">
        <v>519</v>
      </c>
      <c r="I23" s="389" t="s">
        <v>649</v>
      </c>
      <c r="J23" s="389" t="s">
        <v>522</v>
      </c>
      <c r="K23" s="389" t="s">
        <v>546</v>
      </c>
    </row>
    <row r="24" spans="1:11" ht="26" x14ac:dyDescent="0.35">
      <c r="A24" s="390" t="s">
        <v>549</v>
      </c>
      <c r="B24" s="372" t="s">
        <v>523</v>
      </c>
      <c r="C24" s="361">
        <v>1300</v>
      </c>
      <c r="D24" s="389"/>
      <c r="E24" s="360" t="s">
        <v>507</v>
      </c>
      <c r="F24" s="388">
        <v>1.7698585406786851E-10</v>
      </c>
      <c r="G24" s="389" t="s">
        <v>569</v>
      </c>
      <c r="H24" s="389" t="s">
        <v>519</v>
      </c>
      <c r="I24" s="389" t="s">
        <v>649</v>
      </c>
      <c r="J24" s="389" t="s">
        <v>522</v>
      </c>
      <c r="K24" s="389" t="s">
        <v>546</v>
      </c>
    </row>
    <row r="25" spans="1:11" ht="26" x14ac:dyDescent="0.35">
      <c r="A25" s="390" t="s">
        <v>549</v>
      </c>
      <c r="B25" s="372" t="s">
        <v>523</v>
      </c>
      <c r="C25" s="361">
        <v>1300</v>
      </c>
      <c r="D25" s="389"/>
      <c r="E25" s="360" t="s">
        <v>517</v>
      </c>
      <c r="F25" s="388">
        <v>3.9662759060438419E-10</v>
      </c>
      <c r="G25" s="389" t="s">
        <v>569</v>
      </c>
      <c r="H25" s="389" t="s">
        <v>519</v>
      </c>
      <c r="I25" s="389" t="s">
        <v>649</v>
      </c>
      <c r="J25" s="389" t="s">
        <v>522</v>
      </c>
      <c r="K25" s="389" t="s">
        <v>546</v>
      </c>
    </row>
    <row r="26" spans="1:11" ht="26" x14ac:dyDescent="0.35">
      <c r="A26" s="390" t="s">
        <v>549</v>
      </c>
      <c r="B26" s="372" t="s">
        <v>523</v>
      </c>
      <c r="C26" s="361">
        <v>1300</v>
      </c>
      <c r="D26" s="389"/>
      <c r="E26" s="360" t="s">
        <v>508</v>
      </c>
      <c r="F26" s="388">
        <v>4.3411369334302286E-9</v>
      </c>
      <c r="G26" s="389" t="s">
        <v>569</v>
      </c>
      <c r="H26" s="389" t="s">
        <v>519</v>
      </c>
      <c r="I26" s="389" t="s">
        <v>649</v>
      </c>
      <c r="J26" s="389" t="s">
        <v>522</v>
      </c>
      <c r="K26" s="389" t="s">
        <v>546</v>
      </c>
    </row>
    <row r="27" spans="1:11" ht="26" x14ac:dyDescent="0.35">
      <c r="A27" s="390" t="s">
        <v>549</v>
      </c>
      <c r="B27" s="372" t="s">
        <v>523</v>
      </c>
      <c r="C27" s="361">
        <v>1300</v>
      </c>
      <c r="D27" s="389"/>
      <c r="E27" s="360" t="s">
        <v>509</v>
      </c>
      <c r="F27" s="388">
        <v>3.7622179516491666E-10</v>
      </c>
      <c r="G27" s="389" t="s">
        <v>569</v>
      </c>
      <c r="H27" s="389" t="s">
        <v>519</v>
      </c>
      <c r="I27" s="389" t="s">
        <v>649</v>
      </c>
      <c r="J27" s="389" t="s">
        <v>522</v>
      </c>
      <c r="K27" s="389" t="s">
        <v>546</v>
      </c>
    </row>
    <row r="28" spans="1:11" ht="26" x14ac:dyDescent="0.35">
      <c r="A28" s="390" t="s">
        <v>549</v>
      </c>
      <c r="B28" s="372" t="s">
        <v>523</v>
      </c>
      <c r="C28" s="361">
        <v>1300</v>
      </c>
      <c r="D28" s="389"/>
      <c r="E28" s="360" t="s">
        <v>510</v>
      </c>
      <c r="F28" s="388">
        <v>3.459680878264185E-10</v>
      </c>
      <c r="G28" s="389" t="s">
        <v>569</v>
      </c>
      <c r="H28" s="389" t="s">
        <v>519</v>
      </c>
      <c r="I28" s="389" t="s">
        <v>649</v>
      </c>
      <c r="J28" s="389" t="s">
        <v>522</v>
      </c>
      <c r="K28" s="389" t="s">
        <v>546</v>
      </c>
    </row>
    <row r="29" spans="1:11" ht="26" x14ac:dyDescent="0.35">
      <c r="A29" s="390" t="s">
        <v>549</v>
      </c>
      <c r="B29" s="372" t="s">
        <v>523</v>
      </c>
      <c r="C29" s="361">
        <v>1300</v>
      </c>
      <c r="D29" s="389"/>
      <c r="E29" s="360" t="s">
        <v>511</v>
      </c>
      <c r="F29" s="388">
        <v>2.9892589561216661E-9</v>
      </c>
      <c r="G29" s="389" t="s">
        <v>569</v>
      </c>
      <c r="H29" s="389" t="s">
        <v>519</v>
      </c>
      <c r="I29" s="389" t="s">
        <v>649</v>
      </c>
      <c r="J29" s="389" t="s">
        <v>522</v>
      </c>
      <c r="K29" s="389" t="s">
        <v>546</v>
      </c>
    </row>
    <row r="30" spans="1:11" ht="26" x14ac:dyDescent="0.35">
      <c r="A30" s="390" t="s">
        <v>549</v>
      </c>
      <c r="B30" s="372" t="s">
        <v>523</v>
      </c>
      <c r="C30" s="361">
        <v>1300</v>
      </c>
      <c r="D30" s="389"/>
      <c r="E30" s="369" t="s">
        <v>512</v>
      </c>
      <c r="F30" s="388">
        <v>5.1949942085049254E-11</v>
      </c>
      <c r="G30" s="389" t="s">
        <v>569</v>
      </c>
      <c r="H30" s="389" t="s">
        <v>519</v>
      </c>
      <c r="I30" s="389" t="s">
        <v>649</v>
      </c>
      <c r="J30" s="389" t="s">
        <v>522</v>
      </c>
      <c r="K30" s="389" t="s">
        <v>546</v>
      </c>
    </row>
    <row r="31" spans="1:11" ht="26" x14ac:dyDescent="0.35">
      <c r="A31" s="390" t="s">
        <v>549</v>
      </c>
      <c r="B31" s="372" t="s">
        <v>523</v>
      </c>
      <c r="C31" s="361">
        <v>1300</v>
      </c>
      <c r="D31" s="389"/>
      <c r="E31" s="369" t="s">
        <v>513</v>
      </c>
      <c r="F31" s="388">
        <v>1.3467410573061808E-10</v>
      </c>
      <c r="G31" s="389" t="s">
        <v>569</v>
      </c>
      <c r="H31" s="389" t="s">
        <v>519</v>
      </c>
      <c r="I31" s="389" t="s">
        <v>649</v>
      </c>
      <c r="J31" s="389" t="s">
        <v>522</v>
      </c>
      <c r="K31" s="389" t="s">
        <v>546</v>
      </c>
    </row>
    <row r="32" spans="1:11" ht="26" x14ac:dyDescent="0.35">
      <c r="A32" s="390" t="s">
        <v>549</v>
      </c>
      <c r="B32" s="372" t="s">
        <v>523</v>
      </c>
      <c r="C32" s="361">
        <v>1300</v>
      </c>
      <c r="D32" s="389"/>
      <c r="E32" s="360" t="s">
        <v>514</v>
      </c>
      <c r="F32" s="388">
        <v>2.2007819112124421E-10</v>
      </c>
      <c r="G32" s="389" t="s">
        <v>569</v>
      </c>
      <c r="H32" s="389" t="s">
        <v>519</v>
      </c>
      <c r="I32" s="389" t="s">
        <v>649</v>
      </c>
      <c r="J32" s="389" t="s">
        <v>522</v>
      </c>
      <c r="K32" s="389" t="s">
        <v>546</v>
      </c>
    </row>
    <row r="33" spans="1:11" ht="26" x14ac:dyDescent="0.35">
      <c r="A33" s="390" t="s">
        <v>549</v>
      </c>
      <c r="B33" s="372" t="s">
        <v>523</v>
      </c>
      <c r="C33" s="361">
        <v>1300</v>
      </c>
      <c r="D33" s="389"/>
      <c r="E33" s="360" t="s">
        <v>515</v>
      </c>
      <c r="F33" s="388">
        <v>4.4608193376284925E-12</v>
      </c>
      <c r="G33" s="389" t="s">
        <v>569</v>
      </c>
      <c r="H33" s="389" t="s">
        <v>519</v>
      </c>
      <c r="I33" s="389" t="s">
        <v>649</v>
      </c>
      <c r="J33" s="389" t="s">
        <v>522</v>
      </c>
      <c r="K33" s="389" t="s">
        <v>546</v>
      </c>
    </row>
    <row r="34" spans="1:11" ht="26" x14ac:dyDescent="0.35">
      <c r="A34" s="390" t="s">
        <v>549</v>
      </c>
      <c r="B34" s="372" t="s">
        <v>523</v>
      </c>
      <c r="C34" s="361">
        <v>1300</v>
      </c>
      <c r="D34" s="389"/>
      <c r="E34" s="360" t="s">
        <v>516</v>
      </c>
      <c r="F34" s="388">
        <v>1.9500344724511267E-7</v>
      </c>
      <c r="G34" s="389" t="s">
        <v>569</v>
      </c>
      <c r="H34" s="389" t="s">
        <v>519</v>
      </c>
      <c r="I34" s="389" t="s">
        <v>649</v>
      </c>
      <c r="J34" s="389" t="s">
        <v>522</v>
      </c>
      <c r="K34" s="389" t="s">
        <v>546</v>
      </c>
    </row>
    <row r="35" spans="1:11" x14ac:dyDescent="0.35">
      <c r="A35" s="390" t="s">
        <v>549</v>
      </c>
      <c r="B35" s="372" t="s">
        <v>524</v>
      </c>
      <c r="C35" s="361">
        <v>200</v>
      </c>
      <c r="D35" s="389"/>
      <c r="E35" s="360" t="s">
        <v>507</v>
      </c>
      <c r="F35" s="388">
        <v>3.2909929935656755E-10</v>
      </c>
      <c r="G35" s="389" t="s">
        <v>569</v>
      </c>
      <c r="H35" s="389" t="s">
        <v>519</v>
      </c>
      <c r="I35" s="389" t="s">
        <v>649</v>
      </c>
      <c r="J35" s="389" t="s">
        <v>522</v>
      </c>
      <c r="K35" s="389" t="s">
        <v>546</v>
      </c>
    </row>
    <row r="36" spans="1:11" x14ac:dyDescent="0.35">
      <c r="A36" s="390" t="s">
        <v>549</v>
      </c>
      <c r="B36" s="372" t="s">
        <v>524</v>
      </c>
      <c r="C36" s="361">
        <v>200</v>
      </c>
      <c r="D36" s="389"/>
      <c r="E36" s="360" t="s">
        <v>517</v>
      </c>
      <c r="F36" s="388">
        <v>2.4684315376537851E-9</v>
      </c>
      <c r="G36" s="389" t="s">
        <v>569</v>
      </c>
      <c r="H36" s="389" t="s">
        <v>519</v>
      </c>
      <c r="I36" s="389" t="s">
        <v>649</v>
      </c>
      <c r="J36" s="389" t="s">
        <v>522</v>
      </c>
      <c r="K36" s="389" t="s">
        <v>546</v>
      </c>
    </row>
    <row r="37" spans="1:11" x14ac:dyDescent="0.35">
      <c r="A37" s="390" t="s">
        <v>549</v>
      </c>
      <c r="B37" s="372" t="s">
        <v>524</v>
      </c>
      <c r="C37" s="361">
        <v>200</v>
      </c>
      <c r="D37" s="389"/>
      <c r="E37" s="360" t="s">
        <v>508</v>
      </c>
      <c r="F37" s="388">
        <v>1.0620589544007849E-8</v>
      </c>
      <c r="G37" s="389" t="s">
        <v>569</v>
      </c>
      <c r="H37" s="389" t="s">
        <v>519</v>
      </c>
      <c r="I37" s="389" t="s">
        <v>649</v>
      </c>
      <c r="J37" s="389" t="s">
        <v>522</v>
      </c>
      <c r="K37" s="389" t="s">
        <v>546</v>
      </c>
    </row>
    <row r="38" spans="1:11" x14ac:dyDescent="0.35">
      <c r="A38" s="390" t="s">
        <v>549</v>
      </c>
      <c r="B38" s="372" t="s">
        <v>524</v>
      </c>
      <c r="C38" s="361">
        <v>200</v>
      </c>
      <c r="D38" s="389"/>
      <c r="E38" s="360" t="s">
        <v>509</v>
      </c>
      <c r="F38" s="388">
        <v>3.5956319730309971E-10</v>
      </c>
      <c r="G38" s="389" t="s">
        <v>569</v>
      </c>
      <c r="H38" s="389" t="s">
        <v>519</v>
      </c>
      <c r="I38" s="389" t="s">
        <v>649</v>
      </c>
      <c r="J38" s="389" t="s">
        <v>522</v>
      </c>
      <c r="K38" s="389" t="s">
        <v>546</v>
      </c>
    </row>
    <row r="39" spans="1:11" x14ac:dyDescent="0.35">
      <c r="A39" s="390" t="s">
        <v>549</v>
      </c>
      <c r="B39" s="372" t="s">
        <v>524</v>
      </c>
      <c r="C39" s="361">
        <v>200</v>
      </c>
      <c r="D39" s="389"/>
      <c r="E39" s="360" t="s">
        <v>510</v>
      </c>
      <c r="F39" s="388">
        <v>3.4609625259803282E-10</v>
      </c>
      <c r="G39" s="389" t="s">
        <v>569</v>
      </c>
      <c r="H39" s="389" t="s">
        <v>519</v>
      </c>
      <c r="I39" s="389" t="s">
        <v>649</v>
      </c>
      <c r="J39" s="389" t="s">
        <v>522</v>
      </c>
      <c r="K39" s="389" t="s">
        <v>546</v>
      </c>
    </row>
    <row r="40" spans="1:11" x14ac:dyDescent="0.35">
      <c r="A40" s="390" t="s">
        <v>549</v>
      </c>
      <c r="B40" s="372" t="s">
        <v>524</v>
      </c>
      <c r="C40" s="361">
        <v>200</v>
      </c>
      <c r="D40" s="389"/>
      <c r="E40" s="360" t="s">
        <v>511</v>
      </c>
      <c r="F40" s="388">
        <v>1.2092144045221146E-10</v>
      </c>
      <c r="G40" s="389" t="s">
        <v>569</v>
      </c>
      <c r="H40" s="389" t="s">
        <v>519</v>
      </c>
      <c r="I40" s="389" t="s">
        <v>649</v>
      </c>
      <c r="J40" s="389" t="s">
        <v>522</v>
      </c>
      <c r="K40" s="389" t="s">
        <v>546</v>
      </c>
    </row>
    <row r="41" spans="1:11" x14ac:dyDescent="0.35">
      <c r="A41" s="390" t="s">
        <v>549</v>
      </c>
      <c r="B41" s="372" t="s">
        <v>524</v>
      </c>
      <c r="C41" s="361">
        <v>200</v>
      </c>
      <c r="D41" s="389"/>
      <c r="E41" s="369" t="s">
        <v>512</v>
      </c>
      <c r="F41" s="388">
        <v>5.2321850546180652E-11</v>
      </c>
      <c r="G41" s="389" t="s">
        <v>569</v>
      </c>
      <c r="H41" s="389" t="s">
        <v>519</v>
      </c>
      <c r="I41" s="389" t="s">
        <v>649</v>
      </c>
      <c r="J41" s="389" t="s">
        <v>522</v>
      </c>
      <c r="K41" s="389" t="s">
        <v>546</v>
      </c>
    </row>
    <row r="42" spans="1:11" x14ac:dyDescent="0.35">
      <c r="A42" s="390" t="s">
        <v>549</v>
      </c>
      <c r="B42" s="372" t="s">
        <v>524</v>
      </c>
      <c r="C42" s="361">
        <v>200</v>
      </c>
      <c r="D42" s="389"/>
      <c r="E42" s="369" t="s">
        <v>513</v>
      </c>
      <c r="F42" s="388">
        <v>1.3336298818957135E-10</v>
      </c>
      <c r="G42" s="389" t="s">
        <v>569</v>
      </c>
      <c r="H42" s="389" t="s">
        <v>519</v>
      </c>
      <c r="I42" s="389" t="s">
        <v>649</v>
      </c>
      <c r="J42" s="389" t="s">
        <v>522</v>
      </c>
      <c r="K42" s="389" t="s">
        <v>546</v>
      </c>
    </row>
    <row r="43" spans="1:11" x14ac:dyDescent="0.35">
      <c r="A43" s="390" t="s">
        <v>549</v>
      </c>
      <c r="B43" s="372" t="s">
        <v>524</v>
      </c>
      <c r="C43" s="361">
        <v>200</v>
      </c>
      <c r="D43" s="389"/>
      <c r="E43" s="360" t="s">
        <v>514</v>
      </c>
      <c r="F43" s="388">
        <v>1.2944817171453028E-9</v>
      </c>
      <c r="G43" s="389" t="s">
        <v>569</v>
      </c>
      <c r="H43" s="389" t="s">
        <v>519</v>
      </c>
      <c r="I43" s="389" t="s">
        <v>649</v>
      </c>
      <c r="J43" s="389" t="s">
        <v>522</v>
      </c>
      <c r="K43" s="389" t="s">
        <v>546</v>
      </c>
    </row>
    <row r="44" spans="1:11" x14ac:dyDescent="0.35">
      <c r="A44" s="390" t="s">
        <v>549</v>
      </c>
      <c r="B44" s="372" t="s">
        <v>524</v>
      </c>
      <c r="C44" s="361">
        <v>200</v>
      </c>
      <c r="D44" s="389"/>
      <c r="E44" s="360" t="s">
        <v>515</v>
      </c>
      <c r="F44" s="388">
        <v>2.5617906500614971E-11</v>
      </c>
      <c r="G44" s="389" t="s">
        <v>569</v>
      </c>
      <c r="H44" s="389" t="s">
        <v>519</v>
      </c>
      <c r="I44" s="389" t="s">
        <v>649</v>
      </c>
      <c r="J44" s="389" t="s">
        <v>522</v>
      </c>
      <c r="K44" s="389" t="s">
        <v>546</v>
      </c>
    </row>
    <row r="45" spans="1:11" x14ac:dyDescent="0.35">
      <c r="A45" s="390" t="s">
        <v>549</v>
      </c>
      <c r="B45" s="372" t="s">
        <v>524</v>
      </c>
      <c r="C45" s="361">
        <v>200</v>
      </c>
      <c r="D45" s="389"/>
      <c r="E45" s="360" t="s">
        <v>516</v>
      </c>
      <c r="F45" s="388">
        <v>1.0493976892829393E-6</v>
      </c>
      <c r="G45" s="389" t="s">
        <v>569</v>
      </c>
      <c r="H45" s="389" t="s">
        <v>519</v>
      </c>
      <c r="I45" s="389" t="s">
        <v>649</v>
      </c>
      <c r="J45" s="389" t="s">
        <v>522</v>
      </c>
      <c r="K45" s="389" t="s">
        <v>546</v>
      </c>
    </row>
    <row r="46" spans="1:11" x14ac:dyDescent="0.35">
      <c r="A46" s="390" t="s">
        <v>549</v>
      </c>
      <c r="B46" s="372" t="s">
        <v>525</v>
      </c>
      <c r="C46" s="361">
        <v>110</v>
      </c>
      <c r="D46" s="389"/>
      <c r="E46" s="360" t="s">
        <v>507</v>
      </c>
      <c r="F46" s="388">
        <v>1.5656383568099577E-10</v>
      </c>
      <c r="G46" s="389" t="s">
        <v>569</v>
      </c>
      <c r="H46" s="389" t="s">
        <v>519</v>
      </c>
      <c r="I46" s="389" t="s">
        <v>649</v>
      </c>
      <c r="J46" s="389" t="s">
        <v>522</v>
      </c>
      <c r="K46" s="389" t="s">
        <v>546</v>
      </c>
    </row>
    <row r="47" spans="1:11" x14ac:dyDescent="0.35">
      <c r="A47" s="390" t="s">
        <v>549</v>
      </c>
      <c r="B47" s="372" t="s">
        <v>525</v>
      </c>
      <c r="C47" s="361">
        <v>110</v>
      </c>
      <c r="D47" s="389"/>
      <c r="E47" s="360" t="s">
        <v>517</v>
      </c>
      <c r="F47" s="388">
        <v>4.9609983143349102E-10</v>
      </c>
      <c r="G47" s="389" t="s">
        <v>569</v>
      </c>
      <c r="H47" s="389" t="s">
        <v>519</v>
      </c>
      <c r="I47" s="389" t="s">
        <v>649</v>
      </c>
      <c r="J47" s="389" t="s">
        <v>522</v>
      </c>
      <c r="K47" s="389" t="s">
        <v>546</v>
      </c>
    </row>
    <row r="48" spans="1:11" x14ac:dyDescent="0.35">
      <c r="A48" s="390" t="s">
        <v>549</v>
      </c>
      <c r="B48" s="372" t="s">
        <v>525</v>
      </c>
      <c r="C48" s="361">
        <v>110</v>
      </c>
      <c r="D48" s="389"/>
      <c r="E48" s="360" t="s">
        <v>508</v>
      </c>
      <c r="F48" s="388">
        <v>9.7179155011259799E-10</v>
      </c>
      <c r="G48" s="389" t="s">
        <v>569</v>
      </c>
      <c r="H48" s="389" t="s">
        <v>519</v>
      </c>
      <c r="I48" s="389" t="s">
        <v>649</v>
      </c>
      <c r="J48" s="389" t="s">
        <v>522</v>
      </c>
      <c r="K48" s="389" t="s">
        <v>546</v>
      </c>
    </row>
    <row r="49" spans="1:11" x14ac:dyDescent="0.35">
      <c r="A49" s="390" t="s">
        <v>549</v>
      </c>
      <c r="B49" s="372" t="s">
        <v>525</v>
      </c>
      <c r="C49" s="361">
        <v>110</v>
      </c>
      <c r="D49" s="389"/>
      <c r="E49" s="360" t="s">
        <v>509</v>
      </c>
      <c r="F49" s="388">
        <v>1.7454995724374963E-10</v>
      </c>
      <c r="G49" s="389" t="s">
        <v>569</v>
      </c>
      <c r="H49" s="389" t="s">
        <v>519</v>
      </c>
      <c r="I49" s="389" t="s">
        <v>649</v>
      </c>
      <c r="J49" s="389" t="s">
        <v>522</v>
      </c>
      <c r="K49" s="389" t="s">
        <v>546</v>
      </c>
    </row>
    <row r="50" spans="1:11" x14ac:dyDescent="0.35">
      <c r="A50" s="390" t="s">
        <v>549</v>
      </c>
      <c r="B50" s="372" t="s">
        <v>525</v>
      </c>
      <c r="C50" s="361">
        <v>110</v>
      </c>
      <c r="D50" s="389"/>
      <c r="E50" s="360" t="s">
        <v>510</v>
      </c>
      <c r="F50" s="388">
        <v>7.5629235757686887E-11</v>
      </c>
      <c r="G50" s="389" t="s">
        <v>569</v>
      </c>
      <c r="H50" s="389" t="s">
        <v>519</v>
      </c>
      <c r="I50" s="389" t="s">
        <v>649</v>
      </c>
      <c r="J50" s="389" t="s">
        <v>522</v>
      </c>
      <c r="K50" s="389" t="s">
        <v>546</v>
      </c>
    </row>
    <row r="51" spans="1:11" x14ac:dyDescent="0.35">
      <c r="A51" s="390" t="s">
        <v>549</v>
      </c>
      <c r="B51" s="372" t="s">
        <v>525</v>
      </c>
      <c r="C51" s="361">
        <v>110</v>
      </c>
      <c r="D51" s="389"/>
      <c r="E51" s="360" t="s">
        <v>511</v>
      </c>
      <c r="F51" s="388">
        <v>2.3900526541513143E-9</v>
      </c>
      <c r="G51" s="389" t="s">
        <v>569</v>
      </c>
      <c r="H51" s="389" t="s">
        <v>519</v>
      </c>
      <c r="I51" s="389" t="s">
        <v>649</v>
      </c>
      <c r="J51" s="389" t="s">
        <v>522</v>
      </c>
      <c r="K51" s="389" t="s">
        <v>546</v>
      </c>
    </row>
    <row r="52" spans="1:11" x14ac:dyDescent="0.35">
      <c r="A52" s="390" t="s">
        <v>549</v>
      </c>
      <c r="B52" s="372" t="s">
        <v>525</v>
      </c>
      <c r="C52" s="361">
        <v>110</v>
      </c>
      <c r="D52" s="389"/>
      <c r="E52" s="369" t="s">
        <v>512</v>
      </c>
      <c r="F52" s="388">
        <v>6.2112874686044912E-12</v>
      </c>
      <c r="G52" s="389" t="s">
        <v>569</v>
      </c>
      <c r="H52" s="389" t="s">
        <v>519</v>
      </c>
      <c r="I52" s="389" t="s">
        <v>649</v>
      </c>
      <c r="J52" s="389" t="s">
        <v>522</v>
      </c>
      <c r="K52" s="389" t="s">
        <v>546</v>
      </c>
    </row>
    <row r="53" spans="1:11" x14ac:dyDescent="0.35">
      <c r="A53" s="390" t="s">
        <v>549</v>
      </c>
      <c r="B53" s="372" t="s">
        <v>525</v>
      </c>
      <c r="C53" s="361">
        <v>110</v>
      </c>
      <c r="D53" s="389"/>
      <c r="E53" s="369" t="s">
        <v>513</v>
      </c>
      <c r="F53" s="388">
        <v>1.4661837360016291E-11</v>
      </c>
      <c r="G53" s="389" t="s">
        <v>569</v>
      </c>
      <c r="H53" s="389" t="s">
        <v>519</v>
      </c>
      <c r="I53" s="389" t="s">
        <v>649</v>
      </c>
      <c r="J53" s="389" t="s">
        <v>522</v>
      </c>
      <c r="K53" s="389" t="s">
        <v>546</v>
      </c>
    </row>
    <row r="54" spans="1:11" x14ac:dyDescent="0.35">
      <c r="A54" s="390" t="s">
        <v>549</v>
      </c>
      <c r="B54" s="372" t="s">
        <v>525</v>
      </c>
      <c r="C54" s="361">
        <v>110</v>
      </c>
      <c r="D54" s="389"/>
      <c r="E54" s="360" t="s">
        <v>514</v>
      </c>
      <c r="F54" s="388">
        <v>2.74697385801121E-9</v>
      </c>
      <c r="G54" s="389" t="s">
        <v>569</v>
      </c>
      <c r="H54" s="389" t="s">
        <v>519</v>
      </c>
      <c r="I54" s="389" t="s">
        <v>649</v>
      </c>
      <c r="J54" s="389" t="s">
        <v>522</v>
      </c>
      <c r="K54" s="389" t="s">
        <v>546</v>
      </c>
    </row>
    <row r="55" spans="1:11" x14ac:dyDescent="0.35">
      <c r="A55" s="390" t="s">
        <v>549</v>
      </c>
      <c r="B55" s="372" t="s">
        <v>525</v>
      </c>
      <c r="C55" s="361">
        <v>110</v>
      </c>
      <c r="D55" s="389"/>
      <c r="E55" s="360" t="s">
        <v>515</v>
      </c>
      <c r="F55" s="388">
        <v>2.1703414347406609E-11</v>
      </c>
      <c r="G55" s="389" t="s">
        <v>569</v>
      </c>
      <c r="H55" s="389" t="s">
        <v>519</v>
      </c>
      <c r="I55" s="389" t="s">
        <v>649</v>
      </c>
      <c r="J55" s="389" t="s">
        <v>522</v>
      </c>
      <c r="K55" s="389" t="s">
        <v>546</v>
      </c>
    </row>
    <row r="56" spans="1:11" x14ac:dyDescent="0.35">
      <c r="A56" s="390" t="s">
        <v>549</v>
      </c>
      <c r="B56" s="372" t="s">
        <v>525</v>
      </c>
      <c r="C56" s="361">
        <v>110</v>
      </c>
      <c r="D56" s="389"/>
      <c r="E56" s="360" t="s">
        <v>516</v>
      </c>
      <c r="F56" s="388">
        <v>1.3849608209816814E-6</v>
      </c>
      <c r="G56" s="389" t="s">
        <v>569</v>
      </c>
      <c r="H56" s="389" t="s">
        <v>519</v>
      </c>
      <c r="I56" s="389" t="s">
        <v>649</v>
      </c>
      <c r="J56" s="389" t="s">
        <v>522</v>
      </c>
      <c r="K56" s="389" t="s">
        <v>546</v>
      </c>
    </row>
    <row r="57" spans="1:11" x14ac:dyDescent="0.35">
      <c r="A57" s="390" t="s">
        <v>549</v>
      </c>
      <c r="B57" s="372" t="s">
        <v>526</v>
      </c>
      <c r="C57" s="361">
        <v>490</v>
      </c>
      <c r="D57" s="389"/>
      <c r="E57" s="360" t="s">
        <v>507</v>
      </c>
      <c r="F57" s="388">
        <v>3.4128252672908139E-10</v>
      </c>
      <c r="G57" s="389" t="s">
        <v>569</v>
      </c>
      <c r="H57" s="389" t="s">
        <v>519</v>
      </c>
      <c r="I57" s="389" t="s">
        <v>649</v>
      </c>
      <c r="J57" s="389" t="s">
        <v>522</v>
      </c>
      <c r="K57" s="389" t="s">
        <v>546</v>
      </c>
    </row>
    <row r="58" spans="1:11" x14ac:dyDescent="0.35">
      <c r="A58" s="390" t="s">
        <v>549</v>
      </c>
      <c r="B58" s="372" t="s">
        <v>526</v>
      </c>
      <c r="C58" s="361">
        <v>490</v>
      </c>
      <c r="D58" s="389"/>
      <c r="E58" s="360" t="s">
        <v>517</v>
      </c>
      <c r="F58" s="388">
        <v>1.0547310141350015E-9</v>
      </c>
      <c r="G58" s="389" t="s">
        <v>569</v>
      </c>
      <c r="H58" s="389" t="s">
        <v>519</v>
      </c>
      <c r="I58" s="389" t="s">
        <v>649</v>
      </c>
      <c r="J58" s="389" t="s">
        <v>522</v>
      </c>
      <c r="K58" s="389" t="s">
        <v>546</v>
      </c>
    </row>
    <row r="59" spans="1:11" x14ac:dyDescent="0.35">
      <c r="A59" s="390" t="s">
        <v>549</v>
      </c>
      <c r="B59" s="372" t="s">
        <v>526</v>
      </c>
      <c r="C59" s="361">
        <v>490</v>
      </c>
      <c r="D59" s="389"/>
      <c r="E59" s="360" t="s">
        <v>508</v>
      </c>
      <c r="F59" s="388">
        <v>7.1148645086824097E-9</v>
      </c>
      <c r="G59" s="389" t="s">
        <v>569</v>
      </c>
      <c r="H59" s="389" t="s">
        <v>519</v>
      </c>
      <c r="I59" s="389" t="s">
        <v>649</v>
      </c>
      <c r="J59" s="389" t="s">
        <v>522</v>
      </c>
      <c r="K59" s="389" t="s">
        <v>546</v>
      </c>
    </row>
    <row r="60" spans="1:11" x14ac:dyDescent="0.35">
      <c r="A60" s="390" t="s">
        <v>549</v>
      </c>
      <c r="B60" s="372" t="s">
        <v>526</v>
      </c>
      <c r="C60" s="361">
        <v>490</v>
      </c>
      <c r="D60" s="389"/>
      <c r="E60" s="360" t="s">
        <v>509</v>
      </c>
      <c r="F60" s="388">
        <v>2.1573279041561081E-10</v>
      </c>
      <c r="G60" s="389" t="s">
        <v>569</v>
      </c>
      <c r="H60" s="389" t="s">
        <v>519</v>
      </c>
      <c r="I60" s="389" t="s">
        <v>649</v>
      </c>
      <c r="J60" s="389" t="s">
        <v>522</v>
      </c>
      <c r="K60" s="389" t="s">
        <v>546</v>
      </c>
    </row>
    <row r="61" spans="1:11" x14ac:dyDescent="0.35">
      <c r="A61" s="390" t="s">
        <v>549</v>
      </c>
      <c r="B61" s="372" t="s">
        <v>526</v>
      </c>
      <c r="C61" s="361">
        <v>490</v>
      </c>
      <c r="D61" s="389"/>
      <c r="E61" s="360" t="s">
        <v>510</v>
      </c>
      <c r="F61" s="388">
        <v>2.076248810034824E-10</v>
      </c>
      <c r="G61" s="389" t="s">
        <v>569</v>
      </c>
      <c r="H61" s="389" t="s">
        <v>519</v>
      </c>
      <c r="I61" s="389" t="s">
        <v>649</v>
      </c>
      <c r="J61" s="389" t="s">
        <v>522</v>
      </c>
      <c r="K61" s="389" t="s">
        <v>546</v>
      </c>
    </row>
    <row r="62" spans="1:11" x14ac:dyDescent="0.35">
      <c r="A62" s="390" t="s">
        <v>549</v>
      </c>
      <c r="B62" s="372" t="s">
        <v>526</v>
      </c>
      <c r="C62" s="361">
        <v>490</v>
      </c>
      <c r="D62" s="389"/>
      <c r="E62" s="360" t="s">
        <v>511</v>
      </c>
      <c r="F62" s="388">
        <v>7.3745811217492326E-11</v>
      </c>
      <c r="G62" s="389" t="s">
        <v>569</v>
      </c>
      <c r="H62" s="389" t="s">
        <v>519</v>
      </c>
      <c r="I62" s="389" t="s">
        <v>649</v>
      </c>
      <c r="J62" s="389" t="s">
        <v>522</v>
      </c>
      <c r="K62" s="389" t="s">
        <v>546</v>
      </c>
    </row>
    <row r="63" spans="1:11" x14ac:dyDescent="0.35">
      <c r="A63" s="390" t="s">
        <v>549</v>
      </c>
      <c r="B63" s="372" t="s">
        <v>526</v>
      </c>
      <c r="C63" s="361">
        <v>490</v>
      </c>
      <c r="D63" s="389"/>
      <c r="E63" s="369" t="s">
        <v>512</v>
      </c>
      <c r="F63" s="388">
        <v>1.838375543260929E-11</v>
      </c>
      <c r="G63" s="389" t="s">
        <v>569</v>
      </c>
      <c r="H63" s="389" t="s">
        <v>519</v>
      </c>
      <c r="I63" s="389" t="s">
        <v>649</v>
      </c>
      <c r="J63" s="389" t="s">
        <v>522</v>
      </c>
      <c r="K63" s="389" t="s">
        <v>546</v>
      </c>
    </row>
    <row r="64" spans="1:11" x14ac:dyDescent="0.35">
      <c r="A64" s="390" t="s">
        <v>549</v>
      </c>
      <c r="B64" s="372" t="s">
        <v>526</v>
      </c>
      <c r="C64" s="361">
        <v>490</v>
      </c>
      <c r="D64" s="389"/>
      <c r="E64" s="369" t="s">
        <v>513</v>
      </c>
      <c r="F64" s="388">
        <v>1.7774946994989671E-10</v>
      </c>
      <c r="G64" s="389" t="s">
        <v>569</v>
      </c>
      <c r="H64" s="389" t="s">
        <v>519</v>
      </c>
      <c r="I64" s="389" t="s">
        <v>649</v>
      </c>
      <c r="J64" s="389" t="s">
        <v>522</v>
      </c>
      <c r="K64" s="389" t="s">
        <v>546</v>
      </c>
    </row>
    <row r="65" spans="1:11" x14ac:dyDescent="0.35">
      <c r="A65" s="390" t="s">
        <v>549</v>
      </c>
      <c r="B65" s="372" t="s">
        <v>526</v>
      </c>
      <c r="C65" s="361">
        <v>490</v>
      </c>
      <c r="D65" s="389"/>
      <c r="E65" s="360" t="s">
        <v>514</v>
      </c>
      <c r="F65" s="388">
        <v>8.300710572225717E-10</v>
      </c>
      <c r="G65" s="389" t="s">
        <v>569</v>
      </c>
      <c r="H65" s="389" t="s">
        <v>519</v>
      </c>
      <c r="I65" s="389" t="s">
        <v>649</v>
      </c>
      <c r="J65" s="389" t="s">
        <v>522</v>
      </c>
      <c r="K65" s="389" t="s">
        <v>546</v>
      </c>
    </row>
    <row r="66" spans="1:11" x14ac:dyDescent="0.35">
      <c r="A66" s="390" t="s">
        <v>549</v>
      </c>
      <c r="B66" s="372" t="s">
        <v>526</v>
      </c>
      <c r="C66" s="361">
        <v>490</v>
      </c>
      <c r="D66" s="389"/>
      <c r="E66" s="360" t="s">
        <v>515</v>
      </c>
      <c r="F66" s="388">
        <v>1.6549326454813908E-11</v>
      </c>
      <c r="G66" s="389" t="s">
        <v>569</v>
      </c>
      <c r="H66" s="389" t="s">
        <v>519</v>
      </c>
      <c r="I66" s="389" t="s">
        <v>649</v>
      </c>
      <c r="J66" s="389" t="s">
        <v>522</v>
      </c>
      <c r="K66" s="389" t="s">
        <v>546</v>
      </c>
    </row>
    <row r="67" spans="1:11" x14ac:dyDescent="0.35">
      <c r="A67" s="390" t="s">
        <v>549</v>
      </c>
      <c r="B67" s="372" t="s">
        <v>526</v>
      </c>
      <c r="C67" s="361">
        <v>490</v>
      </c>
      <c r="D67" s="389"/>
      <c r="E67" s="360" t="s">
        <v>516</v>
      </c>
      <c r="F67" s="388">
        <v>6.4014981707682504E-7</v>
      </c>
      <c r="G67" s="389" t="s">
        <v>569</v>
      </c>
      <c r="H67" s="389" t="s">
        <v>519</v>
      </c>
      <c r="I67" s="389" t="s">
        <v>649</v>
      </c>
      <c r="J67" s="389" t="s">
        <v>522</v>
      </c>
      <c r="K67" s="389" t="s">
        <v>546</v>
      </c>
    </row>
    <row r="68" spans="1:11" x14ac:dyDescent="0.35">
      <c r="A68" s="390" t="s">
        <v>549</v>
      </c>
      <c r="B68" s="372" t="s">
        <v>527</v>
      </c>
      <c r="C68" s="363">
        <v>30</v>
      </c>
      <c r="D68" s="389"/>
      <c r="E68" s="360" t="s">
        <v>507</v>
      </c>
      <c r="F68" s="388">
        <v>1.1290605081245063E-9</v>
      </c>
      <c r="G68" s="389" t="s">
        <v>569</v>
      </c>
      <c r="H68" s="389" t="s">
        <v>519</v>
      </c>
      <c r="I68" s="389" t="s">
        <v>649</v>
      </c>
      <c r="J68" s="389" t="s">
        <v>522</v>
      </c>
      <c r="K68" s="389" t="s">
        <v>546</v>
      </c>
    </row>
    <row r="69" spans="1:11" x14ac:dyDescent="0.35">
      <c r="A69" s="390" t="s">
        <v>549</v>
      </c>
      <c r="B69" s="372" t="s">
        <v>527</v>
      </c>
      <c r="C69" s="363">
        <v>30</v>
      </c>
      <c r="D69" s="389"/>
      <c r="E69" s="360" t="s">
        <v>517</v>
      </c>
      <c r="F69" s="388">
        <v>3.3943603902042414E-9</v>
      </c>
      <c r="G69" s="389" t="s">
        <v>569</v>
      </c>
      <c r="H69" s="389" t="s">
        <v>519</v>
      </c>
      <c r="I69" s="389" t="s">
        <v>649</v>
      </c>
      <c r="J69" s="389" t="s">
        <v>522</v>
      </c>
      <c r="K69" s="389" t="s">
        <v>546</v>
      </c>
    </row>
    <row r="70" spans="1:11" x14ac:dyDescent="0.35">
      <c r="A70" s="390" t="s">
        <v>549</v>
      </c>
      <c r="B70" s="372" t="s">
        <v>527</v>
      </c>
      <c r="C70" s="363">
        <v>30</v>
      </c>
      <c r="D70" s="389"/>
      <c r="E70" s="360" t="s">
        <v>508</v>
      </c>
      <c r="F70" s="388">
        <v>8.1427694076539483E-9</v>
      </c>
      <c r="G70" s="389" t="s">
        <v>569</v>
      </c>
      <c r="H70" s="389" t="s">
        <v>519</v>
      </c>
      <c r="I70" s="389" t="s">
        <v>649</v>
      </c>
      <c r="J70" s="389" t="s">
        <v>522</v>
      </c>
      <c r="K70" s="389" t="s">
        <v>546</v>
      </c>
    </row>
    <row r="71" spans="1:11" x14ac:dyDescent="0.35">
      <c r="A71" s="390" t="s">
        <v>549</v>
      </c>
      <c r="B71" s="372" t="s">
        <v>527</v>
      </c>
      <c r="C71" s="363">
        <v>30</v>
      </c>
      <c r="D71" s="389"/>
      <c r="E71" s="360" t="s">
        <v>509</v>
      </c>
      <c r="F71" s="388">
        <v>3.0586602082385711E-10</v>
      </c>
      <c r="G71" s="389" t="s">
        <v>569</v>
      </c>
      <c r="H71" s="389" t="s">
        <v>519</v>
      </c>
      <c r="I71" s="389" t="s">
        <v>649</v>
      </c>
      <c r="J71" s="389" t="s">
        <v>522</v>
      </c>
      <c r="K71" s="389" t="s">
        <v>546</v>
      </c>
    </row>
    <row r="72" spans="1:11" x14ac:dyDescent="0.35">
      <c r="A72" s="390" t="s">
        <v>549</v>
      </c>
      <c r="B72" s="372" t="s">
        <v>527</v>
      </c>
      <c r="C72" s="363">
        <v>30</v>
      </c>
      <c r="D72" s="389"/>
      <c r="E72" s="360" t="s">
        <v>510</v>
      </c>
      <c r="F72" s="388">
        <v>1.7161189002463285E-10</v>
      </c>
      <c r="G72" s="389" t="s">
        <v>569</v>
      </c>
      <c r="H72" s="389" t="s">
        <v>519</v>
      </c>
      <c r="I72" s="389" t="s">
        <v>649</v>
      </c>
      <c r="J72" s="389" t="s">
        <v>522</v>
      </c>
      <c r="K72" s="389" t="s">
        <v>546</v>
      </c>
    </row>
    <row r="73" spans="1:11" x14ac:dyDescent="0.35">
      <c r="A73" s="390" t="s">
        <v>549</v>
      </c>
      <c r="B73" s="372" t="s">
        <v>527</v>
      </c>
      <c r="C73" s="363">
        <v>30</v>
      </c>
      <c r="D73" s="389"/>
      <c r="E73" s="360" t="s">
        <v>511</v>
      </c>
      <c r="F73" s="388">
        <v>3.7561718633799299E-10</v>
      </c>
      <c r="G73" s="389" t="s">
        <v>569</v>
      </c>
      <c r="H73" s="389" t="s">
        <v>519</v>
      </c>
      <c r="I73" s="389" t="s">
        <v>649</v>
      </c>
      <c r="J73" s="389" t="s">
        <v>522</v>
      </c>
      <c r="K73" s="389" t="s">
        <v>546</v>
      </c>
    </row>
    <row r="74" spans="1:11" x14ac:dyDescent="0.35">
      <c r="A74" s="390" t="s">
        <v>549</v>
      </c>
      <c r="B74" s="372" t="s">
        <v>527</v>
      </c>
      <c r="C74" s="363">
        <v>30</v>
      </c>
      <c r="D74" s="389"/>
      <c r="E74" s="369" t="s">
        <v>512</v>
      </c>
      <c r="F74" s="388">
        <v>1.8668514526548776E-11</v>
      </c>
      <c r="G74" s="389" t="s">
        <v>569</v>
      </c>
      <c r="H74" s="389" t="s">
        <v>519</v>
      </c>
      <c r="I74" s="389" t="s">
        <v>649</v>
      </c>
      <c r="J74" s="389" t="s">
        <v>522</v>
      </c>
      <c r="K74" s="389" t="s">
        <v>546</v>
      </c>
    </row>
    <row r="75" spans="1:11" x14ac:dyDescent="0.35">
      <c r="A75" s="390" t="s">
        <v>549</v>
      </c>
      <c r="B75" s="372" t="s">
        <v>527</v>
      </c>
      <c r="C75" s="363">
        <v>30</v>
      </c>
      <c r="D75" s="389"/>
      <c r="E75" s="369" t="s">
        <v>513</v>
      </c>
      <c r="F75" s="388">
        <v>3.2910601341224266E-11</v>
      </c>
      <c r="G75" s="389" t="s">
        <v>569</v>
      </c>
      <c r="H75" s="389" t="s">
        <v>519</v>
      </c>
      <c r="I75" s="389" t="s">
        <v>649</v>
      </c>
      <c r="J75" s="389" t="s">
        <v>522</v>
      </c>
      <c r="K75" s="389" t="s">
        <v>546</v>
      </c>
    </row>
    <row r="76" spans="1:11" x14ac:dyDescent="0.35">
      <c r="A76" s="390" t="s">
        <v>549</v>
      </c>
      <c r="B76" s="372" t="s">
        <v>527</v>
      </c>
      <c r="C76" s="363">
        <v>30</v>
      </c>
      <c r="D76" s="389"/>
      <c r="E76" s="360" t="s">
        <v>514</v>
      </c>
      <c r="F76" s="388">
        <v>4.6968876961770893E-9</v>
      </c>
      <c r="G76" s="389" t="s">
        <v>569</v>
      </c>
      <c r="H76" s="389" t="s">
        <v>519</v>
      </c>
      <c r="I76" s="389" t="s">
        <v>649</v>
      </c>
      <c r="J76" s="389" t="s">
        <v>522</v>
      </c>
      <c r="K76" s="389" t="s">
        <v>546</v>
      </c>
    </row>
    <row r="77" spans="1:11" x14ac:dyDescent="0.35">
      <c r="A77" s="390" t="s">
        <v>549</v>
      </c>
      <c r="B77" s="372" t="s">
        <v>527</v>
      </c>
      <c r="C77" s="363">
        <v>30</v>
      </c>
      <c r="D77" s="389"/>
      <c r="E77" s="360" t="s">
        <v>515</v>
      </c>
      <c r="F77" s="388">
        <v>1.2442729801634577E-11</v>
      </c>
      <c r="G77" s="389" t="s">
        <v>569</v>
      </c>
      <c r="H77" s="389" t="s">
        <v>519</v>
      </c>
      <c r="I77" s="389" t="s">
        <v>649</v>
      </c>
      <c r="J77" s="389" t="s">
        <v>522</v>
      </c>
      <c r="K77" s="389" t="s">
        <v>546</v>
      </c>
    </row>
    <row r="78" spans="1:11" x14ac:dyDescent="0.35">
      <c r="A78" s="390" t="s">
        <v>549</v>
      </c>
      <c r="B78" s="372" t="s">
        <v>527</v>
      </c>
      <c r="C78" s="363">
        <v>30</v>
      </c>
      <c r="D78" s="389"/>
      <c r="E78" s="360" t="s">
        <v>516</v>
      </c>
      <c r="F78" s="388">
        <v>3.2635471929987546E-6</v>
      </c>
      <c r="G78" s="389" t="s">
        <v>569</v>
      </c>
      <c r="H78" s="389" t="s">
        <v>519</v>
      </c>
      <c r="I78" s="389" t="s">
        <v>649</v>
      </c>
      <c r="J78" s="389" t="s">
        <v>522</v>
      </c>
      <c r="K78" s="389" t="s">
        <v>546</v>
      </c>
    </row>
    <row r="79" spans="1:11" x14ac:dyDescent="0.35">
      <c r="A79" s="390" t="s">
        <v>550</v>
      </c>
      <c r="B79" s="373" t="s">
        <v>528</v>
      </c>
      <c r="C79" s="362">
        <v>666.8</v>
      </c>
      <c r="D79" s="389" t="s">
        <v>573</v>
      </c>
      <c r="E79" s="360" t="s">
        <v>507</v>
      </c>
      <c r="F79" s="387">
        <v>2.7749907770242629E-10</v>
      </c>
      <c r="G79" s="389" t="s">
        <v>569</v>
      </c>
      <c r="H79" s="389" t="s">
        <v>519</v>
      </c>
      <c r="I79" s="389" t="s">
        <v>649</v>
      </c>
      <c r="J79" s="389" t="s">
        <v>522</v>
      </c>
      <c r="K79" s="389"/>
    </row>
    <row r="80" spans="1:11" x14ac:dyDescent="0.35">
      <c r="A80" s="390" t="s">
        <v>550</v>
      </c>
      <c r="B80" s="373" t="s">
        <v>528</v>
      </c>
      <c r="C80" s="362">
        <v>666.8</v>
      </c>
      <c r="D80" s="389" t="s">
        <v>573</v>
      </c>
      <c r="E80" s="360" t="s">
        <v>517</v>
      </c>
      <c r="F80" s="387">
        <v>8.9743018120940521E-10</v>
      </c>
      <c r="G80" s="389" t="s">
        <v>569</v>
      </c>
      <c r="H80" s="389" t="s">
        <v>519</v>
      </c>
      <c r="I80" s="389" t="s">
        <v>649</v>
      </c>
      <c r="J80" s="389" t="s">
        <v>522</v>
      </c>
      <c r="K80" s="389"/>
    </row>
    <row r="81" spans="1:11" x14ac:dyDescent="0.35">
      <c r="A81" s="390" t="s">
        <v>550</v>
      </c>
      <c r="B81" s="373" t="s">
        <v>528</v>
      </c>
      <c r="C81" s="362">
        <v>666.8</v>
      </c>
      <c r="D81" s="389" t="s">
        <v>573</v>
      </c>
      <c r="E81" s="360" t="s">
        <v>508</v>
      </c>
      <c r="F81" s="387">
        <v>4.4881594375719345E-9</v>
      </c>
      <c r="G81" s="389" t="s">
        <v>569</v>
      </c>
      <c r="H81" s="389" t="s">
        <v>519</v>
      </c>
      <c r="I81" s="389" t="s">
        <v>649</v>
      </c>
      <c r="J81" s="389" t="s">
        <v>522</v>
      </c>
      <c r="K81" s="389"/>
    </row>
    <row r="82" spans="1:11" x14ac:dyDescent="0.35">
      <c r="A82" s="390" t="s">
        <v>550</v>
      </c>
      <c r="B82" s="373" t="s">
        <v>528</v>
      </c>
      <c r="C82" s="362">
        <v>666.8</v>
      </c>
      <c r="D82" s="389" t="s">
        <v>573</v>
      </c>
      <c r="E82" s="360" t="s">
        <v>509</v>
      </c>
      <c r="F82" s="387">
        <v>2.2394009683668431E-10</v>
      </c>
      <c r="G82" s="389" t="s">
        <v>569</v>
      </c>
      <c r="H82" s="389" t="s">
        <v>519</v>
      </c>
      <c r="I82" s="389" t="s">
        <v>649</v>
      </c>
      <c r="J82" s="389" t="s">
        <v>522</v>
      </c>
      <c r="K82" s="389"/>
    </row>
    <row r="83" spans="1:11" x14ac:dyDescent="0.35">
      <c r="A83" s="390" t="s">
        <v>550</v>
      </c>
      <c r="B83" s="373" t="s">
        <v>528</v>
      </c>
      <c r="C83" s="362">
        <v>666.8</v>
      </c>
      <c r="D83" s="389" t="s">
        <v>573</v>
      </c>
      <c r="E83" s="360" t="s">
        <v>510</v>
      </c>
      <c r="F83" s="387">
        <v>1.7634336992967409E-10</v>
      </c>
      <c r="G83" s="389" t="s">
        <v>569</v>
      </c>
      <c r="H83" s="389" t="s">
        <v>519</v>
      </c>
      <c r="I83" s="389" t="s">
        <v>649</v>
      </c>
      <c r="J83" s="389" t="s">
        <v>522</v>
      </c>
      <c r="K83" s="389"/>
    </row>
    <row r="84" spans="1:11" x14ac:dyDescent="0.35">
      <c r="A84" s="390" t="s">
        <v>550</v>
      </c>
      <c r="B84" s="373" t="s">
        <v>528</v>
      </c>
      <c r="C84" s="362">
        <v>666.8</v>
      </c>
      <c r="D84" s="389" t="s">
        <v>573</v>
      </c>
      <c r="E84" s="360" t="s">
        <v>511</v>
      </c>
      <c r="F84" s="387">
        <v>1.272845071188296E-9</v>
      </c>
      <c r="G84" s="389" t="s">
        <v>569</v>
      </c>
      <c r="H84" s="389" t="s">
        <v>519</v>
      </c>
      <c r="I84" s="389" t="s">
        <v>649</v>
      </c>
      <c r="J84" s="389" t="s">
        <v>522</v>
      </c>
      <c r="K84" s="389"/>
    </row>
    <row r="85" spans="1:11" x14ac:dyDescent="0.35">
      <c r="A85" s="390" t="s">
        <v>550</v>
      </c>
      <c r="B85" s="373" t="s">
        <v>528</v>
      </c>
      <c r="C85" s="362">
        <v>666.8</v>
      </c>
      <c r="D85" s="389" t="s">
        <v>573</v>
      </c>
      <c r="E85" s="369" t="s">
        <v>512</v>
      </c>
      <c r="F85" s="387">
        <v>1.9636525170711406E-11</v>
      </c>
      <c r="G85" s="389" t="s">
        <v>569</v>
      </c>
      <c r="H85" s="389" t="s">
        <v>519</v>
      </c>
      <c r="I85" s="389" t="s">
        <v>649</v>
      </c>
      <c r="J85" s="389" t="s">
        <v>522</v>
      </c>
      <c r="K85" s="389"/>
    </row>
    <row r="86" spans="1:11" x14ac:dyDescent="0.35">
      <c r="A86" s="390" t="s">
        <v>550</v>
      </c>
      <c r="B86" s="373" t="s">
        <v>528</v>
      </c>
      <c r="C86" s="362">
        <v>666.8</v>
      </c>
      <c r="D86" s="389" t="s">
        <v>573</v>
      </c>
      <c r="E86" s="369" t="s">
        <v>513</v>
      </c>
      <c r="F86" s="387">
        <v>9.8254126485796053E-11</v>
      </c>
      <c r="G86" s="389" t="s">
        <v>569</v>
      </c>
      <c r="H86" s="389" t="s">
        <v>519</v>
      </c>
      <c r="I86" s="389" t="s">
        <v>649</v>
      </c>
      <c r="J86" s="389" t="s">
        <v>522</v>
      </c>
      <c r="K86" s="389"/>
    </row>
    <row r="87" spans="1:11" x14ac:dyDescent="0.35">
      <c r="A87" s="390" t="s">
        <v>550</v>
      </c>
      <c r="B87" s="373" t="s">
        <v>528</v>
      </c>
      <c r="C87" s="362">
        <v>666.8</v>
      </c>
      <c r="D87" s="389" t="s">
        <v>573</v>
      </c>
      <c r="E87" s="360" t="s">
        <v>514</v>
      </c>
      <c r="F87" s="387">
        <v>1.5484896877404881E-9</v>
      </c>
      <c r="G87" s="389" t="s">
        <v>569</v>
      </c>
      <c r="H87" s="389" t="s">
        <v>519</v>
      </c>
      <c r="I87" s="389" t="s">
        <v>649</v>
      </c>
      <c r="J87" s="389" t="s">
        <v>522</v>
      </c>
      <c r="K87" s="389"/>
    </row>
    <row r="88" spans="1:11" x14ac:dyDescent="0.35">
      <c r="A88" s="390" t="s">
        <v>550</v>
      </c>
      <c r="B88" s="373" t="s">
        <v>528</v>
      </c>
      <c r="C88" s="362">
        <v>666.8</v>
      </c>
      <c r="D88" s="389" t="s">
        <v>573</v>
      </c>
      <c r="E88" s="360" t="s">
        <v>515</v>
      </c>
      <c r="F88" s="387">
        <v>1.5756061581749259E-11</v>
      </c>
      <c r="G88" s="389" t="s">
        <v>569</v>
      </c>
      <c r="H88" s="389" t="s">
        <v>519</v>
      </c>
      <c r="I88" s="389" t="s">
        <v>649</v>
      </c>
      <c r="J88" s="389" t="s">
        <v>522</v>
      </c>
      <c r="K88" s="389"/>
    </row>
    <row r="89" spans="1:11" x14ac:dyDescent="0.35">
      <c r="A89" s="390" t="s">
        <v>550</v>
      </c>
      <c r="B89" s="373" t="s">
        <v>528</v>
      </c>
      <c r="C89" s="362">
        <v>666.8</v>
      </c>
      <c r="D89" s="389" t="s">
        <v>573</v>
      </c>
      <c r="E89" s="360" t="s">
        <v>516</v>
      </c>
      <c r="F89" s="387">
        <v>9.3911886211268202E-7</v>
      </c>
      <c r="G89" s="389" t="s">
        <v>569</v>
      </c>
      <c r="H89" s="389" t="s">
        <v>519</v>
      </c>
      <c r="I89" s="389" t="s">
        <v>649</v>
      </c>
      <c r="J89" s="389" t="s">
        <v>522</v>
      </c>
      <c r="K89" s="389"/>
    </row>
    <row r="90" spans="1:11" ht="26" x14ac:dyDescent="0.35">
      <c r="A90" s="390" t="s">
        <v>550</v>
      </c>
      <c r="B90" s="372" t="s">
        <v>523</v>
      </c>
      <c r="C90" s="361">
        <v>1560.0000000000002</v>
      </c>
      <c r="D90" s="389"/>
      <c r="E90" s="360" t="s">
        <v>507</v>
      </c>
      <c r="F90" s="388">
        <v>1.8171573150639048E-10</v>
      </c>
      <c r="G90" s="389" t="s">
        <v>569</v>
      </c>
      <c r="H90" s="389" t="s">
        <v>519</v>
      </c>
      <c r="I90" s="389" t="s">
        <v>649</v>
      </c>
      <c r="J90" s="389" t="s">
        <v>522</v>
      </c>
      <c r="K90" s="389"/>
    </row>
    <row r="91" spans="1:11" ht="26" x14ac:dyDescent="0.35">
      <c r="A91" s="390" t="s">
        <v>550</v>
      </c>
      <c r="B91" s="372" t="s">
        <v>523</v>
      </c>
      <c r="C91" s="361">
        <v>1560.0000000000002</v>
      </c>
      <c r="D91" s="389"/>
      <c r="E91" s="360" t="s">
        <v>517</v>
      </c>
      <c r="F91" s="388">
        <v>4.0722730718724528E-10</v>
      </c>
      <c r="G91" s="389" t="s">
        <v>569</v>
      </c>
      <c r="H91" s="389" t="s">
        <v>519</v>
      </c>
      <c r="I91" s="389" t="s">
        <v>649</v>
      </c>
      <c r="J91" s="389" t="s">
        <v>522</v>
      </c>
      <c r="K91" s="389"/>
    </row>
    <row r="92" spans="1:11" ht="26" x14ac:dyDescent="0.35">
      <c r="A92" s="390" t="s">
        <v>550</v>
      </c>
      <c r="B92" s="372" t="s">
        <v>523</v>
      </c>
      <c r="C92" s="361">
        <v>1560.0000000000002</v>
      </c>
      <c r="D92" s="389"/>
      <c r="E92" s="360" t="s">
        <v>508</v>
      </c>
      <c r="F92" s="388">
        <v>4.4571521129885466E-9</v>
      </c>
      <c r="G92" s="389" t="s">
        <v>569</v>
      </c>
      <c r="H92" s="389" t="s">
        <v>519</v>
      </c>
      <c r="I92" s="389" t="s">
        <v>649</v>
      </c>
      <c r="J92" s="389" t="s">
        <v>522</v>
      </c>
      <c r="K92" s="389"/>
    </row>
    <row r="93" spans="1:11" ht="26" x14ac:dyDescent="0.35">
      <c r="A93" s="390" t="s">
        <v>550</v>
      </c>
      <c r="B93" s="372" t="s">
        <v>523</v>
      </c>
      <c r="C93" s="361">
        <v>1560.0000000000002</v>
      </c>
      <c r="D93" s="389"/>
      <c r="E93" s="360" t="s">
        <v>509</v>
      </c>
      <c r="F93" s="388">
        <v>3.8627617487906263E-10</v>
      </c>
      <c r="G93" s="389" t="s">
        <v>569</v>
      </c>
      <c r="H93" s="389" t="s">
        <v>519</v>
      </c>
      <c r="I93" s="389" t="s">
        <v>649</v>
      </c>
      <c r="J93" s="389" t="s">
        <v>522</v>
      </c>
      <c r="K93" s="389"/>
    </row>
    <row r="94" spans="1:11" ht="26" x14ac:dyDescent="0.35">
      <c r="A94" s="390" t="s">
        <v>550</v>
      </c>
      <c r="B94" s="372" t="s">
        <v>523</v>
      </c>
      <c r="C94" s="361">
        <v>1560.0000000000002</v>
      </c>
      <c r="D94" s="389"/>
      <c r="E94" s="360" t="s">
        <v>510</v>
      </c>
      <c r="F94" s="388">
        <v>3.5521394909412895E-10</v>
      </c>
      <c r="G94" s="389" t="s">
        <v>569</v>
      </c>
      <c r="H94" s="389" t="s">
        <v>519</v>
      </c>
      <c r="I94" s="389" t="s">
        <v>649</v>
      </c>
      <c r="J94" s="389" t="s">
        <v>522</v>
      </c>
      <c r="K94" s="389"/>
    </row>
    <row r="95" spans="1:11" ht="26" x14ac:dyDescent="0.35">
      <c r="A95" s="390" t="s">
        <v>550</v>
      </c>
      <c r="B95" s="372" t="s">
        <v>523</v>
      </c>
      <c r="C95" s="361">
        <v>1560.0000000000002</v>
      </c>
      <c r="D95" s="389"/>
      <c r="E95" s="360" t="s">
        <v>511</v>
      </c>
      <c r="F95" s="388">
        <v>3.0691457276883798E-9</v>
      </c>
      <c r="G95" s="389" t="s">
        <v>569</v>
      </c>
      <c r="H95" s="389" t="s">
        <v>519</v>
      </c>
      <c r="I95" s="389" t="s">
        <v>649</v>
      </c>
      <c r="J95" s="389" t="s">
        <v>522</v>
      </c>
      <c r="K95" s="389"/>
    </row>
    <row r="96" spans="1:11" ht="26" x14ac:dyDescent="0.35">
      <c r="A96" s="390" t="s">
        <v>550</v>
      </c>
      <c r="B96" s="372" t="s">
        <v>523</v>
      </c>
      <c r="C96" s="361">
        <v>1560.0000000000002</v>
      </c>
      <c r="D96" s="389"/>
      <c r="E96" s="369" t="s">
        <v>512</v>
      </c>
      <c r="F96" s="388">
        <v>5.3338283883859743E-11</v>
      </c>
      <c r="G96" s="389" t="s">
        <v>569</v>
      </c>
      <c r="H96" s="389" t="s">
        <v>519</v>
      </c>
      <c r="I96" s="389" t="s">
        <v>649</v>
      </c>
      <c r="J96" s="389" t="s">
        <v>522</v>
      </c>
      <c r="K96" s="389"/>
    </row>
    <row r="97" spans="1:11" ht="26" x14ac:dyDescent="0.35">
      <c r="A97" s="390" t="s">
        <v>550</v>
      </c>
      <c r="B97" s="372" t="s">
        <v>523</v>
      </c>
      <c r="C97" s="361">
        <v>1560.0000000000002</v>
      </c>
      <c r="D97" s="389"/>
      <c r="E97" s="369" t="s">
        <v>513</v>
      </c>
      <c r="F97" s="388">
        <v>1.3827321831282532E-10</v>
      </c>
      <c r="G97" s="389" t="s">
        <v>569</v>
      </c>
      <c r="H97" s="389" t="s">
        <v>519</v>
      </c>
      <c r="I97" s="389" t="s">
        <v>649</v>
      </c>
      <c r="J97" s="389" t="s">
        <v>522</v>
      </c>
      <c r="K97" s="389"/>
    </row>
    <row r="98" spans="1:11" ht="26" x14ac:dyDescent="0.35">
      <c r="A98" s="390" t="s">
        <v>550</v>
      </c>
      <c r="B98" s="372" t="s">
        <v>523</v>
      </c>
      <c r="C98" s="361">
        <v>1560.0000000000002</v>
      </c>
      <c r="D98" s="389"/>
      <c r="E98" s="360" t="s">
        <v>514</v>
      </c>
      <c r="F98" s="388">
        <v>2.2595969434294198E-10</v>
      </c>
      <c r="G98" s="389" t="s">
        <v>569</v>
      </c>
      <c r="H98" s="389" t="s">
        <v>519</v>
      </c>
      <c r="I98" s="389" t="s">
        <v>649</v>
      </c>
      <c r="J98" s="389" t="s">
        <v>522</v>
      </c>
      <c r="K98" s="389"/>
    </row>
    <row r="99" spans="1:11" ht="26" x14ac:dyDescent="0.35">
      <c r="A99" s="390" t="s">
        <v>550</v>
      </c>
      <c r="B99" s="372" t="s">
        <v>523</v>
      </c>
      <c r="C99" s="361">
        <v>1560.0000000000002</v>
      </c>
      <c r="D99" s="389"/>
      <c r="E99" s="360" t="s">
        <v>515</v>
      </c>
      <c r="F99" s="388">
        <v>4.5800329824335772E-12</v>
      </c>
      <c r="G99" s="389" t="s">
        <v>569</v>
      </c>
      <c r="H99" s="389" t="s">
        <v>519</v>
      </c>
      <c r="I99" s="389" t="s">
        <v>649</v>
      </c>
      <c r="J99" s="389" t="s">
        <v>522</v>
      </c>
      <c r="K99" s="389"/>
    </row>
    <row r="100" spans="1:11" ht="26" x14ac:dyDescent="0.35">
      <c r="A100" s="390" t="s">
        <v>550</v>
      </c>
      <c r="B100" s="372" t="s">
        <v>523</v>
      </c>
      <c r="C100" s="361">
        <v>1560.0000000000002</v>
      </c>
      <c r="D100" s="389"/>
      <c r="E100" s="360" t="s">
        <v>516</v>
      </c>
      <c r="F100" s="388">
        <v>2.0021483778486159E-7</v>
      </c>
      <c r="G100" s="389" t="s">
        <v>569</v>
      </c>
      <c r="H100" s="389" t="s">
        <v>519</v>
      </c>
      <c r="I100" s="389" t="s">
        <v>649</v>
      </c>
      <c r="J100" s="389" t="s">
        <v>522</v>
      </c>
      <c r="K100" s="389"/>
    </row>
    <row r="101" spans="1:11" x14ac:dyDescent="0.35">
      <c r="A101" s="390" t="s">
        <v>550</v>
      </c>
      <c r="B101" s="372" t="s">
        <v>524</v>
      </c>
      <c r="C101" s="361">
        <v>520</v>
      </c>
      <c r="D101" s="389"/>
      <c r="E101" s="360" t="s">
        <v>507</v>
      </c>
      <c r="F101" s="388">
        <v>3.0215438684477058E-10</v>
      </c>
      <c r="G101" s="389" t="s">
        <v>569</v>
      </c>
      <c r="H101" s="389" t="s">
        <v>519</v>
      </c>
      <c r="I101" s="389" t="s">
        <v>649</v>
      </c>
      <c r="J101" s="389" t="s">
        <v>522</v>
      </c>
      <c r="K101" s="389"/>
    </row>
    <row r="102" spans="1:11" x14ac:dyDescent="0.35">
      <c r="A102" s="390" t="s">
        <v>550</v>
      </c>
      <c r="B102" s="372" t="s">
        <v>524</v>
      </c>
      <c r="C102" s="361">
        <v>520</v>
      </c>
      <c r="D102" s="389"/>
      <c r="E102" s="360" t="s">
        <v>517</v>
      </c>
      <c r="F102" s="388">
        <v>2.2663294002336179E-9</v>
      </c>
      <c r="G102" s="389" t="s">
        <v>569</v>
      </c>
      <c r="H102" s="389" t="s">
        <v>519</v>
      </c>
      <c r="I102" s="389" t="s">
        <v>649</v>
      </c>
      <c r="J102" s="389" t="s">
        <v>522</v>
      </c>
      <c r="K102" s="389"/>
    </row>
    <row r="103" spans="1:11" x14ac:dyDescent="0.35">
      <c r="A103" s="390" t="s">
        <v>550</v>
      </c>
      <c r="B103" s="372" t="s">
        <v>524</v>
      </c>
      <c r="C103" s="361">
        <v>520</v>
      </c>
      <c r="D103" s="389"/>
      <c r="E103" s="360" t="s">
        <v>508</v>
      </c>
      <c r="F103" s="388">
        <v>9.7510317641933722E-9</v>
      </c>
      <c r="G103" s="389" t="s">
        <v>569</v>
      </c>
      <c r="H103" s="389" t="s">
        <v>519</v>
      </c>
      <c r="I103" s="389" t="s">
        <v>649</v>
      </c>
      <c r="J103" s="389" t="s">
        <v>522</v>
      </c>
      <c r="K103" s="389"/>
    </row>
    <row r="104" spans="1:11" x14ac:dyDescent="0.35">
      <c r="A104" s="390" t="s">
        <v>550</v>
      </c>
      <c r="B104" s="372" t="s">
        <v>524</v>
      </c>
      <c r="C104" s="361">
        <v>520</v>
      </c>
      <c r="D104" s="389"/>
      <c r="E104" s="360" t="s">
        <v>509</v>
      </c>
      <c r="F104" s="388">
        <v>3.3012406172081158E-10</v>
      </c>
      <c r="G104" s="389" t="s">
        <v>569</v>
      </c>
      <c r="H104" s="389" t="s">
        <v>519</v>
      </c>
      <c r="I104" s="389" t="s">
        <v>649</v>
      </c>
      <c r="J104" s="389" t="s">
        <v>522</v>
      </c>
      <c r="K104" s="389"/>
    </row>
    <row r="105" spans="1:11" x14ac:dyDescent="0.35">
      <c r="A105" s="390" t="s">
        <v>550</v>
      </c>
      <c r="B105" s="372" t="s">
        <v>524</v>
      </c>
      <c r="C105" s="361">
        <v>520</v>
      </c>
      <c r="D105" s="389"/>
      <c r="E105" s="360" t="s">
        <v>510</v>
      </c>
      <c r="F105" s="388">
        <v>3.1775971932328141E-10</v>
      </c>
      <c r="G105" s="389" t="s">
        <v>569</v>
      </c>
      <c r="H105" s="389" t="s">
        <v>519</v>
      </c>
      <c r="I105" s="389" t="s">
        <v>649</v>
      </c>
      <c r="J105" s="389" t="s">
        <v>522</v>
      </c>
      <c r="K105" s="389"/>
    </row>
    <row r="106" spans="1:11" x14ac:dyDescent="0.35">
      <c r="A106" s="390" t="s">
        <v>550</v>
      </c>
      <c r="B106" s="372" t="s">
        <v>524</v>
      </c>
      <c r="C106" s="361">
        <v>520</v>
      </c>
      <c r="D106" s="389"/>
      <c r="E106" s="360" t="s">
        <v>511</v>
      </c>
      <c r="F106" s="388">
        <v>1.110210315478001E-10</v>
      </c>
      <c r="G106" s="389" t="s">
        <v>569</v>
      </c>
      <c r="H106" s="389" t="s">
        <v>519</v>
      </c>
      <c r="I106" s="389" t="s">
        <v>649</v>
      </c>
      <c r="J106" s="389" t="s">
        <v>522</v>
      </c>
      <c r="K106" s="389"/>
    </row>
    <row r="107" spans="1:11" x14ac:dyDescent="0.35">
      <c r="A107" s="390" t="s">
        <v>550</v>
      </c>
      <c r="B107" s="372" t="s">
        <v>524</v>
      </c>
      <c r="C107" s="361">
        <v>520</v>
      </c>
      <c r="D107" s="389"/>
      <c r="E107" s="369" t="s">
        <v>512</v>
      </c>
      <c r="F107" s="388">
        <v>4.8038013758382831E-11</v>
      </c>
      <c r="G107" s="389" t="s">
        <v>569</v>
      </c>
      <c r="H107" s="389" t="s">
        <v>519</v>
      </c>
      <c r="I107" s="389" t="s">
        <v>649</v>
      </c>
      <c r="J107" s="389" t="s">
        <v>522</v>
      </c>
      <c r="K107" s="389"/>
    </row>
    <row r="108" spans="1:11" x14ac:dyDescent="0.35">
      <c r="A108" s="390" t="s">
        <v>550</v>
      </c>
      <c r="B108" s="372" t="s">
        <v>524</v>
      </c>
      <c r="C108" s="361">
        <v>520</v>
      </c>
      <c r="D108" s="389"/>
      <c r="E108" s="369" t="s">
        <v>513</v>
      </c>
      <c r="F108" s="388">
        <v>1.2244393106576256E-10</v>
      </c>
      <c r="G108" s="389" t="s">
        <v>569</v>
      </c>
      <c r="H108" s="389" t="s">
        <v>519</v>
      </c>
      <c r="I108" s="389" t="s">
        <v>649</v>
      </c>
      <c r="J108" s="389" t="s">
        <v>522</v>
      </c>
      <c r="K108" s="389"/>
    </row>
    <row r="109" spans="1:11" x14ac:dyDescent="0.35">
      <c r="A109" s="390" t="s">
        <v>550</v>
      </c>
      <c r="B109" s="372" t="s">
        <v>524</v>
      </c>
      <c r="C109" s="361">
        <v>520</v>
      </c>
      <c r="D109" s="389"/>
      <c r="E109" s="360" t="s">
        <v>514</v>
      </c>
      <c r="F109" s="388">
        <v>1.1884963908781391E-9</v>
      </c>
      <c r="G109" s="389" t="s">
        <v>569</v>
      </c>
      <c r="H109" s="389" t="s">
        <v>519</v>
      </c>
      <c r="I109" s="389" t="s">
        <v>649</v>
      </c>
      <c r="J109" s="389" t="s">
        <v>522</v>
      </c>
      <c r="K109" s="389"/>
    </row>
    <row r="110" spans="1:11" x14ac:dyDescent="0.35">
      <c r="A110" s="390" t="s">
        <v>550</v>
      </c>
      <c r="B110" s="372" t="s">
        <v>524</v>
      </c>
      <c r="C110" s="361">
        <v>520</v>
      </c>
      <c r="D110" s="389"/>
      <c r="E110" s="360" t="s">
        <v>515</v>
      </c>
      <c r="F110" s="388">
        <v>2.3520447615883105E-11</v>
      </c>
      <c r="G110" s="389" t="s">
        <v>569</v>
      </c>
      <c r="H110" s="389" t="s">
        <v>519</v>
      </c>
      <c r="I110" s="389" t="s">
        <v>649</v>
      </c>
      <c r="J110" s="389" t="s">
        <v>522</v>
      </c>
      <c r="K110" s="389"/>
    </row>
    <row r="111" spans="1:11" x14ac:dyDescent="0.35">
      <c r="A111" s="390" t="s">
        <v>550</v>
      </c>
      <c r="B111" s="372" t="s">
        <v>524</v>
      </c>
      <c r="C111" s="361">
        <v>520</v>
      </c>
      <c r="D111" s="389"/>
      <c r="E111" s="360" t="s">
        <v>516</v>
      </c>
      <c r="F111" s="388">
        <v>9.6347854881957836E-7</v>
      </c>
      <c r="G111" s="389" t="s">
        <v>569</v>
      </c>
      <c r="H111" s="389" t="s">
        <v>519</v>
      </c>
      <c r="I111" s="389" t="s">
        <v>649</v>
      </c>
      <c r="J111" s="389" t="s">
        <v>522</v>
      </c>
      <c r="K111" s="389"/>
    </row>
    <row r="112" spans="1:11" x14ac:dyDescent="0.35">
      <c r="A112" s="390" t="s">
        <v>550</v>
      </c>
      <c r="B112" s="372" t="s">
        <v>525</v>
      </c>
      <c r="C112" s="361">
        <v>400</v>
      </c>
      <c r="D112" s="389"/>
      <c r="E112" s="360" t="s">
        <v>507</v>
      </c>
      <c r="F112" s="388">
        <v>1.437452156985659E-10</v>
      </c>
      <c r="G112" s="389" t="s">
        <v>569</v>
      </c>
      <c r="H112" s="389" t="s">
        <v>519</v>
      </c>
      <c r="I112" s="389" t="s">
        <v>649</v>
      </c>
      <c r="J112" s="389" t="s">
        <v>522</v>
      </c>
      <c r="K112" s="389"/>
    </row>
    <row r="113" spans="1:11" x14ac:dyDescent="0.35">
      <c r="A113" s="390" t="s">
        <v>550</v>
      </c>
      <c r="B113" s="372" t="s">
        <v>525</v>
      </c>
      <c r="C113" s="361">
        <v>400</v>
      </c>
      <c r="D113" s="389"/>
      <c r="E113" s="360" t="s">
        <v>517</v>
      </c>
      <c r="F113" s="388">
        <v>4.5548179735919319E-10</v>
      </c>
      <c r="G113" s="389" t="s">
        <v>569</v>
      </c>
      <c r="H113" s="389" t="s">
        <v>519</v>
      </c>
      <c r="I113" s="389" t="s">
        <v>649</v>
      </c>
      <c r="J113" s="389" t="s">
        <v>522</v>
      </c>
      <c r="K113" s="389"/>
    </row>
    <row r="114" spans="1:11" x14ac:dyDescent="0.35">
      <c r="A114" s="390" t="s">
        <v>550</v>
      </c>
      <c r="B114" s="372" t="s">
        <v>525</v>
      </c>
      <c r="C114" s="361">
        <v>400</v>
      </c>
      <c r="D114" s="389"/>
      <c r="E114" s="360" t="s">
        <v>508</v>
      </c>
      <c r="F114" s="388">
        <v>8.9222639045202668E-10</v>
      </c>
      <c r="G114" s="389" t="s">
        <v>569</v>
      </c>
      <c r="H114" s="389" t="s">
        <v>519</v>
      </c>
      <c r="I114" s="389" t="s">
        <v>649</v>
      </c>
      <c r="J114" s="389" t="s">
        <v>522</v>
      </c>
      <c r="K114" s="389"/>
    </row>
    <row r="115" spans="1:11" x14ac:dyDescent="0.35">
      <c r="A115" s="390" t="s">
        <v>550</v>
      </c>
      <c r="B115" s="372" t="s">
        <v>525</v>
      </c>
      <c r="C115" s="361">
        <v>400</v>
      </c>
      <c r="D115" s="389"/>
      <c r="E115" s="360" t="s">
        <v>509</v>
      </c>
      <c r="F115" s="388">
        <v>1.6025872862045516E-10</v>
      </c>
      <c r="G115" s="389" t="s">
        <v>569</v>
      </c>
      <c r="H115" s="389" t="s">
        <v>519</v>
      </c>
      <c r="I115" s="389" t="s">
        <v>649</v>
      </c>
      <c r="J115" s="389" t="s">
        <v>522</v>
      </c>
      <c r="K115" s="389"/>
    </row>
    <row r="116" spans="1:11" x14ac:dyDescent="0.35">
      <c r="A116" s="390" t="s">
        <v>550</v>
      </c>
      <c r="B116" s="372" t="s">
        <v>525</v>
      </c>
      <c r="C116" s="361">
        <v>400</v>
      </c>
      <c r="D116" s="389"/>
      <c r="E116" s="360" t="s">
        <v>510</v>
      </c>
      <c r="F116" s="388">
        <v>6.9437113365420647E-11</v>
      </c>
      <c r="G116" s="389" t="s">
        <v>569</v>
      </c>
      <c r="H116" s="389" t="s">
        <v>519</v>
      </c>
      <c r="I116" s="389" t="s">
        <v>649</v>
      </c>
      <c r="J116" s="389" t="s">
        <v>522</v>
      </c>
      <c r="K116" s="389"/>
    </row>
    <row r="117" spans="1:11" x14ac:dyDescent="0.35">
      <c r="A117" s="390" t="s">
        <v>550</v>
      </c>
      <c r="B117" s="372" t="s">
        <v>525</v>
      </c>
      <c r="C117" s="361">
        <v>400</v>
      </c>
      <c r="D117" s="389"/>
      <c r="E117" s="360" t="s">
        <v>511</v>
      </c>
      <c r="F117" s="388">
        <v>2.1943677657586466E-9</v>
      </c>
      <c r="G117" s="389" t="s">
        <v>569</v>
      </c>
      <c r="H117" s="389" t="s">
        <v>519</v>
      </c>
      <c r="I117" s="389" t="s">
        <v>649</v>
      </c>
      <c r="J117" s="389" t="s">
        <v>522</v>
      </c>
      <c r="K117" s="389"/>
    </row>
    <row r="118" spans="1:11" x14ac:dyDescent="0.35">
      <c r="A118" s="390" t="s">
        <v>550</v>
      </c>
      <c r="B118" s="372" t="s">
        <v>525</v>
      </c>
      <c r="C118" s="361">
        <v>400</v>
      </c>
      <c r="D118" s="389"/>
      <c r="E118" s="369" t="s">
        <v>512</v>
      </c>
      <c r="F118" s="388">
        <v>5.7027400552420661E-12</v>
      </c>
      <c r="G118" s="389" t="s">
        <v>569</v>
      </c>
      <c r="H118" s="389" t="s">
        <v>519</v>
      </c>
      <c r="I118" s="389" t="s">
        <v>649</v>
      </c>
      <c r="J118" s="389" t="s">
        <v>522</v>
      </c>
      <c r="K118" s="389"/>
    </row>
    <row r="119" spans="1:11" x14ac:dyDescent="0.35">
      <c r="A119" s="390" t="s">
        <v>550</v>
      </c>
      <c r="B119" s="372" t="s">
        <v>525</v>
      </c>
      <c r="C119" s="361">
        <v>400</v>
      </c>
      <c r="D119" s="389"/>
      <c r="E119" s="369" t="s">
        <v>513</v>
      </c>
      <c r="F119" s="388">
        <v>1.3461403552651058E-11</v>
      </c>
      <c r="G119" s="389" t="s">
        <v>569</v>
      </c>
      <c r="H119" s="389" t="s">
        <v>519</v>
      </c>
      <c r="I119" s="389" t="s">
        <v>649</v>
      </c>
      <c r="J119" s="389" t="s">
        <v>522</v>
      </c>
      <c r="K119" s="389"/>
    </row>
    <row r="120" spans="1:11" x14ac:dyDescent="0.35">
      <c r="A120" s="390" t="s">
        <v>550</v>
      </c>
      <c r="B120" s="372" t="s">
        <v>525</v>
      </c>
      <c r="C120" s="361">
        <v>400</v>
      </c>
      <c r="D120" s="389"/>
      <c r="E120" s="360" t="s">
        <v>514</v>
      </c>
      <c r="F120" s="388">
        <v>2.5220661465058429E-9</v>
      </c>
      <c r="G120" s="389" t="s">
        <v>569</v>
      </c>
      <c r="H120" s="389" t="s">
        <v>519</v>
      </c>
      <c r="I120" s="389" t="s">
        <v>649</v>
      </c>
      <c r="J120" s="389" t="s">
        <v>522</v>
      </c>
      <c r="K120" s="389"/>
    </row>
    <row r="121" spans="1:11" x14ac:dyDescent="0.35">
      <c r="A121" s="390" t="s">
        <v>550</v>
      </c>
      <c r="B121" s="372" t="s">
        <v>525</v>
      </c>
      <c r="C121" s="361">
        <v>400</v>
      </c>
      <c r="D121" s="389"/>
      <c r="E121" s="360" t="s">
        <v>515</v>
      </c>
      <c r="F121" s="388">
        <v>1.9926453406008366E-11</v>
      </c>
      <c r="G121" s="389" t="s">
        <v>569</v>
      </c>
      <c r="H121" s="389" t="s">
        <v>519</v>
      </c>
      <c r="I121" s="389" t="s">
        <v>649</v>
      </c>
      <c r="J121" s="389" t="s">
        <v>522</v>
      </c>
      <c r="K121" s="389"/>
    </row>
    <row r="122" spans="1:11" x14ac:dyDescent="0.35">
      <c r="A122" s="390" t="s">
        <v>550</v>
      </c>
      <c r="B122" s="372" t="s">
        <v>525</v>
      </c>
      <c r="C122" s="361">
        <v>400</v>
      </c>
      <c r="D122" s="389"/>
      <c r="E122" s="360" t="s">
        <v>516</v>
      </c>
      <c r="F122" s="388">
        <v>1.2715675435527148E-6</v>
      </c>
      <c r="G122" s="389" t="s">
        <v>569</v>
      </c>
      <c r="H122" s="389" t="s">
        <v>519</v>
      </c>
      <c r="I122" s="389" t="s">
        <v>649</v>
      </c>
      <c r="J122" s="389" t="s">
        <v>522</v>
      </c>
      <c r="K122" s="389"/>
    </row>
    <row r="123" spans="1:11" x14ac:dyDescent="0.35">
      <c r="A123" s="390" t="s">
        <v>550</v>
      </c>
      <c r="B123" s="372" t="s">
        <v>526</v>
      </c>
      <c r="C123" s="361">
        <v>800</v>
      </c>
      <c r="D123" s="389"/>
      <c r="E123" s="360" t="s">
        <v>507</v>
      </c>
      <c r="F123" s="388">
        <v>3.1334011590505612E-10</v>
      </c>
      <c r="G123" s="389" t="s">
        <v>569</v>
      </c>
      <c r="H123" s="389" t="s">
        <v>519</v>
      </c>
      <c r="I123" s="389" t="s">
        <v>649</v>
      </c>
      <c r="J123" s="389" t="s">
        <v>522</v>
      </c>
      <c r="K123" s="389"/>
    </row>
    <row r="124" spans="1:11" x14ac:dyDescent="0.35">
      <c r="A124" s="390" t="s">
        <v>550</v>
      </c>
      <c r="B124" s="372" t="s">
        <v>526</v>
      </c>
      <c r="C124" s="361">
        <v>800</v>
      </c>
      <c r="D124" s="389"/>
      <c r="E124" s="360" t="s">
        <v>517</v>
      </c>
      <c r="F124" s="388">
        <v>9.6837520920041029E-10</v>
      </c>
      <c r="G124" s="389" t="s">
        <v>569</v>
      </c>
      <c r="H124" s="389" t="s">
        <v>519</v>
      </c>
      <c r="I124" s="389" t="s">
        <v>649</v>
      </c>
      <c r="J124" s="389" t="s">
        <v>522</v>
      </c>
      <c r="K124" s="389"/>
    </row>
    <row r="125" spans="1:11" x14ac:dyDescent="0.35">
      <c r="A125" s="390" t="s">
        <v>550</v>
      </c>
      <c r="B125" s="372" t="s">
        <v>526</v>
      </c>
      <c r="C125" s="361">
        <v>800</v>
      </c>
      <c r="D125" s="389"/>
      <c r="E125" s="360" t="s">
        <v>508</v>
      </c>
      <c r="F125" s="388">
        <v>6.5323369794699389E-9</v>
      </c>
      <c r="G125" s="389" t="s">
        <v>569</v>
      </c>
      <c r="H125" s="389" t="s">
        <v>519</v>
      </c>
      <c r="I125" s="389" t="s">
        <v>649</v>
      </c>
      <c r="J125" s="389" t="s">
        <v>522</v>
      </c>
      <c r="K125" s="389"/>
    </row>
    <row r="126" spans="1:11" x14ac:dyDescent="0.35">
      <c r="A126" s="390" t="s">
        <v>550</v>
      </c>
      <c r="B126" s="372" t="s">
        <v>526</v>
      </c>
      <c r="C126" s="361">
        <v>800</v>
      </c>
      <c r="D126" s="389"/>
      <c r="E126" s="360" t="s">
        <v>509</v>
      </c>
      <c r="F126" s="388">
        <v>1.9806972891703144E-10</v>
      </c>
      <c r="G126" s="389" t="s">
        <v>569</v>
      </c>
      <c r="H126" s="389" t="s">
        <v>519</v>
      </c>
      <c r="I126" s="389" t="s">
        <v>649</v>
      </c>
      <c r="J126" s="389" t="s">
        <v>522</v>
      </c>
      <c r="K126" s="389"/>
    </row>
    <row r="127" spans="1:11" x14ac:dyDescent="0.35">
      <c r="A127" s="390" t="s">
        <v>550</v>
      </c>
      <c r="B127" s="372" t="s">
        <v>526</v>
      </c>
      <c r="C127" s="361">
        <v>800</v>
      </c>
      <c r="D127" s="389"/>
      <c r="E127" s="360" t="s">
        <v>510</v>
      </c>
      <c r="F127" s="388">
        <v>1.9062565230609854E-10</v>
      </c>
      <c r="G127" s="389" t="s">
        <v>569</v>
      </c>
      <c r="H127" s="389" t="s">
        <v>519</v>
      </c>
      <c r="I127" s="389" t="s">
        <v>649</v>
      </c>
      <c r="J127" s="389" t="s">
        <v>522</v>
      </c>
      <c r="K127" s="389"/>
    </row>
    <row r="128" spans="1:11" x14ac:dyDescent="0.35">
      <c r="A128" s="390" t="s">
        <v>550</v>
      </c>
      <c r="B128" s="372" t="s">
        <v>526</v>
      </c>
      <c r="C128" s="361">
        <v>800</v>
      </c>
      <c r="D128" s="389"/>
      <c r="E128" s="360" t="s">
        <v>511</v>
      </c>
      <c r="F128" s="388">
        <v>6.7707893679375984E-11</v>
      </c>
      <c r="G128" s="389" t="s">
        <v>569</v>
      </c>
      <c r="H128" s="389" t="s">
        <v>519</v>
      </c>
      <c r="I128" s="389" t="s">
        <v>649</v>
      </c>
      <c r="J128" s="389" t="s">
        <v>522</v>
      </c>
      <c r="K128" s="389"/>
    </row>
    <row r="129" spans="1:11" x14ac:dyDescent="0.35">
      <c r="A129" s="390" t="s">
        <v>550</v>
      </c>
      <c r="B129" s="372" t="s">
        <v>526</v>
      </c>
      <c r="C129" s="361">
        <v>800</v>
      </c>
      <c r="D129" s="389"/>
      <c r="E129" s="369" t="s">
        <v>512</v>
      </c>
      <c r="F129" s="388">
        <v>1.6878590630562005E-11</v>
      </c>
      <c r="G129" s="389" t="s">
        <v>569</v>
      </c>
      <c r="H129" s="389" t="s">
        <v>519</v>
      </c>
      <c r="I129" s="389" t="s">
        <v>649</v>
      </c>
      <c r="J129" s="389" t="s">
        <v>522</v>
      </c>
      <c r="K129" s="389"/>
    </row>
    <row r="130" spans="1:11" x14ac:dyDescent="0.35">
      <c r="A130" s="390" t="s">
        <v>550</v>
      </c>
      <c r="B130" s="372" t="s">
        <v>526</v>
      </c>
      <c r="C130" s="361">
        <v>800</v>
      </c>
      <c r="D130" s="389"/>
      <c r="E130" s="369" t="s">
        <v>513</v>
      </c>
      <c r="F130" s="388">
        <v>1.6319628212427011E-10</v>
      </c>
      <c r="G130" s="389" t="s">
        <v>569</v>
      </c>
      <c r="H130" s="389" t="s">
        <v>519</v>
      </c>
      <c r="I130" s="389" t="s">
        <v>649</v>
      </c>
      <c r="J130" s="389" t="s">
        <v>522</v>
      </c>
      <c r="K130" s="389"/>
    </row>
    <row r="131" spans="1:11" x14ac:dyDescent="0.35">
      <c r="A131" s="390" t="s">
        <v>550</v>
      </c>
      <c r="B131" s="372" t="s">
        <v>526</v>
      </c>
      <c r="C131" s="361">
        <v>800</v>
      </c>
      <c r="D131" s="389"/>
      <c r="E131" s="360" t="s">
        <v>514</v>
      </c>
      <c r="F131" s="388">
        <v>7.6210922303098943E-10</v>
      </c>
      <c r="G131" s="389" t="s">
        <v>569</v>
      </c>
      <c r="H131" s="389" t="s">
        <v>519</v>
      </c>
      <c r="I131" s="389" t="s">
        <v>649</v>
      </c>
      <c r="J131" s="389" t="s">
        <v>522</v>
      </c>
      <c r="K131" s="389"/>
    </row>
    <row r="132" spans="1:11" x14ac:dyDescent="0.35">
      <c r="A132" s="390" t="s">
        <v>550</v>
      </c>
      <c r="B132" s="372" t="s">
        <v>526</v>
      </c>
      <c r="C132" s="361">
        <v>800</v>
      </c>
      <c r="D132" s="389"/>
      <c r="E132" s="360" t="s">
        <v>515</v>
      </c>
      <c r="F132" s="388">
        <v>1.5194355009034594E-11</v>
      </c>
      <c r="G132" s="389" t="s">
        <v>569</v>
      </c>
      <c r="H132" s="389" t="s">
        <v>519</v>
      </c>
      <c r="I132" s="389" t="s">
        <v>649</v>
      </c>
      <c r="J132" s="389" t="s">
        <v>522</v>
      </c>
      <c r="K132" s="389"/>
    </row>
    <row r="133" spans="1:11" x14ac:dyDescent="0.35">
      <c r="A133" s="390" t="s">
        <v>550</v>
      </c>
      <c r="B133" s="372" t="s">
        <v>526</v>
      </c>
      <c r="C133" s="361">
        <v>800</v>
      </c>
      <c r="D133" s="389"/>
      <c r="E133" s="360" t="s">
        <v>516</v>
      </c>
      <c r="F133" s="388">
        <v>5.8773773096998292E-7</v>
      </c>
      <c r="G133" s="389" t="s">
        <v>569</v>
      </c>
      <c r="H133" s="389" t="s">
        <v>519</v>
      </c>
      <c r="I133" s="389" t="s">
        <v>649</v>
      </c>
      <c r="J133" s="389" t="s">
        <v>522</v>
      </c>
      <c r="K133" s="389"/>
    </row>
    <row r="134" spans="1:11" x14ac:dyDescent="0.35">
      <c r="A134" s="390" t="s">
        <v>550</v>
      </c>
      <c r="B134" s="372" t="s">
        <v>527</v>
      </c>
      <c r="C134" s="363">
        <v>30</v>
      </c>
      <c r="D134" s="389"/>
      <c r="E134" s="360" t="s">
        <v>507</v>
      </c>
      <c r="F134" s="388">
        <v>1.2957737459863928E-9</v>
      </c>
      <c r="G134" s="389" t="s">
        <v>569</v>
      </c>
      <c r="H134" s="389" t="s">
        <v>519</v>
      </c>
      <c r="I134" s="389" t="s">
        <v>649</v>
      </c>
      <c r="J134" s="389" t="s">
        <v>522</v>
      </c>
      <c r="K134" s="389"/>
    </row>
    <row r="135" spans="1:11" x14ac:dyDescent="0.35">
      <c r="A135" s="390" t="s">
        <v>550</v>
      </c>
      <c r="B135" s="372" t="s">
        <v>527</v>
      </c>
      <c r="C135" s="363">
        <v>30</v>
      </c>
      <c r="D135" s="389"/>
      <c r="E135" s="360" t="s">
        <v>517</v>
      </c>
      <c r="F135" s="388">
        <v>3.8955601107232793E-9</v>
      </c>
      <c r="G135" s="389" t="s">
        <v>569</v>
      </c>
      <c r="H135" s="389" t="s">
        <v>519</v>
      </c>
      <c r="I135" s="389" t="s">
        <v>649</v>
      </c>
      <c r="J135" s="389" t="s">
        <v>522</v>
      </c>
      <c r="K135" s="389"/>
    </row>
    <row r="136" spans="1:11" x14ac:dyDescent="0.35">
      <c r="A136" s="390" t="s">
        <v>550</v>
      </c>
      <c r="B136" s="372" t="s">
        <v>527</v>
      </c>
      <c r="C136" s="363">
        <v>30</v>
      </c>
      <c r="D136" s="389"/>
      <c r="E136" s="360" t="s">
        <v>508</v>
      </c>
      <c r="F136" s="388">
        <v>9.3451030676698063E-9</v>
      </c>
      <c r="G136" s="389" t="s">
        <v>569</v>
      </c>
      <c r="H136" s="389" t="s">
        <v>519</v>
      </c>
      <c r="I136" s="389" t="s">
        <v>649</v>
      </c>
      <c r="J136" s="389" t="s">
        <v>522</v>
      </c>
      <c r="K136" s="389"/>
    </row>
    <row r="137" spans="1:11" x14ac:dyDescent="0.35">
      <c r="A137" s="390" t="s">
        <v>550</v>
      </c>
      <c r="B137" s="372" t="s">
        <v>527</v>
      </c>
      <c r="C137" s="363">
        <v>30</v>
      </c>
      <c r="D137" s="389"/>
      <c r="E137" s="360" t="s">
        <v>509</v>
      </c>
      <c r="F137" s="388">
        <v>3.5102915806632377E-10</v>
      </c>
      <c r="G137" s="389" t="s">
        <v>569</v>
      </c>
      <c r="H137" s="389" t="s">
        <v>519</v>
      </c>
      <c r="I137" s="389" t="s">
        <v>649</v>
      </c>
      <c r="J137" s="389" t="s">
        <v>522</v>
      </c>
      <c r="K137" s="389"/>
    </row>
    <row r="138" spans="1:11" x14ac:dyDescent="0.35">
      <c r="A138" s="390" t="s">
        <v>550</v>
      </c>
      <c r="B138" s="372" t="s">
        <v>527</v>
      </c>
      <c r="C138" s="363">
        <v>30</v>
      </c>
      <c r="D138" s="389"/>
      <c r="E138" s="360" t="s">
        <v>510</v>
      </c>
      <c r="F138" s="388">
        <v>1.9695151853500275E-10</v>
      </c>
      <c r="G138" s="389" t="s">
        <v>569</v>
      </c>
      <c r="H138" s="389" t="s">
        <v>519</v>
      </c>
      <c r="I138" s="389" t="s">
        <v>649</v>
      </c>
      <c r="J138" s="389" t="s">
        <v>522</v>
      </c>
      <c r="K138" s="389"/>
    </row>
    <row r="139" spans="1:11" x14ac:dyDescent="0.35">
      <c r="A139" s="390" t="s">
        <v>550</v>
      </c>
      <c r="B139" s="372" t="s">
        <v>527</v>
      </c>
      <c r="C139" s="363">
        <v>30</v>
      </c>
      <c r="D139" s="389"/>
      <c r="E139" s="360" t="s">
        <v>511</v>
      </c>
      <c r="F139" s="388">
        <v>4.3107954365221478E-10</v>
      </c>
      <c r="G139" s="389" t="s">
        <v>569</v>
      </c>
      <c r="H139" s="389" t="s">
        <v>519</v>
      </c>
      <c r="I139" s="389" t="s">
        <v>649</v>
      </c>
      <c r="J139" s="389" t="s">
        <v>522</v>
      </c>
      <c r="K139" s="389"/>
    </row>
    <row r="140" spans="1:11" x14ac:dyDescent="0.35">
      <c r="A140" s="390" t="s">
        <v>550</v>
      </c>
      <c r="B140" s="372" t="s">
        <v>527</v>
      </c>
      <c r="C140" s="363">
        <v>30</v>
      </c>
      <c r="D140" s="389"/>
      <c r="E140" s="369" t="s">
        <v>512</v>
      </c>
      <c r="F140" s="388">
        <v>2.1425043942286167E-11</v>
      </c>
      <c r="G140" s="389" t="s">
        <v>569</v>
      </c>
      <c r="H140" s="389" t="s">
        <v>519</v>
      </c>
      <c r="I140" s="389" t="s">
        <v>649</v>
      </c>
      <c r="J140" s="389" t="s">
        <v>522</v>
      </c>
      <c r="K140" s="389"/>
    </row>
    <row r="141" spans="1:11" x14ac:dyDescent="0.35">
      <c r="A141" s="390" t="s">
        <v>550</v>
      </c>
      <c r="B141" s="372" t="s">
        <v>527</v>
      </c>
      <c r="C141" s="363">
        <v>30</v>
      </c>
      <c r="D141" s="389"/>
      <c r="E141" s="369" t="s">
        <v>513</v>
      </c>
      <c r="F141" s="388">
        <v>3.7770068898628373E-11</v>
      </c>
      <c r="G141" s="389" t="s">
        <v>569</v>
      </c>
      <c r="H141" s="389" t="s">
        <v>519</v>
      </c>
      <c r="I141" s="389" t="s">
        <v>649</v>
      </c>
      <c r="J141" s="389" t="s">
        <v>522</v>
      </c>
      <c r="K141" s="389"/>
    </row>
    <row r="142" spans="1:11" x14ac:dyDescent="0.35">
      <c r="A142" s="390" t="s">
        <v>550</v>
      </c>
      <c r="B142" s="372" t="s">
        <v>527</v>
      </c>
      <c r="C142" s="363">
        <v>30</v>
      </c>
      <c r="D142" s="389"/>
      <c r="E142" s="360" t="s">
        <v>514</v>
      </c>
      <c r="F142" s="388">
        <v>5.390414172454292E-9</v>
      </c>
      <c r="G142" s="389" t="s">
        <v>569</v>
      </c>
      <c r="H142" s="389" t="s">
        <v>519</v>
      </c>
      <c r="I142" s="389" t="s">
        <v>649</v>
      </c>
      <c r="J142" s="389" t="s">
        <v>522</v>
      </c>
      <c r="K142" s="389"/>
    </row>
    <row r="143" spans="1:11" x14ac:dyDescent="0.35">
      <c r="A143" s="390" t="s">
        <v>550</v>
      </c>
      <c r="B143" s="372" t="s">
        <v>527</v>
      </c>
      <c r="C143" s="363">
        <v>30</v>
      </c>
      <c r="D143" s="389"/>
      <c r="E143" s="360" t="s">
        <v>515</v>
      </c>
      <c r="F143" s="388">
        <v>1.4279981001321686E-11</v>
      </c>
      <c r="G143" s="389" t="s">
        <v>569</v>
      </c>
      <c r="H143" s="389" t="s">
        <v>519</v>
      </c>
      <c r="I143" s="389" t="s">
        <v>649</v>
      </c>
      <c r="J143" s="389" t="s">
        <v>522</v>
      </c>
      <c r="K143" s="389"/>
    </row>
    <row r="144" spans="1:11" x14ac:dyDescent="0.35">
      <c r="A144" s="390" t="s">
        <v>550</v>
      </c>
      <c r="B144" s="372" t="s">
        <v>527</v>
      </c>
      <c r="C144" s="363">
        <v>30</v>
      </c>
      <c r="D144" s="389"/>
      <c r="E144" s="360" t="s">
        <v>516</v>
      </c>
      <c r="F144" s="388">
        <v>3.7454314813471826E-6</v>
      </c>
      <c r="G144" s="389" t="s">
        <v>569</v>
      </c>
      <c r="H144" s="389" t="s">
        <v>519</v>
      </c>
      <c r="I144" s="389" t="s">
        <v>649</v>
      </c>
      <c r="J144" s="389" t="s">
        <v>522</v>
      </c>
      <c r="K144" s="389"/>
    </row>
    <row r="145" spans="1:11" x14ac:dyDescent="0.35">
      <c r="A145" s="390" t="s">
        <v>551</v>
      </c>
      <c r="B145" s="373" t="s">
        <v>528</v>
      </c>
      <c r="C145" s="362">
        <v>690</v>
      </c>
      <c r="D145" s="389" t="s">
        <v>574</v>
      </c>
      <c r="E145" s="360" t="s">
        <v>507</v>
      </c>
      <c r="F145" s="387">
        <v>3.529852139499617E-10</v>
      </c>
      <c r="G145" s="389" t="s">
        <v>569</v>
      </c>
      <c r="H145" s="389" t="s">
        <v>519</v>
      </c>
      <c r="I145" s="389" t="s">
        <v>649</v>
      </c>
      <c r="J145" s="389" t="s">
        <v>522</v>
      </c>
      <c r="K145" s="389" t="s">
        <v>552</v>
      </c>
    </row>
    <row r="146" spans="1:11" x14ac:dyDescent="0.35">
      <c r="A146" s="390" t="s">
        <v>551</v>
      </c>
      <c r="B146" s="373" t="s">
        <v>528</v>
      </c>
      <c r="C146" s="362">
        <v>690</v>
      </c>
      <c r="D146" s="389" t="s">
        <v>574</v>
      </c>
      <c r="E146" s="360" t="s">
        <v>517</v>
      </c>
      <c r="F146" s="387">
        <v>1.3479683768131594E-9</v>
      </c>
      <c r="G146" s="389" t="s">
        <v>569</v>
      </c>
      <c r="H146" s="389" t="s">
        <v>519</v>
      </c>
      <c r="I146" s="389" t="s">
        <v>649</v>
      </c>
      <c r="J146" s="389" t="s">
        <v>522</v>
      </c>
      <c r="K146" s="389" t="s">
        <v>552</v>
      </c>
    </row>
    <row r="147" spans="1:11" x14ac:dyDescent="0.35">
      <c r="A147" s="390" t="s">
        <v>551</v>
      </c>
      <c r="B147" s="373" t="s">
        <v>528</v>
      </c>
      <c r="C147" s="362">
        <v>690</v>
      </c>
      <c r="D147" s="389" t="s">
        <v>574</v>
      </c>
      <c r="E147" s="360" t="s">
        <v>508</v>
      </c>
      <c r="F147" s="387">
        <v>7.6781310773021489E-9</v>
      </c>
      <c r="G147" s="389" t="s">
        <v>569</v>
      </c>
      <c r="H147" s="389" t="s">
        <v>519</v>
      </c>
      <c r="I147" s="389" t="s">
        <v>649</v>
      </c>
      <c r="J147" s="389" t="s">
        <v>522</v>
      </c>
      <c r="K147" s="389" t="s">
        <v>552</v>
      </c>
    </row>
    <row r="148" spans="1:11" x14ac:dyDescent="0.35">
      <c r="A148" s="390" t="s">
        <v>551</v>
      </c>
      <c r="B148" s="373" t="s">
        <v>528</v>
      </c>
      <c r="C148" s="362">
        <v>690</v>
      </c>
      <c r="D148" s="389" t="s">
        <v>574</v>
      </c>
      <c r="E148" s="360" t="s">
        <v>509</v>
      </c>
      <c r="F148" s="387">
        <v>1.7757647785630414E-10</v>
      </c>
      <c r="G148" s="389" t="s">
        <v>569</v>
      </c>
      <c r="H148" s="389" t="s">
        <v>519</v>
      </c>
      <c r="I148" s="389" t="s">
        <v>649</v>
      </c>
      <c r="J148" s="389" t="s">
        <v>522</v>
      </c>
      <c r="K148" s="389" t="s">
        <v>552</v>
      </c>
    </row>
    <row r="149" spans="1:11" x14ac:dyDescent="0.35">
      <c r="A149" s="390" t="s">
        <v>551</v>
      </c>
      <c r="B149" s="373" t="s">
        <v>528</v>
      </c>
      <c r="C149" s="362">
        <v>690</v>
      </c>
      <c r="D149" s="389" t="s">
        <v>574</v>
      </c>
      <c r="E149" s="360" t="s">
        <v>510</v>
      </c>
      <c r="F149" s="387">
        <v>1.6308298330525631E-10</v>
      </c>
      <c r="G149" s="389" t="s">
        <v>569</v>
      </c>
      <c r="H149" s="389" t="s">
        <v>519</v>
      </c>
      <c r="I149" s="389" t="s">
        <v>649</v>
      </c>
      <c r="J149" s="389" t="s">
        <v>522</v>
      </c>
      <c r="K149" s="389" t="s">
        <v>552</v>
      </c>
    </row>
    <row r="150" spans="1:11" x14ac:dyDescent="0.35">
      <c r="A150" s="390" t="s">
        <v>551</v>
      </c>
      <c r="B150" s="373" t="s">
        <v>528</v>
      </c>
      <c r="C150" s="362">
        <v>690</v>
      </c>
      <c r="D150" s="389" t="s">
        <v>574</v>
      </c>
      <c r="E150" s="360" t="s">
        <v>511</v>
      </c>
      <c r="F150" s="387">
        <v>6.2002441913267056E-10</v>
      </c>
      <c r="G150" s="389" t="s">
        <v>569</v>
      </c>
      <c r="H150" s="389" t="s">
        <v>519</v>
      </c>
      <c r="I150" s="389" t="s">
        <v>649</v>
      </c>
      <c r="J150" s="389" t="s">
        <v>522</v>
      </c>
      <c r="K150" s="389" t="s">
        <v>552</v>
      </c>
    </row>
    <row r="151" spans="1:11" x14ac:dyDescent="0.35">
      <c r="A151" s="390" t="s">
        <v>551</v>
      </c>
      <c r="B151" s="373" t="s">
        <v>528</v>
      </c>
      <c r="C151" s="362">
        <v>690</v>
      </c>
      <c r="D151" s="389" t="s">
        <v>574</v>
      </c>
      <c r="E151" s="369" t="s">
        <v>512</v>
      </c>
      <c r="F151" s="387">
        <v>1.8788549742629739E-11</v>
      </c>
      <c r="G151" s="389" t="s">
        <v>569</v>
      </c>
      <c r="H151" s="389" t="s">
        <v>519</v>
      </c>
      <c r="I151" s="389" t="s">
        <v>649</v>
      </c>
      <c r="J151" s="389" t="s">
        <v>522</v>
      </c>
      <c r="K151" s="389" t="s">
        <v>552</v>
      </c>
    </row>
    <row r="152" spans="1:11" x14ac:dyDescent="0.35">
      <c r="A152" s="390" t="s">
        <v>551</v>
      </c>
      <c r="B152" s="373" t="s">
        <v>528</v>
      </c>
      <c r="C152" s="362">
        <v>690</v>
      </c>
      <c r="D152" s="389" t="s">
        <v>574</v>
      </c>
      <c r="E152" s="369" t="s">
        <v>513</v>
      </c>
      <c r="F152" s="387">
        <v>1.0198187600638475E-10</v>
      </c>
      <c r="G152" s="389" t="s">
        <v>569</v>
      </c>
      <c r="H152" s="389" t="s">
        <v>519</v>
      </c>
      <c r="I152" s="389" t="s">
        <v>649</v>
      </c>
      <c r="J152" s="389" t="s">
        <v>522</v>
      </c>
      <c r="K152" s="389" t="s">
        <v>552</v>
      </c>
    </row>
    <row r="153" spans="1:11" x14ac:dyDescent="0.35">
      <c r="A153" s="390" t="s">
        <v>551</v>
      </c>
      <c r="B153" s="373" t="s">
        <v>528</v>
      </c>
      <c r="C153" s="362">
        <v>690</v>
      </c>
      <c r="D153" s="389" t="s">
        <v>574</v>
      </c>
      <c r="E153" s="360" t="s">
        <v>514</v>
      </c>
      <c r="F153" s="387">
        <v>1.775044519893268E-9</v>
      </c>
      <c r="G153" s="389" t="s">
        <v>569</v>
      </c>
      <c r="H153" s="389" t="s">
        <v>519</v>
      </c>
      <c r="I153" s="389" t="s">
        <v>649</v>
      </c>
      <c r="J153" s="389" t="s">
        <v>522</v>
      </c>
      <c r="K153" s="389" t="s">
        <v>552</v>
      </c>
    </row>
    <row r="154" spans="1:11" x14ac:dyDescent="0.35">
      <c r="A154" s="390" t="s">
        <v>551</v>
      </c>
      <c r="B154" s="373" t="s">
        <v>528</v>
      </c>
      <c r="C154" s="362">
        <v>690</v>
      </c>
      <c r="D154" s="389" t="s">
        <v>574</v>
      </c>
      <c r="E154" s="360" t="s">
        <v>515</v>
      </c>
      <c r="F154" s="387">
        <v>1.7464952634433777E-11</v>
      </c>
      <c r="G154" s="389" t="s">
        <v>569</v>
      </c>
      <c r="H154" s="389" t="s">
        <v>519</v>
      </c>
      <c r="I154" s="389" t="s">
        <v>649</v>
      </c>
      <c r="J154" s="389" t="s">
        <v>522</v>
      </c>
      <c r="K154" s="389" t="s">
        <v>552</v>
      </c>
    </row>
    <row r="155" spans="1:11" x14ac:dyDescent="0.35">
      <c r="A155" s="390" t="s">
        <v>551</v>
      </c>
      <c r="B155" s="373" t="s">
        <v>528</v>
      </c>
      <c r="C155" s="362">
        <v>690</v>
      </c>
      <c r="D155" s="389" t="s">
        <v>574</v>
      </c>
      <c r="E155" s="360" t="s">
        <v>516</v>
      </c>
      <c r="F155" s="387">
        <v>8.3549007342970857E-7</v>
      </c>
      <c r="G155" s="389" t="s">
        <v>569</v>
      </c>
      <c r="H155" s="389" t="s">
        <v>519</v>
      </c>
      <c r="I155" s="389" t="s">
        <v>649</v>
      </c>
      <c r="J155" s="389" t="s">
        <v>522</v>
      </c>
      <c r="K155" s="389" t="s">
        <v>552</v>
      </c>
    </row>
    <row r="156" spans="1:11" x14ac:dyDescent="0.35">
      <c r="A156" s="390" t="s">
        <v>551</v>
      </c>
      <c r="B156" s="372" t="s">
        <v>524</v>
      </c>
      <c r="C156" s="361">
        <v>520</v>
      </c>
      <c r="D156" s="389"/>
      <c r="E156" s="360" t="s">
        <v>507</v>
      </c>
      <c r="F156" s="388">
        <v>2.8334472321208636E-10</v>
      </c>
      <c r="G156" s="389" t="s">
        <v>569</v>
      </c>
      <c r="H156" s="389" t="s">
        <v>519</v>
      </c>
      <c r="I156" s="389" t="s">
        <v>649</v>
      </c>
      <c r="J156" s="389" t="s">
        <v>522</v>
      </c>
      <c r="K156" s="389" t="s">
        <v>552</v>
      </c>
    </row>
    <row r="157" spans="1:11" x14ac:dyDescent="0.35">
      <c r="A157" s="390" t="s">
        <v>551</v>
      </c>
      <c r="B157" s="372" t="s">
        <v>524</v>
      </c>
      <c r="C157" s="361">
        <v>520</v>
      </c>
      <c r="D157" s="389"/>
      <c r="E157" s="360" t="s">
        <v>517</v>
      </c>
      <c r="F157" s="388">
        <v>1.6917990618919205E-9</v>
      </c>
      <c r="G157" s="389" t="s">
        <v>569</v>
      </c>
      <c r="H157" s="389" t="s">
        <v>519</v>
      </c>
      <c r="I157" s="389" t="s">
        <v>649</v>
      </c>
      <c r="J157" s="389" t="s">
        <v>522</v>
      </c>
      <c r="K157" s="389" t="s">
        <v>552</v>
      </c>
    </row>
    <row r="158" spans="1:11" x14ac:dyDescent="0.35">
      <c r="A158" s="390" t="s">
        <v>551</v>
      </c>
      <c r="B158" s="372" t="s">
        <v>524</v>
      </c>
      <c r="C158" s="361">
        <v>520</v>
      </c>
      <c r="D158" s="389"/>
      <c r="E158" s="360" t="s">
        <v>508</v>
      </c>
      <c r="F158" s="388">
        <v>9.3624893450350033E-9</v>
      </c>
      <c r="G158" s="389" t="s">
        <v>569</v>
      </c>
      <c r="H158" s="389" t="s">
        <v>519</v>
      </c>
      <c r="I158" s="389" t="s">
        <v>649</v>
      </c>
      <c r="J158" s="389" t="s">
        <v>522</v>
      </c>
      <c r="K158" s="389" t="s">
        <v>552</v>
      </c>
    </row>
    <row r="159" spans="1:11" x14ac:dyDescent="0.35">
      <c r="A159" s="390" t="s">
        <v>551</v>
      </c>
      <c r="B159" s="372" t="s">
        <v>524</v>
      </c>
      <c r="C159" s="361">
        <v>520</v>
      </c>
      <c r="D159" s="389"/>
      <c r="E159" s="360" t="s">
        <v>509</v>
      </c>
      <c r="F159" s="388">
        <v>1.7850846023395871E-10</v>
      </c>
      <c r="G159" s="389" t="s">
        <v>569</v>
      </c>
      <c r="H159" s="389" t="s">
        <v>519</v>
      </c>
      <c r="I159" s="389" t="s">
        <v>649</v>
      </c>
      <c r="J159" s="389" t="s">
        <v>522</v>
      </c>
      <c r="K159" s="389" t="s">
        <v>552</v>
      </c>
    </row>
    <row r="160" spans="1:11" x14ac:dyDescent="0.35">
      <c r="A160" s="390" t="s">
        <v>551</v>
      </c>
      <c r="B160" s="372" t="s">
        <v>524</v>
      </c>
      <c r="C160" s="361">
        <v>520</v>
      </c>
      <c r="D160" s="389"/>
      <c r="E160" s="360" t="s">
        <v>510</v>
      </c>
      <c r="F160" s="388">
        <v>1.7185943794370556E-10</v>
      </c>
      <c r="G160" s="389" t="s">
        <v>569</v>
      </c>
      <c r="H160" s="389" t="s">
        <v>519</v>
      </c>
      <c r="I160" s="389" t="s">
        <v>649</v>
      </c>
      <c r="J160" s="389" t="s">
        <v>522</v>
      </c>
      <c r="K160" s="389" t="s">
        <v>552</v>
      </c>
    </row>
    <row r="161" spans="1:11" x14ac:dyDescent="0.35">
      <c r="A161" s="390" t="s">
        <v>551</v>
      </c>
      <c r="B161" s="372" t="s">
        <v>524</v>
      </c>
      <c r="C161" s="361">
        <v>520</v>
      </c>
      <c r="D161" s="389"/>
      <c r="E161" s="360" t="s">
        <v>511</v>
      </c>
      <c r="F161" s="388">
        <v>1.4762653509974978E-9</v>
      </c>
      <c r="G161" s="389" t="s">
        <v>569</v>
      </c>
      <c r="H161" s="389" t="s">
        <v>519</v>
      </c>
      <c r="I161" s="389" t="s">
        <v>649</v>
      </c>
      <c r="J161" s="389" t="s">
        <v>522</v>
      </c>
      <c r="K161" s="389" t="s">
        <v>552</v>
      </c>
    </row>
    <row r="162" spans="1:11" x14ac:dyDescent="0.35">
      <c r="A162" s="390" t="s">
        <v>551</v>
      </c>
      <c r="B162" s="372" t="s">
        <v>524</v>
      </c>
      <c r="C162" s="361">
        <v>520</v>
      </c>
      <c r="D162" s="389"/>
      <c r="E162" s="369" t="s">
        <v>512</v>
      </c>
      <c r="F162" s="388">
        <v>2.6040942155125215E-11</v>
      </c>
      <c r="G162" s="389" t="s">
        <v>569</v>
      </c>
      <c r="H162" s="389" t="s">
        <v>519</v>
      </c>
      <c r="I162" s="389" t="s">
        <v>649</v>
      </c>
      <c r="J162" s="389" t="s">
        <v>522</v>
      </c>
      <c r="K162" s="389" t="s">
        <v>552</v>
      </c>
    </row>
    <row r="163" spans="1:11" x14ac:dyDescent="0.35">
      <c r="A163" s="390" t="s">
        <v>551</v>
      </c>
      <c r="B163" s="372" t="s">
        <v>524</v>
      </c>
      <c r="C163" s="361">
        <v>520</v>
      </c>
      <c r="D163" s="389"/>
      <c r="E163" s="369" t="s">
        <v>513</v>
      </c>
      <c r="F163" s="388">
        <v>6.6970949107647231E-11</v>
      </c>
      <c r="G163" s="389" t="s">
        <v>569</v>
      </c>
      <c r="H163" s="389" t="s">
        <v>519</v>
      </c>
      <c r="I163" s="389" t="s">
        <v>649</v>
      </c>
      <c r="J163" s="389" t="s">
        <v>522</v>
      </c>
      <c r="K163" s="389" t="s">
        <v>552</v>
      </c>
    </row>
    <row r="164" spans="1:11" x14ac:dyDescent="0.35">
      <c r="A164" s="390" t="s">
        <v>551</v>
      </c>
      <c r="B164" s="372" t="s">
        <v>524</v>
      </c>
      <c r="C164" s="361">
        <v>520</v>
      </c>
      <c r="D164" s="389"/>
      <c r="E164" s="360" t="s">
        <v>514</v>
      </c>
      <c r="F164" s="388">
        <v>2.1766359637674729E-9</v>
      </c>
      <c r="G164" s="389" t="s">
        <v>569</v>
      </c>
      <c r="H164" s="389" t="s">
        <v>519</v>
      </c>
      <c r="I164" s="389" t="s">
        <v>649</v>
      </c>
      <c r="J164" s="389" t="s">
        <v>522</v>
      </c>
      <c r="K164" s="389" t="s">
        <v>552</v>
      </c>
    </row>
    <row r="165" spans="1:11" x14ac:dyDescent="0.35">
      <c r="A165" s="390" t="s">
        <v>551</v>
      </c>
      <c r="B165" s="372" t="s">
        <v>524</v>
      </c>
      <c r="C165" s="361">
        <v>520</v>
      </c>
      <c r="D165" s="389"/>
      <c r="E165" s="360" t="s">
        <v>515</v>
      </c>
      <c r="F165" s="388">
        <v>2.1950917643110546E-11</v>
      </c>
      <c r="G165" s="389" t="s">
        <v>569</v>
      </c>
      <c r="H165" s="389" t="s">
        <v>519</v>
      </c>
      <c r="I165" s="389" t="s">
        <v>649</v>
      </c>
      <c r="J165" s="389" t="s">
        <v>522</v>
      </c>
      <c r="K165" s="389" t="s">
        <v>552</v>
      </c>
    </row>
    <row r="166" spans="1:11" x14ac:dyDescent="0.35">
      <c r="A166" s="390" t="s">
        <v>551</v>
      </c>
      <c r="B166" s="372" t="s">
        <v>524</v>
      </c>
      <c r="C166" s="361">
        <v>520</v>
      </c>
      <c r="D166" s="389"/>
      <c r="E166" s="360" t="s">
        <v>516</v>
      </c>
      <c r="F166" s="388">
        <v>8.3816941657874362E-7</v>
      </c>
      <c r="G166" s="389" t="s">
        <v>569</v>
      </c>
      <c r="H166" s="389" t="s">
        <v>519</v>
      </c>
      <c r="I166" s="389" t="s">
        <v>649</v>
      </c>
      <c r="J166" s="389" t="s">
        <v>522</v>
      </c>
      <c r="K166" s="389" t="s">
        <v>552</v>
      </c>
    </row>
    <row r="167" spans="1:11" x14ac:dyDescent="0.35">
      <c r="A167" s="390" t="s">
        <v>551</v>
      </c>
      <c r="B167" s="372" t="s">
        <v>526</v>
      </c>
      <c r="C167" s="361">
        <v>800</v>
      </c>
      <c r="D167" s="389"/>
      <c r="E167" s="360" t="s">
        <v>507</v>
      </c>
      <c r="F167" s="388">
        <v>3.0054320183297538E-10</v>
      </c>
      <c r="G167" s="389" t="s">
        <v>569</v>
      </c>
      <c r="H167" s="389" t="s">
        <v>519</v>
      </c>
      <c r="I167" s="389" t="s">
        <v>649</v>
      </c>
      <c r="J167" s="389" t="s">
        <v>522</v>
      </c>
      <c r="K167" s="389" t="s">
        <v>552</v>
      </c>
    </row>
    <row r="168" spans="1:11" x14ac:dyDescent="0.35">
      <c r="A168" s="390" t="s">
        <v>551</v>
      </c>
      <c r="B168" s="372" t="s">
        <v>526</v>
      </c>
      <c r="C168" s="361">
        <v>800</v>
      </c>
      <c r="D168" s="389"/>
      <c r="E168" s="360" t="s">
        <v>517</v>
      </c>
      <c r="F168" s="388">
        <v>8.5223980987662676E-10</v>
      </c>
      <c r="G168" s="389" t="s">
        <v>569</v>
      </c>
      <c r="H168" s="389" t="s">
        <v>519</v>
      </c>
      <c r="I168" s="389" t="s">
        <v>649</v>
      </c>
      <c r="J168" s="389" t="s">
        <v>522</v>
      </c>
      <c r="K168" s="389" t="s">
        <v>552</v>
      </c>
    </row>
    <row r="169" spans="1:11" x14ac:dyDescent="0.35">
      <c r="A169" s="390" t="s">
        <v>551</v>
      </c>
      <c r="B169" s="372" t="s">
        <v>526</v>
      </c>
      <c r="C169" s="361">
        <v>800</v>
      </c>
      <c r="D169" s="389"/>
      <c r="E169" s="360" t="s">
        <v>508</v>
      </c>
      <c r="F169" s="388">
        <v>6.2635574952511407E-9</v>
      </c>
      <c r="G169" s="389" t="s">
        <v>569</v>
      </c>
      <c r="H169" s="389" t="s">
        <v>519</v>
      </c>
      <c r="I169" s="389" t="s">
        <v>649</v>
      </c>
      <c r="J169" s="389" t="s">
        <v>522</v>
      </c>
      <c r="K169" s="389" t="s">
        <v>552</v>
      </c>
    </row>
    <row r="170" spans="1:11" x14ac:dyDescent="0.35">
      <c r="A170" s="390" t="s">
        <v>551</v>
      </c>
      <c r="B170" s="372" t="s">
        <v>526</v>
      </c>
      <c r="C170" s="361">
        <v>800</v>
      </c>
      <c r="D170" s="389"/>
      <c r="E170" s="360" t="s">
        <v>509</v>
      </c>
      <c r="F170" s="388">
        <v>1.5664757300764709E-10</v>
      </c>
      <c r="G170" s="389" t="s">
        <v>569</v>
      </c>
      <c r="H170" s="389" t="s">
        <v>519</v>
      </c>
      <c r="I170" s="389" t="s">
        <v>649</v>
      </c>
      <c r="J170" s="389" t="s">
        <v>522</v>
      </c>
      <c r="K170" s="389" t="s">
        <v>552</v>
      </c>
    </row>
    <row r="171" spans="1:11" x14ac:dyDescent="0.35">
      <c r="A171" s="390" t="s">
        <v>551</v>
      </c>
      <c r="B171" s="372" t="s">
        <v>526</v>
      </c>
      <c r="C171" s="361">
        <v>800</v>
      </c>
      <c r="D171" s="389"/>
      <c r="E171" s="360" t="s">
        <v>510</v>
      </c>
      <c r="F171" s="388">
        <v>1.5073439749773048E-10</v>
      </c>
      <c r="G171" s="389" t="s">
        <v>569</v>
      </c>
      <c r="H171" s="389" t="s">
        <v>519</v>
      </c>
      <c r="I171" s="389" t="s">
        <v>649</v>
      </c>
      <c r="J171" s="389" t="s">
        <v>522</v>
      </c>
      <c r="K171" s="389" t="s">
        <v>552</v>
      </c>
    </row>
    <row r="172" spans="1:11" x14ac:dyDescent="0.35">
      <c r="A172" s="390" t="s">
        <v>551</v>
      </c>
      <c r="B172" s="372" t="s">
        <v>526</v>
      </c>
      <c r="C172" s="361">
        <v>800</v>
      </c>
      <c r="D172" s="389"/>
      <c r="E172" s="360" t="s">
        <v>511</v>
      </c>
      <c r="F172" s="388">
        <v>6.8656556195620086E-11</v>
      </c>
      <c r="G172" s="389" t="s">
        <v>569</v>
      </c>
      <c r="H172" s="389" t="s">
        <v>519</v>
      </c>
      <c r="I172" s="389" t="s">
        <v>649</v>
      </c>
      <c r="J172" s="389" t="s">
        <v>522</v>
      </c>
      <c r="K172" s="389" t="s">
        <v>552</v>
      </c>
    </row>
    <row r="173" spans="1:11" x14ac:dyDescent="0.35">
      <c r="A173" s="390" t="s">
        <v>551</v>
      </c>
      <c r="B173" s="372" t="s">
        <v>526</v>
      </c>
      <c r="C173" s="361">
        <v>800</v>
      </c>
      <c r="D173" s="389"/>
      <c r="E173" s="369" t="s">
        <v>512</v>
      </c>
      <c r="F173" s="388">
        <v>1.343033796295034E-11</v>
      </c>
      <c r="G173" s="389" t="s">
        <v>569</v>
      </c>
      <c r="H173" s="389" t="s">
        <v>519</v>
      </c>
      <c r="I173" s="389" t="s">
        <v>649</v>
      </c>
      <c r="J173" s="389" t="s">
        <v>522</v>
      </c>
      <c r="K173" s="389" t="s">
        <v>552</v>
      </c>
    </row>
    <row r="174" spans="1:11" x14ac:dyDescent="0.35">
      <c r="A174" s="390" t="s">
        <v>551</v>
      </c>
      <c r="B174" s="372" t="s">
        <v>526</v>
      </c>
      <c r="C174" s="361">
        <v>800</v>
      </c>
      <c r="D174" s="389"/>
      <c r="E174" s="369" t="s">
        <v>513</v>
      </c>
      <c r="F174" s="388">
        <v>1.2876787376801023E-10</v>
      </c>
      <c r="G174" s="389" t="s">
        <v>569</v>
      </c>
      <c r="H174" s="389" t="s">
        <v>519</v>
      </c>
      <c r="I174" s="389" t="s">
        <v>649</v>
      </c>
      <c r="J174" s="389" t="s">
        <v>522</v>
      </c>
      <c r="K174" s="389" t="s">
        <v>552</v>
      </c>
    </row>
    <row r="175" spans="1:11" x14ac:dyDescent="0.35">
      <c r="A175" s="390" t="s">
        <v>551</v>
      </c>
      <c r="B175" s="372" t="s">
        <v>526</v>
      </c>
      <c r="C175" s="361">
        <v>800</v>
      </c>
      <c r="D175" s="389"/>
      <c r="E175" s="360" t="s">
        <v>514</v>
      </c>
      <c r="F175" s="388">
        <v>1.1305408181396981E-9</v>
      </c>
      <c r="G175" s="389" t="s">
        <v>569</v>
      </c>
      <c r="H175" s="389" t="s">
        <v>519</v>
      </c>
      <c r="I175" s="389" t="s">
        <v>649</v>
      </c>
      <c r="J175" s="389" t="s">
        <v>522</v>
      </c>
      <c r="K175" s="389" t="s">
        <v>552</v>
      </c>
    </row>
    <row r="176" spans="1:11" x14ac:dyDescent="0.35">
      <c r="A176" s="390" t="s">
        <v>551</v>
      </c>
      <c r="B176" s="372" t="s">
        <v>526</v>
      </c>
      <c r="C176" s="361">
        <v>800</v>
      </c>
      <c r="D176" s="389"/>
      <c r="E176" s="360" t="s">
        <v>515</v>
      </c>
      <c r="F176" s="388">
        <v>1.4490405614305542E-11</v>
      </c>
      <c r="G176" s="389" t="s">
        <v>569</v>
      </c>
      <c r="H176" s="389" t="s">
        <v>519</v>
      </c>
      <c r="I176" s="389" t="s">
        <v>649</v>
      </c>
      <c r="J176" s="389" t="s">
        <v>522</v>
      </c>
      <c r="K176" s="389" t="s">
        <v>552</v>
      </c>
    </row>
    <row r="177" spans="1:11" x14ac:dyDescent="0.35">
      <c r="A177" s="390" t="s">
        <v>551</v>
      </c>
      <c r="B177" s="372" t="s">
        <v>526</v>
      </c>
      <c r="C177" s="361">
        <v>800</v>
      </c>
      <c r="D177" s="389"/>
      <c r="E177" s="360" t="s">
        <v>516</v>
      </c>
      <c r="F177" s="388">
        <v>5.3746178538881566E-7</v>
      </c>
      <c r="G177" s="389" t="s">
        <v>569</v>
      </c>
      <c r="H177" s="389" t="s">
        <v>519</v>
      </c>
      <c r="I177" s="389" t="s">
        <v>649</v>
      </c>
      <c r="J177" s="389" t="s">
        <v>522</v>
      </c>
      <c r="K177" s="389" t="s">
        <v>552</v>
      </c>
    </row>
    <row r="178" spans="1:11" x14ac:dyDescent="0.35">
      <c r="A178" s="390" t="s">
        <v>551</v>
      </c>
      <c r="B178" s="372" t="s">
        <v>527</v>
      </c>
      <c r="C178" s="363">
        <v>30</v>
      </c>
      <c r="D178" s="389"/>
      <c r="E178" s="360" t="s">
        <v>507</v>
      </c>
      <c r="F178" s="388">
        <v>1.6557629619046988E-9</v>
      </c>
      <c r="G178" s="389" t="s">
        <v>569</v>
      </c>
      <c r="H178" s="389" t="s">
        <v>519</v>
      </c>
      <c r="I178" s="389" t="s">
        <v>649</v>
      </c>
      <c r="J178" s="389" t="s">
        <v>522</v>
      </c>
      <c r="K178" s="389" t="s">
        <v>555</v>
      </c>
    </row>
    <row r="179" spans="1:11" x14ac:dyDescent="0.35">
      <c r="A179" s="390" t="s">
        <v>551</v>
      </c>
      <c r="B179" s="372" t="s">
        <v>527</v>
      </c>
      <c r="C179" s="363">
        <v>30</v>
      </c>
      <c r="D179" s="389"/>
      <c r="E179" s="360" t="s">
        <v>517</v>
      </c>
      <c r="F179" s="388">
        <v>4.9778166652843326E-9</v>
      </c>
      <c r="G179" s="389" t="s">
        <v>569</v>
      </c>
      <c r="H179" s="389" t="s">
        <v>519</v>
      </c>
      <c r="I179" s="389" t="s">
        <v>649</v>
      </c>
      <c r="J179" s="389" t="s">
        <v>522</v>
      </c>
      <c r="K179" s="389" t="s">
        <v>555</v>
      </c>
    </row>
    <row r="180" spans="1:11" x14ac:dyDescent="0.35">
      <c r="A180" s="390" t="s">
        <v>551</v>
      </c>
      <c r="B180" s="372" t="s">
        <v>527</v>
      </c>
      <c r="C180" s="363">
        <v>30</v>
      </c>
      <c r="D180" s="389"/>
      <c r="E180" s="360" t="s">
        <v>508</v>
      </c>
      <c r="F180" s="388">
        <v>1.1941340517630874E-8</v>
      </c>
      <c r="G180" s="389" t="s">
        <v>569</v>
      </c>
      <c r="H180" s="389" t="s">
        <v>519</v>
      </c>
      <c r="I180" s="389" t="s">
        <v>649</v>
      </c>
      <c r="J180" s="389" t="s">
        <v>522</v>
      </c>
      <c r="K180" s="389" t="s">
        <v>555</v>
      </c>
    </row>
    <row r="181" spans="1:11" x14ac:dyDescent="0.35">
      <c r="A181" s="390" t="s">
        <v>551</v>
      </c>
      <c r="B181" s="372" t="s">
        <v>527</v>
      </c>
      <c r="C181" s="363">
        <v>30</v>
      </c>
      <c r="D181" s="389"/>
      <c r="E181" s="360" t="s">
        <v>509</v>
      </c>
      <c r="F181" s="388">
        <v>4.4855136189872509E-10</v>
      </c>
      <c r="G181" s="389" t="s">
        <v>569</v>
      </c>
      <c r="H181" s="389" t="s">
        <v>519</v>
      </c>
      <c r="I181" s="389" t="s">
        <v>649</v>
      </c>
      <c r="J181" s="389" t="s">
        <v>522</v>
      </c>
      <c r="K181" s="389" t="s">
        <v>555</v>
      </c>
    </row>
    <row r="182" spans="1:11" x14ac:dyDescent="0.35">
      <c r="A182" s="390" t="s">
        <v>551</v>
      </c>
      <c r="B182" s="372" t="s">
        <v>527</v>
      </c>
      <c r="C182" s="363">
        <v>30</v>
      </c>
      <c r="D182" s="389"/>
      <c r="E182" s="360" t="s">
        <v>510</v>
      </c>
      <c r="F182" s="388">
        <v>2.5166818720570755E-10</v>
      </c>
      <c r="G182" s="389" t="s">
        <v>569</v>
      </c>
      <c r="H182" s="389" t="s">
        <v>519</v>
      </c>
      <c r="I182" s="389" t="s">
        <v>649</v>
      </c>
      <c r="J182" s="389" t="s">
        <v>522</v>
      </c>
      <c r="K182" s="389" t="s">
        <v>555</v>
      </c>
    </row>
    <row r="183" spans="1:11" x14ac:dyDescent="0.35">
      <c r="A183" s="390" t="s">
        <v>551</v>
      </c>
      <c r="B183" s="372" t="s">
        <v>527</v>
      </c>
      <c r="C183" s="363">
        <v>30</v>
      </c>
      <c r="D183" s="389"/>
      <c r="E183" s="360" t="s">
        <v>511</v>
      </c>
      <c r="F183" s="388">
        <v>5.5084118213150818E-10</v>
      </c>
      <c r="G183" s="389" t="s">
        <v>569</v>
      </c>
      <c r="H183" s="389" t="s">
        <v>519</v>
      </c>
      <c r="I183" s="389" t="s">
        <v>649</v>
      </c>
      <c r="J183" s="389" t="s">
        <v>522</v>
      </c>
      <c r="K183" s="389" t="s">
        <v>555</v>
      </c>
    </row>
    <row r="184" spans="1:11" x14ac:dyDescent="0.35">
      <c r="A184" s="390" t="s">
        <v>551</v>
      </c>
      <c r="B184" s="372" t="s">
        <v>527</v>
      </c>
      <c r="C184" s="363">
        <v>30</v>
      </c>
      <c r="D184" s="389"/>
      <c r="E184" s="369" t="s">
        <v>512</v>
      </c>
      <c r="F184" s="388">
        <v>2.7377305896727595E-11</v>
      </c>
      <c r="G184" s="389" t="s">
        <v>569</v>
      </c>
      <c r="H184" s="389" t="s">
        <v>519</v>
      </c>
      <c r="I184" s="389" t="s">
        <v>649</v>
      </c>
      <c r="J184" s="389" t="s">
        <v>522</v>
      </c>
      <c r="K184" s="389" t="s">
        <v>555</v>
      </c>
    </row>
    <row r="185" spans="1:11" x14ac:dyDescent="0.35">
      <c r="A185" s="390" t="s">
        <v>551</v>
      </c>
      <c r="B185" s="372" t="s">
        <v>527</v>
      </c>
      <c r="C185" s="363">
        <v>30</v>
      </c>
      <c r="D185" s="389"/>
      <c r="E185" s="369" t="s">
        <v>513</v>
      </c>
      <c r="F185" s="388">
        <v>4.8263272307103991E-11</v>
      </c>
      <c r="G185" s="389" t="s">
        <v>569</v>
      </c>
      <c r="H185" s="389" t="s">
        <v>519</v>
      </c>
      <c r="I185" s="389" t="s">
        <v>649</v>
      </c>
      <c r="J185" s="389" t="s">
        <v>522</v>
      </c>
      <c r="K185" s="389" t="s">
        <v>555</v>
      </c>
    </row>
    <row r="186" spans="1:11" x14ac:dyDescent="0.35">
      <c r="A186" s="390" t="s">
        <v>551</v>
      </c>
      <c r="B186" s="372" t="s">
        <v>527</v>
      </c>
      <c r="C186" s="363">
        <v>30</v>
      </c>
      <c r="D186" s="389"/>
      <c r="E186" s="360" t="s">
        <v>514</v>
      </c>
      <c r="F186" s="388">
        <v>6.8879680296977642E-9</v>
      </c>
      <c r="G186" s="389" t="s">
        <v>569</v>
      </c>
      <c r="H186" s="389" t="s">
        <v>519</v>
      </c>
      <c r="I186" s="389" t="s">
        <v>649</v>
      </c>
      <c r="J186" s="389" t="s">
        <v>522</v>
      </c>
      <c r="K186" s="389" t="s">
        <v>555</v>
      </c>
    </row>
    <row r="187" spans="1:11" x14ac:dyDescent="0.35">
      <c r="A187" s="390" t="s">
        <v>551</v>
      </c>
      <c r="B187" s="372" t="s">
        <v>527</v>
      </c>
      <c r="C187" s="363">
        <v>30</v>
      </c>
      <c r="D187" s="389"/>
      <c r="E187" s="360" t="s">
        <v>515</v>
      </c>
      <c r="F187" s="388">
        <v>1.8247216160945059E-11</v>
      </c>
      <c r="G187" s="389" t="s">
        <v>569</v>
      </c>
      <c r="H187" s="389" t="s">
        <v>519</v>
      </c>
      <c r="I187" s="389" t="s">
        <v>649</v>
      </c>
      <c r="J187" s="389" t="s">
        <v>522</v>
      </c>
      <c r="K187" s="389" t="s">
        <v>555</v>
      </c>
    </row>
    <row r="188" spans="1:11" x14ac:dyDescent="0.35">
      <c r="A188" s="390" t="s">
        <v>551</v>
      </c>
      <c r="B188" s="372" t="s">
        <v>527</v>
      </c>
      <c r="C188" s="363">
        <v>30</v>
      </c>
      <c r="D188" s="389"/>
      <c r="E188" s="360" t="s">
        <v>516</v>
      </c>
      <c r="F188" s="388">
        <v>4.7859796066833103E-6</v>
      </c>
      <c r="G188" s="389" t="s">
        <v>569</v>
      </c>
      <c r="H188" s="389" t="s">
        <v>519</v>
      </c>
      <c r="I188" s="389" t="s">
        <v>649</v>
      </c>
      <c r="J188" s="389" t="s">
        <v>522</v>
      </c>
      <c r="K188" s="389" t="s">
        <v>555</v>
      </c>
    </row>
    <row r="189" spans="1:11" x14ac:dyDescent="0.35">
      <c r="A189" s="390" t="s">
        <v>554</v>
      </c>
      <c r="B189" s="373" t="s">
        <v>528</v>
      </c>
      <c r="C189" s="362">
        <v>472.5</v>
      </c>
      <c r="D189" s="389" t="s">
        <v>575</v>
      </c>
      <c r="E189" s="360" t="s">
        <v>507</v>
      </c>
      <c r="F189" s="387">
        <v>8.3844427393129347E-10</v>
      </c>
      <c r="G189" s="389" t="s">
        <v>569</v>
      </c>
      <c r="H189" s="389" t="s">
        <v>519</v>
      </c>
      <c r="I189" s="389" t="s">
        <v>649</v>
      </c>
      <c r="J189" s="389" t="s">
        <v>522</v>
      </c>
      <c r="K189" s="389" t="s">
        <v>555</v>
      </c>
    </row>
    <row r="190" spans="1:11" x14ac:dyDescent="0.35">
      <c r="A190" s="390" t="s">
        <v>554</v>
      </c>
      <c r="B190" s="373" t="s">
        <v>528</v>
      </c>
      <c r="C190" s="362">
        <v>472.5</v>
      </c>
      <c r="D190" s="389" t="s">
        <v>575</v>
      </c>
      <c r="E190" s="360" t="s">
        <v>517</v>
      </c>
      <c r="F190" s="387">
        <v>2.910270733626466E-9</v>
      </c>
      <c r="G190" s="389" t="s">
        <v>569</v>
      </c>
      <c r="H190" s="389" t="s">
        <v>519</v>
      </c>
      <c r="I190" s="389" t="s">
        <v>649</v>
      </c>
      <c r="J190" s="389" t="s">
        <v>522</v>
      </c>
      <c r="K190" s="389" t="s">
        <v>555</v>
      </c>
    </row>
    <row r="191" spans="1:11" x14ac:dyDescent="0.35">
      <c r="A191" s="390" t="s">
        <v>554</v>
      </c>
      <c r="B191" s="373" t="s">
        <v>528</v>
      </c>
      <c r="C191" s="362">
        <v>472.5</v>
      </c>
      <c r="D191" s="389" t="s">
        <v>575</v>
      </c>
      <c r="E191" s="360" t="s">
        <v>508</v>
      </c>
      <c r="F191" s="387">
        <v>1.1840119908471323E-8</v>
      </c>
      <c r="G191" s="389" t="s">
        <v>569</v>
      </c>
      <c r="H191" s="389" t="s">
        <v>519</v>
      </c>
      <c r="I191" s="389" t="s">
        <v>649</v>
      </c>
      <c r="J191" s="389" t="s">
        <v>522</v>
      </c>
      <c r="K191" s="389" t="s">
        <v>555</v>
      </c>
    </row>
    <row r="192" spans="1:11" x14ac:dyDescent="0.35">
      <c r="A192" s="390" t="s">
        <v>554</v>
      </c>
      <c r="B192" s="373" t="s">
        <v>528</v>
      </c>
      <c r="C192" s="362">
        <v>472.5</v>
      </c>
      <c r="D192" s="389" t="s">
        <v>575</v>
      </c>
      <c r="E192" s="360" t="s">
        <v>509</v>
      </c>
      <c r="F192" s="387">
        <v>4.9168831052675089E-10</v>
      </c>
      <c r="G192" s="389" t="s">
        <v>569</v>
      </c>
      <c r="H192" s="389" t="s">
        <v>519</v>
      </c>
      <c r="I192" s="389" t="s">
        <v>649</v>
      </c>
      <c r="J192" s="389" t="s">
        <v>522</v>
      </c>
      <c r="K192" s="389" t="s">
        <v>555</v>
      </c>
    </row>
    <row r="193" spans="1:11" x14ac:dyDescent="0.35">
      <c r="A193" s="390" t="s">
        <v>554</v>
      </c>
      <c r="B193" s="373" t="s">
        <v>528</v>
      </c>
      <c r="C193" s="362">
        <v>472.5</v>
      </c>
      <c r="D193" s="389" t="s">
        <v>575</v>
      </c>
      <c r="E193" s="360" t="s">
        <v>510</v>
      </c>
      <c r="F193" s="387">
        <v>3.6746908065352233E-10</v>
      </c>
      <c r="G193" s="389" t="s">
        <v>569</v>
      </c>
      <c r="H193" s="389" t="s">
        <v>519</v>
      </c>
      <c r="I193" s="389" t="s">
        <v>649</v>
      </c>
      <c r="J193" s="389" t="s">
        <v>522</v>
      </c>
      <c r="K193" s="389" t="s">
        <v>555</v>
      </c>
    </row>
    <row r="194" spans="1:11" x14ac:dyDescent="0.35">
      <c r="A194" s="390" t="s">
        <v>554</v>
      </c>
      <c r="B194" s="373" t="s">
        <v>528</v>
      </c>
      <c r="C194" s="362">
        <v>472.5</v>
      </c>
      <c r="D194" s="389" t="s">
        <v>575</v>
      </c>
      <c r="E194" s="360" t="s">
        <v>511</v>
      </c>
      <c r="F194" s="387">
        <v>1.9441598798543218E-9</v>
      </c>
      <c r="G194" s="389" t="s">
        <v>569</v>
      </c>
      <c r="H194" s="389" t="s">
        <v>519</v>
      </c>
      <c r="I194" s="389" t="s">
        <v>649</v>
      </c>
      <c r="J194" s="389" t="s">
        <v>522</v>
      </c>
      <c r="K194" s="389" t="s">
        <v>555</v>
      </c>
    </row>
    <row r="195" spans="1:11" x14ac:dyDescent="0.35">
      <c r="A195" s="390" t="s">
        <v>554</v>
      </c>
      <c r="B195" s="373" t="s">
        <v>528</v>
      </c>
      <c r="C195" s="362">
        <v>472.5</v>
      </c>
      <c r="D195" s="389" t="s">
        <v>575</v>
      </c>
      <c r="E195" s="369" t="s">
        <v>512</v>
      </c>
      <c r="F195" s="387">
        <v>3.8361196600121534E-11</v>
      </c>
      <c r="G195" s="389" t="s">
        <v>569</v>
      </c>
      <c r="H195" s="389" t="s">
        <v>519</v>
      </c>
      <c r="I195" s="389" t="s">
        <v>649</v>
      </c>
      <c r="J195" s="389" t="s">
        <v>522</v>
      </c>
      <c r="K195" s="389" t="s">
        <v>555</v>
      </c>
    </row>
    <row r="196" spans="1:11" x14ac:dyDescent="0.35">
      <c r="A196" s="390" t="s">
        <v>554</v>
      </c>
      <c r="B196" s="373" t="s">
        <v>528</v>
      </c>
      <c r="C196" s="362">
        <v>472.5</v>
      </c>
      <c r="D196" s="389" t="s">
        <v>575</v>
      </c>
      <c r="E196" s="369" t="s">
        <v>513</v>
      </c>
      <c r="F196" s="387">
        <v>2.0409389357160639E-10</v>
      </c>
      <c r="G196" s="389" t="s">
        <v>569</v>
      </c>
      <c r="H196" s="389" t="s">
        <v>519</v>
      </c>
      <c r="I196" s="389" t="s">
        <v>649</v>
      </c>
      <c r="J196" s="389" t="s">
        <v>522</v>
      </c>
      <c r="K196" s="389" t="s">
        <v>555</v>
      </c>
    </row>
    <row r="197" spans="1:11" x14ac:dyDescent="0.35">
      <c r="A197" s="390" t="s">
        <v>554</v>
      </c>
      <c r="B197" s="373" t="s">
        <v>528</v>
      </c>
      <c r="C197" s="362">
        <v>472.5</v>
      </c>
      <c r="D197" s="389" t="s">
        <v>575</v>
      </c>
      <c r="E197" s="360" t="s">
        <v>514</v>
      </c>
      <c r="F197" s="387">
        <v>4.4875285719805079E-9</v>
      </c>
      <c r="G197" s="389" t="s">
        <v>569</v>
      </c>
      <c r="H197" s="389" t="s">
        <v>519</v>
      </c>
      <c r="I197" s="389" t="s">
        <v>649</v>
      </c>
      <c r="J197" s="389" t="s">
        <v>522</v>
      </c>
      <c r="K197" s="389" t="s">
        <v>555</v>
      </c>
    </row>
    <row r="198" spans="1:11" x14ac:dyDescent="0.35">
      <c r="A198" s="390" t="s">
        <v>554</v>
      </c>
      <c r="B198" s="373" t="s">
        <v>528</v>
      </c>
      <c r="C198" s="362">
        <v>472.5</v>
      </c>
      <c r="D198" s="389" t="s">
        <v>575</v>
      </c>
      <c r="E198" s="360" t="s">
        <v>515</v>
      </c>
      <c r="F198" s="387">
        <v>3.9813377475605969E-11</v>
      </c>
      <c r="G198" s="389" t="s">
        <v>569</v>
      </c>
      <c r="H198" s="389" t="s">
        <v>519</v>
      </c>
      <c r="I198" s="389" t="s">
        <v>649</v>
      </c>
      <c r="J198" s="389" t="s">
        <v>522</v>
      </c>
      <c r="K198" s="389" t="s">
        <v>555</v>
      </c>
    </row>
    <row r="199" spans="1:11" x14ac:dyDescent="0.35">
      <c r="A199" s="390" t="s">
        <v>554</v>
      </c>
      <c r="B199" s="373" t="s">
        <v>528</v>
      </c>
      <c r="C199" s="362">
        <v>472.5</v>
      </c>
      <c r="D199" s="389" t="s">
        <v>575</v>
      </c>
      <c r="E199" s="360" t="s">
        <v>516</v>
      </c>
      <c r="F199" s="387">
        <v>2.8273255643809535E-6</v>
      </c>
      <c r="G199" s="389" t="s">
        <v>569</v>
      </c>
      <c r="H199" s="389" t="s">
        <v>519</v>
      </c>
      <c r="I199" s="389" t="s">
        <v>649</v>
      </c>
      <c r="J199" s="389" t="s">
        <v>522</v>
      </c>
      <c r="K199" s="389" t="s">
        <v>555</v>
      </c>
    </row>
    <row r="200" spans="1:11" x14ac:dyDescent="0.35">
      <c r="A200" s="390" t="s">
        <v>554</v>
      </c>
      <c r="B200" s="372" t="s">
        <v>524</v>
      </c>
      <c r="C200" s="361">
        <v>520</v>
      </c>
      <c r="D200" s="389"/>
      <c r="E200" s="360" t="s">
        <v>507</v>
      </c>
      <c r="F200" s="388">
        <v>7.0085227620021075E-10</v>
      </c>
      <c r="G200" s="389" t="s">
        <v>569</v>
      </c>
      <c r="H200" s="389" t="s">
        <v>519</v>
      </c>
      <c r="I200" s="389" t="s">
        <v>649</v>
      </c>
      <c r="J200" s="389" t="s">
        <v>522</v>
      </c>
      <c r="K200" s="389" t="s">
        <v>555</v>
      </c>
    </row>
    <row r="201" spans="1:11" x14ac:dyDescent="0.35">
      <c r="A201" s="390" t="s">
        <v>554</v>
      </c>
      <c r="B201" s="372" t="s">
        <v>524</v>
      </c>
      <c r="C201" s="361">
        <v>520</v>
      </c>
      <c r="D201" s="389"/>
      <c r="E201" s="360" t="s">
        <v>517</v>
      </c>
      <c r="F201" s="388">
        <v>5.2567898661328992E-9</v>
      </c>
      <c r="G201" s="389" t="s">
        <v>569</v>
      </c>
      <c r="H201" s="389" t="s">
        <v>519</v>
      </c>
      <c r="I201" s="389" t="s">
        <v>649</v>
      </c>
      <c r="J201" s="389" t="s">
        <v>522</v>
      </c>
      <c r="K201" s="389" t="s">
        <v>555</v>
      </c>
    </row>
    <row r="202" spans="1:11" x14ac:dyDescent="0.35">
      <c r="A202" s="390" t="s">
        <v>554</v>
      </c>
      <c r="B202" s="372" t="s">
        <v>524</v>
      </c>
      <c r="C202" s="361">
        <v>520</v>
      </c>
      <c r="D202" s="389"/>
      <c r="E202" s="360" t="s">
        <v>508</v>
      </c>
      <c r="F202" s="388">
        <v>2.2617685212514922E-8</v>
      </c>
      <c r="G202" s="389" t="s">
        <v>569</v>
      </c>
      <c r="H202" s="389" t="s">
        <v>519</v>
      </c>
      <c r="I202" s="389" t="s">
        <v>649</v>
      </c>
      <c r="J202" s="389" t="s">
        <v>522</v>
      </c>
      <c r="K202" s="389" t="s">
        <v>555</v>
      </c>
    </row>
    <row r="203" spans="1:11" x14ac:dyDescent="0.35">
      <c r="A203" s="390" t="s">
        <v>554</v>
      </c>
      <c r="B203" s="372" t="s">
        <v>524</v>
      </c>
      <c r="C203" s="361">
        <v>520</v>
      </c>
      <c r="D203" s="389"/>
      <c r="E203" s="360" t="s">
        <v>509</v>
      </c>
      <c r="F203" s="388">
        <v>7.6572841619656253E-10</v>
      </c>
      <c r="G203" s="389" t="s">
        <v>569</v>
      </c>
      <c r="H203" s="389" t="s">
        <v>519</v>
      </c>
      <c r="I203" s="389" t="s">
        <v>649</v>
      </c>
      <c r="J203" s="389" t="s">
        <v>522</v>
      </c>
      <c r="K203" s="389" t="s">
        <v>555</v>
      </c>
    </row>
    <row r="204" spans="1:11" x14ac:dyDescent="0.35">
      <c r="A204" s="390" t="s">
        <v>554</v>
      </c>
      <c r="B204" s="372" t="s">
        <v>524</v>
      </c>
      <c r="C204" s="361">
        <v>520</v>
      </c>
      <c r="D204" s="389"/>
      <c r="E204" s="360" t="s">
        <v>510</v>
      </c>
      <c r="F204" s="388">
        <v>7.3704911220393281E-10</v>
      </c>
      <c r="G204" s="389" t="s">
        <v>569</v>
      </c>
      <c r="H204" s="389" t="s">
        <v>519</v>
      </c>
      <c r="I204" s="389" t="s">
        <v>649</v>
      </c>
      <c r="J204" s="389" t="s">
        <v>522</v>
      </c>
      <c r="K204" s="389" t="s">
        <v>555</v>
      </c>
    </row>
    <row r="205" spans="1:11" x14ac:dyDescent="0.35">
      <c r="A205" s="390" t="s">
        <v>554</v>
      </c>
      <c r="B205" s="372" t="s">
        <v>524</v>
      </c>
      <c r="C205" s="361">
        <v>520</v>
      </c>
      <c r="D205" s="389"/>
      <c r="E205" s="360" t="s">
        <v>511</v>
      </c>
      <c r="F205" s="388">
        <v>2.5751518446874326E-10</v>
      </c>
      <c r="G205" s="389" t="s">
        <v>569</v>
      </c>
      <c r="H205" s="389" t="s">
        <v>519</v>
      </c>
      <c r="I205" s="389" t="s">
        <v>649</v>
      </c>
      <c r="J205" s="389" t="s">
        <v>522</v>
      </c>
      <c r="K205" s="389" t="s">
        <v>555</v>
      </c>
    </row>
    <row r="206" spans="1:11" x14ac:dyDescent="0.35">
      <c r="A206" s="390" t="s">
        <v>554</v>
      </c>
      <c r="B206" s="372" t="s">
        <v>524</v>
      </c>
      <c r="C206" s="361">
        <v>520</v>
      </c>
      <c r="D206" s="389"/>
      <c r="E206" s="369" t="s">
        <v>512</v>
      </c>
      <c r="F206" s="388">
        <v>1.1142499580519442E-10</v>
      </c>
      <c r="G206" s="389" t="s">
        <v>569</v>
      </c>
      <c r="H206" s="389" t="s">
        <v>519</v>
      </c>
      <c r="I206" s="389" t="s">
        <v>649</v>
      </c>
      <c r="J206" s="389" t="s">
        <v>522</v>
      </c>
      <c r="K206" s="389" t="s">
        <v>555</v>
      </c>
    </row>
    <row r="207" spans="1:11" x14ac:dyDescent="0.35">
      <c r="A207" s="390" t="s">
        <v>554</v>
      </c>
      <c r="B207" s="372" t="s">
        <v>524</v>
      </c>
      <c r="C207" s="361">
        <v>520</v>
      </c>
      <c r="D207" s="389"/>
      <c r="E207" s="369" t="s">
        <v>513</v>
      </c>
      <c r="F207" s="388">
        <v>2.8401079557527073E-10</v>
      </c>
      <c r="G207" s="389" t="s">
        <v>569</v>
      </c>
      <c r="H207" s="389" t="s">
        <v>519</v>
      </c>
      <c r="I207" s="389" t="s">
        <v>649</v>
      </c>
      <c r="J207" s="389" t="s">
        <v>522</v>
      </c>
      <c r="K207" s="389" t="s">
        <v>555</v>
      </c>
    </row>
    <row r="208" spans="1:11" x14ac:dyDescent="0.35">
      <c r="A208" s="390" t="s">
        <v>554</v>
      </c>
      <c r="B208" s="372" t="s">
        <v>524</v>
      </c>
      <c r="C208" s="361">
        <v>520</v>
      </c>
      <c r="D208" s="389"/>
      <c r="E208" s="360" t="s">
        <v>514</v>
      </c>
      <c r="F208" s="388">
        <v>2.7567377376208875E-9</v>
      </c>
      <c r="G208" s="389" t="s">
        <v>569</v>
      </c>
      <c r="H208" s="389" t="s">
        <v>519</v>
      </c>
      <c r="I208" s="389" t="s">
        <v>649</v>
      </c>
      <c r="J208" s="389" t="s">
        <v>522</v>
      </c>
      <c r="K208" s="389" t="s">
        <v>555</v>
      </c>
    </row>
    <row r="209" spans="1:11" x14ac:dyDescent="0.35">
      <c r="A209" s="390" t="s">
        <v>554</v>
      </c>
      <c r="B209" s="372" t="s">
        <v>524</v>
      </c>
      <c r="C209" s="361">
        <v>520</v>
      </c>
      <c r="D209" s="389"/>
      <c r="E209" s="360" t="s">
        <v>515</v>
      </c>
      <c r="F209" s="388">
        <v>5.4556081151018354E-11</v>
      </c>
      <c r="G209" s="389" t="s">
        <v>569</v>
      </c>
      <c r="H209" s="389" t="s">
        <v>519</v>
      </c>
      <c r="I209" s="389" t="s">
        <v>649</v>
      </c>
      <c r="J209" s="389" t="s">
        <v>522</v>
      </c>
      <c r="K209" s="389" t="s">
        <v>555</v>
      </c>
    </row>
    <row r="210" spans="1:11" x14ac:dyDescent="0.35">
      <c r="A210" s="390" t="s">
        <v>554</v>
      </c>
      <c r="B210" s="372" t="s">
        <v>524</v>
      </c>
      <c r="C210" s="361">
        <v>520</v>
      </c>
      <c r="D210" s="389"/>
      <c r="E210" s="360" t="s">
        <v>516</v>
      </c>
      <c r="F210" s="388">
        <v>2.2348049984036306E-6</v>
      </c>
      <c r="G210" s="389" t="s">
        <v>569</v>
      </c>
      <c r="H210" s="389" t="s">
        <v>519</v>
      </c>
      <c r="I210" s="389" t="s">
        <v>649</v>
      </c>
      <c r="J210" s="389" t="s">
        <v>522</v>
      </c>
      <c r="K210" s="389" t="s">
        <v>555</v>
      </c>
    </row>
    <row r="211" spans="1:11" x14ac:dyDescent="0.35">
      <c r="A211" s="390" t="s">
        <v>554</v>
      </c>
      <c r="B211" s="372" t="s">
        <v>525</v>
      </c>
      <c r="C211" s="361">
        <v>564.9122807017543</v>
      </c>
      <c r="D211" s="389"/>
      <c r="E211" s="360" t="s">
        <v>507</v>
      </c>
      <c r="F211" s="388">
        <v>3.3341949017270665E-10</v>
      </c>
      <c r="G211" s="389" t="s">
        <v>569</v>
      </c>
      <c r="H211" s="389" t="s">
        <v>519</v>
      </c>
      <c r="I211" s="389" t="s">
        <v>649</v>
      </c>
      <c r="J211" s="389" t="s">
        <v>522</v>
      </c>
      <c r="K211" s="389" t="s">
        <v>555</v>
      </c>
    </row>
    <row r="212" spans="1:11" x14ac:dyDescent="0.35">
      <c r="A212" s="390" t="s">
        <v>554</v>
      </c>
      <c r="B212" s="372" t="s">
        <v>525</v>
      </c>
      <c r="C212" s="361">
        <v>564.9122807017543</v>
      </c>
      <c r="D212" s="389"/>
      <c r="E212" s="360" t="s">
        <v>517</v>
      </c>
      <c r="F212" s="388">
        <v>1.0564978313915834E-9</v>
      </c>
      <c r="G212" s="389" t="s">
        <v>569</v>
      </c>
      <c r="H212" s="389" t="s">
        <v>519</v>
      </c>
      <c r="I212" s="389" t="s">
        <v>649</v>
      </c>
      <c r="J212" s="389" t="s">
        <v>522</v>
      </c>
      <c r="K212" s="389" t="s">
        <v>555</v>
      </c>
    </row>
    <row r="213" spans="1:11" x14ac:dyDescent="0.35">
      <c r="A213" s="390" t="s">
        <v>554</v>
      </c>
      <c r="B213" s="372" t="s">
        <v>525</v>
      </c>
      <c r="C213" s="361">
        <v>564.9122807017543</v>
      </c>
      <c r="D213" s="389"/>
      <c r="E213" s="360" t="s">
        <v>508</v>
      </c>
      <c r="F213" s="388">
        <v>2.0695343965184718E-9</v>
      </c>
      <c r="G213" s="389" t="s">
        <v>569</v>
      </c>
      <c r="H213" s="389" t="s">
        <v>519</v>
      </c>
      <c r="I213" s="389" t="s">
        <v>649</v>
      </c>
      <c r="J213" s="389" t="s">
        <v>522</v>
      </c>
      <c r="K213" s="389" t="s">
        <v>555</v>
      </c>
    </row>
    <row r="214" spans="1:11" x14ac:dyDescent="0.35">
      <c r="A214" s="390" t="s">
        <v>554</v>
      </c>
      <c r="B214" s="372" t="s">
        <v>525</v>
      </c>
      <c r="C214" s="361">
        <v>564.9122807017543</v>
      </c>
      <c r="D214" s="389"/>
      <c r="E214" s="360" t="s">
        <v>509</v>
      </c>
      <c r="F214" s="388">
        <v>3.7172286627200353E-10</v>
      </c>
      <c r="G214" s="389" t="s">
        <v>569</v>
      </c>
      <c r="H214" s="389" t="s">
        <v>519</v>
      </c>
      <c r="I214" s="389" t="s">
        <v>649</v>
      </c>
      <c r="J214" s="389" t="s">
        <v>522</v>
      </c>
      <c r="K214" s="389" t="s">
        <v>555</v>
      </c>
    </row>
    <row r="215" spans="1:11" x14ac:dyDescent="0.35">
      <c r="A215" s="390" t="s">
        <v>554</v>
      </c>
      <c r="B215" s="372" t="s">
        <v>525</v>
      </c>
      <c r="C215" s="361">
        <v>564.9122807017543</v>
      </c>
      <c r="D215" s="389"/>
      <c r="E215" s="360" t="s">
        <v>510</v>
      </c>
      <c r="F215" s="388">
        <v>1.6106057391094069E-10</v>
      </c>
      <c r="G215" s="389" t="s">
        <v>569</v>
      </c>
      <c r="H215" s="389" t="s">
        <v>519</v>
      </c>
      <c r="I215" s="389" t="s">
        <v>649</v>
      </c>
      <c r="J215" s="389" t="s">
        <v>522</v>
      </c>
      <c r="K215" s="389" t="s">
        <v>555</v>
      </c>
    </row>
    <row r="216" spans="1:11" x14ac:dyDescent="0.35">
      <c r="A216" s="390" t="s">
        <v>554</v>
      </c>
      <c r="B216" s="372" t="s">
        <v>525</v>
      </c>
      <c r="C216" s="361">
        <v>564.9122807017543</v>
      </c>
      <c r="D216" s="389"/>
      <c r="E216" s="360" t="s">
        <v>511</v>
      </c>
      <c r="F216" s="388">
        <v>5.0898736222632318E-9</v>
      </c>
      <c r="G216" s="389" t="s">
        <v>569</v>
      </c>
      <c r="H216" s="389" t="s">
        <v>519</v>
      </c>
      <c r="I216" s="389" t="s">
        <v>649</v>
      </c>
      <c r="J216" s="389" t="s">
        <v>522</v>
      </c>
      <c r="K216" s="389" t="s">
        <v>555</v>
      </c>
    </row>
    <row r="217" spans="1:11" x14ac:dyDescent="0.35">
      <c r="A217" s="390" t="s">
        <v>554</v>
      </c>
      <c r="B217" s="372" t="s">
        <v>525</v>
      </c>
      <c r="C217" s="361">
        <v>564.9122807017543</v>
      </c>
      <c r="D217" s="389"/>
      <c r="E217" s="369" t="s">
        <v>512</v>
      </c>
      <c r="F217" s="388">
        <v>1.3227603246243225E-11</v>
      </c>
      <c r="G217" s="389" t="s">
        <v>569</v>
      </c>
      <c r="H217" s="389" t="s">
        <v>519</v>
      </c>
      <c r="I217" s="389" t="s">
        <v>649</v>
      </c>
      <c r="J217" s="389" t="s">
        <v>522</v>
      </c>
      <c r="K217" s="389" t="s">
        <v>555</v>
      </c>
    </row>
    <row r="218" spans="1:11" x14ac:dyDescent="0.35">
      <c r="A218" s="390" t="s">
        <v>554</v>
      </c>
      <c r="B218" s="372" t="s">
        <v>525</v>
      </c>
      <c r="C218" s="361">
        <v>564.9122807017543</v>
      </c>
      <c r="D218" s="389"/>
      <c r="E218" s="369" t="s">
        <v>513</v>
      </c>
      <c r="F218" s="388">
        <v>3.1223956134623243E-11</v>
      </c>
      <c r="G218" s="389" t="s">
        <v>569</v>
      </c>
      <c r="H218" s="389" t="s">
        <v>519</v>
      </c>
      <c r="I218" s="389" t="s">
        <v>649</v>
      </c>
      <c r="J218" s="389" t="s">
        <v>522</v>
      </c>
      <c r="K218" s="389" t="s">
        <v>555</v>
      </c>
    </row>
    <row r="219" spans="1:11" x14ac:dyDescent="0.35">
      <c r="A219" s="390" t="s">
        <v>554</v>
      </c>
      <c r="B219" s="372" t="s">
        <v>525</v>
      </c>
      <c r="C219" s="361">
        <v>564.9122807017543</v>
      </c>
      <c r="D219" s="389"/>
      <c r="E219" s="360" t="s">
        <v>514</v>
      </c>
      <c r="F219" s="388">
        <v>5.8499756298895055E-9</v>
      </c>
      <c r="G219" s="389" t="s">
        <v>569</v>
      </c>
      <c r="H219" s="389" t="s">
        <v>519</v>
      </c>
      <c r="I219" s="389" t="s">
        <v>649</v>
      </c>
      <c r="J219" s="389" t="s">
        <v>522</v>
      </c>
      <c r="K219" s="389" t="s">
        <v>555</v>
      </c>
    </row>
    <row r="220" spans="1:11" x14ac:dyDescent="0.35">
      <c r="A220" s="390" t="s">
        <v>554</v>
      </c>
      <c r="B220" s="372" t="s">
        <v>525</v>
      </c>
      <c r="C220" s="361">
        <v>564.9122807017543</v>
      </c>
      <c r="D220" s="389"/>
      <c r="E220" s="360" t="s">
        <v>515</v>
      </c>
      <c r="F220" s="388">
        <v>4.6219750015984607E-11</v>
      </c>
      <c r="G220" s="389" t="s">
        <v>569</v>
      </c>
      <c r="H220" s="389" t="s">
        <v>519</v>
      </c>
      <c r="I220" s="389" t="s">
        <v>649</v>
      </c>
      <c r="J220" s="389" t="s">
        <v>522</v>
      </c>
      <c r="K220" s="389" t="s">
        <v>555</v>
      </c>
    </row>
    <row r="221" spans="1:11" x14ac:dyDescent="0.35">
      <c r="A221" s="390" t="s">
        <v>554</v>
      </c>
      <c r="B221" s="372" t="s">
        <v>525</v>
      </c>
      <c r="C221" s="361">
        <v>564.9122807017543</v>
      </c>
      <c r="D221" s="389"/>
      <c r="E221" s="360" t="s">
        <v>516</v>
      </c>
      <c r="F221" s="388">
        <v>2.9494226992609179E-6</v>
      </c>
      <c r="G221" s="389" t="s">
        <v>569</v>
      </c>
      <c r="H221" s="389" t="s">
        <v>519</v>
      </c>
      <c r="I221" s="389" t="s">
        <v>649</v>
      </c>
      <c r="J221" s="389" t="s">
        <v>522</v>
      </c>
      <c r="K221" s="389" t="s">
        <v>555</v>
      </c>
    </row>
    <row r="222" spans="1:11" x14ac:dyDescent="0.35">
      <c r="A222" s="390" t="s">
        <v>554</v>
      </c>
      <c r="B222" s="372" t="s">
        <v>526</v>
      </c>
      <c r="C222" s="361">
        <v>664.91228070175441</v>
      </c>
      <c r="D222" s="389"/>
      <c r="E222" s="360" t="s">
        <v>507</v>
      </c>
      <c r="F222" s="388">
        <v>7.2679776636741959E-10</v>
      </c>
      <c r="G222" s="389" t="s">
        <v>569</v>
      </c>
      <c r="H222" s="389" t="s">
        <v>519</v>
      </c>
      <c r="I222" s="389" t="s">
        <v>649</v>
      </c>
      <c r="J222" s="389" t="s">
        <v>522</v>
      </c>
      <c r="K222" s="389" t="s">
        <v>555</v>
      </c>
    </row>
    <row r="223" spans="1:11" x14ac:dyDescent="0.35">
      <c r="A223" s="390" t="s">
        <v>554</v>
      </c>
      <c r="B223" s="372" t="s">
        <v>526</v>
      </c>
      <c r="C223" s="361">
        <v>664.91228070175441</v>
      </c>
      <c r="D223" s="389"/>
      <c r="E223" s="360" t="s">
        <v>517</v>
      </c>
      <c r="F223" s="388">
        <v>2.2461628860369101E-9</v>
      </c>
      <c r="G223" s="389" t="s">
        <v>569</v>
      </c>
      <c r="H223" s="389" t="s">
        <v>519</v>
      </c>
      <c r="I223" s="389" t="s">
        <v>649</v>
      </c>
      <c r="J223" s="389" t="s">
        <v>522</v>
      </c>
      <c r="K223" s="389" t="s">
        <v>555</v>
      </c>
    </row>
    <row r="224" spans="1:11" x14ac:dyDescent="0.35">
      <c r="A224" s="390" t="s">
        <v>554</v>
      </c>
      <c r="B224" s="372" t="s">
        <v>526</v>
      </c>
      <c r="C224" s="361">
        <v>664.91228070175441</v>
      </c>
      <c r="D224" s="389"/>
      <c r="E224" s="360" t="s">
        <v>508</v>
      </c>
      <c r="F224" s="388">
        <v>1.5151867523010121E-8</v>
      </c>
      <c r="G224" s="389" t="s">
        <v>569</v>
      </c>
      <c r="H224" s="389" t="s">
        <v>519</v>
      </c>
      <c r="I224" s="389" t="s">
        <v>649</v>
      </c>
      <c r="J224" s="389" t="s">
        <v>522</v>
      </c>
      <c r="K224" s="389" t="s">
        <v>555</v>
      </c>
    </row>
    <row r="225" spans="1:11" x14ac:dyDescent="0.35">
      <c r="A225" s="390" t="s">
        <v>554</v>
      </c>
      <c r="B225" s="372" t="s">
        <v>526</v>
      </c>
      <c r="C225" s="361">
        <v>664.91228070175441</v>
      </c>
      <c r="D225" s="389"/>
      <c r="E225" s="360" t="s">
        <v>509</v>
      </c>
      <c r="F225" s="388">
        <v>4.5942612916348823E-10</v>
      </c>
      <c r="G225" s="389" t="s">
        <v>569</v>
      </c>
      <c r="H225" s="389" t="s">
        <v>519</v>
      </c>
      <c r="I225" s="389" t="s">
        <v>649</v>
      </c>
      <c r="J225" s="389" t="s">
        <v>522</v>
      </c>
      <c r="K225" s="389" t="s">
        <v>555</v>
      </c>
    </row>
    <row r="226" spans="1:11" x14ac:dyDescent="0.35">
      <c r="A226" s="390" t="s">
        <v>554</v>
      </c>
      <c r="B226" s="372" t="s">
        <v>526</v>
      </c>
      <c r="C226" s="361">
        <v>664.91228070175441</v>
      </c>
      <c r="D226" s="389"/>
      <c r="E226" s="360" t="s">
        <v>510</v>
      </c>
      <c r="F226" s="388">
        <v>4.4215946594717257E-10</v>
      </c>
      <c r="G226" s="389" t="s">
        <v>569</v>
      </c>
      <c r="H226" s="389" t="s">
        <v>519</v>
      </c>
      <c r="I226" s="389" t="s">
        <v>649</v>
      </c>
      <c r="J226" s="389" t="s">
        <v>522</v>
      </c>
      <c r="K226" s="389" t="s">
        <v>555</v>
      </c>
    </row>
    <row r="227" spans="1:11" x14ac:dyDescent="0.35">
      <c r="A227" s="390" t="s">
        <v>554</v>
      </c>
      <c r="B227" s="372" t="s">
        <v>526</v>
      </c>
      <c r="C227" s="361">
        <v>664.91228070175441</v>
      </c>
      <c r="D227" s="389"/>
      <c r="E227" s="360" t="s">
        <v>511</v>
      </c>
      <c r="F227" s="388">
        <v>1.5704961922757471E-10</v>
      </c>
      <c r="G227" s="389" t="s">
        <v>569</v>
      </c>
      <c r="H227" s="389" t="s">
        <v>519</v>
      </c>
      <c r="I227" s="389" t="s">
        <v>649</v>
      </c>
      <c r="J227" s="389" t="s">
        <v>522</v>
      </c>
      <c r="K227" s="389" t="s">
        <v>555</v>
      </c>
    </row>
    <row r="228" spans="1:11" x14ac:dyDescent="0.35">
      <c r="A228" s="390" t="s">
        <v>554</v>
      </c>
      <c r="B228" s="372" t="s">
        <v>526</v>
      </c>
      <c r="C228" s="361">
        <v>664.91228070175441</v>
      </c>
      <c r="D228" s="389"/>
      <c r="E228" s="369" t="s">
        <v>512</v>
      </c>
      <c r="F228" s="388">
        <v>3.9150180098355454E-11</v>
      </c>
      <c r="G228" s="389" t="s">
        <v>569</v>
      </c>
      <c r="H228" s="389" t="s">
        <v>519</v>
      </c>
      <c r="I228" s="389" t="s">
        <v>649</v>
      </c>
      <c r="J228" s="389" t="s">
        <v>522</v>
      </c>
      <c r="K228" s="389" t="s">
        <v>555</v>
      </c>
    </row>
    <row r="229" spans="1:11" x14ac:dyDescent="0.35">
      <c r="A229" s="390" t="s">
        <v>554</v>
      </c>
      <c r="B229" s="372" t="s">
        <v>526</v>
      </c>
      <c r="C229" s="361">
        <v>664.91228070175441</v>
      </c>
      <c r="D229" s="389"/>
      <c r="E229" s="369" t="s">
        <v>513</v>
      </c>
      <c r="F229" s="388">
        <v>3.7853657194448246E-10</v>
      </c>
      <c r="G229" s="389" t="s">
        <v>569</v>
      </c>
      <c r="H229" s="389" t="s">
        <v>519</v>
      </c>
      <c r="I229" s="389" t="s">
        <v>649</v>
      </c>
      <c r="J229" s="389" t="s">
        <v>522</v>
      </c>
      <c r="K229" s="389" t="s">
        <v>555</v>
      </c>
    </row>
    <row r="230" spans="1:11" x14ac:dyDescent="0.35">
      <c r="A230" s="390" t="s">
        <v>554</v>
      </c>
      <c r="B230" s="372" t="s">
        <v>526</v>
      </c>
      <c r="C230" s="361">
        <v>664.91228070175441</v>
      </c>
      <c r="D230" s="389"/>
      <c r="E230" s="360" t="s">
        <v>514</v>
      </c>
      <c r="F230" s="388">
        <v>1.7677253977743705E-9</v>
      </c>
      <c r="G230" s="389" t="s">
        <v>569</v>
      </c>
      <c r="H230" s="389" t="s">
        <v>519</v>
      </c>
      <c r="I230" s="389" t="s">
        <v>649</v>
      </c>
      <c r="J230" s="389" t="s">
        <v>522</v>
      </c>
      <c r="K230" s="389" t="s">
        <v>555</v>
      </c>
    </row>
    <row r="231" spans="1:11" x14ac:dyDescent="0.35">
      <c r="A231" s="390" t="s">
        <v>554</v>
      </c>
      <c r="B231" s="372" t="s">
        <v>526</v>
      </c>
      <c r="C231" s="361">
        <v>664.91228070175441</v>
      </c>
      <c r="D231" s="389"/>
      <c r="E231" s="360" t="s">
        <v>515</v>
      </c>
      <c r="F231" s="388">
        <v>3.5243566723215606E-11</v>
      </c>
      <c r="G231" s="389" t="s">
        <v>569</v>
      </c>
      <c r="H231" s="389" t="s">
        <v>519</v>
      </c>
      <c r="I231" s="389" t="s">
        <v>649</v>
      </c>
      <c r="J231" s="389" t="s">
        <v>522</v>
      </c>
      <c r="K231" s="389" t="s">
        <v>555</v>
      </c>
    </row>
    <row r="232" spans="1:11" x14ac:dyDescent="0.35">
      <c r="A232" s="390" t="s">
        <v>554</v>
      </c>
      <c r="B232" s="372" t="s">
        <v>526</v>
      </c>
      <c r="C232" s="361">
        <v>664.91228070175441</v>
      </c>
      <c r="D232" s="389"/>
      <c r="E232" s="360" t="s">
        <v>516</v>
      </c>
      <c r="F232" s="388">
        <v>1.3632677349499443E-6</v>
      </c>
      <c r="G232" s="389" t="s">
        <v>569</v>
      </c>
      <c r="H232" s="389" t="s">
        <v>519</v>
      </c>
      <c r="I232" s="389" t="s">
        <v>649</v>
      </c>
      <c r="J232" s="389" t="s">
        <v>522</v>
      </c>
      <c r="K232" s="389" t="s">
        <v>555</v>
      </c>
    </row>
    <row r="233" spans="1:11" x14ac:dyDescent="0.35">
      <c r="A233" s="390" t="s">
        <v>554</v>
      </c>
      <c r="B233" s="372" t="s">
        <v>527</v>
      </c>
      <c r="C233" s="361">
        <v>110</v>
      </c>
      <c r="D233" s="389"/>
      <c r="E233" s="360" t="s">
        <v>507</v>
      </c>
      <c r="F233" s="388">
        <v>1.7486949239033089E-9</v>
      </c>
      <c r="G233" s="389" t="s">
        <v>569</v>
      </c>
      <c r="H233" s="389" t="s">
        <v>519</v>
      </c>
      <c r="I233" s="389" t="s">
        <v>649</v>
      </c>
      <c r="J233" s="389" t="s">
        <v>522</v>
      </c>
      <c r="K233" s="389" t="s">
        <v>555</v>
      </c>
    </row>
    <row r="234" spans="1:11" x14ac:dyDescent="0.35">
      <c r="A234" s="390" t="s">
        <v>554</v>
      </c>
      <c r="B234" s="372" t="s">
        <v>527</v>
      </c>
      <c r="C234" s="361">
        <v>110</v>
      </c>
      <c r="D234" s="389"/>
      <c r="E234" s="360" t="s">
        <v>517</v>
      </c>
      <c r="F234" s="388">
        <v>5.2572034373148551E-9</v>
      </c>
      <c r="G234" s="389" t="s">
        <v>569</v>
      </c>
      <c r="H234" s="389" t="s">
        <v>519</v>
      </c>
      <c r="I234" s="389" t="s">
        <v>649</v>
      </c>
      <c r="J234" s="389" t="s">
        <v>522</v>
      </c>
      <c r="K234" s="389" t="s">
        <v>555</v>
      </c>
    </row>
    <row r="235" spans="1:11" x14ac:dyDescent="0.35">
      <c r="A235" s="390" t="s">
        <v>554</v>
      </c>
      <c r="B235" s="372" t="s">
        <v>527</v>
      </c>
      <c r="C235" s="361">
        <v>110</v>
      </c>
      <c r="D235" s="389"/>
      <c r="E235" s="360" t="s">
        <v>508</v>
      </c>
      <c r="F235" s="388">
        <v>1.2611564594826294E-8</v>
      </c>
      <c r="G235" s="389" t="s">
        <v>569</v>
      </c>
      <c r="H235" s="389" t="s">
        <v>519</v>
      </c>
      <c r="I235" s="389" t="s">
        <v>649</v>
      </c>
      <c r="J235" s="389" t="s">
        <v>522</v>
      </c>
      <c r="K235" s="389" t="s">
        <v>555</v>
      </c>
    </row>
    <row r="236" spans="1:11" x14ac:dyDescent="0.35">
      <c r="A236" s="390" t="s">
        <v>554</v>
      </c>
      <c r="B236" s="372" t="s">
        <v>527</v>
      </c>
      <c r="C236" s="361">
        <v>110</v>
      </c>
      <c r="D236" s="389"/>
      <c r="E236" s="360" t="s">
        <v>509</v>
      </c>
      <c r="F236" s="388">
        <v>4.7372692088722008E-10</v>
      </c>
      <c r="G236" s="389" t="s">
        <v>569</v>
      </c>
      <c r="H236" s="389" t="s">
        <v>519</v>
      </c>
      <c r="I236" s="389" t="s">
        <v>649</v>
      </c>
      <c r="J236" s="389" t="s">
        <v>522</v>
      </c>
      <c r="K236" s="389" t="s">
        <v>555</v>
      </c>
    </row>
    <row r="237" spans="1:11" x14ac:dyDescent="0.35">
      <c r="A237" s="390" t="s">
        <v>554</v>
      </c>
      <c r="B237" s="372" t="s">
        <v>527</v>
      </c>
      <c r="C237" s="361">
        <v>110</v>
      </c>
      <c r="D237" s="389"/>
      <c r="E237" s="360" t="s">
        <v>510</v>
      </c>
      <c r="F237" s="388">
        <v>2.6579340859775723E-10</v>
      </c>
      <c r="G237" s="389" t="s">
        <v>569</v>
      </c>
      <c r="H237" s="389" t="s">
        <v>519</v>
      </c>
      <c r="I237" s="389" t="s">
        <v>649</v>
      </c>
      <c r="J237" s="389" t="s">
        <v>522</v>
      </c>
      <c r="K237" s="389" t="s">
        <v>555</v>
      </c>
    </row>
    <row r="238" spans="1:11" x14ac:dyDescent="0.35">
      <c r="A238" s="390" t="s">
        <v>554</v>
      </c>
      <c r="B238" s="372" t="s">
        <v>527</v>
      </c>
      <c r="C238" s="361">
        <v>110</v>
      </c>
      <c r="D238" s="389"/>
      <c r="E238" s="360" t="s">
        <v>511</v>
      </c>
      <c r="F238" s="388">
        <v>5.817578972549263E-10</v>
      </c>
      <c r="G238" s="389" t="s">
        <v>569</v>
      </c>
      <c r="H238" s="389" t="s">
        <v>519</v>
      </c>
      <c r="I238" s="389" t="s">
        <v>649</v>
      </c>
      <c r="J238" s="389" t="s">
        <v>522</v>
      </c>
      <c r="K238" s="389" t="s">
        <v>555</v>
      </c>
    </row>
    <row r="239" spans="1:11" x14ac:dyDescent="0.35">
      <c r="A239" s="390" t="s">
        <v>554</v>
      </c>
      <c r="B239" s="372" t="s">
        <v>527</v>
      </c>
      <c r="C239" s="361">
        <v>110</v>
      </c>
      <c r="D239" s="389"/>
      <c r="E239" s="369" t="s">
        <v>512</v>
      </c>
      <c r="F239" s="388">
        <v>2.891389465354594E-11</v>
      </c>
      <c r="G239" s="389" t="s">
        <v>569</v>
      </c>
      <c r="H239" s="389" t="s">
        <v>519</v>
      </c>
      <c r="I239" s="389" t="s">
        <v>649</v>
      </c>
      <c r="J239" s="389" t="s">
        <v>522</v>
      </c>
      <c r="K239" s="389" t="s">
        <v>555</v>
      </c>
    </row>
    <row r="240" spans="1:11" x14ac:dyDescent="0.35">
      <c r="A240" s="390" t="s">
        <v>554</v>
      </c>
      <c r="B240" s="372" t="s">
        <v>527</v>
      </c>
      <c r="C240" s="361">
        <v>110</v>
      </c>
      <c r="D240" s="389"/>
      <c r="E240" s="369" t="s">
        <v>513</v>
      </c>
      <c r="F240" s="388">
        <v>5.0972114509258835E-11</v>
      </c>
      <c r="G240" s="389" t="s">
        <v>569</v>
      </c>
      <c r="H240" s="389" t="s">
        <v>519</v>
      </c>
      <c r="I240" s="389" t="s">
        <v>649</v>
      </c>
      <c r="J240" s="389" t="s">
        <v>522</v>
      </c>
      <c r="K240" s="389" t="s">
        <v>555</v>
      </c>
    </row>
    <row r="241" spans="1:11" x14ac:dyDescent="0.35">
      <c r="A241" s="390" t="s">
        <v>554</v>
      </c>
      <c r="B241" s="372" t="s">
        <v>527</v>
      </c>
      <c r="C241" s="361">
        <v>110</v>
      </c>
      <c r="D241" s="389"/>
      <c r="E241" s="360" t="s">
        <v>514</v>
      </c>
      <c r="F241" s="388">
        <v>7.2745646609251972E-9</v>
      </c>
      <c r="G241" s="389" t="s">
        <v>569</v>
      </c>
      <c r="H241" s="389" t="s">
        <v>519</v>
      </c>
      <c r="I241" s="389" t="s">
        <v>649</v>
      </c>
      <c r="J241" s="389" t="s">
        <v>522</v>
      </c>
      <c r="K241" s="389" t="s">
        <v>555</v>
      </c>
    </row>
    <row r="242" spans="1:11" x14ac:dyDescent="0.35">
      <c r="A242" s="390" t="s">
        <v>554</v>
      </c>
      <c r="B242" s="372" t="s">
        <v>527</v>
      </c>
      <c r="C242" s="361">
        <v>110</v>
      </c>
      <c r="D242" s="389"/>
      <c r="E242" s="360" t="s">
        <v>515</v>
      </c>
      <c r="F242" s="388">
        <v>1.9271366137641408E-11</v>
      </c>
      <c r="G242" s="389" t="s">
        <v>569</v>
      </c>
      <c r="H242" s="389" t="s">
        <v>519</v>
      </c>
      <c r="I242" s="389" t="s">
        <v>649</v>
      </c>
      <c r="J242" s="389" t="s">
        <v>522</v>
      </c>
      <c r="K242" s="389" t="s">
        <v>555</v>
      </c>
    </row>
    <row r="243" spans="1:11" x14ac:dyDescent="0.35">
      <c r="A243" s="390" t="s">
        <v>554</v>
      </c>
      <c r="B243" s="372" t="s">
        <v>527</v>
      </c>
      <c r="C243" s="361">
        <v>110</v>
      </c>
      <c r="D243" s="389"/>
      <c r="E243" s="360" t="s">
        <v>516</v>
      </c>
      <c r="F243" s="388">
        <v>5.0545992612882034E-6</v>
      </c>
      <c r="G243" s="389" t="s">
        <v>569</v>
      </c>
      <c r="H243" s="389" t="s">
        <v>519</v>
      </c>
      <c r="I243" s="389" t="s">
        <v>649</v>
      </c>
      <c r="J243" s="389" t="s">
        <v>522</v>
      </c>
      <c r="K243" s="389" t="s">
        <v>555</v>
      </c>
    </row>
    <row r="244" spans="1:11" x14ac:dyDescent="0.35">
      <c r="A244" s="390" t="s">
        <v>557</v>
      </c>
      <c r="B244" s="373" t="s">
        <v>528</v>
      </c>
      <c r="C244" s="362">
        <v>652</v>
      </c>
      <c r="D244" s="389" t="s">
        <v>576</v>
      </c>
      <c r="E244" s="360" t="s">
        <v>507</v>
      </c>
      <c r="F244" s="387">
        <v>4.386352385779377E-10</v>
      </c>
      <c r="G244" s="389" t="s">
        <v>569</v>
      </c>
      <c r="H244" s="389" t="s">
        <v>519</v>
      </c>
      <c r="I244" s="389" t="s">
        <v>649</v>
      </c>
      <c r="J244" s="389" t="s">
        <v>522</v>
      </c>
      <c r="K244" s="389"/>
    </row>
    <row r="245" spans="1:11" x14ac:dyDescent="0.35">
      <c r="A245" s="390" t="s">
        <v>557</v>
      </c>
      <c r="B245" s="373" t="s">
        <v>528</v>
      </c>
      <c r="C245" s="362">
        <v>652</v>
      </c>
      <c r="D245" s="389" t="s">
        <v>576</v>
      </c>
      <c r="E245" s="360" t="s">
        <v>517</v>
      </c>
      <c r="F245" s="387">
        <v>1.5281823435137634E-9</v>
      </c>
      <c r="G245" s="389" t="s">
        <v>569</v>
      </c>
      <c r="H245" s="389" t="s">
        <v>519</v>
      </c>
      <c r="I245" s="389" t="s">
        <v>649</v>
      </c>
      <c r="J245" s="389" t="s">
        <v>522</v>
      </c>
      <c r="K245" s="389"/>
    </row>
    <row r="246" spans="1:11" x14ac:dyDescent="0.35">
      <c r="A246" s="390" t="s">
        <v>557</v>
      </c>
      <c r="B246" s="373" t="s">
        <v>528</v>
      </c>
      <c r="C246" s="362">
        <v>652</v>
      </c>
      <c r="D246" s="389" t="s">
        <v>576</v>
      </c>
      <c r="E246" s="360" t="s">
        <v>508</v>
      </c>
      <c r="F246" s="387">
        <v>6.5578978440986987E-9</v>
      </c>
      <c r="G246" s="389" t="s">
        <v>569</v>
      </c>
      <c r="H246" s="389" t="s">
        <v>519</v>
      </c>
      <c r="I246" s="389" t="s">
        <v>649</v>
      </c>
      <c r="J246" s="389" t="s">
        <v>522</v>
      </c>
      <c r="K246" s="389"/>
    </row>
    <row r="247" spans="1:11" x14ac:dyDescent="0.35">
      <c r="A247" s="390" t="s">
        <v>557</v>
      </c>
      <c r="B247" s="373" t="s">
        <v>528</v>
      </c>
      <c r="C247" s="362">
        <v>652</v>
      </c>
      <c r="D247" s="389" t="s">
        <v>576</v>
      </c>
      <c r="E247" s="360" t="s">
        <v>509</v>
      </c>
      <c r="F247" s="387">
        <v>3.1710200408035854E-10</v>
      </c>
      <c r="G247" s="389" t="s">
        <v>569</v>
      </c>
      <c r="H247" s="389" t="s">
        <v>519</v>
      </c>
      <c r="I247" s="389" t="s">
        <v>649</v>
      </c>
      <c r="J247" s="389" t="s">
        <v>522</v>
      </c>
      <c r="K247" s="389"/>
    </row>
    <row r="248" spans="1:11" x14ac:dyDescent="0.35">
      <c r="A248" s="390" t="s">
        <v>557</v>
      </c>
      <c r="B248" s="373" t="s">
        <v>528</v>
      </c>
      <c r="C248" s="362">
        <v>652</v>
      </c>
      <c r="D248" s="389" t="s">
        <v>576</v>
      </c>
      <c r="E248" s="360" t="s">
        <v>510</v>
      </c>
      <c r="F248" s="387">
        <v>2.25468267110835E-10</v>
      </c>
      <c r="G248" s="389" t="s">
        <v>569</v>
      </c>
      <c r="H248" s="389" t="s">
        <v>519</v>
      </c>
      <c r="I248" s="389" t="s">
        <v>649</v>
      </c>
      <c r="J248" s="389" t="s">
        <v>522</v>
      </c>
      <c r="K248" s="389"/>
    </row>
    <row r="249" spans="1:11" x14ac:dyDescent="0.35">
      <c r="A249" s="390" t="s">
        <v>557</v>
      </c>
      <c r="B249" s="373" t="s">
        <v>528</v>
      </c>
      <c r="C249" s="362">
        <v>652</v>
      </c>
      <c r="D249" s="389" t="s">
        <v>576</v>
      </c>
      <c r="E249" s="360" t="s">
        <v>511</v>
      </c>
      <c r="F249" s="387">
        <v>1.8788022654892829E-9</v>
      </c>
      <c r="G249" s="389" t="s">
        <v>569</v>
      </c>
      <c r="H249" s="389" t="s">
        <v>519</v>
      </c>
      <c r="I249" s="389" t="s">
        <v>649</v>
      </c>
      <c r="J249" s="389" t="s">
        <v>522</v>
      </c>
      <c r="K249" s="389"/>
    </row>
    <row r="250" spans="1:11" x14ac:dyDescent="0.35">
      <c r="A250" s="390" t="s">
        <v>557</v>
      </c>
      <c r="B250" s="373" t="s">
        <v>528</v>
      </c>
      <c r="C250" s="362">
        <v>652</v>
      </c>
      <c r="D250" s="389" t="s">
        <v>576</v>
      </c>
      <c r="E250" s="369" t="s">
        <v>512</v>
      </c>
      <c r="F250" s="387">
        <v>2.2457349973101839E-11</v>
      </c>
      <c r="G250" s="389" t="s">
        <v>569</v>
      </c>
      <c r="H250" s="389" t="s">
        <v>519</v>
      </c>
      <c r="I250" s="389" t="s">
        <v>649</v>
      </c>
      <c r="J250" s="389" t="s">
        <v>522</v>
      </c>
      <c r="K250" s="389"/>
    </row>
    <row r="251" spans="1:11" x14ac:dyDescent="0.35">
      <c r="A251" s="390" t="s">
        <v>557</v>
      </c>
      <c r="B251" s="373" t="s">
        <v>528</v>
      </c>
      <c r="C251" s="362">
        <v>652</v>
      </c>
      <c r="D251" s="389" t="s">
        <v>576</v>
      </c>
      <c r="E251" s="369" t="s">
        <v>513</v>
      </c>
      <c r="F251" s="387">
        <v>1.2649870229628195E-10</v>
      </c>
      <c r="G251" s="389" t="s">
        <v>569</v>
      </c>
      <c r="H251" s="389" t="s">
        <v>519</v>
      </c>
      <c r="I251" s="389" t="s">
        <v>649</v>
      </c>
      <c r="J251" s="389" t="s">
        <v>522</v>
      </c>
      <c r="K251" s="389"/>
    </row>
    <row r="252" spans="1:11" x14ac:dyDescent="0.35">
      <c r="A252" s="390" t="s">
        <v>557</v>
      </c>
      <c r="B252" s="373" t="s">
        <v>528</v>
      </c>
      <c r="C252" s="362">
        <v>652</v>
      </c>
      <c r="D252" s="389" t="s">
        <v>576</v>
      </c>
      <c r="E252" s="360" t="s">
        <v>514</v>
      </c>
      <c r="F252" s="387">
        <v>3.065849890940596E-9</v>
      </c>
      <c r="G252" s="389" t="s">
        <v>569</v>
      </c>
      <c r="H252" s="389" t="s">
        <v>519</v>
      </c>
      <c r="I252" s="389" t="s">
        <v>649</v>
      </c>
      <c r="J252" s="389" t="s">
        <v>522</v>
      </c>
      <c r="K252" s="389"/>
    </row>
    <row r="253" spans="1:11" x14ac:dyDescent="0.35">
      <c r="A253" s="390" t="s">
        <v>557</v>
      </c>
      <c r="B253" s="373" t="s">
        <v>528</v>
      </c>
      <c r="C253" s="362">
        <v>652</v>
      </c>
      <c r="D253" s="389" t="s">
        <v>576</v>
      </c>
      <c r="E253" s="360" t="s">
        <v>515</v>
      </c>
      <c r="F253" s="387">
        <v>2.9388339804783352E-11</v>
      </c>
      <c r="G253" s="389" t="s">
        <v>569</v>
      </c>
      <c r="H253" s="389" t="s">
        <v>519</v>
      </c>
      <c r="I253" s="389" t="s">
        <v>649</v>
      </c>
      <c r="J253" s="389" t="s">
        <v>522</v>
      </c>
      <c r="K253" s="389"/>
    </row>
    <row r="254" spans="1:11" x14ac:dyDescent="0.35">
      <c r="A254" s="390" t="s">
        <v>557</v>
      </c>
      <c r="B254" s="373" t="s">
        <v>528</v>
      </c>
      <c r="C254" s="362">
        <v>652</v>
      </c>
      <c r="D254" s="389" t="s">
        <v>576</v>
      </c>
      <c r="E254" s="360" t="s">
        <v>516</v>
      </c>
      <c r="F254" s="387">
        <v>1.7898030286602672E-6</v>
      </c>
      <c r="G254" s="389" t="s">
        <v>569</v>
      </c>
      <c r="H254" s="389" t="s">
        <v>519</v>
      </c>
      <c r="I254" s="389" t="s">
        <v>649</v>
      </c>
      <c r="J254" s="389" t="s">
        <v>522</v>
      </c>
      <c r="K254" s="389"/>
    </row>
    <row r="255" spans="1:11" x14ac:dyDescent="0.35">
      <c r="A255" s="390" t="s">
        <v>557</v>
      </c>
      <c r="B255" s="372" t="s">
        <v>524</v>
      </c>
      <c r="C255" s="361">
        <v>520</v>
      </c>
      <c r="D255" s="389"/>
      <c r="E255" s="360" t="s">
        <v>507</v>
      </c>
      <c r="F255" s="388">
        <v>4.8759635476269031E-10</v>
      </c>
      <c r="G255" s="389" t="s">
        <v>569</v>
      </c>
      <c r="H255" s="389" t="s">
        <v>519</v>
      </c>
      <c r="I255" s="389" t="s">
        <v>649</v>
      </c>
      <c r="J255" s="389" t="s">
        <v>522</v>
      </c>
      <c r="K255" s="389"/>
    </row>
    <row r="256" spans="1:11" x14ac:dyDescent="0.35">
      <c r="A256" s="390" t="s">
        <v>557</v>
      </c>
      <c r="B256" s="372" t="s">
        <v>524</v>
      </c>
      <c r="C256" s="361">
        <v>520</v>
      </c>
      <c r="D256" s="389"/>
      <c r="E256" s="360" t="s">
        <v>517</v>
      </c>
      <c r="F256" s="388">
        <v>3.6572494140657284E-9</v>
      </c>
      <c r="G256" s="389" t="s">
        <v>569</v>
      </c>
      <c r="H256" s="389" t="s">
        <v>519</v>
      </c>
      <c r="I256" s="389" t="s">
        <v>649</v>
      </c>
      <c r="J256" s="389" t="s">
        <v>522</v>
      </c>
      <c r="K256" s="389"/>
    </row>
    <row r="257" spans="1:11" x14ac:dyDescent="0.35">
      <c r="A257" s="390" t="s">
        <v>557</v>
      </c>
      <c r="B257" s="372" t="s">
        <v>524</v>
      </c>
      <c r="C257" s="361">
        <v>520</v>
      </c>
      <c r="D257" s="389"/>
      <c r="E257" s="360" t="s">
        <v>508</v>
      </c>
      <c r="F257" s="388">
        <v>1.5735556888798425E-8</v>
      </c>
      <c r="G257" s="389" t="s">
        <v>569</v>
      </c>
      <c r="H257" s="389" t="s">
        <v>519</v>
      </c>
      <c r="I257" s="389" t="s">
        <v>649</v>
      </c>
      <c r="J257" s="389" t="s">
        <v>522</v>
      </c>
      <c r="K257" s="389"/>
    </row>
    <row r="258" spans="1:11" x14ac:dyDescent="0.35">
      <c r="A258" s="390" t="s">
        <v>557</v>
      </c>
      <c r="B258" s="372" t="s">
        <v>524</v>
      </c>
      <c r="C258" s="361">
        <v>520</v>
      </c>
      <c r="D258" s="389"/>
      <c r="E258" s="360" t="s">
        <v>509</v>
      </c>
      <c r="F258" s="388">
        <v>5.3273192818880636E-10</v>
      </c>
      <c r="G258" s="389" t="s">
        <v>569</v>
      </c>
      <c r="H258" s="389" t="s">
        <v>519</v>
      </c>
      <c r="I258" s="389" t="s">
        <v>649</v>
      </c>
      <c r="J258" s="389" t="s">
        <v>522</v>
      </c>
      <c r="K258" s="389"/>
    </row>
    <row r="259" spans="1:11" x14ac:dyDescent="0.35">
      <c r="A259" s="390" t="s">
        <v>557</v>
      </c>
      <c r="B259" s="372" t="s">
        <v>524</v>
      </c>
      <c r="C259" s="361">
        <v>520</v>
      </c>
      <c r="D259" s="389"/>
      <c r="E259" s="360" t="s">
        <v>510</v>
      </c>
      <c r="F259" s="388">
        <v>5.127791869923968E-10</v>
      </c>
      <c r="G259" s="389" t="s">
        <v>569</v>
      </c>
      <c r="H259" s="389" t="s">
        <v>519</v>
      </c>
      <c r="I259" s="389" t="s">
        <v>649</v>
      </c>
      <c r="J259" s="389" t="s">
        <v>522</v>
      </c>
      <c r="K259" s="389"/>
    </row>
    <row r="260" spans="1:11" x14ac:dyDescent="0.35">
      <c r="A260" s="390" t="s">
        <v>557</v>
      </c>
      <c r="B260" s="372" t="s">
        <v>524</v>
      </c>
      <c r="C260" s="361">
        <v>520</v>
      </c>
      <c r="D260" s="389"/>
      <c r="E260" s="360" t="s">
        <v>511</v>
      </c>
      <c r="F260" s="388">
        <v>1.7915824704710182E-10</v>
      </c>
      <c r="G260" s="389" t="s">
        <v>569</v>
      </c>
      <c r="H260" s="389" t="s">
        <v>519</v>
      </c>
      <c r="I260" s="389" t="s">
        <v>649</v>
      </c>
      <c r="J260" s="389" t="s">
        <v>522</v>
      </c>
      <c r="K260" s="389"/>
    </row>
    <row r="261" spans="1:11" x14ac:dyDescent="0.35">
      <c r="A261" s="390" t="s">
        <v>557</v>
      </c>
      <c r="B261" s="372" t="s">
        <v>524</v>
      </c>
      <c r="C261" s="361">
        <v>520</v>
      </c>
      <c r="D261" s="389"/>
      <c r="E261" s="369" t="s">
        <v>512</v>
      </c>
      <c r="F261" s="388">
        <v>7.7520504147639255E-11</v>
      </c>
      <c r="G261" s="389" t="s">
        <v>569</v>
      </c>
      <c r="H261" s="389" t="s">
        <v>519</v>
      </c>
      <c r="I261" s="389" t="s">
        <v>649</v>
      </c>
      <c r="J261" s="389" t="s">
        <v>522</v>
      </c>
      <c r="K261" s="389"/>
    </row>
    <row r="262" spans="1:11" x14ac:dyDescent="0.35">
      <c r="A262" s="390" t="s">
        <v>557</v>
      </c>
      <c r="B262" s="372" t="s">
        <v>524</v>
      </c>
      <c r="C262" s="361">
        <v>520</v>
      </c>
      <c r="D262" s="389"/>
      <c r="E262" s="369" t="s">
        <v>513</v>
      </c>
      <c r="F262" s="388">
        <v>1.9759175126969784E-10</v>
      </c>
      <c r="G262" s="389" t="s">
        <v>569</v>
      </c>
      <c r="H262" s="389" t="s">
        <v>519</v>
      </c>
      <c r="I262" s="389" t="s">
        <v>649</v>
      </c>
      <c r="J262" s="389" t="s">
        <v>522</v>
      </c>
      <c r="K262" s="389"/>
    </row>
    <row r="263" spans="1:11" x14ac:dyDescent="0.35">
      <c r="A263" s="390" t="s">
        <v>557</v>
      </c>
      <c r="B263" s="372" t="s">
        <v>524</v>
      </c>
      <c r="C263" s="361">
        <v>520</v>
      </c>
      <c r="D263" s="389"/>
      <c r="E263" s="360" t="s">
        <v>514</v>
      </c>
      <c r="F263" s="388">
        <v>1.9179152548214071E-9</v>
      </c>
      <c r="G263" s="389" t="s">
        <v>569</v>
      </c>
      <c r="H263" s="389" t="s">
        <v>519</v>
      </c>
      <c r="I263" s="389" t="s">
        <v>649</v>
      </c>
      <c r="J263" s="389" t="s">
        <v>522</v>
      </c>
      <c r="K263" s="389"/>
    </row>
    <row r="264" spans="1:11" x14ac:dyDescent="0.35">
      <c r="A264" s="390" t="s">
        <v>557</v>
      </c>
      <c r="B264" s="372" t="s">
        <v>524</v>
      </c>
      <c r="C264" s="361">
        <v>520</v>
      </c>
      <c r="D264" s="389"/>
      <c r="E264" s="360" t="s">
        <v>515</v>
      </c>
      <c r="F264" s="388">
        <v>3.7955710786298318E-11</v>
      </c>
      <c r="G264" s="389" t="s">
        <v>569</v>
      </c>
      <c r="H264" s="389" t="s">
        <v>519</v>
      </c>
      <c r="I264" s="389" t="s">
        <v>649</v>
      </c>
      <c r="J264" s="389" t="s">
        <v>522</v>
      </c>
      <c r="K264" s="389"/>
    </row>
    <row r="265" spans="1:11" x14ac:dyDescent="0.35">
      <c r="A265" s="390" t="s">
        <v>557</v>
      </c>
      <c r="B265" s="372" t="s">
        <v>524</v>
      </c>
      <c r="C265" s="361">
        <v>520</v>
      </c>
      <c r="D265" s="389"/>
      <c r="E265" s="360" t="s">
        <v>516</v>
      </c>
      <c r="F265" s="388">
        <v>1.5547966494950257E-6</v>
      </c>
      <c r="G265" s="389" t="s">
        <v>569</v>
      </c>
      <c r="H265" s="389" t="s">
        <v>519</v>
      </c>
      <c r="I265" s="389" t="s">
        <v>649</v>
      </c>
      <c r="J265" s="389" t="s">
        <v>522</v>
      </c>
      <c r="K265" s="389"/>
    </row>
    <row r="266" spans="1:11" x14ac:dyDescent="0.35">
      <c r="A266" s="390" t="s">
        <v>557</v>
      </c>
      <c r="B266" s="372" t="s">
        <v>525</v>
      </c>
      <c r="C266" s="361">
        <v>550</v>
      </c>
      <c r="D266" s="389"/>
      <c r="E266" s="360" t="s">
        <v>507</v>
      </c>
      <c r="F266" s="388">
        <v>2.3196632662230843E-10</v>
      </c>
      <c r="G266" s="389" t="s">
        <v>569</v>
      </c>
      <c r="H266" s="389" t="s">
        <v>519</v>
      </c>
      <c r="I266" s="389" t="s">
        <v>649</v>
      </c>
      <c r="J266" s="389" t="s">
        <v>522</v>
      </c>
      <c r="K266" s="389"/>
    </row>
    <row r="267" spans="1:11" x14ac:dyDescent="0.35">
      <c r="A267" s="390" t="s">
        <v>557</v>
      </c>
      <c r="B267" s="372" t="s">
        <v>525</v>
      </c>
      <c r="C267" s="361">
        <v>550</v>
      </c>
      <c r="D267" s="389"/>
      <c r="E267" s="360" t="s">
        <v>517</v>
      </c>
      <c r="F267" s="388">
        <v>7.3502578060267771E-10</v>
      </c>
      <c r="G267" s="389" t="s">
        <v>569</v>
      </c>
      <c r="H267" s="389" t="s">
        <v>519</v>
      </c>
      <c r="I267" s="389" t="s">
        <v>649</v>
      </c>
      <c r="J267" s="389" t="s">
        <v>522</v>
      </c>
      <c r="K267" s="389"/>
    </row>
    <row r="268" spans="1:11" x14ac:dyDescent="0.35">
      <c r="A268" s="390" t="s">
        <v>557</v>
      </c>
      <c r="B268" s="372" t="s">
        <v>525</v>
      </c>
      <c r="C268" s="361">
        <v>550</v>
      </c>
      <c r="D268" s="389"/>
      <c r="E268" s="360" t="s">
        <v>508</v>
      </c>
      <c r="F268" s="388">
        <v>1.4398147256785738E-9</v>
      </c>
      <c r="G268" s="389" t="s">
        <v>569</v>
      </c>
      <c r="H268" s="389" t="s">
        <v>519</v>
      </c>
      <c r="I268" s="389" t="s">
        <v>649</v>
      </c>
      <c r="J268" s="389" t="s">
        <v>522</v>
      </c>
      <c r="K268" s="389"/>
    </row>
    <row r="269" spans="1:11" x14ac:dyDescent="0.35">
      <c r="A269" s="390" t="s">
        <v>557</v>
      </c>
      <c r="B269" s="372" t="s">
        <v>525</v>
      </c>
      <c r="C269" s="361">
        <v>550</v>
      </c>
      <c r="D269" s="389"/>
      <c r="E269" s="360" t="s">
        <v>509</v>
      </c>
      <c r="F269" s="388">
        <v>2.5861471915144425E-10</v>
      </c>
      <c r="G269" s="389" t="s">
        <v>569</v>
      </c>
      <c r="H269" s="389" t="s">
        <v>519</v>
      </c>
      <c r="I269" s="389" t="s">
        <v>649</v>
      </c>
      <c r="J269" s="389" t="s">
        <v>522</v>
      </c>
      <c r="K269" s="389"/>
    </row>
    <row r="270" spans="1:11" x14ac:dyDescent="0.35">
      <c r="A270" s="390" t="s">
        <v>557</v>
      </c>
      <c r="B270" s="372" t="s">
        <v>525</v>
      </c>
      <c r="C270" s="361">
        <v>550</v>
      </c>
      <c r="D270" s="389"/>
      <c r="E270" s="360" t="s">
        <v>510</v>
      </c>
      <c r="F270" s="388">
        <v>1.1205292670338329E-10</v>
      </c>
      <c r="G270" s="389" t="s">
        <v>569</v>
      </c>
      <c r="H270" s="389" t="s">
        <v>519</v>
      </c>
      <c r="I270" s="389" t="s">
        <v>649</v>
      </c>
      <c r="J270" s="389" t="s">
        <v>522</v>
      </c>
      <c r="K270" s="389"/>
    </row>
    <row r="271" spans="1:11" x14ac:dyDescent="0.35">
      <c r="A271" s="390" t="s">
        <v>557</v>
      </c>
      <c r="B271" s="372" t="s">
        <v>525</v>
      </c>
      <c r="C271" s="361">
        <v>550</v>
      </c>
      <c r="D271" s="389"/>
      <c r="E271" s="360" t="s">
        <v>511</v>
      </c>
      <c r="F271" s="388">
        <v>3.5411225855951297E-9</v>
      </c>
      <c r="G271" s="389" t="s">
        <v>569</v>
      </c>
      <c r="H271" s="389" t="s">
        <v>519</v>
      </c>
      <c r="I271" s="389" t="s">
        <v>649</v>
      </c>
      <c r="J271" s="389" t="s">
        <v>522</v>
      </c>
      <c r="K271" s="389"/>
    </row>
    <row r="272" spans="1:11" x14ac:dyDescent="0.35">
      <c r="A272" s="390" t="s">
        <v>557</v>
      </c>
      <c r="B272" s="372" t="s">
        <v>525</v>
      </c>
      <c r="C272" s="361">
        <v>550</v>
      </c>
      <c r="D272" s="389"/>
      <c r="E272" s="369" t="s">
        <v>512</v>
      </c>
      <c r="F272" s="388">
        <v>9.2026969792887504E-12</v>
      </c>
      <c r="G272" s="389" t="s">
        <v>569</v>
      </c>
      <c r="H272" s="389" t="s">
        <v>519</v>
      </c>
      <c r="I272" s="389" t="s">
        <v>649</v>
      </c>
      <c r="J272" s="389" t="s">
        <v>522</v>
      </c>
      <c r="K272" s="389"/>
    </row>
    <row r="273" spans="1:11" x14ac:dyDescent="0.35">
      <c r="A273" s="390" t="s">
        <v>557</v>
      </c>
      <c r="B273" s="372" t="s">
        <v>525</v>
      </c>
      <c r="C273" s="361">
        <v>550</v>
      </c>
      <c r="D273" s="389"/>
      <c r="E273" s="369" t="s">
        <v>513</v>
      </c>
      <c r="F273" s="388">
        <v>2.1723104439434306E-11</v>
      </c>
      <c r="G273" s="389" t="s">
        <v>569</v>
      </c>
      <c r="H273" s="389" t="s">
        <v>519</v>
      </c>
      <c r="I273" s="389" t="s">
        <v>649</v>
      </c>
      <c r="J273" s="389" t="s">
        <v>522</v>
      </c>
      <c r="K273" s="389"/>
    </row>
    <row r="274" spans="1:11" x14ac:dyDescent="0.35">
      <c r="A274" s="390" t="s">
        <v>557</v>
      </c>
      <c r="B274" s="372" t="s">
        <v>525</v>
      </c>
      <c r="C274" s="361">
        <v>550</v>
      </c>
      <c r="D274" s="389"/>
      <c r="E274" s="360" t="s">
        <v>514</v>
      </c>
      <c r="F274" s="388">
        <v>4.0699401135566136E-9</v>
      </c>
      <c r="G274" s="389" t="s">
        <v>569</v>
      </c>
      <c r="H274" s="389" t="s">
        <v>519</v>
      </c>
      <c r="I274" s="389" t="s">
        <v>649</v>
      </c>
      <c r="J274" s="389" t="s">
        <v>522</v>
      </c>
      <c r="K274" s="389"/>
    </row>
    <row r="275" spans="1:11" x14ac:dyDescent="0.35">
      <c r="A275" s="390" t="s">
        <v>557</v>
      </c>
      <c r="B275" s="372" t="s">
        <v>525</v>
      </c>
      <c r="C275" s="361">
        <v>550</v>
      </c>
      <c r="D275" s="389"/>
      <c r="E275" s="360" t="s">
        <v>515</v>
      </c>
      <c r="F275" s="388">
        <v>3.2155965516760233E-11</v>
      </c>
      <c r="G275" s="389" t="s">
        <v>569</v>
      </c>
      <c r="H275" s="389" t="s">
        <v>519</v>
      </c>
      <c r="I275" s="389" t="s">
        <v>649</v>
      </c>
      <c r="J275" s="389" t="s">
        <v>522</v>
      </c>
      <c r="K275" s="389"/>
    </row>
    <row r="276" spans="1:11" x14ac:dyDescent="0.35">
      <c r="A276" s="390" t="s">
        <v>557</v>
      </c>
      <c r="B276" s="372" t="s">
        <v>525</v>
      </c>
      <c r="C276" s="361">
        <v>550</v>
      </c>
      <c r="D276" s="389"/>
      <c r="E276" s="360" t="s">
        <v>516</v>
      </c>
      <c r="F276" s="388">
        <v>2.0519698738955538E-6</v>
      </c>
      <c r="G276" s="389" t="s">
        <v>569</v>
      </c>
      <c r="H276" s="389" t="s">
        <v>519</v>
      </c>
      <c r="I276" s="389" t="s">
        <v>649</v>
      </c>
      <c r="J276" s="389" t="s">
        <v>522</v>
      </c>
      <c r="K276" s="389"/>
    </row>
    <row r="277" spans="1:11" x14ac:dyDescent="0.35">
      <c r="A277" s="390" t="s">
        <v>557</v>
      </c>
      <c r="B277" s="372" t="s">
        <v>526</v>
      </c>
      <c r="C277" s="361">
        <v>800</v>
      </c>
      <c r="D277" s="389"/>
      <c r="E277" s="360" t="s">
        <v>507</v>
      </c>
      <c r="F277" s="388">
        <v>5.0564712930914862E-10</v>
      </c>
      <c r="G277" s="389" t="s">
        <v>569</v>
      </c>
      <c r="H277" s="389" t="s">
        <v>519</v>
      </c>
      <c r="I277" s="389" t="s">
        <v>649</v>
      </c>
      <c r="J277" s="389" t="s">
        <v>522</v>
      </c>
      <c r="K277" s="389"/>
    </row>
    <row r="278" spans="1:11" x14ac:dyDescent="0.35">
      <c r="A278" s="390" t="s">
        <v>557</v>
      </c>
      <c r="B278" s="372" t="s">
        <v>526</v>
      </c>
      <c r="C278" s="361">
        <v>800</v>
      </c>
      <c r="D278" s="389"/>
      <c r="E278" s="360" t="s">
        <v>517</v>
      </c>
      <c r="F278" s="388">
        <v>1.5626985495042785E-9</v>
      </c>
      <c r="G278" s="389" t="s">
        <v>569</v>
      </c>
      <c r="H278" s="389" t="s">
        <v>519</v>
      </c>
      <c r="I278" s="389" t="s">
        <v>649</v>
      </c>
      <c r="J278" s="389" t="s">
        <v>522</v>
      </c>
      <c r="K278" s="389"/>
    </row>
    <row r="279" spans="1:11" x14ac:dyDescent="0.35">
      <c r="A279" s="390" t="s">
        <v>557</v>
      </c>
      <c r="B279" s="372" t="s">
        <v>526</v>
      </c>
      <c r="C279" s="361">
        <v>800</v>
      </c>
      <c r="D279" s="389"/>
      <c r="E279" s="360" t="s">
        <v>508</v>
      </c>
      <c r="F279" s="388">
        <v>1.0541444499719966E-8</v>
      </c>
      <c r="G279" s="389" t="s">
        <v>569</v>
      </c>
      <c r="H279" s="389" t="s">
        <v>519</v>
      </c>
      <c r="I279" s="389" t="s">
        <v>649</v>
      </c>
      <c r="J279" s="389" t="s">
        <v>522</v>
      </c>
      <c r="K279" s="389"/>
    </row>
    <row r="280" spans="1:11" x14ac:dyDescent="0.35">
      <c r="A280" s="390" t="s">
        <v>557</v>
      </c>
      <c r="B280" s="372" t="s">
        <v>526</v>
      </c>
      <c r="C280" s="361">
        <v>800</v>
      </c>
      <c r="D280" s="389"/>
      <c r="E280" s="360" t="s">
        <v>509</v>
      </c>
      <c r="F280" s="388">
        <v>3.1963155927434871E-10</v>
      </c>
      <c r="G280" s="389" t="s">
        <v>569</v>
      </c>
      <c r="H280" s="389" t="s">
        <v>519</v>
      </c>
      <c r="I280" s="389" t="s">
        <v>649</v>
      </c>
      <c r="J280" s="389" t="s">
        <v>522</v>
      </c>
      <c r="K280" s="389"/>
    </row>
    <row r="281" spans="1:11" x14ac:dyDescent="0.35">
      <c r="A281" s="390" t="s">
        <v>557</v>
      </c>
      <c r="B281" s="372" t="s">
        <v>526</v>
      </c>
      <c r="C281" s="361">
        <v>800</v>
      </c>
      <c r="D281" s="389"/>
      <c r="E281" s="360" t="s">
        <v>510</v>
      </c>
      <c r="F281" s="388">
        <v>3.0761881089770571E-10</v>
      </c>
      <c r="G281" s="389" t="s">
        <v>569</v>
      </c>
      <c r="H281" s="389" t="s">
        <v>519</v>
      </c>
      <c r="I281" s="389" t="s">
        <v>649</v>
      </c>
      <c r="J281" s="389" t="s">
        <v>522</v>
      </c>
      <c r="K281" s="389"/>
    </row>
    <row r="282" spans="1:11" x14ac:dyDescent="0.35">
      <c r="A282" s="390" t="s">
        <v>557</v>
      </c>
      <c r="B282" s="372" t="s">
        <v>526</v>
      </c>
      <c r="C282" s="361">
        <v>800</v>
      </c>
      <c r="D282" s="389"/>
      <c r="E282" s="360" t="s">
        <v>511</v>
      </c>
      <c r="F282" s="388">
        <v>1.0926242869240314E-10</v>
      </c>
      <c r="G282" s="389" t="s">
        <v>569</v>
      </c>
      <c r="H282" s="389" t="s">
        <v>519</v>
      </c>
      <c r="I282" s="389" t="s">
        <v>649</v>
      </c>
      <c r="J282" s="389" t="s">
        <v>522</v>
      </c>
      <c r="K282" s="389"/>
    </row>
    <row r="283" spans="1:11" x14ac:dyDescent="0.35">
      <c r="A283" s="390" t="s">
        <v>557</v>
      </c>
      <c r="B283" s="372" t="s">
        <v>526</v>
      </c>
      <c r="C283" s="361">
        <v>800</v>
      </c>
      <c r="D283" s="389"/>
      <c r="E283" s="369" t="s">
        <v>512</v>
      </c>
      <c r="F283" s="388">
        <v>2.7237530293484699E-11</v>
      </c>
      <c r="G283" s="389" t="s">
        <v>569</v>
      </c>
      <c r="H283" s="389" t="s">
        <v>519</v>
      </c>
      <c r="I283" s="389" t="s">
        <v>649</v>
      </c>
      <c r="J283" s="389" t="s">
        <v>522</v>
      </c>
      <c r="K283" s="389"/>
    </row>
    <row r="284" spans="1:11" x14ac:dyDescent="0.35">
      <c r="A284" s="390" t="s">
        <v>557</v>
      </c>
      <c r="B284" s="372" t="s">
        <v>526</v>
      </c>
      <c r="C284" s="361">
        <v>800</v>
      </c>
      <c r="D284" s="389"/>
      <c r="E284" s="369" t="s">
        <v>513</v>
      </c>
      <c r="F284" s="388">
        <v>2.6335514471778354E-10</v>
      </c>
      <c r="G284" s="389" t="s">
        <v>569</v>
      </c>
      <c r="H284" s="389" t="s">
        <v>519</v>
      </c>
      <c r="I284" s="389" t="s">
        <v>649</v>
      </c>
      <c r="J284" s="389" t="s">
        <v>522</v>
      </c>
      <c r="K284" s="389"/>
    </row>
    <row r="285" spans="1:11" x14ac:dyDescent="0.35">
      <c r="A285" s="390" t="s">
        <v>557</v>
      </c>
      <c r="B285" s="372" t="s">
        <v>526</v>
      </c>
      <c r="C285" s="361">
        <v>800</v>
      </c>
      <c r="D285" s="389"/>
      <c r="E285" s="360" t="s">
        <v>514</v>
      </c>
      <c r="F285" s="388">
        <v>1.2298404235045709E-9</v>
      </c>
      <c r="G285" s="389" t="s">
        <v>569</v>
      </c>
      <c r="H285" s="389" t="s">
        <v>519</v>
      </c>
      <c r="I285" s="389" t="s">
        <v>649</v>
      </c>
      <c r="J285" s="389" t="s">
        <v>522</v>
      </c>
      <c r="K285" s="389"/>
    </row>
    <row r="286" spans="1:11" x14ac:dyDescent="0.35">
      <c r="A286" s="390" t="s">
        <v>557</v>
      </c>
      <c r="B286" s="372" t="s">
        <v>526</v>
      </c>
      <c r="C286" s="361">
        <v>800</v>
      </c>
      <c r="D286" s="389"/>
      <c r="E286" s="360" t="s">
        <v>515</v>
      </c>
      <c r="F286" s="388">
        <v>2.4519624529501412E-11</v>
      </c>
      <c r="G286" s="389" t="s">
        <v>569</v>
      </c>
      <c r="H286" s="389" t="s">
        <v>519</v>
      </c>
      <c r="I286" s="389" t="s">
        <v>649</v>
      </c>
      <c r="J286" s="389" t="s">
        <v>522</v>
      </c>
      <c r="K286" s="389"/>
    </row>
    <row r="287" spans="1:11" x14ac:dyDescent="0.35">
      <c r="A287" s="390" t="s">
        <v>557</v>
      </c>
      <c r="B287" s="372" t="s">
        <v>526</v>
      </c>
      <c r="C287" s="361">
        <v>800</v>
      </c>
      <c r="D287" s="389"/>
      <c r="E287" s="360" t="s">
        <v>516</v>
      </c>
      <c r="F287" s="388">
        <v>9.4845147929189599E-7</v>
      </c>
      <c r="G287" s="389" t="s">
        <v>569</v>
      </c>
      <c r="H287" s="389" t="s">
        <v>519</v>
      </c>
      <c r="I287" s="389" t="s">
        <v>649</v>
      </c>
      <c r="J287" s="389" t="s">
        <v>522</v>
      </c>
      <c r="K287" s="389"/>
    </row>
    <row r="288" spans="1:11" x14ac:dyDescent="0.35">
      <c r="A288" s="390" t="s">
        <v>557</v>
      </c>
      <c r="B288" s="372" t="s">
        <v>527</v>
      </c>
      <c r="C288" s="363">
        <v>30</v>
      </c>
      <c r="D288" s="389"/>
      <c r="E288" s="360" t="s">
        <v>507</v>
      </c>
      <c r="F288" s="388">
        <v>2.0910322095199334E-9</v>
      </c>
      <c r="G288" s="389" t="s">
        <v>569</v>
      </c>
      <c r="H288" s="389" t="s">
        <v>519</v>
      </c>
      <c r="I288" s="389" t="s">
        <v>649</v>
      </c>
      <c r="J288" s="389" t="s">
        <v>522</v>
      </c>
      <c r="K288" s="389"/>
    </row>
    <row r="289" spans="1:11" x14ac:dyDescent="0.35">
      <c r="A289" s="390" t="s">
        <v>557</v>
      </c>
      <c r="B289" s="372" t="s">
        <v>527</v>
      </c>
      <c r="C289" s="363">
        <v>30</v>
      </c>
      <c r="D289" s="389"/>
      <c r="E289" s="360" t="s">
        <v>517</v>
      </c>
      <c r="F289" s="388">
        <v>6.28639196532151E-9</v>
      </c>
      <c r="G289" s="389" t="s">
        <v>569</v>
      </c>
      <c r="H289" s="389" t="s">
        <v>519</v>
      </c>
      <c r="I289" s="389" t="s">
        <v>649</v>
      </c>
      <c r="J289" s="389" t="s">
        <v>522</v>
      </c>
      <c r="K289" s="389"/>
    </row>
    <row r="290" spans="1:11" x14ac:dyDescent="0.35">
      <c r="A290" s="390" t="s">
        <v>557</v>
      </c>
      <c r="B290" s="372" t="s">
        <v>527</v>
      </c>
      <c r="C290" s="363">
        <v>30</v>
      </c>
      <c r="D290" s="389"/>
      <c r="E290" s="360" t="s">
        <v>508</v>
      </c>
      <c r="F290" s="388">
        <v>1.5080496557603741E-8</v>
      </c>
      <c r="G290" s="389" t="s">
        <v>569</v>
      </c>
      <c r="H290" s="389" t="s">
        <v>519</v>
      </c>
      <c r="I290" s="389" t="s">
        <v>649</v>
      </c>
      <c r="J290" s="389" t="s">
        <v>522</v>
      </c>
      <c r="K290" s="389"/>
    </row>
    <row r="291" spans="1:11" x14ac:dyDescent="0.35">
      <c r="A291" s="390" t="s">
        <v>557</v>
      </c>
      <c r="B291" s="372" t="s">
        <v>527</v>
      </c>
      <c r="C291" s="363">
        <v>30</v>
      </c>
      <c r="D291" s="389"/>
      <c r="E291" s="360" t="s">
        <v>509</v>
      </c>
      <c r="F291" s="388">
        <v>5.6646716162518633E-10</v>
      </c>
      <c r="G291" s="389" t="s">
        <v>569</v>
      </c>
      <c r="H291" s="389" t="s">
        <v>519</v>
      </c>
      <c r="I291" s="389" t="s">
        <v>649</v>
      </c>
      <c r="J291" s="389" t="s">
        <v>522</v>
      </c>
      <c r="K291" s="389"/>
    </row>
    <row r="292" spans="1:11" x14ac:dyDescent="0.35">
      <c r="A292" s="390" t="s">
        <v>557</v>
      </c>
      <c r="B292" s="372" t="s">
        <v>527</v>
      </c>
      <c r="C292" s="363">
        <v>30</v>
      </c>
      <c r="D292" s="389"/>
      <c r="E292" s="360" t="s">
        <v>510</v>
      </c>
      <c r="F292" s="388">
        <v>3.1782706683646424E-10</v>
      </c>
      <c r="G292" s="389" t="s">
        <v>569</v>
      </c>
      <c r="H292" s="389" t="s">
        <v>519</v>
      </c>
      <c r="I292" s="389" t="s">
        <v>649</v>
      </c>
      <c r="J292" s="389" t="s">
        <v>522</v>
      </c>
      <c r="K292" s="389"/>
    </row>
    <row r="293" spans="1:11" x14ac:dyDescent="0.35">
      <c r="A293" s="390" t="s">
        <v>557</v>
      </c>
      <c r="B293" s="372" t="s">
        <v>527</v>
      </c>
      <c r="C293" s="363">
        <v>30</v>
      </c>
      <c r="D293" s="389"/>
      <c r="E293" s="360" t="s">
        <v>511</v>
      </c>
      <c r="F293" s="388">
        <v>6.9564707066645657E-10</v>
      </c>
      <c r="G293" s="389" t="s">
        <v>569</v>
      </c>
      <c r="H293" s="389" t="s">
        <v>519</v>
      </c>
      <c r="I293" s="389" t="s">
        <v>649</v>
      </c>
      <c r="J293" s="389" t="s">
        <v>522</v>
      </c>
      <c r="K293" s="389"/>
    </row>
    <row r="294" spans="1:11" x14ac:dyDescent="0.35">
      <c r="A294" s="390" t="s">
        <v>557</v>
      </c>
      <c r="B294" s="372" t="s">
        <v>527</v>
      </c>
      <c r="C294" s="363">
        <v>30</v>
      </c>
      <c r="D294" s="389"/>
      <c r="E294" s="369" t="s">
        <v>512</v>
      </c>
      <c r="F294" s="388">
        <v>3.4574289772784741E-11</v>
      </c>
      <c r="G294" s="389" t="s">
        <v>569</v>
      </c>
      <c r="H294" s="389" t="s">
        <v>519</v>
      </c>
      <c r="I294" s="389" t="s">
        <v>649</v>
      </c>
      <c r="J294" s="389" t="s">
        <v>522</v>
      </c>
      <c r="K294" s="389"/>
    </row>
    <row r="295" spans="1:11" x14ac:dyDescent="0.35">
      <c r="A295" s="390" t="s">
        <v>557</v>
      </c>
      <c r="B295" s="372" t="s">
        <v>527</v>
      </c>
      <c r="C295" s="363">
        <v>30</v>
      </c>
      <c r="D295" s="389"/>
      <c r="E295" s="369" t="s">
        <v>513</v>
      </c>
      <c r="F295" s="388">
        <v>6.0950787795671534E-11</v>
      </c>
      <c r="G295" s="389" t="s">
        <v>569</v>
      </c>
      <c r="H295" s="389" t="s">
        <v>519</v>
      </c>
      <c r="I295" s="389" t="s">
        <v>649</v>
      </c>
      <c r="J295" s="389" t="s">
        <v>522</v>
      </c>
      <c r="K295" s="389"/>
    </row>
    <row r="296" spans="1:11" x14ac:dyDescent="0.35">
      <c r="A296" s="390" t="s">
        <v>557</v>
      </c>
      <c r="B296" s="372" t="s">
        <v>527</v>
      </c>
      <c r="C296" s="363">
        <v>30</v>
      </c>
      <c r="D296" s="389"/>
      <c r="E296" s="360" t="s">
        <v>514</v>
      </c>
      <c r="F296" s="388">
        <v>8.6986865509258658E-9</v>
      </c>
      <c r="G296" s="389" t="s">
        <v>569</v>
      </c>
      <c r="H296" s="389" t="s">
        <v>519</v>
      </c>
      <c r="I296" s="389" t="s">
        <v>649</v>
      </c>
      <c r="J296" s="389" t="s">
        <v>522</v>
      </c>
      <c r="K296" s="389"/>
    </row>
    <row r="297" spans="1:11" x14ac:dyDescent="0.35">
      <c r="A297" s="390" t="s">
        <v>557</v>
      </c>
      <c r="B297" s="372" t="s">
        <v>527</v>
      </c>
      <c r="C297" s="363">
        <v>30</v>
      </c>
      <c r="D297" s="389"/>
      <c r="E297" s="360" t="s">
        <v>515</v>
      </c>
      <c r="F297" s="388">
        <v>2.3044069474000536E-11</v>
      </c>
      <c r="G297" s="389" t="s">
        <v>569</v>
      </c>
      <c r="H297" s="389" t="s">
        <v>519</v>
      </c>
      <c r="I297" s="389" t="s">
        <v>649</v>
      </c>
      <c r="J297" s="389" t="s">
        <v>522</v>
      </c>
      <c r="K297" s="389"/>
    </row>
    <row r="298" spans="1:11" x14ac:dyDescent="0.35">
      <c r="A298" s="390" t="s">
        <v>557</v>
      </c>
      <c r="B298" s="372" t="s">
        <v>527</v>
      </c>
      <c r="C298" s="363">
        <v>30</v>
      </c>
      <c r="D298" s="389"/>
      <c r="E298" s="360" t="s">
        <v>516</v>
      </c>
      <c r="F298" s="388">
        <v>6.0441245165721698E-6</v>
      </c>
      <c r="G298" s="389" t="s">
        <v>569</v>
      </c>
      <c r="H298" s="389" t="s">
        <v>519</v>
      </c>
      <c r="I298" s="389" t="s">
        <v>649</v>
      </c>
      <c r="J298" s="389" t="s">
        <v>522</v>
      </c>
      <c r="K298" s="389"/>
    </row>
    <row r="299" spans="1:11" x14ac:dyDescent="0.35">
      <c r="A299" s="390" t="s">
        <v>559</v>
      </c>
      <c r="B299" s="373" t="s">
        <v>528</v>
      </c>
      <c r="C299" s="362">
        <v>750</v>
      </c>
      <c r="D299" s="389" t="s">
        <v>577</v>
      </c>
      <c r="E299" s="360" t="s">
        <v>507</v>
      </c>
      <c r="F299" s="387">
        <v>7.0136137028034211E-10</v>
      </c>
      <c r="G299" s="389" t="s">
        <v>569</v>
      </c>
      <c r="H299" s="389" t="s">
        <v>519</v>
      </c>
      <c r="I299" s="389" t="s">
        <v>649</v>
      </c>
      <c r="J299" s="389" t="s">
        <v>522</v>
      </c>
      <c r="K299" s="389"/>
    </row>
    <row r="300" spans="1:11" x14ac:dyDescent="0.35">
      <c r="A300" s="390" t="s">
        <v>559</v>
      </c>
      <c r="B300" s="373" t="s">
        <v>528</v>
      </c>
      <c r="C300" s="362">
        <v>750</v>
      </c>
      <c r="D300" s="389" t="s">
        <v>577</v>
      </c>
      <c r="E300" s="360" t="s">
        <v>517</v>
      </c>
      <c r="F300" s="387">
        <v>2.2223858789394404E-9</v>
      </c>
      <c r="G300" s="389" t="s">
        <v>569</v>
      </c>
      <c r="H300" s="389" t="s">
        <v>519</v>
      </c>
      <c r="I300" s="389" t="s">
        <v>649</v>
      </c>
      <c r="J300" s="389" t="s">
        <v>522</v>
      </c>
      <c r="K300" s="389"/>
    </row>
    <row r="301" spans="1:11" x14ac:dyDescent="0.35">
      <c r="A301" s="390" t="s">
        <v>559</v>
      </c>
      <c r="B301" s="373" t="s">
        <v>528</v>
      </c>
      <c r="C301" s="362">
        <v>750</v>
      </c>
      <c r="D301" s="389" t="s">
        <v>577</v>
      </c>
      <c r="E301" s="360" t="s">
        <v>508</v>
      </c>
      <c r="F301" s="387">
        <v>4.3533492281229379E-9</v>
      </c>
      <c r="G301" s="389" t="s">
        <v>569</v>
      </c>
      <c r="H301" s="389" t="s">
        <v>519</v>
      </c>
      <c r="I301" s="389" t="s">
        <v>649</v>
      </c>
      <c r="J301" s="389" t="s">
        <v>522</v>
      </c>
      <c r="K301" s="389"/>
    </row>
    <row r="302" spans="1:11" x14ac:dyDescent="0.35">
      <c r="A302" s="390" t="s">
        <v>559</v>
      </c>
      <c r="B302" s="373" t="s">
        <v>528</v>
      </c>
      <c r="C302" s="362">
        <v>750</v>
      </c>
      <c r="D302" s="389" t="s">
        <v>577</v>
      </c>
      <c r="E302" s="360" t="s">
        <v>509</v>
      </c>
      <c r="F302" s="387">
        <v>7.8193406965508703E-10</v>
      </c>
      <c r="G302" s="389" t="s">
        <v>569</v>
      </c>
      <c r="H302" s="389" t="s">
        <v>519</v>
      </c>
      <c r="I302" s="389" t="s">
        <v>649</v>
      </c>
      <c r="J302" s="389" t="s">
        <v>522</v>
      </c>
      <c r="K302" s="389"/>
    </row>
    <row r="303" spans="1:11" x14ac:dyDescent="0.35">
      <c r="A303" s="390" t="s">
        <v>559</v>
      </c>
      <c r="B303" s="373" t="s">
        <v>528</v>
      </c>
      <c r="C303" s="362">
        <v>750</v>
      </c>
      <c r="D303" s="389" t="s">
        <v>577</v>
      </c>
      <c r="E303" s="360" t="s">
        <v>510</v>
      </c>
      <c r="F303" s="387">
        <v>3.3879742530289138E-10</v>
      </c>
      <c r="G303" s="389" t="s">
        <v>569</v>
      </c>
      <c r="H303" s="389" t="s">
        <v>519</v>
      </c>
      <c r="I303" s="389" t="s">
        <v>649</v>
      </c>
      <c r="J303" s="389" t="s">
        <v>522</v>
      </c>
      <c r="K303" s="389"/>
    </row>
    <row r="304" spans="1:11" x14ac:dyDescent="0.35">
      <c r="A304" s="390" t="s">
        <v>559</v>
      </c>
      <c r="B304" s="373" t="s">
        <v>528</v>
      </c>
      <c r="C304" s="362">
        <v>750</v>
      </c>
      <c r="D304" s="389" t="s">
        <v>577</v>
      </c>
      <c r="E304" s="360" t="s">
        <v>511</v>
      </c>
      <c r="F304" s="387">
        <v>1.0706754834323515E-8</v>
      </c>
      <c r="G304" s="389" t="s">
        <v>569</v>
      </c>
      <c r="H304" s="389" t="s">
        <v>519</v>
      </c>
      <c r="I304" s="389" t="s">
        <v>649</v>
      </c>
      <c r="J304" s="389" t="s">
        <v>522</v>
      </c>
      <c r="K304" s="389"/>
    </row>
    <row r="305" spans="1:11" x14ac:dyDescent="0.35">
      <c r="A305" s="390" t="s">
        <v>559</v>
      </c>
      <c r="B305" s="373" t="s">
        <v>528</v>
      </c>
      <c r="C305" s="362">
        <v>750</v>
      </c>
      <c r="D305" s="389" t="s">
        <v>577</v>
      </c>
      <c r="E305" s="369" t="s">
        <v>512</v>
      </c>
      <c r="F305" s="387">
        <v>2.7824797924993296E-11</v>
      </c>
      <c r="G305" s="389" t="s">
        <v>569</v>
      </c>
      <c r="H305" s="389" t="s">
        <v>519</v>
      </c>
      <c r="I305" s="389" t="s">
        <v>649</v>
      </c>
      <c r="J305" s="389" t="s">
        <v>522</v>
      </c>
      <c r="K305" s="389"/>
    </row>
    <row r="306" spans="1:11" x14ac:dyDescent="0.35">
      <c r="A306" s="390" t="s">
        <v>559</v>
      </c>
      <c r="B306" s="373" t="s">
        <v>528</v>
      </c>
      <c r="C306" s="362">
        <v>750</v>
      </c>
      <c r="D306" s="389" t="s">
        <v>577</v>
      </c>
      <c r="E306" s="369" t="s">
        <v>513</v>
      </c>
      <c r="F306" s="387">
        <v>6.5680853416244904E-11</v>
      </c>
      <c r="G306" s="389" t="s">
        <v>569</v>
      </c>
      <c r="H306" s="389" t="s">
        <v>519</v>
      </c>
      <c r="I306" s="389" t="s">
        <v>649</v>
      </c>
      <c r="J306" s="389" t="s">
        <v>522</v>
      </c>
      <c r="K306" s="389"/>
    </row>
    <row r="307" spans="1:11" x14ac:dyDescent="0.35">
      <c r="A307" s="390" t="s">
        <v>559</v>
      </c>
      <c r="B307" s="373" t="s">
        <v>528</v>
      </c>
      <c r="C307" s="362">
        <v>750</v>
      </c>
      <c r="D307" s="389" t="s">
        <v>577</v>
      </c>
      <c r="E307" s="360" t="s">
        <v>514</v>
      </c>
      <c r="F307" s="387">
        <v>1.230566012131037E-8</v>
      </c>
      <c r="G307" s="389" t="s">
        <v>569</v>
      </c>
      <c r="H307" s="389" t="s">
        <v>519</v>
      </c>
      <c r="I307" s="389" t="s">
        <v>649</v>
      </c>
      <c r="J307" s="389" t="s">
        <v>522</v>
      </c>
      <c r="K307" s="389"/>
    </row>
    <row r="308" spans="1:11" x14ac:dyDescent="0.35">
      <c r="A308" s="390" t="s">
        <v>559</v>
      </c>
      <c r="B308" s="373" t="s">
        <v>528</v>
      </c>
      <c r="C308" s="362">
        <v>750</v>
      </c>
      <c r="D308" s="389" t="s">
        <v>577</v>
      </c>
      <c r="E308" s="360" t="s">
        <v>515</v>
      </c>
      <c r="F308" s="387">
        <v>9.7225111790658726E-11</v>
      </c>
      <c r="G308" s="389" t="s">
        <v>569</v>
      </c>
      <c r="H308" s="389" t="s">
        <v>519</v>
      </c>
      <c r="I308" s="389" t="s">
        <v>649</v>
      </c>
      <c r="J308" s="389" t="s">
        <v>522</v>
      </c>
      <c r="K308" s="389"/>
    </row>
    <row r="309" spans="1:11" x14ac:dyDescent="0.35">
      <c r="A309" s="390" t="s">
        <v>559</v>
      </c>
      <c r="B309" s="373" t="s">
        <v>528</v>
      </c>
      <c r="C309" s="362">
        <v>750</v>
      </c>
      <c r="D309" s="389" t="s">
        <v>577</v>
      </c>
      <c r="E309" s="360" t="s">
        <v>516</v>
      </c>
      <c r="F309" s="387">
        <v>6.2042298271707836E-6</v>
      </c>
      <c r="G309" s="389" t="s">
        <v>569</v>
      </c>
      <c r="H309" s="389" t="s">
        <v>519</v>
      </c>
      <c r="I309" s="389" t="s">
        <v>649</v>
      </c>
      <c r="J309" s="389" t="s">
        <v>522</v>
      </c>
      <c r="K309" s="389"/>
    </row>
    <row r="310" spans="1:11" x14ac:dyDescent="0.35">
      <c r="A310" s="390" t="s">
        <v>559</v>
      </c>
      <c r="B310" s="372" t="s">
        <v>525</v>
      </c>
      <c r="C310" s="361">
        <v>750</v>
      </c>
      <c r="D310" s="389"/>
      <c r="E310" s="360" t="s">
        <v>507</v>
      </c>
      <c r="F310" s="388">
        <v>7.0136137028034211E-10</v>
      </c>
      <c r="G310" s="389" t="s">
        <v>569</v>
      </c>
      <c r="H310" s="389" t="s">
        <v>519</v>
      </c>
      <c r="I310" s="389" t="s">
        <v>649</v>
      </c>
      <c r="J310" s="389" t="s">
        <v>522</v>
      </c>
      <c r="K310" s="389"/>
    </row>
    <row r="311" spans="1:11" x14ac:dyDescent="0.35">
      <c r="A311" s="390" t="s">
        <v>559</v>
      </c>
      <c r="B311" s="372" t="s">
        <v>525</v>
      </c>
      <c r="C311" s="361">
        <v>750</v>
      </c>
      <c r="D311" s="389"/>
      <c r="E311" s="360" t="s">
        <v>517</v>
      </c>
      <c r="F311" s="388">
        <v>2.2223858789394404E-9</v>
      </c>
      <c r="G311" s="389" t="s">
        <v>569</v>
      </c>
      <c r="H311" s="389" t="s">
        <v>519</v>
      </c>
      <c r="I311" s="389" t="s">
        <v>649</v>
      </c>
      <c r="J311" s="389" t="s">
        <v>522</v>
      </c>
      <c r="K311" s="389"/>
    </row>
    <row r="312" spans="1:11" x14ac:dyDescent="0.35">
      <c r="A312" s="390" t="s">
        <v>559</v>
      </c>
      <c r="B312" s="372" t="s">
        <v>525</v>
      </c>
      <c r="C312" s="361">
        <v>750</v>
      </c>
      <c r="D312" s="389"/>
      <c r="E312" s="360" t="s">
        <v>508</v>
      </c>
      <c r="F312" s="388">
        <v>4.3533492281229379E-9</v>
      </c>
      <c r="G312" s="389" t="s">
        <v>569</v>
      </c>
      <c r="H312" s="389" t="s">
        <v>519</v>
      </c>
      <c r="I312" s="389" t="s">
        <v>649</v>
      </c>
      <c r="J312" s="389" t="s">
        <v>522</v>
      </c>
      <c r="K312" s="389"/>
    </row>
    <row r="313" spans="1:11" x14ac:dyDescent="0.35">
      <c r="A313" s="390" t="s">
        <v>559</v>
      </c>
      <c r="B313" s="372" t="s">
        <v>525</v>
      </c>
      <c r="C313" s="361">
        <v>750</v>
      </c>
      <c r="D313" s="389"/>
      <c r="E313" s="360" t="s">
        <v>509</v>
      </c>
      <c r="F313" s="388">
        <v>7.8193406965508703E-10</v>
      </c>
      <c r="G313" s="389" t="s">
        <v>569</v>
      </c>
      <c r="H313" s="389" t="s">
        <v>519</v>
      </c>
      <c r="I313" s="389" t="s">
        <v>649</v>
      </c>
      <c r="J313" s="389" t="s">
        <v>522</v>
      </c>
      <c r="K313" s="389"/>
    </row>
    <row r="314" spans="1:11" x14ac:dyDescent="0.35">
      <c r="A314" s="390" t="s">
        <v>559</v>
      </c>
      <c r="B314" s="372" t="s">
        <v>525</v>
      </c>
      <c r="C314" s="361">
        <v>750</v>
      </c>
      <c r="D314" s="389"/>
      <c r="E314" s="360" t="s">
        <v>510</v>
      </c>
      <c r="F314" s="388">
        <v>3.3879742530289138E-10</v>
      </c>
      <c r="G314" s="389" t="s">
        <v>569</v>
      </c>
      <c r="H314" s="389" t="s">
        <v>519</v>
      </c>
      <c r="I314" s="389" t="s">
        <v>649</v>
      </c>
      <c r="J314" s="389" t="s">
        <v>522</v>
      </c>
      <c r="K314" s="389"/>
    </row>
    <row r="315" spans="1:11" x14ac:dyDescent="0.35">
      <c r="A315" s="390" t="s">
        <v>559</v>
      </c>
      <c r="B315" s="372" t="s">
        <v>525</v>
      </c>
      <c r="C315" s="361">
        <v>750</v>
      </c>
      <c r="D315" s="389"/>
      <c r="E315" s="360" t="s">
        <v>511</v>
      </c>
      <c r="F315" s="388">
        <v>1.0706754834323515E-8</v>
      </c>
      <c r="G315" s="389" t="s">
        <v>569</v>
      </c>
      <c r="H315" s="389" t="s">
        <v>519</v>
      </c>
      <c r="I315" s="389" t="s">
        <v>649</v>
      </c>
      <c r="J315" s="389" t="s">
        <v>522</v>
      </c>
      <c r="K315" s="389"/>
    </row>
    <row r="316" spans="1:11" x14ac:dyDescent="0.35">
      <c r="A316" s="390" t="s">
        <v>559</v>
      </c>
      <c r="B316" s="372" t="s">
        <v>525</v>
      </c>
      <c r="C316" s="361">
        <v>750</v>
      </c>
      <c r="D316" s="389"/>
      <c r="E316" s="369" t="s">
        <v>512</v>
      </c>
      <c r="F316" s="388">
        <v>2.7824797924993296E-11</v>
      </c>
      <c r="G316" s="389" t="s">
        <v>569</v>
      </c>
      <c r="H316" s="389" t="s">
        <v>519</v>
      </c>
      <c r="I316" s="389" t="s">
        <v>649</v>
      </c>
      <c r="J316" s="389" t="s">
        <v>522</v>
      </c>
      <c r="K316" s="389"/>
    </row>
    <row r="317" spans="1:11" x14ac:dyDescent="0.35">
      <c r="A317" s="390" t="s">
        <v>559</v>
      </c>
      <c r="B317" s="372" t="s">
        <v>525</v>
      </c>
      <c r="C317" s="361">
        <v>750</v>
      </c>
      <c r="D317" s="389"/>
      <c r="E317" s="369" t="s">
        <v>513</v>
      </c>
      <c r="F317" s="388">
        <v>6.5680853416244904E-11</v>
      </c>
      <c r="G317" s="389" t="s">
        <v>569</v>
      </c>
      <c r="H317" s="389" t="s">
        <v>519</v>
      </c>
      <c r="I317" s="389" t="s">
        <v>649</v>
      </c>
      <c r="J317" s="389" t="s">
        <v>522</v>
      </c>
      <c r="K317" s="389"/>
    </row>
    <row r="318" spans="1:11" x14ac:dyDescent="0.35">
      <c r="A318" s="390" t="s">
        <v>559</v>
      </c>
      <c r="B318" s="372" t="s">
        <v>525</v>
      </c>
      <c r="C318" s="361">
        <v>750</v>
      </c>
      <c r="D318" s="389"/>
      <c r="E318" s="360" t="s">
        <v>514</v>
      </c>
      <c r="F318" s="388">
        <v>1.230566012131037E-8</v>
      </c>
      <c r="G318" s="389" t="s">
        <v>569</v>
      </c>
      <c r="H318" s="389" t="s">
        <v>519</v>
      </c>
      <c r="I318" s="389" t="s">
        <v>649</v>
      </c>
      <c r="J318" s="389" t="s">
        <v>522</v>
      </c>
      <c r="K318" s="389"/>
    </row>
    <row r="319" spans="1:11" x14ac:dyDescent="0.35">
      <c r="A319" s="390" t="s">
        <v>559</v>
      </c>
      <c r="B319" s="372" t="s">
        <v>525</v>
      </c>
      <c r="C319" s="361">
        <v>750</v>
      </c>
      <c r="D319" s="389"/>
      <c r="E319" s="360" t="s">
        <v>515</v>
      </c>
      <c r="F319" s="388">
        <v>9.7225111790658726E-11</v>
      </c>
      <c r="G319" s="389" t="s">
        <v>569</v>
      </c>
      <c r="H319" s="389" t="s">
        <v>519</v>
      </c>
      <c r="I319" s="389" t="s">
        <v>649</v>
      </c>
      <c r="J319" s="389" t="s">
        <v>522</v>
      </c>
      <c r="K319" s="389"/>
    </row>
    <row r="320" spans="1:11" x14ac:dyDescent="0.35">
      <c r="A320" s="390" t="s">
        <v>559</v>
      </c>
      <c r="B320" s="372" t="s">
        <v>525</v>
      </c>
      <c r="C320" s="361">
        <v>750</v>
      </c>
      <c r="D320" s="389"/>
      <c r="E320" s="360" t="s">
        <v>516</v>
      </c>
      <c r="F320" s="388">
        <v>6.2042298271707836E-6</v>
      </c>
      <c r="G320" s="389" t="s">
        <v>569</v>
      </c>
      <c r="H320" s="389" t="s">
        <v>519</v>
      </c>
      <c r="I320" s="389" t="s">
        <v>649</v>
      </c>
      <c r="J320" s="389" t="s">
        <v>522</v>
      </c>
      <c r="K320" s="389"/>
    </row>
    <row r="321" spans="1:11" x14ac:dyDescent="0.35">
      <c r="A321" s="390" t="s">
        <v>559</v>
      </c>
      <c r="B321" s="372" t="s">
        <v>527</v>
      </c>
      <c r="C321" s="361">
        <v>30</v>
      </c>
      <c r="D321" s="389"/>
      <c r="E321" s="360" t="s">
        <v>507</v>
      </c>
      <c r="F321" s="388">
        <v>2.5166653064530753E-8</v>
      </c>
      <c r="G321" s="389" t="s">
        <v>569</v>
      </c>
      <c r="H321" s="389" t="s">
        <v>519</v>
      </c>
      <c r="I321" s="389" t="s">
        <v>649</v>
      </c>
      <c r="J321" s="389" t="s">
        <v>522</v>
      </c>
      <c r="K321" s="389"/>
    </row>
    <row r="322" spans="1:11" x14ac:dyDescent="0.35">
      <c r="A322" s="390" t="s">
        <v>559</v>
      </c>
      <c r="B322" s="372" t="s">
        <v>527</v>
      </c>
      <c r="C322" s="361">
        <v>30</v>
      </c>
      <c r="D322" s="389"/>
      <c r="E322" s="360" t="s">
        <v>517</v>
      </c>
      <c r="F322" s="388">
        <v>7.5659975441134844E-8</v>
      </c>
      <c r="G322" s="389" t="s">
        <v>569</v>
      </c>
      <c r="H322" s="389" t="s">
        <v>519</v>
      </c>
      <c r="I322" s="389" t="s">
        <v>649</v>
      </c>
      <c r="J322" s="389" t="s">
        <v>522</v>
      </c>
      <c r="K322" s="389"/>
    </row>
    <row r="323" spans="1:11" x14ac:dyDescent="0.35">
      <c r="A323" s="390" t="s">
        <v>559</v>
      </c>
      <c r="B323" s="372" t="s">
        <v>527</v>
      </c>
      <c r="C323" s="361">
        <v>30</v>
      </c>
      <c r="D323" s="389"/>
      <c r="E323" s="360" t="s">
        <v>508</v>
      </c>
      <c r="F323" s="388">
        <v>1.8150156806680491E-7</v>
      </c>
      <c r="G323" s="389" t="s">
        <v>569</v>
      </c>
      <c r="H323" s="389" t="s">
        <v>519</v>
      </c>
      <c r="I323" s="389" t="s">
        <v>649</v>
      </c>
      <c r="J323" s="389" t="s">
        <v>522</v>
      </c>
      <c r="K323" s="389"/>
    </row>
    <row r="324" spans="1:11" x14ac:dyDescent="0.35">
      <c r="A324" s="390" t="s">
        <v>559</v>
      </c>
      <c r="B324" s="372" t="s">
        <v>527</v>
      </c>
      <c r="C324" s="361">
        <v>30</v>
      </c>
      <c r="D324" s="389"/>
      <c r="E324" s="360" t="s">
        <v>509</v>
      </c>
      <c r="F324" s="388">
        <v>6.8177249801156793E-9</v>
      </c>
      <c r="G324" s="389" t="s">
        <v>569</v>
      </c>
      <c r="H324" s="389" t="s">
        <v>519</v>
      </c>
      <c r="I324" s="389" t="s">
        <v>649</v>
      </c>
      <c r="J324" s="389" t="s">
        <v>522</v>
      </c>
      <c r="K324" s="389"/>
    </row>
    <row r="325" spans="1:11" x14ac:dyDescent="0.35">
      <c r="A325" s="390" t="s">
        <v>559</v>
      </c>
      <c r="B325" s="372" t="s">
        <v>527</v>
      </c>
      <c r="C325" s="361">
        <v>30</v>
      </c>
      <c r="D325" s="389"/>
      <c r="E325" s="360" t="s">
        <v>510</v>
      </c>
      <c r="F325" s="388">
        <v>3.8252129685879308E-9</v>
      </c>
      <c r="G325" s="389" t="s">
        <v>569</v>
      </c>
      <c r="H325" s="389" t="s">
        <v>519</v>
      </c>
      <c r="I325" s="389" t="s">
        <v>649</v>
      </c>
      <c r="J325" s="389" t="s">
        <v>522</v>
      </c>
      <c r="K325" s="389"/>
    </row>
    <row r="326" spans="1:11" x14ac:dyDescent="0.35">
      <c r="A326" s="390" t="s">
        <v>559</v>
      </c>
      <c r="B326" s="372" t="s">
        <v>527</v>
      </c>
      <c r="C326" s="361">
        <v>30</v>
      </c>
      <c r="D326" s="389"/>
      <c r="E326" s="360" t="s">
        <v>511</v>
      </c>
      <c r="F326" s="388">
        <v>8.3724719318595134E-9</v>
      </c>
      <c r="G326" s="389" t="s">
        <v>569</v>
      </c>
      <c r="H326" s="389" t="s">
        <v>519</v>
      </c>
      <c r="I326" s="389" t="s">
        <v>649</v>
      </c>
      <c r="J326" s="389" t="s">
        <v>522</v>
      </c>
      <c r="K326" s="389"/>
    </row>
    <row r="327" spans="1:11" x14ac:dyDescent="0.35">
      <c r="A327" s="390" t="s">
        <v>559</v>
      </c>
      <c r="B327" s="372" t="s">
        <v>527</v>
      </c>
      <c r="C327" s="361">
        <v>30</v>
      </c>
      <c r="D327" s="389"/>
      <c r="E327" s="369" t="s">
        <v>512</v>
      </c>
      <c r="F327" s="388">
        <v>4.161194417296864E-10</v>
      </c>
      <c r="G327" s="389" t="s">
        <v>569</v>
      </c>
      <c r="H327" s="389" t="s">
        <v>519</v>
      </c>
      <c r="I327" s="389" t="s">
        <v>649</v>
      </c>
      <c r="J327" s="389" t="s">
        <v>522</v>
      </c>
      <c r="K327" s="389"/>
    </row>
    <row r="328" spans="1:11" x14ac:dyDescent="0.35">
      <c r="A328" s="390" t="s">
        <v>559</v>
      </c>
      <c r="B328" s="372" t="s">
        <v>527</v>
      </c>
      <c r="C328" s="361">
        <v>30</v>
      </c>
      <c r="D328" s="389"/>
      <c r="E328" s="369" t="s">
        <v>513</v>
      </c>
      <c r="F328" s="388">
        <v>7.3357422400282631E-10</v>
      </c>
      <c r="G328" s="389" t="s">
        <v>569</v>
      </c>
      <c r="H328" s="389" t="s">
        <v>519</v>
      </c>
      <c r="I328" s="389" t="s">
        <v>649</v>
      </c>
      <c r="J328" s="389" t="s">
        <v>522</v>
      </c>
      <c r="K328" s="389"/>
    </row>
    <row r="329" spans="1:11" x14ac:dyDescent="0.35">
      <c r="A329" s="390" t="s">
        <v>559</v>
      </c>
      <c r="B329" s="372" t="s">
        <v>527</v>
      </c>
      <c r="C329" s="361">
        <v>30</v>
      </c>
      <c r="D329" s="389"/>
      <c r="E329" s="360" t="s">
        <v>514</v>
      </c>
      <c r="F329" s="388">
        <v>1.0469318719605499E-7</v>
      </c>
      <c r="G329" s="389" t="s">
        <v>569</v>
      </c>
      <c r="H329" s="389" t="s">
        <v>519</v>
      </c>
      <c r="I329" s="389" t="s">
        <v>649</v>
      </c>
      <c r="J329" s="389" t="s">
        <v>522</v>
      </c>
      <c r="K329" s="389"/>
    </row>
    <row r="330" spans="1:11" x14ac:dyDescent="0.35">
      <c r="A330" s="390" t="s">
        <v>559</v>
      </c>
      <c r="B330" s="372" t="s">
        <v>527</v>
      </c>
      <c r="C330" s="361">
        <v>30</v>
      </c>
      <c r="D330" s="389"/>
      <c r="E330" s="360" t="s">
        <v>515</v>
      </c>
      <c r="F330" s="388">
        <v>2.7734728284279292E-10</v>
      </c>
      <c r="G330" s="389" t="s">
        <v>569</v>
      </c>
      <c r="H330" s="389" t="s">
        <v>519</v>
      </c>
      <c r="I330" s="389" t="s">
        <v>649</v>
      </c>
      <c r="J330" s="389" t="s">
        <v>522</v>
      </c>
      <c r="K330" s="389"/>
    </row>
    <row r="331" spans="1:11" x14ac:dyDescent="0.35">
      <c r="A331" s="390" t="s">
        <v>559</v>
      </c>
      <c r="B331" s="372" t="s">
        <v>527</v>
      </c>
      <c r="C331" s="361">
        <v>30</v>
      </c>
      <c r="D331" s="389"/>
      <c r="E331" s="360" t="s">
        <v>516</v>
      </c>
      <c r="F331" s="388">
        <v>7.2744161517396497E-5</v>
      </c>
      <c r="G331" s="389" t="s">
        <v>569</v>
      </c>
      <c r="H331" s="389" t="s">
        <v>519</v>
      </c>
      <c r="I331" s="389" t="s">
        <v>649</v>
      </c>
      <c r="J331" s="389" t="s">
        <v>522</v>
      </c>
      <c r="K331" s="389"/>
    </row>
    <row r="332" spans="1:11" x14ac:dyDescent="0.35">
      <c r="A332" s="390" t="s">
        <v>561</v>
      </c>
      <c r="B332" s="373" t="s">
        <v>528</v>
      </c>
      <c r="C332" s="362">
        <v>690</v>
      </c>
      <c r="D332" s="389" t="s">
        <v>578</v>
      </c>
      <c r="E332" s="360" t="s">
        <v>507</v>
      </c>
      <c r="F332" s="387">
        <v>2.2404698532938738E-10</v>
      </c>
      <c r="G332" s="389" t="s">
        <v>569</v>
      </c>
      <c r="H332" s="389" t="s">
        <v>519</v>
      </c>
      <c r="I332" s="389" t="s">
        <v>649</v>
      </c>
      <c r="J332" s="389" t="s">
        <v>522</v>
      </c>
      <c r="K332" s="389"/>
    </row>
    <row r="333" spans="1:11" x14ac:dyDescent="0.35">
      <c r="A333" s="390" t="s">
        <v>561</v>
      </c>
      <c r="B333" s="373" t="s">
        <v>528</v>
      </c>
      <c r="C333" s="362">
        <v>690</v>
      </c>
      <c r="D333" s="389" t="s">
        <v>578</v>
      </c>
      <c r="E333" s="360" t="s">
        <v>517</v>
      </c>
      <c r="F333" s="387">
        <v>8.7811888912746268E-10</v>
      </c>
      <c r="G333" s="389" t="s">
        <v>569</v>
      </c>
      <c r="H333" s="389" t="s">
        <v>519</v>
      </c>
      <c r="I333" s="389" t="s">
        <v>649</v>
      </c>
      <c r="J333" s="389" t="s">
        <v>522</v>
      </c>
      <c r="K333" s="389"/>
    </row>
    <row r="334" spans="1:11" x14ac:dyDescent="0.35">
      <c r="A334" s="390" t="s">
        <v>561</v>
      </c>
      <c r="B334" s="373" t="s">
        <v>528</v>
      </c>
      <c r="C334" s="362">
        <v>690</v>
      </c>
      <c r="D334" s="389" t="s">
        <v>578</v>
      </c>
      <c r="E334" s="360" t="s">
        <v>508</v>
      </c>
      <c r="F334" s="387">
        <v>3.6847597357884112E-9</v>
      </c>
      <c r="G334" s="389" t="s">
        <v>569</v>
      </c>
      <c r="H334" s="389" t="s">
        <v>519</v>
      </c>
      <c r="I334" s="389" t="s">
        <v>649</v>
      </c>
      <c r="J334" s="389" t="s">
        <v>522</v>
      </c>
      <c r="K334" s="389"/>
    </row>
    <row r="335" spans="1:11" x14ac:dyDescent="0.35">
      <c r="A335" s="390" t="s">
        <v>561</v>
      </c>
      <c r="B335" s="373" t="s">
        <v>528</v>
      </c>
      <c r="C335" s="362">
        <v>690</v>
      </c>
      <c r="D335" s="389" t="s">
        <v>578</v>
      </c>
      <c r="E335" s="360" t="s">
        <v>509</v>
      </c>
      <c r="F335" s="387">
        <v>1.2247779523977474E-10</v>
      </c>
      <c r="G335" s="389" t="s">
        <v>569</v>
      </c>
      <c r="H335" s="389" t="s">
        <v>519</v>
      </c>
      <c r="I335" s="389" t="s">
        <v>649</v>
      </c>
      <c r="J335" s="389" t="s">
        <v>522</v>
      </c>
      <c r="K335" s="389"/>
    </row>
    <row r="336" spans="1:11" x14ac:dyDescent="0.35">
      <c r="A336" s="390" t="s">
        <v>561</v>
      </c>
      <c r="B336" s="373" t="s">
        <v>528</v>
      </c>
      <c r="C336" s="362">
        <v>690</v>
      </c>
      <c r="D336" s="389" t="s">
        <v>578</v>
      </c>
      <c r="E336" s="360" t="s">
        <v>510</v>
      </c>
      <c r="F336" s="387">
        <v>1.0599249157037427E-10</v>
      </c>
      <c r="G336" s="389" t="s">
        <v>569</v>
      </c>
      <c r="H336" s="389" t="s">
        <v>519</v>
      </c>
      <c r="I336" s="389" t="s">
        <v>649</v>
      </c>
      <c r="J336" s="389" t="s">
        <v>522</v>
      </c>
      <c r="K336" s="389"/>
    </row>
    <row r="337" spans="1:11" x14ac:dyDescent="0.35">
      <c r="A337" s="390" t="s">
        <v>561</v>
      </c>
      <c r="B337" s="373" t="s">
        <v>528</v>
      </c>
      <c r="C337" s="362">
        <v>690</v>
      </c>
      <c r="D337" s="389" t="s">
        <v>578</v>
      </c>
      <c r="E337" s="360" t="s">
        <v>511</v>
      </c>
      <c r="F337" s="387">
        <v>6.7850849090572124E-11</v>
      </c>
      <c r="G337" s="389" t="s">
        <v>569</v>
      </c>
      <c r="H337" s="389" t="s">
        <v>519</v>
      </c>
      <c r="I337" s="389" t="s">
        <v>649</v>
      </c>
      <c r="J337" s="389" t="s">
        <v>522</v>
      </c>
      <c r="K337" s="389"/>
    </row>
    <row r="338" spans="1:11" x14ac:dyDescent="0.35">
      <c r="A338" s="390" t="s">
        <v>561</v>
      </c>
      <c r="B338" s="373" t="s">
        <v>528</v>
      </c>
      <c r="C338" s="362">
        <v>690</v>
      </c>
      <c r="D338" s="389" t="s">
        <v>578</v>
      </c>
      <c r="E338" s="369" t="s">
        <v>512</v>
      </c>
      <c r="F338" s="387">
        <v>1.2632360189969679E-11</v>
      </c>
      <c r="G338" s="389" t="s">
        <v>569</v>
      </c>
      <c r="H338" s="389" t="s">
        <v>519</v>
      </c>
      <c r="I338" s="389" t="s">
        <v>649</v>
      </c>
      <c r="J338" s="389" t="s">
        <v>522</v>
      </c>
      <c r="K338" s="389"/>
    </row>
    <row r="339" spans="1:11" x14ac:dyDescent="0.35">
      <c r="A339" s="390" t="s">
        <v>561</v>
      </c>
      <c r="B339" s="373" t="s">
        <v>528</v>
      </c>
      <c r="C339" s="362">
        <v>690</v>
      </c>
      <c r="D339" s="389" t="s">
        <v>578</v>
      </c>
      <c r="E339" s="369" t="s">
        <v>513</v>
      </c>
      <c r="F339" s="387">
        <v>5.7819753018974774E-11</v>
      </c>
      <c r="G339" s="389" t="s">
        <v>569</v>
      </c>
      <c r="H339" s="389" t="s">
        <v>519</v>
      </c>
      <c r="I339" s="389" t="s">
        <v>649</v>
      </c>
      <c r="J339" s="389" t="s">
        <v>522</v>
      </c>
      <c r="K339" s="389"/>
    </row>
    <row r="340" spans="1:11" x14ac:dyDescent="0.35">
      <c r="A340" s="390" t="s">
        <v>561</v>
      </c>
      <c r="B340" s="373" t="s">
        <v>528</v>
      </c>
      <c r="C340" s="362">
        <v>690</v>
      </c>
      <c r="D340" s="389" t="s">
        <v>578</v>
      </c>
      <c r="E340" s="360" t="s">
        <v>514</v>
      </c>
      <c r="F340" s="387">
        <v>8.0019576533508057E-10</v>
      </c>
      <c r="G340" s="389" t="s">
        <v>569</v>
      </c>
      <c r="H340" s="389" t="s">
        <v>519</v>
      </c>
      <c r="I340" s="389" t="s">
        <v>649</v>
      </c>
      <c r="J340" s="389" t="s">
        <v>522</v>
      </c>
      <c r="K340" s="389"/>
    </row>
    <row r="341" spans="1:11" x14ac:dyDescent="0.35">
      <c r="A341" s="390" t="s">
        <v>561</v>
      </c>
      <c r="B341" s="373" t="s">
        <v>528</v>
      </c>
      <c r="C341" s="362">
        <v>690</v>
      </c>
      <c r="D341" s="389" t="s">
        <v>578</v>
      </c>
      <c r="E341" s="360" t="s">
        <v>515</v>
      </c>
      <c r="F341" s="387">
        <v>8.0643495241306091E-12</v>
      </c>
      <c r="G341" s="389" t="s">
        <v>569</v>
      </c>
      <c r="H341" s="389" t="s">
        <v>519</v>
      </c>
      <c r="I341" s="389" t="s">
        <v>649</v>
      </c>
      <c r="J341" s="389" t="s">
        <v>522</v>
      </c>
      <c r="K341" s="389"/>
    </row>
    <row r="342" spans="1:11" x14ac:dyDescent="0.35">
      <c r="A342" s="390" t="s">
        <v>561</v>
      </c>
      <c r="B342" s="373" t="s">
        <v>528</v>
      </c>
      <c r="C342" s="362">
        <v>690</v>
      </c>
      <c r="D342" s="389" t="s">
        <v>578</v>
      </c>
      <c r="E342" s="360" t="s">
        <v>516</v>
      </c>
      <c r="F342" s="387">
        <v>5.892348645599909E-7</v>
      </c>
      <c r="G342" s="389" t="s">
        <v>569</v>
      </c>
      <c r="H342" s="389" t="s">
        <v>519</v>
      </c>
      <c r="I342" s="389" t="s">
        <v>649</v>
      </c>
      <c r="J342" s="389" t="s">
        <v>522</v>
      </c>
      <c r="K342" s="389"/>
    </row>
    <row r="343" spans="1:11" x14ac:dyDescent="0.35">
      <c r="A343" s="390" t="s">
        <v>561</v>
      </c>
      <c r="B343" s="372" t="s">
        <v>524</v>
      </c>
      <c r="C343" s="361">
        <v>520</v>
      </c>
      <c r="D343" s="389"/>
      <c r="E343" s="360" t="s">
        <v>507</v>
      </c>
      <c r="F343" s="388">
        <v>1.1728648139502232E-10</v>
      </c>
      <c r="G343" s="389" t="s">
        <v>569</v>
      </c>
      <c r="H343" s="389" t="s">
        <v>519</v>
      </c>
      <c r="I343" s="389" t="s">
        <v>649</v>
      </c>
      <c r="J343" s="389" t="s">
        <v>522</v>
      </c>
      <c r="K343" s="389"/>
    </row>
    <row r="344" spans="1:11" x14ac:dyDescent="0.35">
      <c r="A344" s="390" t="s">
        <v>561</v>
      </c>
      <c r="B344" s="372" t="s">
        <v>524</v>
      </c>
      <c r="C344" s="361">
        <v>520</v>
      </c>
      <c r="D344" s="389"/>
      <c r="E344" s="360" t="s">
        <v>517</v>
      </c>
      <c r="F344" s="388">
        <v>8.7971518074318112E-10</v>
      </c>
      <c r="G344" s="389" t="s">
        <v>569</v>
      </c>
      <c r="H344" s="389" t="s">
        <v>519</v>
      </c>
      <c r="I344" s="389" t="s">
        <v>649</v>
      </c>
      <c r="J344" s="389" t="s">
        <v>522</v>
      </c>
      <c r="K344" s="389"/>
    </row>
    <row r="345" spans="1:11" x14ac:dyDescent="0.35">
      <c r="A345" s="390" t="s">
        <v>561</v>
      </c>
      <c r="B345" s="372" t="s">
        <v>524</v>
      </c>
      <c r="C345" s="361">
        <v>520</v>
      </c>
      <c r="D345" s="389"/>
      <c r="E345" s="360" t="s">
        <v>508</v>
      </c>
      <c r="F345" s="388">
        <v>3.7850326038154997E-9</v>
      </c>
      <c r="G345" s="389" t="s">
        <v>569</v>
      </c>
      <c r="H345" s="389" t="s">
        <v>519</v>
      </c>
      <c r="I345" s="389" t="s">
        <v>649</v>
      </c>
      <c r="J345" s="389" t="s">
        <v>522</v>
      </c>
      <c r="K345" s="389"/>
    </row>
    <row r="346" spans="1:11" x14ac:dyDescent="0.35">
      <c r="A346" s="390" t="s">
        <v>561</v>
      </c>
      <c r="B346" s="372" t="s">
        <v>524</v>
      </c>
      <c r="C346" s="361">
        <v>520</v>
      </c>
      <c r="D346" s="389"/>
      <c r="E346" s="360" t="s">
        <v>509</v>
      </c>
      <c r="F346" s="388">
        <v>1.2814339724598736E-10</v>
      </c>
      <c r="G346" s="389" t="s">
        <v>569</v>
      </c>
      <c r="H346" s="389" t="s">
        <v>519</v>
      </c>
      <c r="I346" s="389" t="s">
        <v>649</v>
      </c>
      <c r="J346" s="389" t="s">
        <v>522</v>
      </c>
      <c r="K346" s="389"/>
    </row>
    <row r="347" spans="1:11" x14ac:dyDescent="0.35">
      <c r="A347" s="390" t="s">
        <v>561</v>
      </c>
      <c r="B347" s="372" t="s">
        <v>524</v>
      </c>
      <c r="C347" s="361">
        <v>520</v>
      </c>
      <c r="D347" s="389"/>
      <c r="E347" s="360" t="s">
        <v>510</v>
      </c>
      <c r="F347" s="388">
        <v>1.2334396265987088E-10</v>
      </c>
      <c r="G347" s="389" t="s">
        <v>569</v>
      </c>
      <c r="H347" s="389" t="s">
        <v>519</v>
      </c>
      <c r="I347" s="389" t="s">
        <v>649</v>
      </c>
      <c r="J347" s="389" t="s">
        <v>522</v>
      </c>
      <c r="K347" s="389"/>
    </row>
    <row r="348" spans="1:11" x14ac:dyDescent="0.35">
      <c r="A348" s="390" t="s">
        <v>561</v>
      </c>
      <c r="B348" s="372" t="s">
        <v>524</v>
      </c>
      <c r="C348" s="361">
        <v>520</v>
      </c>
      <c r="D348" s="389"/>
      <c r="E348" s="360" t="s">
        <v>511</v>
      </c>
      <c r="F348" s="388">
        <v>4.3094744666993088E-11</v>
      </c>
      <c r="G348" s="389" t="s">
        <v>569</v>
      </c>
      <c r="H348" s="389" t="s">
        <v>519</v>
      </c>
      <c r="I348" s="389" t="s">
        <v>649</v>
      </c>
      <c r="J348" s="389" t="s">
        <v>522</v>
      </c>
      <c r="K348" s="389"/>
    </row>
    <row r="349" spans="1:11" x14ac:dyDescent="0.35">
      <c r="A349" s="390" t="s">
        <v>561</v>
      </c>
      <c r="B349" s="372" t="s">
        <v>524</v>
      </c>
      <c r="C349" s="361">
        <v>520</v>
      </c>
      <c r="D349" s="389"/>
      <c r="E349" s="369" t="s">
        <v>512</v>
      </c>
      <c r="F349" s="388">
        <v>1.8646790687903948E-11</v>
      </c>
      <c r="G349" s="389" t="s">
        <v>569</v>
      </c>
      <c r="H349" s="389" t="s">
        <v>519</v>
      </c>
      <c r="I349" s="389" t="s">
        <v>649</v>
      </c>
      <c r="J349" s="389" t="s">
        <v>522</v>
      </c>
      <c r="K349" s="389"/>
    </row>
    <row r="350" spans="1:11" x14ac:dyDescent="0.35">
      <c r="A350" s="390" t="s">
        <v>561</v>
      </c>
      <c r="B350" s="372" t="s">
        <v>524</v>
      </c>
      <c r="C350" s="361">
        <v>520</v>
      </c>
      <c r="D350" s="389"/>
      <c r="E350" s="369" t="s">
        <v>513</v>
      </c>
      <c r="F350" s="388">
        <v>4.7528741822490292E-11</v>
      </c>
      <c r="G350" s="389" t="s">
        <v>569</v>
      </c>
      <c r="H350" s="389" t="s">
        <v>519</v>
      </c>
      <c r="I350" s="389" t="s">
        <v>649</v>
      </c>
      <c r="J350" s="389" t="s">
        <v>522</v>
      </c>
      <c r="K350" s="389"/>
    </row>
    <row r="351" spans="1:11" x14ac:dyDescent="0.35">
      <c r="A351" s="390" t="s">
        <v>561</v>
      </c>
      <c r="B351" s="372" t="s">
        <v>524</v>
      </c>
      <c r="C351" s="361">
        <v>520</v>
      </c>
      <c r="D351" s="389"/>
      <c r="E351" s="360" t="s">
        <v>514</v>
      </c>
      <c r="F351" s="388">
        <v>4.6133554866569874E-10</v>
      </c>
      <c r="G351" s="389" t="s">
        <v>569</v>
      </c>
      <c r="H351" s="389" t="s">
        <v>519</v>
      </c>
      <c r="I351" s="389" t="s">
        <v>649</v>
      </c>
      <c r="J351" s="389" t="s">
        <v>522</v>
      </c>
      <c r="K351" s="389"/>
    </row>
    <row r="352" spans="1:11" x14ac:dyDescent="0.35">
      <c r="A352" s="390" t="s">
        <v>561</v>
      </c>
      <c r="B352" s="372" t="s">
        <v>524</v>
      </c>
      <c r="C352" s="361">
        <v>520</v>
      </c>
      <c r="D352" s="389"/>
      <c r="E352" s="360" t="s">
        <v>515</v>
      </c>
      <c r="F352" s="388">
        <v>9.1298708931871174E-12</v>
      </c>
      <c r="G352" s="389" t="s">
        <v>569</v>
      </c>
      <c r="H352" s="389" t="s">
        <v>519</v>
      </c>
      <c r="I352" s="389" t="s">
        <v>649</v>
      </c>
      <c r="J352" s="389" t="s">
        <v>522</v>
      </c>
      <c r="K352" s="389"/>
    </row>
    <row r="353" spans="1:11" x14ac:dyDescent="0.35">
      <c r="A353" s="390" t="s">
        <v>561</v>
      </c>
      <c r="B353" s="372" t="s">
        <v>524</v>
      </c>
      <c r="C353" s="361">
        <v>520</v>
      </c>
      <c r="D353" s="389"/>
      <c r="E353" s="360" t="s">
        <v>516</v>
      </c>
      <c r="F353" s="388">
        <v>3.7399095896193292E-7</v>
      </c>
      <c r="G353" s="389" t="s">
        <v>569</v>
      </c>
      <c r="H353" s="389" t="s">
        <v>519</v>
      </c>
      <c r="I353" s="389" t="s">
        <v>649</v>
      </c>
      <c r="J353" s="389" t="s">
        <v>522</v>
      </c>
      <c r="K353" s="389"/>
    </row>
    <row r="354" spans="1:11" x14ac:dyDescent="0.35">
      <c r="A354" s="390" t="s">
        <v>561</v>
      </c>
      <c r="B354" s="372" t="s">
        <v>526</v>
      </c>
      <c r="C354" s="361">
        <v>800</v>
      </c>
      <c r="D354" s="389"/>
      <c r="E354" s="360" t="s">
        <v>507</v>
      </c>
      <c r="F354" s="388">
        <v>1.2162841671166211E-10</v>
      </c>
      <c r="G354" s="389" t="s">
        <v>569</v>
      </c>
      <c r="H354" s="389" t="s">
        <v>519</v>
      </c>
      <c r="I354" s="389" t="s">
        <v>649</v>
      </c>
      <c r="J354" s="389" t="s">
        <v>522</v>
      </c>
      <c r="K354" s="389"/>
    </row>
    <row r="355" spans="1:11" x14ac:dyDescent="0.35">
      <c r="A355" s="390" t="s">
        <v>561</v>
      </c>
      <c r="B355" s="372" t="s">
        <v>526</v>
      </c>
      <c r="C355" s="361">
        <v>800</v>
      </c>
      <c r="D355" s="389"/>
      <c r="E355" s="360" t="s">
        <v>517</v>
      </c>
      <c r="F355" s="388">
        <v>3.7589168286884498E-10</v>
      </c>
      <c r="G355" s="389" t="s">
        <v>569</v>
      </c>
      <c r="H355" s="389" t="s">
        <v>519</v>
      </c>
      <c r="I355" s="389" t="s">
        <v>649</v>
      </c>
      <c r="J355" s="389" t="s">
        <v>522</v>
      </c>
      <c r="K355" s="389"/>
    </row>
    <row r="356" spans="1:11" x14ac:dyDescent="0.35">
      <c r="A356" s="390" t="s">
        <v>561</v>
      </c>
      <c r="B356" s="372" t="s">
        <v>526</v>
      </c>
      <c r="C356" s="361">
        <v>800</v>
      </c>
      <c r="D356" s="389"/>
      <c r="E356" s="360" t="s">
        <v>508</v>
      </c>
      <c r="F356" s="388">
        <v>2.5356402321645709E-9</v>
      </c>
      <c r="G356" s="389" t="s">
        <v>569</v>
      </c>
      <c r="H356" s="389" t="s">
        <v>519</v>
      </c>
      <c r="I356" s="389" t="s">
        <v>649</v>
      </c>
      <c r="J356" s="389" t="s">
        <v>522</v>
      </c>
      <c r="K356" s="389"/>
    </row>
    <row r="357" spans="1:11" x14ac:dyDescent="0.35">
      <c r="A357" s="390" t="s">
        <v>561</v>
      </c>
      <c r="B357" s="372" t="s">
        <v>526</v>
      </c>
      <c r="C357" s="361">
        <v>800</v>
      </c>
      <c r="D357" s="389"/>
      <c r="E357" s="360" t="s">
        <v>509</v>
      </c>
      <c r="F357" s="388">
        <v>7.6884210810678098E-11</v>
      </c>
      <c r="G357" s="389" t="s">
        <v>569</v>
      </c>
      <c r="H357" s="389" t="s">
        <v>519</v>
      </c>
      <c r="I357" s="389" t="s">
        <v>649</v>
      </c>
      <c r="J357" s="389" t="s">
        <v>522</v>
      </c>
      <c r="K357" s="389"/>
    </row>
    <row r="358" spans="1:11" x14ac:dyDescent="0.35">
      <c r="A358" s="390" t="s">
        <v>561</v>
      </c>
      <c r="B358" s="372" t="s">
        <v>526</v>
      </c>
      <c r="C358" s="361">
        <v>800</v>
      </c>
      <c r="D358" s="389"/>
      <c r="E358" s="360" t="s">
        <v>510</v>
      </c>
      <c r="F358" s="388">
        <v>7.399466298035042E-11</v>
      </c>
      <c r="G358" s="389" t="s">
        <v>569</v>
      </c>
      <c r="H358" s="389" t="s">
        <v>519</v>
      </c>
      <c r="I358" s="389" t="s">
        <v>649</v>
      </c>
      <c r="J358" s="389" t="s">
        <v>522</v>
      </c>
      <c r="K358" s="389"/>
    </row>
    <row r="359" spans="1:11" x14ac:dyDescent="0.35">
      <c r="A359" s="390" t="s">
        <v>561</v>
      </c>
      <c r="B359" s="372" t="s">
        <v>526</v>
      </c>
      <c r="C359" s="361">
        <v>800</v>
      </c>
      <c r="D359" s="389"/>
      <c r="E359" s="360" t="s">
        <v>511</v>
      </c>
      <c r="F359" s="388">
        <v>2.6281996747583288E-11</v>
      </c>
      <c r="G359" s="389" t="s">
        <v>569</v>
      </c>
      <c r="H359" s="389" t="s">
        <v>519</v>
      </c>
      <c r="I359" s="389" t="s">
        <v>649</v>
      </c>
      <c r="J359" s="389" t="s">
        <v>522</v>
      </c>
      <c r="K359" s="389"/>
    </row>
    <row r="360" spans="1:11" x14ac:dyDescent="0.35">
      <c r="A360" s="390" t="s">
        <v>561</v>
      </c>
      <c r="B360" s="372" t="s">
        <v>526</v>
      </c>
      <c r="C360" s="361">
        <v>800</v>
      </c>
      <c r="D360" s="389"/>
      <c r="E360" s="369" t="s">
        <v>512</v>
      </c>
      <c r="F360" s="388">
        <v>6.5517185655908701E-12</v>
      </c>
      <c r="G360" s="389" t="s">
        <v>569</v>
      </c>
      <c r="H360" s="389" t="s">
        <v>519</v>
      </c>
      <c r="I360" s="389" t="s">
        <v>649</v>
      </c>
      <c r="J360" s="389" t="s">
        <v>522</v>
      </c>
      <c r="K360" s="389"/>
    </row>
    <row r="361" spans="1:11" x14ac:dyDescent="0.35">
      <c r="A361" s="390" t="s">
        <v>561</v>
      </c>
      <c r="B361" s="372" t="s">
        <v>526</v>
      </c>
      <c r="C361" s="361">
        <v>800</v>
      </c>
      <c r="D361" s="389"/>
      <c r="E361" s="369" t="s">
        <v>513</v>
      </c>
      <c r="F361" s="388">
        <v>6.3347475795340404E-11</v>
      </c>
      <c r="G361" s="389" t="s">
        <v>569</v>
      </c>
      <c r="H361" s="389" t="s">
        <v>519</v>
      </c>
      <c r="I361" s="389" t="s">
        <v>649</v>
      </c>
      <c r="J361" s="389" t="s">
        <v>522</v>
      </c>
      <c r="K361" s="389"/>
    </row>
    <row r="362" spans="1:11" x14ac:dyDescent="0.35">
      <c r="A362" s="390" t="s">
        <v>561</v>
      </c>
      <c r="B362" s="372" t="s">
        <v>526</v>
      </c>
      <c r="C362" s="361">
        <v>800</v>
      </c>
      <c r="D362" s="389"/>
      <c r="E362" s="360" t="s">
        <v>514</v>
      </c>
      <c r="F362" s="388">
        <v>2.9582595222726311E-10</v>
      </c>
      <c r="G362" s="389" t="s">
        <v>569</v>
      </c>
      <c r="H362" s="389" t="s">
        <v>519</v>
      </c>
      <c r="I362" s="389" t="s">
        <v>649</v>
      </c>
      <c r="J362" s="389" t="s">
        <v>522</v>
      </c>
      <c r="K362" s="389"/>
    </row>
    <row r="363" spans="1:11" x14ac:dyDescent="0.35">
      <c r="A363" s="390" t="s">
        <v>561</v>
      </c>
      <c r="B363" s="372" t="s">
        <v>526</v>
      </c>
      <c r="C363" s="361">
        <v>800</v>
      </c>
      <c r="D363" s="389"/>
      <c r="E363" s="360" t="s">
        <v>515</v>
      </c>
      <c r="F363" s="388">
        <v>5.8979532108929361E-12</v>
      </c>
      <c r="G363" s="389" t="s">
        <v>569</v>
      </c>
      <c r="H363" s="389" t="s">
        <v>519</v>
      </c>
      <c r="I363" s="389" t="s">
        <v>649</v>
      </c>
      <c r="J363" s="389" t="s">
        <v>522</v>
      </c>
      <c r="K363" s="389"/>
    </row>
    <row r="364" spans="1:11" x14ac:dyDescent="0.35">
      <c r="A364" s="390" t="s">
        <v>561</v>
      </c>
      <c r="B364" s="372" t="s">
        <v>526</v>
      </c>
      <c r="C364" s="361">
        <v>800</v>
      </c>
      <c r="D364" s="389"/>
      <c r="E364" s="360" t="s">
        <v>516</v>
      </c>
      <c r="F364" s="388">
        <v>2.2814062429607448E-7</v>
      </c>
      <c r="G364" s="389" t="s">
        <v>569</v>
      </c>
      <c r="H364" s="389" t="s">
        <v>519</v>
      </c>
      <c r="I364" s="389" t="s">
        <v>649</v>
      </c>
      <c r="J364" s="389" t="s">
        <v>522</v>
      </c>
      <c r="K364" s="389"/>
    </row>
    <row r="365" spans="1:11" x14ac:dyDescent="0.35">
      <c r="A365" s="390" t="s">
        <v>561</v>
      </c>
      <c r="B365" s="372" t="s">
        <v>527</v>
      </c>
      <c r="C365" s="363">
        <v>30</v>
      </c>
      <c r="D365" s="389"/>
      <c r="E365" s="360" t="s">
        <v>507</v>
      </c>
      <c r="F365" s="388">
        <v>2.5148856009968887E-9</v>
      </c>
      <c r="G365" s="389" t="s">
        <v>569</v>
      </c>
      <c r="H365" s="389" t="s">
        <v>519</v>
      </c>
      <c r="I365" s="389" t="s">
        <v>649</v>
      </c>
      <c r="J365" s="389" t="s">
        <v>522</v>
      </c>
      <c r="K365" s="389"/>
    </row>
    <row r="366" spans="1:11" x14ac:dyDescent="0.35">
      <c r="A366" s="390" t="s">
        <v>561</v>
      </c>
      <c r="B366" s="372" t="s">
        <v>527</v>
      </c>
      <c r="C366" s="363">
        <v>30</v>
      </c>
      <c r="D366" s="389"/>
      <c r="E366" s="360" t="s">
        <v>517</v>
      </c>
      <c r="F366" s="388">
        <v>7.5606471119061406E-9</v>
      </c>
      <c r="G366" s="389" t="s">
        <v>569</v>
      </c>
      <c r="H366" s="389" t="s">
        <v>519</v>
      </c>
      <c r="I366" s="389" t="s">
        <v>649</v>
      </c>
      <c r="J366" s="389" t="s">
        <v>522</v>
      </c>
      <c r="K366" s="389"/>
    </row>
    <row r="367" spans="1:11" x14ac:dyDescent="0.35">
      <c r="A367" s="390" t="s">
        <v>561</v>
      </c>
      <c r="B367" s="372" t="s">
        <v>527</v>
      </c>
      <c r="C367" s="363">
        <v>30</v>
      </c>
      <c r="D367" s="389"/>
      <c r="E367" s="360" t="s">
        <v>508</v>
      </c>
      <c r="F367" s="388">
        <v>1.8137321594538195E-8</v>
      </c>
      <c r="G367" s="389" t="s">
        <v>569</v>
      </c>
      <c r="H367" s="389" t="s">
        <v>519</v>
      </c>
      <c r="I367" s="389" t="s">
        <v>649</v>
      </c>
      <c r="J367" s="389" t="s">
        <v>522</v>
      </c>
      <c r="K367" s="389"/>
    </row>
    <row r="368" spans="1:11" x14ac:dyDescent="0.35">
      <c r="A368" s="390" t="s">
        <v>561</v>
      </c>
      <c r="B368" s="372" t="s">
        <v>527</v>
      </c>
      <c r="C368" s="363">
        <v>30</v>
      </c>
      <c r="D368" s="389"/>
      <c r="E368" s="360" t="s">
        <v>509</v>
      </c>
      <c r="F368" s="388">
        <v>6.8129037024055376E-10</v>
      </c>
      <c r="G368" s="389" t="s">
        <v>569</v>
      </c>
      <c r="H368" s="389" t="s">
        <v>519</v>
      </c>
      <c r="I368" s="389" t="s">
        <v>649</v>
      </c>
      <c r="J368" s="389" t="s">
        <v>522</v>
      </c>
      <c r="K368" s="389"/>
    </row>
    <row r="369" spans="1:12" x14ac:dyDescent="0.35">
      <c r="A369" s="390" t="s">
        <v>561</v>
      </c>
      <c r="B369" s="372" t="s">
        <v>527</v>
      </c>
      <c r="C369" s="363">
        <v>30</v>
      </c>
      <c r="D369" s="389"/>
      <c r="E369" s="360" t="s">
        <v>510</v>
      </c>
      <c r="F369" s="388">
        <v>3.8225078999505496E-10</v>
      </c>
      <c r="G369" s="389" t="s">
        <v>569</v>
      </c>
      <c r="H369" s="389" t="s">
        <v>519</v>
      </c>
      <c r="I369" s="389" t="s">
        <v>649</v>
      </c>
      <c r="J369" s="389" t="s">
        <v>522</v>
      </c>
      <c r="K369" s="389"/>
    </row>
    <row r="370" spans="1:12" x14ac:dyDescent="0.35">
      <c r="A370" s="390" t="s">
        <v>561</v>
      </c>
      <c r="B370" s="372" t="s">
        <v>527</v>
      </c>
      <c r="C370" s="363">
        <v>30</v>
      </c>
      <c r="D370" s="389"/>
      <c r="E370" s="360" t="s">
        <v>511</v>
      </c>
      <c r="F370" s="388">
        <v>8.3665511866810858E-10</v>
      </c>
      <c r="G370" s="389" t="s">
        <v>569</v>
      </c>
      <c r="H370" s="389" t="s">
        <v>519</v>
      </c>
      <c r="I370" s="389" t="s">
        <v>649</v>
      </c>
      <c r="J370" s="389" t="s">
        <v>522</v>
      </c>
      <c r="K370" s="389"/>
    </row>
    <row r="371" spans="1:12" x14ac:dyDescent="0.35">
      <c r="A371" s="390" t="s">
        <v>561</v>
      </c>
      <c r="B371" s="372" t="s">
        <v>527</v>
      </c>
      <c r="C371" s="363">
        <v>30</v>
      </c>
      <c r="D371" s="389"/>
      <c r="E371" s="369" t="s">
        <v>512</v>
      </c>
      <c r="F371" s="388">
        <v>4.1582517532923478E-11</v>
      </c>
      <c r="G371" s="389" t="s">
        <v>569</v>
      </c>
      <c r="H371" s="389" t="s">
        <v>519</v>
      </c>
      <c r="I371" s="389" t="s">
        <v>649</v>
      </c>
      <c r="J371" s="389" t="s">
        <v>522</v>
      </c>
      <c r="K371" s="389"/>
    </row>
    <row r="372" spans="1:12" x14ac:dyDescent="0.35">
      <c r="A372" s="390" t="s">
        <v>561</v>
      </c>
      <c r="B372" s="372" t="s">
        <v>527</v>
      </c>
      <c r="C372" s="363">
        <v>30</v>
      </c>
      <c r="D372" s="389"/>
      <c r="E372" s="369" t="s">
        <v>513</v>
      </c>
      <c r="F372" s="388">
        <v>7.3305546370298508E-11</v>
      </c>
      <c r="G372" s="389" t="s">
        <v>569</v>
      </c>
      <c r="H372" s="389" t="s">
        <v>519</v>
      </c>
      <c r="I372" s="389" t="s">
        <v>649</v>
      </c>
      <c r="J372" s="389" t="s">
        <v>522</v>
      </c>
      <c r="K372" s="389"/>
    </row>
    <row r="373" spans="1:12" x14ac:dyDescent="0.35">
      <c r="A373" s="390" t="s">
        <v>561</v>
      </c>
      <c r="B373" s="372" t="s">
        <v>527</v>
      </c>
      <c r="C373" s="363">
        <v>30</v>
      </c>
      <c r="D373" s="389"/>
      <c r="E373" s="360" t="s">
        <v>514</v>
      </c>
      <c r="F373" s="388">
        <v>1.0461915151240624E-8</v>
      </c>
      <c r="G373" s="389" t="s">
        <v>569</v>
      </c>
      <c r="H373" s="389" t="s">
        <v>519</v>
      </c>
      <c r="I373" s="389" t="s">
        <v>649</v>
      </c>
      <c r="J373" s="389" t="s">
        <v>522</v>
      </c>
      <c r="K373" s="389"/>
    </row>
    <row r="374" spans="1:12" x14ac:dyDescent="0.35">
      <c r="A374" s="390" t="s">
        <v>561</v>
      </c>
      <c r="B374" s="372" t="s">
        <v>527</v>
      </c>
      <c r="C374" s="363">
        <v>30</v>
      </c>
      <c r="D374" s="389"/>
      <c r="E374" s="360" t="s">
        <v>515</v>
      </c>
      <c r="F374" s="388">
        <v>2.7715115168809859E-11</v>
      </c>
      <c r="G374" s="389" t="s">
        <v>569</v>
      </c>
      <c r="H374" s="389" t="s">
        <v>519</v>
      </c>
      <c r="I374" s="389" t="s">
        <v>649</v>
      </c>
      <c r="J374" s="389" t="s">
        <v>522</v>
      </c>
      <c r="K374" s="389"/>
    </row>
    <row r="375" spans="1:12" x14ac:dyDescent="0.35">
      <c r="A375" s="390" t="s">
        <v>561</v>
      </c>
      <c r="B375" s="372" t="s">
        <v>527</v>
      </c>
      <c r="C375" s="363">
        <v>30</v>
      </c>
      <c r="D375" s="389"/>
      <c r="E375" s="360" t="s">
        <v>516</v>
      </c>
      <c r="F375" s="388">
        <v>7.2692719165953788E-6</v>
      </c>
      <c r="G375" s="389" t="s">
        <v>569</v>
      </c>
      <c r="H375" s="389" t="s">
        <v>519</v>
      </c>
      <c r="I375" s="389" t="s">
        <v>649</v>
      </c>
      <c r="J375" s="389" t="s">
        <v>522</v>
      </c>
      <c r="K375" s="389"/>
    </row>
    <row r="376" spans="1:12" x14ac:dyDescent="0.35">
      <c r="A376" s="562" t="s">
        <v>562</v>
      </c>
      <c r="B376" s="373" t="s">
        <v>528</v>
      </c>
      <c r="C376" s="362">
        <v>2845.86</v>
      </c>
      <c r="D376" s="389" t="s">
        <v>579</v>
      </c>
      <c r="E376" s="360" t="s">
        <v>507</v>
      </c>
      <c r="F376" s="387">
        <v>1.4912263862575713E-8</v>
      </c>
      <c r="G376" s="57" t="s">
        <v>761</v>
      </c>
      <c r="H376" s="389" t="s">
        <v>519</v>
      </c>
      <c r="I376" s="389" t="s">
        <v>649</v>
      </c>
      <c r="J376" s="389" t="s">
        <v>522</v>
      </c>
      <c r="K376" s="389"/>
      <c r="L376" s="563"/>
    </row>
    <row r="377" spans="1:12" x14ac:dyDescent="0.35">
      <c r="A377" s="562" t="s">
        <v>562</v>
      </c>
      <c r="B377" s="373" t="s">
        <v>528</v>
      </c>
      <c r="C377" s="362">
        <v>2845.86</v>
      </c>
      <c r="D377" s="389" t="s">
        <v>579</v>
      </c>
      <c r="E377" s="360" t="s">
        <v>517</v>
      </c>
      <c r="F377" s="387">
        <v>1.6550453230803413E-8</v>
      </c>
      <c r="G377" s="57" t="s">
        <v>761</v>
      </c>
      <c r="H377" s="389" t="s">
        <v>519</v>
      </c>
      <c r="I377" s="389" t="s">
        <v>649</v>
      </c>
      <c r="J377" s="389" t="s">
        <v>522</v>
      </c>
      <c r="K377" s="389"/>
      <c r="L377" s="563"/>
    </row>
    <row r="378" spans="1:12" x14ac:dyDescent="0.35">
      <c r="A378" s="562" t="s">
        <v>562</v>
      </c>
      <c r="B378" s="373" t="s">
        <v>528</v>
      </c>
      <c r="C378" s="362">
        <v>2845.86</v>
      </c>
      <c r="D378" s="389" t="s">
        <v>579</v>
      </c>
      <c r="E378" s="360" t="s">
        <v>508</v>
      </c>
      <c r="F378" s="387">
        <v>3.5649995864974574E-8</v>
      </c>
      <c r="G378" s="57" t="s">
        <v>761</v>
      </c>
      <c r="H378" s="389" t="s">
        <v>519</v>
      </c>
      <c r="I378" s="389" t="s">
        <v>649</v>
      </c>
      <c r="J378" s="389" t="s">
        <v>522</v>
      </c>
      <c r="K378" s="389"/>
      <c r="L378" s="563"/>
    </row>
    <row r="379" spans="1:12" x14ac:dyDescent="0.35">
      <c r="A379" s="562" t="s">
        <v>562</v>
      </c>
      <c r="B379" s="373" t="s">
        <v>528</v>
      </c>
      <c r="C379" s="362">
        <v>2845.86</v>
      </c>
      <c r="D379" s="389" t="s">
        <v>579</v>
      </c>
      <c r="E379" s="360" t="s">
        <v>509</v>
      </c>
      <c r="F379" s="387">
        <v>1.7394619905708025E-9</v>
      </c>
      <c r="G379" s="57" t="s">
        <v>761</v>
      </c>
      <c r="H379" s="389" t="s">
        <v>519</v>
      </c>
      <c r="I379" s="389" t="s">
        <v>649</v>
      </c>
      <c r="J379" s="389" t="s">
        <v>522</v>
      </c>
      <c r="K379" s="389"/>
      <c r="L379" s="563"/>
    </row>
    <row r="380" spans="1:12" x14ac:dyDescent="0.35">
      <c r="A380" s="562" t="s">
        <v>562</v>
      </c>
      <c r="B380" s="373" t="s">
        <v>528</v>
      </c>
      <c r="C380" s="362">
        <v>2845.86</v>
      </c>
      <c r="D380" s="389" t="s">
        <v>579</v>
      </c>
      <c r="E380" s="360" t="s">
        <v>510</v>
      </c>
      <c r="F380" s="387">
        <v>9.5378818857034308E-10</v>
      </c>
      <c r="G380" s="57" t="s">
        <v>761</v>
      </c>
      <c r="H380" s="389" t="s">
        <v>519</v>
      </c>
      <c r="I380" s="389" t="s">
        <v>649</v>
      </c>
      <c r="J380" s="389" t="s">
        <v>522</v>
      </c>
      <c r="K380" s="389"/>
      <c r="L380" s="563"/>
    </row>
    <row r="381" spans="1:12" x14ac:dyDescent="0.35">
      <c r="A381" s="562" t="s">
        <v>562</v>
      </c>
      <c r="B381" s="373" t="s">
        <v>528</v>
      </c>
      <c r="C381" s="362">
        <v>2845.86</v>
      </c>
      <c r="D381" s="389" t="s">
        <v>579</v>
      </c>
      <c r="E381" s="360" t="s">
        <v>511</v>
      </c>
      <c r="F381" s="387">
        <v>1.9780242426745843E-9</v>
      </c>
      <c r="G381" s="57" t="s">
        <v>761</v>
      </c>
      <c r="H381" s="389" t="s">
        <v>519</v>
      </c>
      <c r="I381" s="389" t="s">
        <v>649</v>
      </c>
      <c r="J381" s="389" t="s">
        <v>522</v>
      </c>
      <c r="K381" s="389"/>
      <c r="L381" s="563"/>
    </row>
    <row r="382" spans="1:12" x14ac:dyDescent="0.35">
      <c r="A382" s="562" t="s">
        <v>562</v>
      </c>
      <c r="B382" s="373" t="s">
        <v>528</v>
      </c>
      <c r="C382" s="362">
        <v>2845.86</v>
      </c>
      <c r="D382" s="389" t="s">
        <v>579</v>
      </c>
      <c r="E382" s="369" t="s">
        <v>512</v>
      </c>
      <c r="F382" s="387">
        <v>8.9040057991380472E-11</v>
      </c>
      <c r="G382" s="57" t="s">
        <v>761</v>
      </c>
      <c r="H382" s="389" t="s">
        <v>519</v>
      </c>
      <c r="I382" s="389" t="s">
        <v>649</v>
      </c>
      <c r="J382" s="389" t="s">
        <v>522</v>
      </c>
      <c r="K382" s="389"/>
      <c r="L382" s="563"/>
    </row>
    <row r="383" spans="1:12" x14ac:dyDescent="0.35">
      <c r="A383" s="562" t="s">
        <v>562</v>
      </c>
      <c r="B383" s="373" t="s">
        <v>528</v>
      </c>
      <c r="C383" s="362">
        <v>2845.86</v>
      </c>
      <c r="D383" s="389" t="s">
        <v>579</v>
      </c>
      <c r="E383" s="369" t="s">
        <v>513</v>
      </c>
      <c r="F383" s="387">
        <v>1.5620310239396447E-10</v>
      </c>
      <c r="G383" s="57" t="s">
        <v>761</v>
      </c>
      <c r="H383" s="389" t="s">
        <v>519</v>
      </c>
      <c r="I383" s="389" t="s">
        <v>649</v>
      </c>
      <c r="J383" s="389" t="s">
        <v>522</v>
      </c>
      <c r="K383" s="389"/>
      <c r="L383" s="563"/>
    </row>
    <row r="384" spans="1:12" x14ac:dyDescent="0.35">
      <c r="A384" s="562" t="s">
        <v>562</v>
      </c>
      <c r="B384" s="373" t="s">
        <v>528</v>
      </c>
      <c r="C384" s="362">
        <v>2845.86</v>
      </c>
      <c r="D384" s="389" t="s">
        <v>579</v>
      </c>
      <c r="E384" s="360" t="s">
        <v>514</v>
      </c>
      <c r="F384" s="387">
        <v>2.3994114679139377E-8</v>
      </c>
      <c r="G384" s="57" t="s">
        <v>761</v>
      </c>
      <c r="H384" s="389" t="s">
        <v>519</v>
      </c>
      <c r="I384" s="389" t="s">
        <v>649</v>
      </c>
      <c r="J384" s="389" t="s">
        <v>522</v>
      </c>
      <c r="K384" s="389"/>
      <c r="L384" s="563"/>
    </row>
    <row r="385" spans="1:12" x14ac:dyDescent="0.35">
      <c r="A385" s="562" t="s">
        <v>562</v>
      </c>
      <c r="B385" s="373" t="s">
        <v>528</v>
      </c>
      <c r="C385" s="362">
        <v>2845.86</v>
      </c>
      <c r="D385" s="389" t="s">
        <v>579</v>
      </c>
      <c r="E385" s="360" t="s">
        <v>515</v>
      </c>
      <c r="F385" s="387">
        <v>6.7735482002843246E-11</v>
      </c>
      <c r="G385" s="57" t="s">
        <v>761</v>
      </c>
      <c r="H385" s="389" t="s">
        <v>519</v>
      </c>
      <c r="I385" s="389" t="s">
        <v>649</v>
      </c>
      <c r="J385" s="389" t="s">
        <v>522</v>
      </c>
      <c r="K385" s="389"/>
      <c r="L385" s="563"/>
    </row>
    <row r="386" spans="1:12" x14ac:dyDescent="0.35">
      <c r="A386" s="562" t="s">
        <v>562</v>
      </c>
      <c r="B386" s="373" t="s">
        <v>528</v>
      </c>
      <c r="C386" s="362">
        <v>2845.86</v>
      </c>
      <c r="D386" s="389" t="s">
        <v>579</v>
      </c>
      <c r="E386" s="360" t="s">
        <v>516</v>
      </c>
      <c r="F386" s="387">
        <v>1.7192902853884361E-5</v>
      </c>
      <c r="G386" s="57" t="s">
        <v>761</v>
      </c>
      <c r="H386" s="389" t="s">
        <v>519</v>
      </c>
      <c r="I386" s="389" t="s">
        <v>649</v>
      </c>
      <c r="J386" s="389" t="s">
        <v>522</v>
      </c>
      <c r="K386" s="389"/>
      <c r="L386" s="563"/>
    </row>
    <row r="387" spans="1:12" ht="26" x14ac:dyDescent="0.35">
      <c r="A387" s="562" t="s">
        <v>562</v>
      </c>
      <c r="B387" s="372" t="s">
        <v>523</v>
      </c>
      <c r="C387" s="363">
        <v>3000</v>
      </c>
      <c r="D387" s="389"/>
      <c r="E387" s="360" t="s">
        <v>507</v>
      </c>
      <c r="F387" s="388">
        <v>9.5103684655122103E-9</v>
      </c>
      <c r="G387" s="57" t="s">
        <v>761</v>
      </c>
      <c r="H387" s="389" t="s">
        <v>519</v>
      </c>
      <c r="I387" s="389" t="s">
        <v>649</v>
      </c>
      <c r="J387" s="389" t="s">
        <v>522</v>
      </c>
      <c r="K387" s="389"/>
      <c r="L387" s="563"/>
    </row>
    <row r="388" spans="1:12" ht="26" x14ac:dyDescent="0.35">
      <c r="A388" s="562" t="s">
        <v>562</v>
      </c>
      <c r="B388" s="372" t="s">
        <v>523</v>
      </c>
      <c r="C388" s="363">
        <v>3000</v>
      </c>
      <c r="D388" s="389"/>
      <c r="E388" s="360" t="s">
        <v>517</v>
      </c>
      <c r="F388" s="388">
        <v>2.1312858872831451E-8</v>
      </c>
      <c r="G388" s="57" t="s">
        <v>761</v>
      </c>
      <c r="H388" s="389" t="s">
        <v>519</v>
      </c>
      <c r="I388" s="389" t="s">
        <v>649</v>
      </c>
      <c r="J388" s="389" t="s">
        <v>522</v>
      </c>
      <c r="K388" s="389"/>
      <c r="L388" s="563"/>
    </row>
    <row r="389" spans="1:12" ht="26" x14ac:dyDescent="0.35">
      <c r="A389" s="562" t="s">
        <v>562</v>
      </c>
      <c r="B389" s="372" t="s">
        <v>523</v>
      </c>
      <c r="C389" s="363">
        <v>3000</v>
      </c>
      <c r="D389" s="389"/>
      <c r="E389" s="360" t="s">
        <v>508</v>
      </c>
      <c r="F389" s="388">
        <v>2.3327181719468626E-7</v>
      </c>
      <c r="G389" s="57" t="s">
        <v>761</v>
      </c>
      <c r="H389" s="389" t="s">
        <v>519</v>
      </c>
      <c r="I389" s="389" t="s">
        <v>649</v>
      </c>
      <c r="J389" s="389" t="s">
        <v>522</v>
      </c>
      <c r="K389" s="389"/>
      <c r="L389" s="563"/>
    </row>
    <row r="390" spans="1:12" ht="26" x14ac:dyDescent="0.35">
      <c r="A390" s="562" t="s">
        <v>562</v>
      </c>
      <c r="B390" s="372" t="s">
        <v>523</v>
      </c>
      <c r="C390" s="363">
        <v>3000</v>
      </c>
      <c r="D390" s="389"/>
      <c r="E390" s="360" t="s">
        <v>509</v>
      </c>
      <c r="F390" s="388">
        <v>2.0216349581265209E-8</v>
      </c>
      <c r="G390" s="57" t="s">
        <v>761</v>
      </c>
      <c r="H390" s="389" t="s">
        <v>519</v>
      </c>
      <c r="I390" s="389" t="s">
        <v>649</v>
      </c>
      <c r="J390" s="389" t="s">
        <v>522</v>
      </c>
      <c r="K390" s="389"/>
      <c r="L390" s="563"/>
    </row>
    <row r="391" spans="1:12" ht="26" x14ac:dyDescent="0.35">
      <c r="A391" s="562" t="s">
        <v>562</v>
      </c>
      <c r="B391" s="372" t="s">
        <v>523</v>
      </c>
      <c r="C391" s="363">
        <v>3000</v>
      </c>
      <c r="D391" s="389"/>
      <c r="E391" s="360" t="s">
        <v>510</v>
      </c>
      <c r="F391" s="388">
        <v>1.859066087437818E-8</v>
      </c>
      <c r="G391" s="57" t="s">
        <v>761</v>
      </c>
      <c r="H391" s="389" t="s">
        <v>519</v>
      </c>
      <c r="I391" s="389" t="s">
        <v>649</v>
      </c>
      <c r="J391" s="389" t="s">
        <v>522</v>
      </c>
      <c r="K391" s="389"/>
      <c r="L391" s="563"/>
    </row>
    <row r="392" spans="1:12" ht="26" x14ac:dyDescent="0.35">
      <c r="A392" s="562" t="s">
        <v>562</v>
      </c>
      <c r="B392" s="372" t="s">
        <v>523</v>
      </c>
      <c r="C392" s="363">
        <v>3000</v>
      </c>
      <c r="D392" s="389"/>
      <c r="E392" s="360" t="s">
        <v>511</v>
      </c>
      <c r="F392" s="388">
        <v>1.6062839745739137E-7</v>
      </c>
      <c r="G392" s="57" t="s">
        <v>761</v>
      </c>
      <c r="H392" s="389" t="s">
        <v>519</v>
      </c>
      <c r="I392" s="389" t="s">
        <v>649</v>
      </c>
      <c r="J392" s="389" t="s">
        <v>522</v>
      </c>
      <c r="K392" s="389"/>
      <c r="L392" s="563"/>
    </row>
    <row r="393" spans="1:12" ht="26" x14ac:dyDescent="0.35">
      <c r="A393" s="562" t="s">
        <v>562</v>
      </c>
      <c r="B393" s="372" t="s">
        <v>523</v>
      </c>
      <c r="C393" s="363">
        <v>3000</v>
      </c>
      <c r="D393" s="389"/>
      <c r="E393" s="369" t="s">
        <v>512</v>
      </c>
      <c r="F393" s="388">
        <v>2.7915399995831329E-9</v>
      </c>
      <c r="G393" s="57" t="s">
        <v>761</v>
      </c>
      <c r="H393" s="389" t="s">
        <v>519</v>
      </c>
      <c r="I393" s="389" t="s">
        <v>649</v>
      </c>
      <c r="J393" s="389" t="s">
        <v>522</v>
      </c>
      <c r="K393" s="389"/>
      <c r="L393" s="563"/>
    </row>
    <row r="394" spans="1:12" ht="26" x14ac:dyDescent="0.35">
      <c r="A394" s="562" t="s">
        <v>562</v>
      </c>
      <c r="B394" s="372" t="s">
        <v>523</v>
      </c>
      <c r="C394" s="363">
        <v>3000</v>
      </c>
      <c r="D394" s="389"/>
      <c r="E394" s="369" t="s">
        <v>513</v>
      </c>
      <c r="F394" s="388">
        <v>7.2367386365826771E-9</v>
      </c>
      <c r="G394" s="57" t="s">
        <v>761</v>
      </c>
      <c r="H394" s="389" t="s">
        <v>519</v>
      </c>
      <c r="I394" s="389" t="s">
        <v>649</v>
      </c>
      <c r="J394" s="389" t="s">
        <v>522</v>
      </c>
      <c r="K394" s="389"/>
      <c r="L394" s="563"/>
    </row>
    <row r="395" spans="1:12" ht="26" x14ac:dyDescent="0.35">
      <c r="A395" s="562" t="s">
        <v>562</v>
      </c>
      <c r="B395" s="372" t="s">
        <v>523</v>
      </c>
      <c r="C395" s="363">
        <v>3000</v>
      </c>
      <c r="D395" s="389"/>
      <c r="E395" s="360" t="s">
        <v>514</v>
      </c>
      <c r="F395" s="388">
        <v>1.1825943377281678E-8</v>
      </c>
      <c r="G395" s="57" t="s">
        <v>761</v>
      </c>
      <c r="H395" s="389" t="s">
        <v>519</v>
      </c>
      <c r="I395" s="389" t="s">
        <v>649</v>
      </c>
      <c r="J395" s="389" t="s">
        <v>522</v>
      </c>
      <c r="K395" s="389"/>
      <c r="L395" s="563"/>
    </row>
    <row r="396" spans="1:12" ht="26" x14ac:dyDescent="0.35">
      <c r="A396" s="562" t="s">
        <v>562</v>
      </c>
      <c r="B396" s="372" t="s">
        <v>523</v>
      </c>
      <c r="C396" s="363">
        <v>3000</v>
      </c>
      <c r="D396" s="389"/>
      <c r="E396" s="360" t="s">
        <v>515</v>
      </c>
      <c r="F396" s="388">
        <v>2.3970297390355734E-10</v>
      </c>
      <c r="G396" s="57" t="s">
        <v>761</v>
      </c>
      <c r="H396" s="389" t="s">
        <v>519</v>
      </c>
      <c r="I396" s="389" t="s">
        <v>649</v>
      </c>
      <c r="J396" s="389" t="s">
        <v>522</v>
      </c>
      <c r="K396" s="389"/>
      <c r="L396" s="563"/>
    </row>
    <row r="397" spans="1:12" ht="26" x14ac:dyDescent="0.35">
      <c r="A397" s="562" t="s">
        <v>562</v>
      </c>
      <c r="B397" s="372" t="s">
        <v>523</v>
      </c>
      <c r="C397" s="363">
        <v>3000</v>
      </c>
      <c r="D397" s="389"/>
      <c r="E397" s="360" t="s">
        <v>516</v>
      </c>
      <c r="F397" s="388">
        <v>1.0478547255166114E-5</v>
      </c>
      <c r="G397" s="57" t="s">
        <v>761</v>
      </c>
      <c r="H397" s="389" t="s">
        <v>519</v>
      </c>
      <c r="I397" s="389" t="s">
        <v>649</v>
      </c>
      <c r="J397" s="389" t="s">
        <v>522</v>
      </c>
      <c r="K397" s="389"/>
      <c r="L397" s="563"/>
    </row>
    <row r="398" spans="1:12" x14ac:dyDescent="0.35">
      <c r="A398" s="562" t="s">
        <v>562</v>
      </c>
      <c r="B398" s="372" t="s">
        <v>524</v>
      </c>
      <c r="C398" s="361">
        <v>790</v>
      </c>
      <c r="D398" s="389"/>
      <c r="E398" s="360" t="s">
        <v>507</v>
      </c>
      <c r="F398" s="388">
        <v>7.0468225174489373E-9</v>
      </c>
      <c r="G398" s="57" t="s">
        <v>761</v>
      </c>
      <c r="H398" s="389" t="s">
        <v>519</v>
      </c>
      <c r="I398" s="389" t="s">
        <v>649</v>
      </c>
      <c r="J398" s="389" t="s">
        <v>522</v>
      </c>
      <c r="K398" s="389"/>
      <c r="L398" s="563"/>
    </row>
    <row r="399" spans="1:12" x14ac:dyDescent="0.35">
      <c r="A399" s="562" t="s">
        <v>562</v>
      </c>
      <c r="B399" s="372" t="s">
        <v>524</v>
      </c>
      <c r="C399" s="361">
        <v>790</v>
      </c>
      <c r="D399" s="389"/>
      <c r="E399" s="360" t="s">
        <v>517</v>
      </c>
      <c r="F399" s="388">
        <v>5.2855168565623006E-8</v>
      </c>
      <c r="G399" s="57" t="s">
        <v>761</v>
      </c>
      <c r="H399" s="389" t="s">
        <v>519</v>
      </c>
      <c r="I399" s="389" t="s">
        <v>649</v>
      </c>
      <c r="J399" s="389" t="s">
        <v>522</v>
      </c>
      <c r="K399" s="389"/>
      <c r="L399" s="563"/>
    </row>
    <row r="400" spans="1:12" x14ac:dyDescent="0.35">
      <c r="A400" s="562" t="s">
        <v>562</v>
      </c>
      <c r="B400" s="372" t="s">
        <v>524</v>
      </c>
      <c r="C400" s="361">
        <v>790</v>
      </c>
      <c r="D400" s="389"/>
      <c r="E400" s="360" t="s">
        <v>508</v>
      </c>
      <c r="F400" s="388">
        <v>2.2741284984082942E-7</v>
      </c>
      <c r="G400" s="57" t="s">
        <v>761</v>
      </c>
      <c r="H400" s="389" t="s">
        <v>519</v>
      </c>
      <c r="I400" s="389" t="s">
        <v>649</v>
      </c>
      <c r="J400" s="389" t="s">
        <v>522</v>
      </c>
      <c r="K400" s="389"/>
      <c r="L400" s="563"/>
    </row>
    <row r="401" spans="1:12" x14ac:dyDescent="0.35">
      <c r="A401" s="562" t="s">
        <v>562</v>
      </c>
      <c r="B401" s="372" t="s">
        <v>524</v>
      </c>
      <c r="C401" s="361">
        <v>790</v>
      </c>
      <c r="D401" s="389"/>
      <c r="E401" s="360" t="s">
        <v>509</v>
      </c>
      <c r="F401" s="388">
        <v>7.6991292298564239E-9</v>
      </c>
      <c r="G401" s="57" t="s">
        <v>761</v>
      </c>
      <c r="H401" s="389" t="s">
        <v>519</v>
      </c>
      <c r="I401" s="389" t="s">
        <v>649</v>
      </c>
      <c r="J401" s="389" t="s">
        <v>522</v>
      </c>
      <c r="K401" s="389"/>
      <c r="L401" s="563"/>
    </row>
    <row r="402" spans="1:12" x14ac:dyDescent="0.35">
      <c r="A402" s="562" t="s">
        <v>562</v>
      </c>
      <c r="B402" s="372" t="s">
        <v>524</v>
      </c>
      <c r="C402" s="361">
        <v>790</v>
      </c>
      <c r="D402" s="389"/>
      <c r="E402" s="360" t="s">
        <v>510</v>
      </c>
      <c r="F402" s="388">
        <v>7.4107689405016754E-9</v>
      </c>
      <c r="G402" s="57" t="s">
        <v>761</v>
      </c>
      <c r="H402" s="389" t="s">
        <v>519</v>
      </c>
      <c r="I402" s="389" t="s">
        <v>649</v>
      </c>
      <c r="J402" s="389" t="s">
        <v>522</v>
      </c>
      <c r="K402" s="389"/>
      <c r="L402" s="563"/>
    </row>
    <row r="403" spans="1:12" x14ac:dyDescent="0.35">
      <c r="A403" s="562" t="s">
        <v>562</v>
      </c>
      <c r="B403" s="372" t="s">
        <v>524</v>
      </c>
      <c r="C403" s="361">
        <v>790</v>
      </c>
      <c r="D403" s="389"/>
      <c r="E403" s="360" t="s">
        <v>511</v>
      </c>
      <c r="F403" s="388">
        <v>2.5892243802615069E-9</v>
      </c>
      <c r="G403" s="57" t="s">
        <v>761</v>
      </c>
      <c r="H403" s="389" t="s">
        <v>519</v>
      </c>
      <c r="I403" s="389" t="s">
        <v>649</v>
      </c>
      <c r="J403" s="389" t="s">
        <v>522</v>
      </c>
      <c r="K403" s="389"/>
      <c r="L403" s="563"/>
    </row>
    <row r="404" spans="1:12" x14ac:dyDescent="0.35">
      <c r="A404" s="562" t="s">
        <v>562</v>
      </c>
      <c r="B404" s="372" t="s">
        <v>524</v>
      </c>
      <c r="C404" s="361">
        <v>790</v>
      </c>
      <c r="D404" s="389"/>
      <c r="E404" s="369" t="s">
        <v>512</v>
      </c>
      <c r="F404" s="388">
        <v>1.1203390444898739E-9</v>
      </c>
      <c r="G404" s="57" t="s">
        <v>761</v>
      </c>
      <c r="H404" s="389" t="s">
        <v>519</v>
      </c>
      <c r="I404" s="389" t="s">
        <v>649</v>
      </c>
      <c r="J404" s="389" t="s">
        <v>522</v>
      </c>
      <c r="K404" s="389"/>
      <c r="L404" s="563"/>
    </row>
    <row r="405" spans="1:12" x14ac:dyDescent="0.35">
      <c r="A405" s="562" t="s">
        <v>562</v>
      </c>
      <c r="B405" s="372" t="s">
        <v>524</v>
      </c>
      <c r="C405" s="361">
        <v>790</v>
      </c>
      <c r="D405" s="389"/>
      <c r="E405" s="369" t="s">
        <v>513</v>
      </c>
      <c r="F405" s="388">
        <v>2.8556284076142136E-9</v>
      </c>
      <c r="G405" s="57" t="s">
        <v>761</v>
      </c>
      <c r="H405" s="389" t="s">
        <v>519</v>
      </c>
      <c r="I405" s="389" t="s">
        <v>649</v>
      </c>
      <c r="J405" s="389" t="s">
        <v>522</v>
      </c>
      <c r="K405" s="389"/>
      <c r="L405" s="563"/>
    </row>
    <row r="406" spans="1:12" x14ac:dyDescent="0.35">
      <c r="A406" s="562" t="s">
        <v>562</v>
      </c>
      <c r="B406" s="372" t="s">
        <v>524</v>
      </c>
      <c r="C406" s="361">
        <v>790</v>
      </c>
      <c r="D406" s="389"/>
      <c r="E406" s="360" t="s">
        <v>514</v>
      </c>
      <c r="F406" s="388">
        <v>2.7718025929074188E-8</v>
      </c>
      <c r="G406" s="57" t="s">
        <v>761</v>
      </c>
      <c r="H406" s="389" t="s">
        <v>519</v>
      </c>
      <c r="I406" s="389" t="s">
        <v>649</v>
      </c>
      <c r="J406" s="389" t="s">
        <v>522</v>
      </c>
      <c r="K406" s="389"/>
      <c r="L406" s="563"/>
    </row>
    <row r="407" spans="1:12" x14ac:dyDescent="0.35">
      <c r="A407" s="562" t="s">
        <v>562</v>
      </c>
      <c r="B407" s="372" t="s">
        <v>524</v>
      </c>
      <c r="C407" s="361">
        <v>790</v>
      </c>
      <c r="D407" s="389"/>
      <c r="E407" s="360" t="s">
        <v>515</v>
      </c>
      <c r="F407" s="388">
        <v>5.4854215955909035E-10</v>
      </c>
      <c r="G407" s="57" t="s">
        <v>761</v>
      </c>
      <c r="H407" s="389" t="s">
        <v>519</v>
      </c>
      <c r="I407" s="389" t="s">
        <v>649</v>
      </c>
      <c r="J407" s="389" t="s">
        <v>522</v>
      </c>
      <c r="K407" s="389"/>
      <c r="L407" s="563"/>
    </row>
    <row r="408" spans="1:12" x14ac:dyDescent="0.35">
      <c r="A408" s="562" t="s">
        <v>562</v>
      </c>
      <c r="B408" s="372" t="s">
        <v>524</v>
      </c>
      <c r="C408" s="361">
        <v>790</v>
      </c>
      <c r="D408" s="389"/>
      <c r="E408" s="360" t="s">
        <v>516</v>
      </c>
      <c r="F408" s="388">
        <v>2.2470176269156284E-5</v>
      </c>
      <c r="G408" s="57" t="s">
        <v>761</v>
      </c>
      <c r="H408" s="389" t="s">
        <v>519</v>
      </c>
      <c r="I408" s="389" t="s">
        <v>649</v>
      </c>
      <c r="J408" s="389" t="s">
        <v>522</v>
      </c>
      <c r="K408" s="389"/>
      <c r="L408" s="563"/>
    </row>
    <row r="409" spans="1:12" x14ac:dyDescent="0.35">
      <c r="A409" s="562" t="s">
        <v>562</v>
      </c>
      <c r="B409" s="372" t="s">
        <v>526</v>
      </c>
      <c r="C409" s="361">
        <v>780</v>
      </c>
      <c r="D409" s="389"/>
      <c r="E409" s="360" t="s">
        <v>507</v>
      </c>
      <c r="F409" s="388">
        <v>1.4615390545457675E-8</v>
      </c>
      <c r="G409" s="57" t="s">
        <v>761</v>
      </c>
      <c r="H409" s="389" t="s">
        <v>519</v>
      </c>
      <c r="I409" s="389" t="s">
        <v>649</v>
      </c>
      <c r="J409" s="389" t="s">
        <v>522</v>
      </c>
      <c r="K409" s="389"/>
      <c r="L409" s="563"/>
    </row>
    <row r="410" spans="1:12" x14ac:dyDescent="0.35">
      <c r="A410" s="562" t="s">
        <v>562</v>
      </c>
      <c r="B410" s="372" t="s">
        <v>526</v>
      </c>
      <c r="C410" s="361">
        <v>780</v>
      </c>
      <c r="D410" s="389"/>
      <c r="E410" s="360" t="s">
        <v>517</v>
      </c>
      <c r="F410" s="388">
        <v>4.5168751649060379E-8</v>
      </c>
      <c r="G410" s="57" t="s">
        <v>761</v>
      </c>
      <c r="H410" s="389" t="s">
        <v>519</v>
      </c>
      <c r="I410" s="389" t="s">
        <v>649</v>
      </c>
      <c r="J410" s="389" t="s">
        <v>522</v>
      </c>
      <c r="K410" s="389"/>
      <c r="L410" s="563"/>
    </row>
    <row r="411" spans="1:12" x14ac:dyDescent="0.35">
      <c r="A411" s="562" t="s">
        <v>562</v>
      </c>
      <c r="B411" s="372" t="s">
        <v>526</v>
      </c>
      <c r="C411" s="361">
        <v>780</v>
      </c>
      <c r="D411" s="389"/>
      <c r="E411" s="360" t="s">
        <v>508</v>
      </c>
      <c r="F411" s="388">
        <v>3.0469337082398111E-7</v>
      </c>
      <c r="G411" s="57" t="s">
        <v>761</v>
      </c>
      <c r="H411" s="389" t="s">
        <v>519</v>
      </c>
      <c r="I411" s="389" t="s">
        <v>649</v>
      </c>
      <c r="J411" s="389" t="s">
        <v>522</v>
      </c>
      <c r="K411" s="389"/>
      <c r="L411" s="563"/>
    </row>
    <row r="412" spans="1:12" x14ac:dyDescent="0.35">
      <c r="A412" s="562" t="s">
        <v>562</v>
      </c>
      <c r="B412" s="372" t="s">
        <v>526</v>
      </c>
      <c r="C412" s="361">
        <v>780</v>
      </c>
      <c r="D412" s="389"/>
      <c r="E412" s="360" t="s">
        <v>509</v>
      </c>
      <c r="F412" s="388">
        <v>9.2387354711788876E-9</v>
      </c>
      <c r="G412" s="57" t="s">
        <v>761</v>
      </c>
      <c r="H412" s="389" t="s">
        <v>519</v>
      </c>
      <c r="I412" s="389" t="s">
        <v>649</v>
      </c>
      <c r="J412" s="389" t="s">
        <v>522</v>
      </c>
      <c r="K412" s="389"/>
      <c r="L412" s="563"/>
    </row>
    <row r="413" spans="1:12" x14ac:dyDescent="0.35">
      <c r="A413" s="562" t="s">
        <v>562</v>
      </c>
      <c r="B413" s="372" t="s">
        <v>526</v>
      </c>
      <c r="C413" s="361">
        <v>780</v>
      </c>
      <c r="D413" s="389"/>
      <c r="E413" s="360" t="s">
        <v>510</v>
      </c>
      <c r="F413" s="388">
        <v>8.8915150503118152E-9</v>
      </c>
      <c r="G413" s="57" t="s">
        <v>761</v>
      </c>
      <c r="H413" s="389" t="s">
        <v>519</v>
      </c>
      <c r="I413" s="389" t="s">
        <v>649</v>
      </c>
      <c r="J413" s="389" t="s">
        <v>522</v>
      </c>
      <c r="K413" s="389"/>
      <c r="L413" s="563"/>
    </row>
    <row r="414" spans="1:12" x14ac:dyDescent="0.35">
      <c r="A414" s="562" t="s">
        <v>562</v>
      </c>
      <c r="B414" s="372" t="s">
        <v>526</v>
      </c>
      <c r="C414" s="361">
        <v>780</v>
      </c>
      <c r="D414" s="389"/>
      <c r="E414" s="360" t="s">
        <v>511</v>
      </c>
      <c r="F414" s="388">
        <v>3.1581570916194238E-9</v>
      </c>
      <c r="G414" s="57" t="s">
        <v>761</v>
      </c>
      <c r="H414" s="389" t="s">
        <v>519</v>
      </c>
      <c r="I414" s="389" t="s">
        <v>649</v>
      </c>
      <c r="J414" s="389" t="s">
        <v>522</v>
      </c>
      <c r="K414" s="389"/>
      <c r="L414" s="563"/>
    </row>
    <row r="415" spans="1:12" x14ac:dyDescent="0.35">
      <c r="A415" s="562" t="s">
        <v>562</v>
      </c>
      <c r="B415" s="372" t="s">
        <v>526</v>
      </c>
      <c r="C415" s="361">
        <v>780</v>
      </c>
      <c r="D415" s="389"/>
      <c r="E415" s="369" t="s">
        <v>512</v>
      </c>
      <c r="F415" s="388">
        <v>7.8728251315677062E-10</v>
      </c>
      <c r="G415" s="57" t="s">
        <v>761</v>
      </c>
      <c r="H415" s="389" t="s">
        <v>519</v>
      </c>
      <c r="I415" s="389" t="s">
        <v>649</v>
      </c>
      <c r="J415" s="389" t="s">
        <v>522</v>
      </c>
      <c r="K415" s="389"/>
      <c r="L415" s="563"/>
    </row>
    <row r="416" spans="1:12" x14ac:dyDescent="0.35">
      <c r="A416" s="562" t="s">
        <v>562</v>
      </c>
      <c r="B416" s="372" t="s">
        <v>526</v>
      </c>
      <c r="C416" s="361">
        <v>780</v>
      </c>
      <c r="D416" s="389"/>
      <c r="E416" s="369" t="s">
        <v>513</v>
      </c>
      <c r="F416" s="388">
        <v>7.6121035186430584E-9</v>
      </c>
      <c r="G416" s="57" t="s">
        <v>761</v>
      </c>
      <c r="H416" s="389" t="s">
        <v>519</v>
      </c>
      <c r="I416" s="389" t="s">
        <v>649</v>
      </c>
      <c r="J416" s="389" t="s">
        <v>522</v>
      </c>
      <c r="K416" s="389"/>
      <c r="L416" s="563"/>
    </row>
    <row r="417" spans="1:12" x14ac:dyDescent="0.35">
      <c r="A417" s="562" t="s">
        <v>562</v>
      </c>
      <c r="B417" s="372" t="s">
        <v>526</v>
      </c>
      <c r="C417" s="361">
        <v>780</v>
      </c>
      <c r="D417" s="389"/>
      <c r="E417" s="360" t="s">
        <v>514</v>
      </c>
      <c r="F417" s="388">
        <v>3.5547711153168312E-8</v>
      </c>
      <c r="G417" s="57" t="s">
        <v>761</v>
      </c>
      <c r="H417" s="389" t="s">
        <v>519</v>
      </c>
      <c r="I417" s="389" t="s">
        <v>649</v>
      </c>
      <c r="J417" s="389" t="s">
        <v>522</v>
      </c>
      <c r="K417" s="389"/>
      <c r="L417" s="563"/>
    </row>
    <row r="418" spans="1:12" x14ac:dyDescent="0.35">
      <c r="A418" s="562" t="s">
        <v>562</v>
      </c>
      <c r="B418" s="372" t="s">
        <v>526</v>
      </c>
      <c r="C418" s="361">
        <v>780</v>
      </c>
      <c r="D418" s="389"/>
      <c r="E418" s="360" t="s">
        <v>515</v>
      </c>
      <c r="F418" s="388">
        <v>7.0872327311789415E-10</v>
      </c>
      <c r="G418" s="57" t="s">
        <v>761</v>
      </c>
      <c r="H418" s="389" t="s">
        <v>519</v>
      </c>
      <c r="I418" s="389" t="s">
        <v>649</v>
      </c>
      <c r="J418" s="389" t="s">
        <v>522</v>
      </c>
      <c r="K418" s="389"/>
      <c r="L418" s="563"/>
    </row>
    <row r="419" spans="1:12" x14ac:dyDescent="0.35">
      <c r="A419" s="562" t="s">
        <v>562</v>
      </c>
      <c r="B419" s="372" t="s">
        <v>526</v>
      </c>
      <c r="C419" s="361">
        <v>780</v>
      </c>
      <c r="D419" s="389"/>
      <c r="E419" s="360" t="s">
        <v>516</v>
      </c>
      <c r="F419" s="388">
        <v>2.7414352776426048E-5</v>
      </c>
      <c r="G419" s="57" t="s">
        <v>761</v>
      </c>
      <c r="H419" s="389" t="s">
        <v>519</v>
      </c>
      <c r="I419" s="389" t="s">
        <v>649</v>
      </c>
      <c r="J419" s="389" t="s">
        <v>522</v>
      </c>
      <c r="K419" s="389"/>
      <c r="L419" s="563"/>
    </row>
    <row r="420" spans="1:12" x14ac:dyDescent="0.35">
      <c r="A420" s="562" t="s">
        <v>562</v>
      </c>
      <c r="B420" s="372" t="s">
        <v>527</v>
      </c>
      <c r="C420" s="361">
        <v>265</v>
      </c>
      <c r="D420" s="389"/>
      <c r="E420" s="360" t="s">
        <v>507</v>
      </c>
      <c r="F420" s="388">
        <v>4.7642338159278404E-8</v>
      </c>
      <c r="G420" s="57" t="s">
        <v>761</v>
      </c>
      <c r="H420" s="389" t="s">
        <v>519</v>
      </c>
      <c r="I420" s="389" t="s">
        <v>649</v>
      </c>
      <c r="J420" s="389" t="s">
        <v>522</v>
      </c>
      <c r="K420" s="389"/>
      <c r="L420" s="563"/>
    </row>
    <row r="421" spans="1:12" x14ac:dyDescent="0.35">
      <c r="A421" s="562" t="s">
        <v>562</v>
      </c>
      <c r="B421" s="372" t="s">
        <v>527</v>
      </c>
      <c r="C421" s="361">
        <v>265</v>
      </c>
      <c r="D421" s="389"/>
      <c r="E421" s="360" t="s">
        <v>517</v>
      </c>
      <c r="F421" s="388">
        <v>1.4322993708565504E-7</v>
      </c>
      <c r="G421" s="57" t="s">
        <v>761</v>
      </c>
      <c r="H421" s="389" t="s">
        <v>519</v>
      </c>
      <c r="I421" s="389" t="s">
        <v>649</v>
      </c>
      <c r="J421" s="389" t="s">
        <v>522</v>
      </c>
      <c r="K421" s="389"/>
      <c r="L421" s="563"/>
    </row>
    <row r="422" spans="1:12" x14ac:dyDescent="0.35">
      <c r="A422" s="562" t="s">
        <v>562</v>
      </c>
      <c r="B422" s="372" t="s">
        <v>527</v>
      </c>
      <c r="C422" s="361">
        <v>265</v>
      </c>
      <c r="D422" s="389"/>
      <c r="E422" s="360" t="s">
        <v>508</v>
      </c>
      <c r="F422" s="388">
        <v>3.4359591083111086E-7</v>
      </c>
      <c r="G422" s="57" t="s">
        <v>761</v>
      </c>
      <c r="H422" s="389" t="s">
        <v>519</v>
      </c>
      <c r="I422" s="389" t="s">
        <v>649</v>
      </c>
      <c r="J422" s="389" t="s">
        <v>522</v>
      </c>
      <c r="K422" s="389"/>
      <c r="L422" s="563"/>
    </row>
    <row r="423" spans="1:12" x14ac:dyDescent="0.35">
      <c r="A423" s="562" t="s">
        <v>562</v>
      </c>
      <c r="B423" s="372" t="s">
        <v>527</v>
      </c>
      <c r="C423" s="361">
        <v>265</v>
      </c>
      <c r="D423" s="389"/>
      <c r="E423" s="360" t="s">
        <v>509</v>
      </c>
      <c r="F423" s="388">
        <v>1.290645832589528E-8</v>
      </c>
      <c r="G423" s="57" t="s">
        <v>761</v>
      </c>
      <c r="H423" s="389" t="s">
        <v>519</v>
      </c>
      <c r="I423" s="389" t="s">
        <v>649</v>
      </c>
      <c r="J423" s="389" t="s">
        <v>522</v>
      </c>
      <c r="K423" s="389"/>
      <c r="L423" s="563"/>
    </row>
    <row r="424" spans="1:12" x14ac:dyDescent="0.35">
      <c r="A424" s="562" t="s">
        <v>562</v>
      </c>
      <c r="B424" s="372" t="s">
        <v>527</v>
      </c>
      <c r="C424" s="361">
        <v>265</v>
      </c>
      <c r="D424" s="389"/>
      <c r="E424" s="360" t="s">
        <v>510</v>
      </c>
      <c r="F424" s="388">
        <v>7.2414114548100484E-9</v>
      </c>
      <c r="G424" s="57" t="s">
        <v>761</v>
      </c>
      <c r="H424" s="389" t="s">
        <v>519</v>
      </c>
      <c r="I424" s="389" t="s">
        <v>649</v>
      </c>
      <c r="J424" s="389" t="s">
        <v>522</v>
      </c>
      <c r="K424" s="389"/>
      <c r="L424" s="563"/>
    </row>
    <row r="425" spans="1:12" x14ac:dyDescent="0.35">
      <c r="A425" s="562" t="s">
        <v>562</v>
      </c>
      <c r="B425" s="372" t="s">
        <v>527</v>
      </c>
      <c r="C425" s="361">
        <v>265</v>
      </c>
      <c r="D425" s="389"/>
      <c r="E425" s="360" t="s">
        <v>511</v>
      </c>
      <c r="F425" s="388">
        <v>1.5849709454170334E-8</v>
      </c>
      <c r="G425" s="57" t="s">
        <v>761</v>
      </c>
      <c r="H425" s="389" t="s">
        <v>519</v>
      </c>
      <c r="I425" s="389" t="s">
        <v>649</v>
      </c>
      <c r="J425" s="389" t="s">
        <v>522</v>
      </c>
      <c r="K425" s="389"/>
      <c r="L425" s="563"/>
    </row>
    <row r="426" spans="1:12" x14ac:dyDescent="0.35">
      <c r="A426" s="562" t="s">
        <v>562</v>
      </c>
      <c r="B426" s="372" t="s">
        <v>527</v>
      </c>
      <c r="C426" s="361">
        <v>265</v>
      </c>
      <c r="D426" s="389"/>
      <c r="E426" s="369" t="s">
        <v>512</v>
      </c>
      <c r="F426" s="388">
        <v>7.877449220880543E-10</v>
      </c>
      <c r="G426" s="57" t="s">
        <v>761</v>
      </c>
      <c r="H426" s="389" t="s">
        <v>519</v>
      </c>
      <c r="I426" s="389" t="s">
        <v>649</v>
      </c>
      <c r="J426" s="389" t="s">
        <v>522</v>
      </c>
      <c r="K426" s="389"/>
      <c r="L426" s="563"/>
    </row>
    <row r="427" spans="1:12" x14ac:dyDescent="0.35">
      <c r="A427" s="562" t="s">
        <v>562</v>
      </c>
      <c r="B427" s="372" t="s">
        <v>527</v>
      </c>
      <c r="C427" s="361">
        <v>265</v>
      </c>
      <c r="D427" s="389"/>
      <c r="E427" s="369" t="s">
        <v>513</v>
      </c>
      <c r="F427" s="388">
        <v>1.3887103364622374E-9</v>
      </c>
      <c r="G427" s="57" t="s">
        <v>761</v>
      </c>
      <c r="H427" s="389" t="s">
        <v>519</v>
      </c>
      <c r="I427" s="389" t="s">
        <v>649</v>
      </c>
      <c r="J427" s="389" t="s">
        <v>522</v>
      </c>
      <c r="K427" s="389"/>
      <c r="L427" s="563"/>
    </row>
    <row r="428" spans="1:12" x14ac:dyDescent="0.35">
      <c r="A428" s="562" t="s">
        <v>562</v>
      </c>
      <c r="B428" s="372" t="s">
        <v>527</v>
      </c>
      <c r="C428" s="361">
        <v>265</v>
      </c>
      <c r="D428" s="389"/>
      <c r="E428" s="360" t="s">
        <v>514</v>
      </c>
      <c r="F428" s="388">
        <v>1.981919572132859E-7</v>
      </c>
      <c r="G428" s="57" t="s">
        <v>761</v>
      </c>
      <c r="H428" s="389" t="s">
        <v>519</v>
      </c>
      <c r="I428" s="389" t="s">
        <v>649</v>
      </c>
      <c r="J428" s="389" t="s">
        <v>522</v>
      </c>
      <c r="K428" s="389"/>
      <c r="L428" s="563"/>
    </row>
    <row r="429" spans="1:12" x14ac:dyDescent="0.35">
      <c r="A429" s="562" t="s">
        <v>562</v>
      </c>
      <c r="B429" s="372" t="s">
        <v>527</v>
      </c>
      <c r="C429" s="361">
        <v>265</v>
      </c>
      <c r="D429" s="389"/>
      <c r="E429" s="360" t="s">
        <v>515</v>
      </c>
      <c r="F429" s="388">
        <v>5.2503894748627159E-10</v>
      </c>
      <c r="G429" s="57" t="s">
        <v>761</v>
      </c>
      <c r="H429" s="389" t="s">
        <v>519</v>
      </c>
      <c r="I429" s="389" t="s">
        <v>649</v>
      </c>
      <c r="J429" s="389" t="s">
        <v>522</v>
      </c>
      <c r="K429" s="389"/>
      <c r="L429" s="563"/>
    </row>
    <row r="430" spans="1:12" x14ac:dyDescent="0.35">
      <c r="A430" s="562" t="s">
        <v>562</v>
      </c>
      <c r="B430" s="372" t="s">
        <v>527</v>
      </c>
      <c r="C430" s="361">
        <v>265</v>
      </c>
      <c r="D430" s="389"/>
      <c r="E430" s="360" t="s">
        <v>516</v>
      </c>
      <c r="F430" s="388">
        <v>1.3771008537521597E-4</v>
      </c>
      <c r="G430" s="57" t="s">
        <v>761</v>
      </c>
      <c r="H430" s="389" t="s">
        <v>519</v>
      </c>
      <c r="I430" s="389" t="s">
        <v>649</v>
      </c>
      <c r="J430" s="389" t="s">
        <v>522</v>
      </c>
      <c r="K430" s="389"/>
      <c r="L430" s="563"/>
    </row>
    <row r="431" spans="1:12" x14ac:dyDescent="0.35">
      <c r="A431" s="562" t="s">
        <v>564</v>
      </c>
      <c r="B431" s="373" t="s">
        <v>528</v>
      </c>
      <c r="C431" s="362">
        <v>4165.8600000000006</v>
      </c>
      <c r="D431" s="389" t="s">
        <v>580</v>
      </c>
      <c r="E431" s="360" t="s">
        <v>507</v>
      </c>
      <c r="F431" s="387">
        <v>1.3200612024990239E-8</v>
      </c>
      <c r="G431" s="57" t="s">
        <v>761</v>
      </c>
      <c r="H431" s="389" t="s">
        <v>519</v>
      </c>
      <c r="I431" s="389" t="s">
        <v>649</v>
      </c>
      <c r="J431" s="389" t="s">
        <v>522</v>
      </c>
      <c r="K431" s="389"/>
      <c r="L431" s="563"/>
    </row>
    <row r="432" spans="1:12" x14ac:dyDescent="0.35">
      <c r="A432" s="562" t="s">
        <v>564</v>
      </c>
      <c r="B432" s="373" t="s">
        <v>528</v>
      </c>
      <c r="C432" s="362">
        <v>4165.8600000000006</v>
      </c>
      <c r="D432" s="389" t="s">
        <v>580</v>
      </c>
      <c r="E432" s="360" t="s">
        <v>517</v>
      </c>
      <c r="F432" s="387">
        <v>1.1306254370385515E-8</v>
      </c>
      <c r="G432" s="57" t="s">
        <v>761</v>
      </c>
      <c r="H432" s="389" t="s">
        <v>519</v>
      </c>
      <c r="I432" s="389" t="s">
        <v>649</v>
      </c>
      <c r="J432" s="389" t="s">
        <v>522</v>
      </c>
      <c r="K432" s="389"/>
      <c r="L432" s="563"/>
    </row>
    <row r="433" spans="1:12" x14ac:dyDescent="0.35">
      <c r="A433" s="562" t="s">
        <v>564</v>
      </c>
      <c r="B433" s="373" t="s">
        <v>528</v>
      </c>
      <c r="C433" s="362">
        <v>4165.8600000000006</v>
      </c>
      <c r="D433" s="389" t="s">
        <v>580</v>
      </c>
      <c r="E433" s="360" t="s">
        <v>508</v>
      </c>
      <c r="F433" s="387">
        <v>2.4353890248903357E-8</v>
      </c>
      <c r="G433" s="57" t="s">
        <v>761</v>
      </c>
      <c r="H433" s="389" t="s">
        <v>519</v>
      </c>
      <c r="I433" s="389" t="s">
        <v>649</v>
      </c>
      <c r="J433" s="389" t="s">
        <v>522</v>
      </c>
      <c r="K433" s="389"/>
      <c r="L433" s="563"/>
    </row>
    <row r="434" spans="1:12" x14ac:dyDescent="0.35">
      <c r="A434" s="562" t="s">
        <v>564</v>
      </c>
      <c r="B434" s="373" t="s">
        <v>528</v>
      </c>
      <c r="C434" s="362">
        <v>4165.8600000000006</v>
      </c>
      <c r="D434" s="389" t="s">
        <v>580</v>
      </c>
      <c r="E434" s="360" t="s">
        <v>509</v>
      </c>
      <c r="F434" s="387">
        <v>1.188293725781909E-9</v>
      </c>
      <c r="G434" s="57" t="s">
        <v>761</v>
      </c>
      <c r="H434" s="389" t="s">
        <v>519</v>
      </c>
      <c r="I434" s="389" t="s">
        <v>649</v>
      </c>
      <c r="J434" s="389" t="s">
        <v>522</v>
      </c>
      <c r="K434" s="389"/>
      <c r="L434" s="563"/>
    </row>
    <row r="435" spans="1:12" x14ac:dyDescent="0.35">
      <c r="A435" s="562" t="s">
        <v>564</v>
      </c>
      <c r="B435" s="373" t="s">
        <v>528</v>
      </c>
      <c r="C435" s="362">
        <v>4165.8600000000006</v>
      </c>
      <c r="D435" s="389" t="s">
        <v>580</v>
      </c>
      <c r="E435" s="360" t="s">
        <v>510</v>
      </c>
      <c r="F435" s="387">
        <v>6.5156958090881511E-10</v>
      </c>
      <c r="G435" s="57" t="s">
        <v>761</v>
      </c>
      <c r="H435" s="389" t="s">
        <v>519</v>
      </c>
      <c r="I435" s="389" t="s">
        <v>649</v>
      </c>
      <c r="J435" s="389" t="s">
        <v>522</v>
      </c>
      <c r="K435" s="389"/>
      <c r="L435" s="563"/>
    </row>
    <row r="436" spans="1:12" x14ac:dyDescent="0.35">
      <c r="A436" s="562" t="s">
        <v>564</v>
      </c>
      <c r="B436" s="373" t="s">
        <v>528</v>
      </c>
      <c r="C436" s="362">
        <v>4165.8600000000006</v>
      </c>
      <c r="D436" s="389" t="s">
        <v>580</v>
      </c>
      <c r="E436" s="360" t="s">
        <v>511</v>
      </c>
      <c r="F436" s="387">
        <v>1.3512648219714281E-9</v>
      </c>
      <c r="G436" s="57" t="s">
        <v>761</v>
      </c>
      <c r="H436" s="389" t="s">
        <v>519</v>
      </c>
      <c r="I436" s="389" t="s">
        <v>649</v>
      </c>
      <c r="J436" s="389" t="s">
        <v>522</v>
      </c>
      <c r="K436" s="389"/>
      <c r="L436" s="563"/>
    </row>
    <row r="437" spans="1:12" x14ac:dyDescent="0.35">
      <c r="A437" s="562" t="s">
        <v>564</v>
      </c>
      <c r="B437" s="373" t="s">
        <v>528</v>
      </c>
      <c r="C437" s="362">
        <v>4165.8600000000006</v>
      </c>
      <c r="D437" s="389" t="s">
        <v>580</v>
      </c>
      <c r="E437" s="369" t="s">
        <v>512</v>
      </c>
      <c r="F437" s="387">
        <v>6.082670551467165E-11</v>
      </c>
      <c r="G437" s="57" t="s">
        <v>761</v>
      </c>
      <c r="H437" s="389" t="s">
        <v>519</v>
      </c>
      <c r="I437" s="389" t="s">
        <v>649</v>
      </c>
      <c r="J437" s="389" t="s">
        <v>522</v>
      </c>
      <c r="K437" s="389"/>
      <c r="L437" s="563"/>
    </row>
    <row r="438" spans="1:12" x14ac:dyDescent="0.35">
      <c r="A438" s="562" t="s">
        <v>564</v>
      </c>
      <c r="B438" s="373" t="s">
        <v>528</v>
      </c>
      <c r="C438" s="362">
        <v>4165.8600000000006</v>
      </c>
      <c r="D438" s="389" t="s">
        <v>580</v>
      </c>
      <c r="E438" s="369" t="s">
        <v>513</v>
      </c>
      <c r="F438" s="387">
        <v>1.0670837737679316E-10</v>
      </c>
      <c r="G438" s="57" t="s">
        <v>761</v>
      </c>
      <c r="H438" s="389" t="s">
        <v>519</v>
      </c>
      <c r="I438" s="389" t="s">
        <v>649</v>
      </c>
      <c r="J438" s="389" t="s">
        <v>522</v>
      </c>
      <c r="K438" s="389"/>
      <c r="L438" s="563"/>
    </row>
    <row r="439" spans="1:12" x14ac:dyDescent="0.35">
      <c r="A439" s="562" t="s">
        <v>564</v>
      </c>
      <c r="B439" s="373" t="s">
        <v>528</v>
      </c>
      <c r="C439" s="362">
        <v>4165.8600000000006</v>
      </c>
      <c r="D439" s="389" t="s">
        <v>580</v>
      </c>
      <c r="E439" s="360" t="s">
        <v>514</v>
      </c>
      <c r="F439" s="387">
        <v>1.6391307245268825E-8</v>
      </c>
      <c r="G439" s="57" t="s">
        <v>761</v>
      </c>
      <c r="H439" s="389" t="s">
        <v>519</v>
      </c>
      <c r="I439" s="389" t="s">
        <v>649</v>
      </c>
      <c r="J439" s="389" t="s">
        <v>522</v>
      </c>
      <c r="K439" s="389"/>
      <c r="L439" s="563"/>
    </row>
    <row r="440" spans="1:12" x14ac:dyDescent="0.35">
      <c r="A440" s="562" t="s">
        <v>564</v>
      </c>
      <c r="B440" s="373" t="s">
        <v>528</v>
      </c>
      <c r="C440" s="362">
        <v>4165.8600000000006</v>
      </c>
      <c r="D440" s="389" t="s">
        <v>580</v>
      </c>
      <c r="E440" s="360" t="s">
        <v>515</v>
      </c>
      <c r="F440" s="387">
        <v>4.6272726114802584E-11</v>
      </c>
      <c r="G440" s="57" t="s">
        <v>761</v>
      </c>
      <c r="H440" s="389" t="s">
        <v>519</v>
      </c>
      <c r="I440" s="389" t="s">
        <v>649</v>
      </c>
      <c r="J440" s="389" t="s">
        <v>522</v>
      </c>
      <c r="K440" s="389"/>
      <c r="L440" s="563"/>
    </row>
    <row r="441" spans="1:12" x14ac:dyDescent="0.35">
      <c r="A441" s="562" t="s">
        <v>564</v>
      </c>
      <c r="B441" s="373" t="s">
        <v>528</v>
      </c>
      <c r="C441" s="362">
        <v>4165.8600000000006</v>
      </c>
      <c r="D441" s="389" t="s">
        <v>580</v>
      </c>
      <c r="E441" s="360" t="s">
        <v>516</v>
      </c>
      <c r="F441" s="387">
        <v>1.1745136542215856E-5</v>
      </c>
      <c r="G441" s="57" t="s">
        <v>761</v>
      </c>
      <c r="H441" s="389" t="s">
        <v>519</v>
      </c>
      <c r="I441" s="389" t="s">
        <v>649</v>
      </c>
      <c r="J441" s="389" t="s">
        <v>522</v>
      </c>
      <c r="K441" s="389"/>
      <c r="L441" s="563"/>
    </row>
    <row r="442" spans="1:12" ht="26" x14ac:dyDescent="0.35">
      <c r="A442" s="562" t="s">
        <v>564</v>
      </c>
      <c r="B442" s="372" t="s">
        <v>523</v>
      </c>
      <c r="C442" s="363">
        <v>5200</v>
      </c>
      <c r="D442" s="389"/>
      <c r="E442" s="360" t="s">
        <v>507</v>
      </c>
      <c r="F442" s="388">
        <v>9.5103684655122119E-9</v>
      </c>
      <c r="G442" s="57" t="s">
        <v>761</v>
      </c>
      <c r="H442" s="389" t="s">
        <v>519</v>
      </c>
      <c r="I442" s="389" t="s">
        <v>649</v>
      </c>
      <c r="J442" s="389" t="s">
        <v>522</v>
      </c>
      <c r="K442" s="389"/>
      <c r="L442" s="563"/>
    </row>
    <row r="443" spans="1:12" ht="26" x14ac:dyDescent="0.35">
      <c r="A443" s="562" t="s">
        <v>564</v>
      </c>
      <c r="B443" s="372" t="s">
        <v>523</v>
      </c>
      <c r="C443" s="363">
        <v>5200</v>
      </c>
      <c r="D443" s="389"/>
      <c r="E443" s="360" t="s">
        <v>517</v>
      </c>
      <c r="F443" s="388">
        <v>2.1312858872831455E-8</v>
      </c>
      <c r="G443" s="57" t="s">
        <v>761</v>
      </c>
      <c r="H443" s="389" t="s">
        <v>519</v>
      </c>
      <c r="I443" s="389" t="s">
        <v>649</v>
      </c>
      <c r="J443" s="389" t="s">
        <v>522</v>
      </c>
      <c r="K443" s="389"/>
      <c r="L443" s="563"/>
    </row>
    <row r="444" spans="1:12" ht="26" x14ac:dyDescent="0.35">
      <c r="A444" s="562" t="s">
        <v>564</v>
      </c>
      <c r="B444" s="372" t="s">
        <v>523</v>
      </c>
      <c r="C444" s="363">
        <v>5200</v>
      </c>
      <c r="D444" s="389"/>
      <c r="E444" s="360" t="s">
        <v>508</v>
      </c>
      <c r="F444" s="388">
        <v>2.3327181719468623E-7</v>
      </c>
      <c r="G444" s="57" t="s">
        <v>761</v>
      </c>
      <c r="H444" s="389" t="s">
        <v>519</v>
      </c>
      <c r="I444" s="389" t="s">
        <v>649</v>
      </c>
      <c r="J444" s="389" t="s">
        <v>522</v>
      </c>
      <c r="K444" s="389"/>
      <c r="L444" s="563"/>
    </row>
    <row r="445" spans="1:12" ht="26" x14ac:dyDescent="0.35">
      <c r="A445" s="562" t="s">
        <v>564</v>
      </c>
      <c r="B445" s="372" t="s">
        <v>523</v>
      </c>
      <c r="C445" s="363">
        <v>5200</v>
      </c>
      <c r="D445" s="389"/>
      <c r="E445" s="360" t="s">
        <v>509</v>
      </c>
      <c r="F445" s="388">
        <v>2.0216349581265209E-8</v>
      </c>
      <c r="G445" s="57" t="s">
        <v>761</v>
      </c>
      <c r="H445" s="389" t="s">
        <v>519</v>
      </c>
      <c r="I445" s="389" t="s">
        <v>649</v>
      </c>
      <c r="J445" s="389" t="s">
        <v>522</v>
      </c>
      <c r="K445" s="389"/>
      <c r="L445" s="563"/>
    </row>
    <row r="446" spans="1:12" ht="26" x14ac:dyDescent="0.35">
      <c r="A446" s="562" t="s">
        <v>564</v>
      </c>
      <c r="B446" s="372" t="s">
        <v>523</v>
      </c>
      <c r="C446" s="363">
        <v>5200</v>
      </c>
      <c r="D446" s="389"/>
      <c r="E446" s="360" t="s">
        <v>510</v>
      </c>
      <c r="F446" s="388">
        <v>1.859066087437818E-8</v>
      </c>
      <c r="G446" s="57" t="s">
        <v>761</v>
      </c>
      <c r="H446" s="389" t="s">
        <v>519</v>
      </c>
      <c r="I446" s="389" t="s">
        <v>649</v>
      </c>
      <c r="J446" s="389" t="s">
        <v>522</v>
      </c>
      <c r="K446" s="389"/>
      <c r="L446" s="563"/>
    </row>
    <row r="447" spans="1:12" ht="26" x14ac:dyDescent="0.35">
      <c r="A447" s="562" t="s">
        <v>564</v>
      </c>
      <c r="B447" s="372" t="s">
        <v>523</v>
      </c>
      <c r="C447" s="363">
        <v>5200</v>
      </c>
      <c r="D447" s="389"/>
      <c r="E447" s="360" t="s">
        <v>511</v>
      </c>
      <c r="F447" s="388">
        <v>1.6062839745739134E-7</v>
      </c>
      <c r="G447" s="57" t="s">
        <v>761</v>
      </c>
      <c r="H447" s="389" t="s">
        <v>519</v>
      </c>
      <c r="I447" s="389" t="s">
        <v>649</v>
      </c>
      <c r="J447" s="389" t="s">
        <v>522</v>
      </c>
      <c r="K447" s="389"/>
      <c r="L447" s="563"/>
    </row>
    <row r="448" spans="1:12" ht="26" x14ac:dyDescent="0.35">
      <c r="A448" s="562" t="s">
        <v>564</v>
      </c>
      <c r="B448" s="372" t="s">
        <v>523</v>
      </c>
      <c r="C448" s="363">
        <v>5200</v>
      </c>
      <c r="D448" s="389"/>
      <c r="E448" s="369" t="s">
        <v>512</v>
      </c>
      <c r="F448" s="388">
        <v>2.7915399995831329E-9</v>
      </c>
      <c r="G448" s="57" t="s">
        <v>761</v>
      </c>
      <c r="H448" s="389" t="s">
        <v>519</v>
      </c>
      <c r="I448" s="389" t="s">
        <v>649</v>
      </c>
      <c r="J448" s="389" t="s">
        <v>522</v>
      </c>
      <c r="K448" s="389"/>
      <c r="L448" s="563"/>
    </row>
    <row r="449" spans="1:12" ht="26" x14ac:dyDescent="0.35">
      <c r="A449" s="562" t="s">
        <v>564</v>
      </c>
      <c r="B449" s="372" t="s">
        <v>523</v>
      </c>
      <c r="C449" s="363">
        <v>5200</v>
      </c>
      <c r="D449" s="389"/>
      <c r="E449" s="369" t="s">
        <v>513</v>
      </c>
      <c r="F449" s="388">
        <v>7.2367386365826763E-9</v>
      </c>
      <c r="G449" s="57" t="s">
        <v>761</v>
      </c>
      <c r="H449" s="389" t="s">
        <v>519</v>
      </c>
      <c r="I449" s="389" t="s">
        <v>649</v>
      </c>
      <c r="J449" s="389" t="s">
        <v>522</v>
      </c>
      <c r="K449" s="389"/>
      <c r="L449" s="563"/>
    </row>
    <row r="450" spans="1:12" ht="26" x14ac:dyDescent="0.35">
      <c r="A450" s="562" t="s">
        <v>564</v>
      </c>
      <c r="B450" s="372" t="s">
        <v>523</v>
      </c>
      <c r="C450" s="363">
        <v>5200</v>
      </c>
      <c r="D450" s="389"/>
      <c r="E450" s="360" t="s">
        <v>514</v>
      </c>
      <c r="F450" s="388">
        <v>1.1825943377281674E-8</v>
      </c>
      <c r="G450" s="57" t="s">
        <v>761</v>
      </c>
      <c r="H450" s="389" t="s">
        <v>519</v>
      </c>
      <c r="I450" s="389" t="s">
        <v>649</v>
      </c>
      <c r="J450" s="389" t="s">
        <v>522</v>
      </c>
      <c r="K450" s="389"/>
      <c r="L450" s="563"/>
    </row>
    <row r="451" spans="1:12" ht="26" x14ac:dyDescent="0.35">
      <c r="A451" s="562" t="s">
        <v>564</v>
      </c>
      <c r="B451" s="372" t="s">
        <v>523</v>
      </c>
      <c r="C451" s="363">
        <v>5200</v>
      </c>
      <c r="D451" s="389"/>
      <c r="E451" s="360" t="s">
        <v>515</v>
      </c>
      <c r="F451" s="388">
        <v>2.3970297390355729E-10</v>
      </c>
      <c r="G451" s="57" t="s">
        <v>761</v>
      </c>
      <c r="H451" s="389" t="s">
        <v>519</v>
      </c>
      <c r="I451" s="389" t="s">
        <v>649</v>
      </c>
      <c r="J451" s="389" t="s">
        <v>522</v>
      </c>
      <c r="K451" s="389"/>
      <c r="L451" s="563"/>
    </row>
    <row r="452" spans="1:12" ht="26" x14ac:dyDescent="0.35">
      <c r="A452" s="562" t="s">
        <v>564</v>
      </c>
      <c r="B452" s="372" t="s">
        <v>523</v>
      </c>
      <c r="C452" s="363">
        <v>5200</v>
      </c>
      <c r="D452" s="389"/>
      <c r="E452" s="360" t="s">
        <v>516</v>
      </c>
      <c r="F452" s="388">
        <v>1.0478547255166114E-5</v>
      </c>
      <c r="G452" s="57" t="s">
        <v>761</v>
      </c>
      <c r="H452" s="389" t="s">
        <v>519</v>
      </c>
      <c r="I452" s="389" t="s">
        <v>649</v>
      </c>
      <c r="J452" s="389" t="s">
        <v>522</v>
      </c>
      <c r="K452" s="389"/>
      <c r="L452" s="563"/>
    </row>
    <row r="453" spans="1:12" x14ac:dyDescent="0.35">
      <c r="A453" s="562" t="s">
        <v>564</v>
      </c>
      <c r="B453" s="372" t="s">
        <v>524</v>
      </c>
      <c r="C453" s="361">
        <v>790</v>
      </c>
      <c r="D453" s="389"/>
      <c r="E453" s="360" t="s">
        <v>507</v>
      </c>
      <c r="F453" s="388">
        <v>7.0468225174489373E-9</v>
      </c>
      <c r="G453" s="57" t="s">
        <v>761</v>
      </c>
      <c r="H453" s="389" t="s">
        <v>519</v>
      </c>
      <c r="I453" s="389" t="s">
        <v>649</v>
      </c>
      <c r="J453" s="389" t="s">
        <v>522</v>
      </c>
      <c r="K453" s="389"/>
      <c r="L453" s="563"/>
    </row>
    <row r="454" spans="1:12" x14ac:dyDescent="0.35">
      <c r="A454" s="562" t="s">
        <v>564</v>
      </c>
      <c r="B454" s="372" t="s">
        <v>524</v>
      </c>
      <c r="C454" s="361">
        <v>790</v>
      </c>
      <c r="D454" s="389"/>
      <c r="E454" s="360" t="s">
        <v>517</v>
      </c>
      <c r="F454" s="388">
        <v>5.2855168565623006E-8</v>
      </c>
      <c r="G454" s="57" t="s">
        <v>761</v>
      </c>
      <c r="H454" s="389" t="s">
        <v>519</v>
      </c>
      <c r="I454" s="389" t="s">
        <v>649</v>
      </c>
      <c r="J454" s="389" t="s">
        <v>522</v>
      </c>
      <c r="K454" s="389"/>
      <c r="L454" s="563"/>
    </row>
    <row r="455" spans="1:12" x14ac:dyDescent="0.35">
      <c r="A455" s="562" t="s">
        <v>564</v>
      </c>
      <c r="B455" s="372" t="s">
        <v>524</v>
      </c>
      <c r="C455" s="361">
        <v>790</v>
      </c>
      <c r="D455" s="389"/>
      <c r="E455" s="360" t="s">
        <v>508</v>
      </c>
      <c r="F455" s="388">
        <v>2.2741284984082942E-7</v>
      </c>
      <c r="G455" s="57" t="s">
        <v>761</v>
      </c>
      <c r="H455" s="389" t="s">
        <v>519</v>
      </c>
      <c r="I455" s="389" t="s">
        <v>649</v>
      </c>
      <c r="J455" s="389" t="s">
        <v>522</v>
      </c>
      <c r="K455" s="389"/>
      <c r="L455" s="563"/>
    </row>
    <row r="456" spans="1:12" x14ac:dyDescent="0.35">
      <c r="A456" s="562" t="s">
        <v>564</v>
      </c>
      <c r="B456" s="372" t="s">
        <v>524</v>
      </c>
      <c r="C456" s="361">
        <v>790</v>
      </c>
      <c r="D456" s="389"/>
      <c r="E456" s="360" t="s">
        <v>509</v>
      </c>
      <c r="F456" s="388">
        <v>7.6991292298564239E-9</v>
      </c>
      <c r="G456" s="57" t="s">
        <v>761</v>
      </c>
      <c r="H456" s="389" t="s">
        <v>519</v>
      </c>
      <c r="I456" s="389" t="s">
        <v>649</v>
      </c>
      <c r="J456" s="389" t="s">
        <v>522</v>
      </c>
      <c r="K456" s="389"/>
      <c r="L456" s="563"/>
    </row>
    <row r="457" spans="1:12" x14ac:dyDescent="0.35">
      <c r="A457" s="562" t="s">
        <v>564</v>
      </c>
      <c r="B457" s="372" t="s">
        <v>524</v>
      </c>
      <c r="C457" s="361">
        <v>790</v>
      </c>
      <c r="D457" s="389"/>
      <c r="E457" s="360" t="s">
        <v>510</v>
      </c>
      <c r="F457" s="388">
        <v>7.4107689405016754E-9</v>
      </c>
      <c r="G457" s="57" t="s">
        <v>761</v>
      </c>
      <c r="H457" s="389" t="s">
        <v>519</v>
      </c>
      <c r="I457" s="389" t="s">
        <v>649</v>
      </c>
      <c r="J457" s="389" t="s">
        <v>522</v>
      </c>
      <c r="K457" s="389"/>
      <c r="L457" s="563"/>
    </row>
    <row r="458" spans="1:12" x14ac:dyDescent="0.35">
      <c r="A458" s="562" t="s">
        <v>564</v>
      </c>
      <c r="B458" s="372" t="s">
        <v>524</v>
      </c>
      <c r="C458" s="361">
        <v>790</v>
      </c>
      <c r="D458" s="389"/>
      <c r="E458" s="360" t="s">
        <v>511</v>
      </c>
      <c r="F458" s="388">
        <v>2.5892243802615069E-9</v>
      </c>
      <c r="G458" s="57" t="s">
        <v>761</v>
      </c>
      <c r="H458" s="389" t="s">
        <v>519</v>
      </c>
      <c r="I458" s="389" t="s">
        <v>649</v>
      </c>
      <c r="J458" s="389" t="s">
        <v>522</v>
      </c>
      <c r="K458" s="389"/>
      <c r="L458" s="563"/>
    </row>
    <row r="459" spans="1:12" x14ac:dyDescent="0.35">
      <c r="A459" s="562" t="s">
        <v>564</v>
      </c>
      <c r="B459" s="372" t="s">
        <v>524</v>
      </c>
      <c r="C459" s="361">
        <v>790</v>
      </c>
      <c r="D459" s="389"/>
      <c r="E459" s="369" t="s">
        <v>512</v>
      </c>
      <c r="F459" s="388">
        <v>1.1203390444898739E-9</v>
      </c>
      <c r="G459" s="57" t="s">
        <v>761</v>
      </c>
      <c r="H459" s="389" t="s">
        <v>519</v>
      </c>
      <c r="I459" s="389" t="s">
        <v>649</v>
      </c>
      <c r="J459" s="389" t="s">
        <v>522</v>
      </c>
      <c r="K459" s="389"/>
      <c r="L459" s="563"/>
    </row>
    <row r="460" spans="1:12" x14ac:dyDescent="0.35">
      <c r="A460" s="562" t="s">
        <v>564</v>
      </c>
      <c r="B460" s="372" t="s">
        <v>524</v>
      </c>
      <c r="C460" s="361">
        <v>790</v>
      </c>
      <c r="D460" s="389"/>
      <c r="E460" s="369" t="s">
        <v>513</v>
      </c>
      <c r="F460" s="388">
        <v>2.8556284076142136E-9</v>
      </c>
      <c r="G460" s="57" t="s">
        <v>761</v>
      </c>
      <c r="H460" s="389" t="s">
        <v>519</v>
      </c>
      <c r="I460" s="389" t="s">
        <v>649</v>
      </c>
      <c r="J460" s="389" t="s">
        <v>522</v>
      </c>
      <c r="K460" s="389"/>
      <c r="L460" s="563"/>
    </row>
    <row r="461" spans="1:12" x14ac:dyDescent="0.35">
      <c r="A461" s="562" t="s">
        <v>564</v>
      </c>
      <c r="B461" s="372" t="s">
        <v>524</v>
      </c>
      <c r="C461" s="361">
        <v>790</v>
      </c>
      <c r="D461" s="389"/>
      <c r="E461" s="360" t="s">
        <v>514</v>
      </c>
      <c r="F461" s="388">
        <v>2.7718025929074188E-8</v>
      </c>
      <c r="G461" s="57" t="s">
        <v>761</v>
      </c>
      <c r="H461" s="389" t="s">
        <v>519</v>
      </c>
      <c r="I461" s="389" t="s">
        <v>649</v>
      </c>
      <c r="J461" s="389" t="s">
        <v>522</v>
      </c>
      <c r="K461" s="389"/>
      <c r="L461" s="563"/>
    </row>
    <row r="462" spans="1:12" x14ac:dyDescent="0.35">
      <c r="A462" s="562" t="s">
        <v>564</v>
      </c>
      <c r="B462" s="372" t="s">
        <v>524</v>
      </c>
      <c r="C462" s="361">
        <v>790</v>
      </c>
      <c r="D462" s="389"/>
      <c r="E462" s="360" t="s">
        <v>515</v>
      </c>
      <c r="F462" s="388">
        <v>5.4854215955909035E-10</v>
      </c>
      <c r="G462" s="57" t="s">
        <v>761</v>
      </c>
      <c r="H462" s="389" t="s">
        <v>519</v>
      </c>
      <c r="I462" s="389" t="s">
        <v>649</v>
      </c>
      <c r="J462" s="389" t="s">
        <v>522</v>
      </c>
      <c r="K462" s="389"/>
      <c r="L462" s="563"/>
    </row>
    <row r="463" spans="1:12" x14ac:dyDescent="0.35">
      <c r="A463" s="562" t="s">
        <v>564</v>
      </c>
      <c r="B463" s="372" t="s">
        <v>524</v>
      </c>
      <c r="C463" s="361">
        <v>790</v>
      </c>
      <c r="D463" s="389"/>
      <c r="E463" s="360" t="s">
        <v>516</v>
      </c>
      <c r="F463" s="388">
        <v>2.2470176269156284E-5</v>
      </c>
      <c r="G463" s="57" t="s">
        <v>761</v>
      </c>
      <c r="H463" s="389" t="s">
        <v>519</v>
      </c>
      <c r="I463" s="389" t="s">
        <v>649</v>
      </c>
      <c r="J463" s="389" t="s">
        <v>522</v>
      </c>
      <c r="K463" s="389"/>
      <c r="L463" s="563"/>
    </row>
    <row r="464" spans="1:12" x14ac:dyDescent="0.35">
      <c r="A464" s="562" t="s">
        <v>564</v>
      </c>
      <c r="B464" s="372" t="s">
        <v>526</v>
      </c>
      <c r="C464" s="361">
        <v>780</v>
      </c>
      <c r="D464" s="389"/>
      <c r="E464" s="360" t="s">
        <v>507</v>
      </c>
      <c r="F464" s="388">
        <v>1.4615390545457675E-8</v>
      </c>
      <c r="G464" s="57" t="s">
        <v>761</v>
      </c>
      <c r="H464" s="389" t="s">
        <v>519</v>
      </c>
      <c r="I464" s="389" t="s">
        <v>649</v>
      </c>
      <c r="J464" s="389" t="s">
        <v>522</v>
      </c>
      <c r="K464" s="389"/>
      <c r="L464" s="563"/>
    </row>
    <row r="465" spans="1:12" x14ac:dyDescent="0.35">
      <c r="A465" s="562" t="s">
        <v>564</v>
      </c>
      <c r="B465" s="372" t="s">
        <v>526</v>
      </c>
      <c r="C465" s="361">
        <v>780</v>
      </c>
      <c r="D465" s="389"/>
      <c r="E465" s="360" t="s">
        <v>517</v>
      </c>
      <c r="F465" s="388">
        <v>4.5168751649060379E-8</v>
      </c>
      <c r="G465" s="57" t="s">
        <v>761</v>
      </c>
      <c r="H465" s="389" t="s">
        <v>519</v>
      </c>
      <c r="I465" s="389" t="s">
        <v>649</v>
      </c>
      <c r="J465" s="389" t="s">
        <v>522</v>
      </c>
      <c r="K465" s="389"/>
      <c r="L465" s="563"/>
    </row>
    <row r="466" spans="1:12" x14ac:dyDescent="0.35">
      <c r="A466" s="562" t="s">
        <v>564</v>
      </c>
      <c r="B466" s="372" t="s">
        <v>526</v>
      </c>
      <c r="C466" s="361">
        <v>780</v>
      </c>
      <c r="D466" s="389"/>
      <c r="E466" s="360" t="s">
        <v>508</v>
      </c>
      <c r="F466" s="388">
        <v>3.0469337082398111E-7</v>
      </c>
      <c r="G466" s="57" t="s">
        <v>761</v>
      </c>
      <c r="H466" s="389" t="s">
        <v>519</v>
      </c>
      <c r="I466" s="389" t="s">
        <v>649</v>
      </c>
      <c r="J466" s="389" t="s">
        <v>522</v>
      </c>
      <c r="K466" s="389"/>
      <c r="L466" s="563"/>
    </row>
    <row r="467" spans="1:12" x14ac:dyDescent="0.35">
      <c r="A467" s="562" t="s">
        <v>564</v>
      </c>
      <c r="B467" s="372" t="s">
        <v>526</v>
      </c>
      <c r="C467" s="361">
        <v>780</v>
      </c>
      <c r="D467" s="389"/>
      <c r="E467" s="360" t="s">
        <v>509</v>
      </c>
      <c r="F467" s="388">
        <v>9.2387354711788876E-9</v>
      </c>
      <c r="G467" s="57" t="s">
        <v>761</v>
      </c>
      <c r="H467" s="389" t="s">
        <v>519</v>
      </c>
      <c r="I467" s="389" t="s">
        <v>649</v>
      </c>
      <c r="J467" s="389" t="s">
        <v>522</v>
      </c>
      <c r="K467" s="389"/>
      <c r="L467" s="563"/>
    </row>
    <row r="468" spans="1:12" x14ac:dyDescent="0.35">
      <c r="A468" s="562" t="s">
        <v>564</v>
      </c>
      <c r="B468" s="372" t="s">
        <v>526</v>
      </c>
      <c r="C468" s="361">
        <v>780</v>
      </c>
      <c r="D468" s="389"/>
      <c r="E468" s="360" t="s">
        <v>510</v>
      </c>
      <c r="F468" s="388">
        <v>8.8915150503118152E-9</v>
      </c>
      <c r="G468" s="57" t="s">
        <v>761</v>
      </c>
      <c r="H468" s="389" t="s">
        <v>519</v>
      </c>
      <c r="I468" s="389" t="s">
        <v>649</v>
      </c>
      <c r="J468" s="389" t="s">
        <v>522</v>
      </c>
      <c r="K468" s="389"/>
      <c r="L468" s="563"/>
    </row>
    <row r="469" spans="1:12" x14ac:dyDescent="0.35">
      <c r="A469" s="562" t="s">
        <v>564</v>
      </c>
      <c r="B469" s="372" t="s">
        <v>526</v>
      </c>
      <c r="C469" s="361">
        <v>780</v>
      </c>
      <c r="D469" s="389"/>
      <c r="E469" s="360" t="s">
        <v>511</v>
      </c>
      <c r="F469" s="388">
        <v>3.1581570916194238E-9</v>
      </c>
      <c r="G469" s="57" t="s">
        <v>761</v>
      </c>
      <c r="H469" s="389" t="s">
        <v>519</v>
      </c>
      <c r="I469" s="389" t="s">
        <v>649</v>
      </c>
      <c r="J469" s="389" t="s">
        <v>522</v>
      </c>
      <c r="K469" s="389"/>
      <c r="L469" s="563"/>
    </row>
    <row r="470" spans="1:12" x14ac:dyDescent="0.35">
      <c r="A470" s="562" t="s">
        <v>564</v>
      </c>
      <c r="B470" s="372" t="s">
        <v>526</v>
      </c>
      <c r="C470" s="361">
        <v>780</v>
      </c>
      <c r="D470" s="389"/>
      <c r="E470" s="369" t="s">
        <v>512</v>
      </c>
      <c r="F470" s="388">
        <v>7.8728251315677062E-10</v>
      </c>
      <c r="G470" s="57" t="s">
        <v>761</v>
      </c>
      <c r="H470" s="389" t="s">
        <v>519</v>
      </c>
      <c r="I470" s="389" t="s">
        <v>649</v>
      </c>
      <c r="J470" s="389" t="s">
        <v>522</v>
      </c>
      <c r="K470" s="389"/>
      <c r="L470" s="563"/>
    </row>
    <row r="471" spans="1:12" x14ac:dyDescent="0.35">
      <c r="A471" s="562" t="s">
        <v>564</v>
      </c>
      <c r="B471" s="372" t="s">
        <v>526</v>
      </c>
      <c r="C471" s="361">
        <v>780</v>
      </c>
      <c r="D471" s="389"/>
      <c r="E471" s="369" t="s">
        <v>513</v>
      </c>
      <c r="F471" s="388">
        <v>7.6121035186430584E-9</v>
      </c>
      <c r="G471" s="57" t="s">
        <v>761</v>
      </c>
      <c r="H471" s="389" t="s">
        <v>519</v>
      </c>
      <c r="I471" s="389" t="s">
        <v>649</v>
      </c>
      <c r="J471" s="389" t="s">
        <v>522</v>
      </c>
      <c r="K471" s="389"/>
      <c r="L471" s="563"/>
    </row>
    <row r="472" spans="1:12" x14ac:dyDescent="0.35">
      <c r="A472" s="562" t="s">
        <v>564</v>
      </c>
      <c r="B472" s="372" t="s">
        <v>526</v>
      </c>
      <c r="C472" s="361">
        <v>780</v>
      </c>
      <c r="D472" s="389"/>
      <c r="E472" s="360" t="s">
        <v>514</v>
      </c>
      <c r="F472" s="388">
        <v>3.5547711153168312E-8</v>
      </c>
      <c r="G472" s="57" t="s">
        <v>761</v>
      </c>
      <c r="H472" s="389" t="s">
        <v>519</v>
      </c>
      <c r="I472" s="389" t="s">
        <v>649</v>
      </c>
      <c r="J472" s="389" t="s">
        <v>522</v>
      </c>
      <c r="K472" s="389"/>
      <c r="L472" s="563"/>
    </row>
    <row r="473" spans="1:12" x14ac:dyDescent="0.35">
      <c r="A473" s="562" t="s">
        <v>564</v>
      </c>
      <c r="B473" s="372" t="s">
        <v>526</v>
      </c>
      <c r="C473" s="361">
        <v>780</v>
      </c>
      <c r="D473" s="389"/>
      <c r="E473" s="360" t="s">
        <v>515</v>
      </c>
      <c r="F473" s="388">
        <v>7.0872327311789415E-10</v>
      </c>
      <c r="G473" s="57" t="s">
        <v>761</v>
      </c>
      <c r="H473" s="389" t="s">
        <v>519</v>
      </c>
      <c r="I473" s="389" t="s">
        <v>649</v>
      </c>
      <c r="J473" s="389" t="s">
        <v>522</v>
      </c>
      <c r="K473" s="389"/>
      <c r="L473" s="563"/>
    </row>
    <row r="474" spans="1:12" x14ac:dyDescent="0.35">
      <c r="A474" s="562" t="s">
        <v>564</v>
      </c>
      <c r="B474" s="372" t="s">
        <v>526</v>
      </c>
      <c r="C474" s="361">
        <v>780</v>
      </c>
      <c r="D474" s="389"/>
      <c r="E474" s="360" t="s">
        <v>516</v>
      </c>
      <c r="F474" s="388">
        <v>2.7414352776426048E-5</v>
      </c>
      <c r="G474" s="57" t="s">
        <v>761</v>
      </c>
      <c r="H474" s="389" t="s">
        <v>519</v>
      </c>
      <c r="I474" s="389" t="s">
        <v>649</v>
      </c>
      <c r="J474" s="389" t="s">
        <v>522</v>
      </c>
      <c r="K474" s="389"/>
      <c r="L474" s="563"/>
    </row>
    <row r="475" spans="1:12" x14ac:dyDescent="0.35">
      <c r="A475" s="562" t="s">
        <v>564</v>
      </c>
      <c r="B475" s="372" t="s">
        <v>527</v>
      </c>
      <c r="C475" s="361">
        <v>265</v>
      </c>
      <c r="D475" s="389"/>
      <c r="E475" s="360" t="s">
        <v>507</v>
      </c>
      <c r="F475" s="388">
        <v>4.7642338159278404E-8</v>
      </c>
      <c r="G475" s="57" t="s">
        <v>761</v>
      </c>
      <c r="H475" s="389" t="s">
        <v>519</v>
      </c>
      <c r="I475" s="389" t="s">
        <v>649</v>
      </c>
      <c r="J475" s="389" t="s">
        <v>522</v>
      </c>
      <c r="K475" s="389"/>
      <c r="L475" s="563"/>
    </row>
    <row r="476" spans="1:12" x14ac:dyDescent="0.35">
      <c r="A476" s="562" t="s">
        <v>564</v>
      </c>
      <c r="B476" s="372" t="s">
        <v>527</v>
      </c>
      <c r="C476" s="361">
        <v>265</v>
      </c>
      <c r="D476" s="389"/>
      <c r="E476" s="360" t="s">
        <v>517</v>
      </c>
      <c r="F476" s="388">
        <v>1.4322993708565504E-7</v>
      </c>
      <c r="G476" s="57" t="s">
        <v>761</v>
      </c>
      <c r="H476" s="389" t="s">
        <v>519</v>
      </c>
      <c r="I476" s="389" t="s">
        <v>649</v>
      </c>
      <c r="J476" s="389" t="s">
        <v>522</v>
      </c>
      <c r="K476" s="389"/>
      <c r="L476" s="563"/>
    </row>
    <row r="477" spans="1:12" x14ac:dyDescent="0.35">
      <c r="A477" s="562" t="s">
        <v>564</v>
      </c>
      <c r="B477" s="372" t="s">
        <v>527</v>
      </c>
      <c r="C477" s="361">
        <v>265</v>
      </c>
      <c r="D477" s="389"/>
      <c r="E477" s="360" t="s">
        <v>508</v>
      </c>
      <c r="F477" s="388">
        <v>3.4359591083111086E-7</v>
      </c>
      <c r="G477" s="57" t="s">
        <v>761</v>
      </c>
      <c r="H477" s="389" t="s">
        <v>519</v>
      </c>
      <c r="I477" s="389" t="s">
        <v>649</v>
      </c>
      <c r="J477" s="389" t="s">
        <v>522</v>
      </c>
      <c r="K477" s="389"/>
      <c r="L477" s="563"/>
    </row>
    <row r="478" spans="1:12" x14ac:dyDescent="0.35">
      <c r="A478" s="562" t="s">
        <v>564</v>
      </c>
      <c r="B478" s="372" t="s">
        <v>527</v>
      </c>
      <c r="C478" s="361">
        <v>265</v>
      </c>
      <c r="D478" s="389"/>
      <c r="E478" s="360" t="s">
        <v>509</v>
      </c>
      <c r="F478" s="388">
        <v>1.290645832589528E-8</v>
      </c>
      <c r="G478" s="57" t="s">
        <v>761</v>
      </c>
      <c r="H478" s="389" t="s">
        <v>519</v>
      </c>
      <c r="I478" s="389" t="s">
        <v>649</v>
      </c>
      <c r="J478" s="389" t="s">
        <v>522</v>
      </c>
      <c r="K478" s="389"/>
      <c r="L478" s="563"/>
    </row>
    <row r="479" spans="1:12" x14ac:dyDescent="0.35">
      <c r="A479" s="562" t="s">
        <v>564</v>
      </c>
      <c r="B479" s="372" t="s">
        <v>527</v>
      </c>
      <c r="C479" s="361">
        <v>265</v>
      </c>
      <c r="D479" s="389"/>
      <c r="E479" s="360" t="s">
        <v>510</v>
      </c>
      <c r="F479" s="388">
        <v>7.2414114548100484E-9</v>
      </c>
      <c r="G479" s="57" t="s">
        <v>761</v>
      </c>
      <c r="H479" s="389" t="s">
        <v>519</v>
      </c>
      <c r="I479" s="389" t="s">
        <v>649</v>
      </c>
      <c r="J479" s="389" t="s">
        <v>522</v>
      </c>
      <c r="K479" s="389"/>
      <c r="L479" s="563"/>
    </row>
    <row r="480" spans="1:12" x14ac:dyDescent="0.35">
      <c r="A480" s="562" t="s">
        <v>564</v>
      </c>
      <c r="B480" s="372" t="s">
        <v>527</v>
      </c>
      <c r="C480" s="361">
        <v>265</v>
      </c>
      <c r="D480" s="389"/>
      <c r="E480" s="360" t="s">
        <v>511</v>
      </c>
      <c r="F480" s="388">
        <v>1.5849709454170334E-8</v>
      </c>
      <c r="G480" s="57" t="s">
        <v>761</v>
      </c>
      <c r="H480" s="389" t="s">
        <v>519</v>
      </c>
      <c r="I480" s="389" t="s">
        <v>649</v>
      </c>
      <c r="J480" s="389" t="s">
        <v>522</v>
      </c>
      <c r="K480" s="389"/>
      <c r="L480" s="563"/>
    </row>
    <row r="481" spans="1:12" x14ac:dyDescent="0.35">
      <c r="A481" s="562" t="s">
        <v>564</v>
      </c>
      <c r="B481" s="372" t="s">
        <v>527</v>
      </c>
      <c r="C481" s="361">
        <v>265</v>
      </c>
      <c r="D481" s="389"/>
      <c r="E481" s="369" t="s">
        <v>512</v>
      </c>
      <c r="F481" s="388">
        <v>7.877449220880543E-10</v>
      </c>
      <c r="G481" s="57" t="s">
        <v>761</v>
      </c>
      <c r="H481" s="389" t="s">
        <v>519</v>
      </c>
      <c r="I481" s="389" t="s">
        <v>649</v>
      </c>
      <c r="J481" s="389" t="s">
        <v>522</v>
      </c>
      <c r="K481" s="389"/>
      <c r="L481" s="563"/>
    </row>
    <row r="482" spans="1:12" x14ac:dyDescent="0.35">
      <c r="A482" s="562" t="s">
        <v>564</v>
      </c>
      <c r="B482" s="372" t="s">
        <v>527</v>
      </c>
      <c r="C482" s="361">
        <v>265</v>
      </c>
      <c r="D482" s="389"/>
      <c r="E482" s="369" t="s">
        <v>513</v>
      </c>
      <c r="F482" s="388">
        <v>1.3887103364622374E-9</v>
      </c>
      <c r="G482" s="57" t="s">
        <v>761</v>
      </c>
      <c r="H482" s="389" t="s">
        <v>519</v>
      </c>
      <c r="I482" s="389" t="s">
        <v>649</v>
      </c>
      <c r="J482" s="389" t="s">
        <v>522</v>
      </c>
      <c r="K482" s="389"/>
      <c r="L482" s="563"/>
    </row>
    <row r="483" spans="1:12" x14ac:dyDescent="0.35">
      <c r="A483" s="562" t="s">
        <v>564</v>
      </c>
      <c r="B483" s="372" t="s">
        <v>527</v>
      </c>
      <c r="C483" s="361">
        <v>265</v>
      </c>
      <c r="D483" s="389"/>
      <c r="E483" s="360" t="s">
        <v>514</v>
      </c>
      <c r="F483" s="388">
        <v>1.981919572132859E-7</v>
      </c>
      <c r="G483" s="57" t="s">
        <v>761</v>
      </c>
      <c r="H483" s="389" t="s">
        <v>519</v>
      </c>
      <c r="I483" s="389" t="s">
        <v>649</v>
      </c>
      <c r="J483" s="389" t="s">
        <v>522</v>
      </c>
      <c r="K483" s="389"/>
      <c r="L483" s="563"/>
    </row>
    <row r="484" spans="1:12" x14ac:dyDescent="0.35">
      <c r="A484" s="562" t="s">
        <v>564</v>
      </c>
      <c r="B484" s="372" t="s">
        <v>527</v>
      </c>
      <c r="C484" s="361">
        <v>265</v>
      </c>
      <c r="D484" s="389"/>
      <c r="E484" s="360" t="s">
        <v>515</v>
      </c>
      <c r="F484" s="388">
        <v>5.2503894748627159E-10</v>
      </c>
      <c r="G484" s="57" t="s">
        <v>761</v>
      </c>
      <c r="H484" s="389" t="s">
        <v>519</v>
      </c>
      <c r="I484" s="389" t="s">
        <v>649</v>
      </c>
      <c r="J484" s="389" t="s">
        <v>522</v>
      </c>
      <c r="K484" s="389"/>
      <c r="L484" s="563"/>
    </row>
    <row r="485" spans="1:12" x14ac:dyDescent="0.35">
      <c r="A485" s="562" t="s">
        <v>564</v>
      </c>
      <c r="B485" s="372" t="s">
        <v>527</v>
      </c>
      <c r="C485" s="361">
        <v>265</v>
      </c>
      <c r="D485" s="389"/>
      <c r="E485" s="360" t="s">
        <v>516</v>
      </c>
      <c r="F485" s="388">
        <v>1.3771008537521597E-4</v>
      </c>
      <c r="G485" s="57" t="s">
        <v>761</v>
      </c>
      <c r="H485" s="389" t="s">
        <v>519</v>
      </c>
      <c r="I485" s="389" t="s">
        <v>649</v>
      </c>
      <c r="J485" s="389" t="s">
        <v>522</v>
      </c>
      <c r="K485" s="389"/>
      <c r="L485" s="563"/>
    </row>
    <row r="486" spans="1:12" x14ac:dyDescent="0.35">
      <c r="A486" s="390" t="s">
        <v>565</v>
      </c>
      <c r="B486" s="373" t="s">
        <v>528</v>
      </c>
      <c r="C486" s="362">
        <v>255.03000000000003</v>
      </c>
      <c r="D486" s="395" t="s">
        <v>581</v>
      </c>
      <c r="E486" s="360" t="s">
        <v>507</v>
      </c>
      <c r="F486" s="387">
        <v>3.5545944367013929E-10</v>
      </c>
      <c r="G486" s="389" t="s">
        <v>569</v>
      </c>
      <c r="H486" s="389" t="s">
        <v>519</v>
      </c>
      <c r="I486" s="389" t="s">
        <v>649</v>
      </c>
      <c r="J486" s="389" t="s">
        <v>522</v>
      </c>
      <c r="K486" s="389" t="s">
        <v>566</v>
      </c>
    </row>
    <row r="487" spans="1:12" x14ac:dyDescent="0.35">
      <c r="A487" s="390" t="s">
        <v>565</v>
      </c>
      <c r="B487" s="373" t="s">
        <v>528</v>
      </c>
      <c r="C487" s="362">
        <v>255.03000000000003</v>
      </c>
      <c r="D487" s="395" t="s">
        <v>581</v>
      </c>
      <c r="E487" s="360" t="s">
        <v>517</v>
      </c>
      <c r="F487" s="387">
        <v>1.6063403660160588E-9</v>
      </c>
      <c r="G487" s="389" t="s">
        <v>569</v>
      </c>
      <c r="H487" s="389" t="s">
        <v>519</v>
      </c>
      <c r="I487" s="389" t="s">
        <v>649</v>
      </c>
      <c r="J487" s="389" t="s">
        <v>522</v>
      </c>
      <c r="K487" s="389" t="s">
        <v>566</v>
      </c>
    </row>
    <row r="488" spans="1:12" x14ac:dyDescent="0.35">
      <c r="A488" s="390" t="s">
        <v>565</v>
      </c>
      <c r="B488" s="373" t="s">
        <v>528</v>
      </c>
      <c r="C488" s="362">
        <v>255.03000000000003</v>
      </c>
      <c r="D488" s="395" t="s">
        <v>581</v>
      </c>
      <c r="E488" s="360" t="s">
        <v>508</v>
      </c>
      <c r="F488" s="387">
        <v>6.7101885548401778E-9</v>
      </c>
      <c r="G488" s="389" t="s">
        <v>569</v>
      </c>
      <c r="H488" s="389" t="s">
        <v>519</v>
      </c>
      <c r="I488" s="389" t="s">
        <v>649</v>
      </c>
      <c r="J488" s="389" t="s">
        <v>522</v>
      </c>
      <c r="K488" s="389" t="s">
        <v>566</v>
      </c>
    </row>
    <row r="489" spans="1:12" x14ac:dyDescent="0.35">
      <c r="A489" s="390" t="s">
        <v>565</v>
      </c>
      <c r="B489" s="373" t="s">
        <v>528</v>
      </c>
      <c r="C489" s="362">
        <v>255.03000000000003</v>
      </c>
      <c r="D489" s="395" t="s">
        <v>581</v>
      </c>
      <c r="E489" s="360" t="s">
        <v>509</v>
      </c>
      <c r="F489" s="387">
        <v>3.0263599080544259E-10</v>
      </c>
      <c r="G489" s="389" t="s">
        <v>569</v>
      </c>
      <c r="H489" s="389" t="s">
        <v>519</v>
      </c>
      <c r="I489" s="389" t="s">
        <v>649</v>
      </c>
      <c r="J489" s="389" t="s">
        <v>522</v>
      </c>
      <c r="K489" s="389" t="s">
        <v>566</v>
      </c>
    </row>
    <row r="490" spans="1:12" x14ac:dyDescent="0.35">
      <c r="A490" s="390" t="s">
        <v>565</v>
      </c>
      <c r="B490" s="373" t="s">
        <v>528</v>
      </c>
      <c r="C490" s="362">
        <v>255.03000000000003</v>
      </c>
      <c r="D490" s="395" t="s">
        <v>581</v>
      </c>
      <c r="E490" s="360" t="s">
        <v>510</v>
      </c>
      <c r="F490" s="387">
        <v>2.5541104160227499E-10</v>
      </c>
      <c r="G490" s="389" t="s">
        <v>569</v>
      </c>
      <c r="H490" s="389" t="s">
        <v>519</v>
      </c>
      <c r="I490" s="389" t="s">
        <v>649</v>
      </c>
      <c r="J490" s="389" t="s">
        <v>522</v>
      </c>
      <c r="K490" s="389" t="s">
        <v>566</v>
      </c>
    </row>
    <row r="491" spans="1:12" x14ac:dyDescent="0.35">
      <c r="A491" s="390" t="s">
        <v>565</v>
      </c>
      <c r="B491" s="373" t="s">
        <v>528</v>
      </c>
      <c r="C491" s="362">
        <v>255.03000000000003</v>
      </c>
      <c r="D491" s="395" t="s">
        <v>581</v>
      </c>
      <c r="E491" s="360" t="s">
        <v>511</v>
      </c>
      <c r="F491" s="387">
        <v>1.1740384563340372E-9</v>
      </c>
      <c r="G491" s="389" t="s">
        <v>569</v>
      </c>
      <c r="H491" s="389" t="s">
        <v>519</v>
      </c>
      <c r="I491" s="389" t="s">
        <v>649</v>
      </c>
      <c r="J491" s="389" t="s">
        <v>522</v>
      </c>
      <c r="K491" s="389" t="s">
        <v>566</v>
      </c>
    </row>
    <row r="492" spans="1:12" x14ac:dyDescent="0.35">
      <c r="A492" s="390" t="s">
        <v>565</v>
      </c>
      <c r="B492" s="373" t="s">
        <v>528</v>
      </c>
      <c r="C492" s="362">
        <v>255.03000000000003</v>
      </c>
      <c r="D492" s="395" t="s">
        <v>581</v>
      </c>
      <c r="E492" s="369" t="s">
        <v>512</v>
      </c>
      <c r="F492" s="387">
        <v>3.5395895432102276E-11</v>
      </c>
      <c r="G492" s="389" t="s">
        <v>569</v>
      </c>
      <c r="H492" s="389" t="s">
        <v>519</v>
      </c>
      <c r="I492" s="389" t="s">
        <v>649</v>
      </c>
      <c r="J492" s="389" t="s">
        <v>522</v>
      </c>
      <c r="K492" s="389" t="s">
        <v>566</v>
      </c>
    </row>
    <row r="493" spans="1:12" x14ac:dyDescent="0.35">
      <c r="A493" s="390" t="s">
        <v>565</v>
      </c>
      <c r="B493" s="373" t="s">
        <v>528</v>
      </c>
      <c r="C493" s="362">
        <v>255.03000000000003</v>
      </c>
      <c r="D493" s="395" t="s">
        <v>581</v>
      </c>
      <c r="E493" s="369" t="s">
        <v>513</v>
      </c>
      <c r="F493" s="387">
        <v>1.0143965995793434E-10</v>
      </c>
      <c r="G493" s="389" t="s">
        <v>569</v>
      </c>
      <c r="H493" s="389" t="s">
        <v>519</v>
      </c>
      <c r="I493" s="389" t="s">
        <v>649</v>
      </c>
      <c r="J493" s="389" t="s">
        <v>522</v>
      </c>
      <c r="K493" s="389" t="s">
        <v>566</v>
      </c>
    </row>
    <row r="494" spans="1:12" x14ac:dyDescent="0.35">
      <c r="A494" s="390" t="s">
        <v>565</v>
      </c>
      <c r="B494" s="373" t="s">
        <v>528</v>
      </c>
      <c r="C494" s="362">
        <v>255.03000000000003</v>
      </c>
      <c r="D494" s="395" t="s">
        <v>581</v>
      </c>
      <c r="E494" s="360" t="s">
        <v>514</v>
      </c>
      <c r="F494" s="387">
        <v>1.7045779833947809E-9</v>
      </c>
      <c r="G494" s="389" t="s">
        <v>569</v>
      </c>
      <c r="H494" s="389" t="s">
        <v>519</v>
      </c>
      <c r="I494" s="389" t="s">
        <v>649</v>
      </c>
      <c r="J494" s="389" t="s">
        <v>522</v>
      </c>
      <c r="K494" s="389" t="s">
        <v>566</v>
      </c>
    </row>
    <row r="495" spans="1:12" x14ac:dyDescent="0.35">
      <c r="A495" s="390" t="s">
        <v>565</v>
      </c>
      <c r="B495" s="373" t="s">
        <v>528</v>
      </c>
      <c r="C495" s="362">
        <v>255.03000000000003</v>
      </c>
      <c r="D495" s="395" t="s">
        <v>581</v>
      </c>
      <c r="E495" s="360" t="s">
        <v>515</v>
      </c>
      <c r="F495" s="387">
        <v>1.7911331726336011E-11</v>
      </c>
      <c r="G495" s="389" t="s">
        <v>569</v>
      </c>
      <c r="H495" s="389" t="s">
        <v>519</v>
      </c>
      <c r="I495" s="389" t="s">
        <v>649</v>
      </c>
      <c r="J495" s="389" t="s">
        <v>522</v>
      </c>
      <c r="K495" s="389" t="s">
        <v>566</v>
      </c>
    </row>
    <row r="496" spans="1:12" x14ac:dyDescent="0.35">
      <c r="A496" s="390" t="s">
        <v>565</v>
      </c>
      <c r="B496" s="373" t="s">
        <v>528</v>
      </c>
      <c r="C496" s="362">
        <v>255.03000000000003</v>
      </c>
      <c r="D496" s="395" t="s">
        <v>581</v>
      </c>
      <c r="E496" s="360" t="s">
        <v>516</v>
      </c>
      <c r="F496" s="387">
        <v>1.1517181290532887E-6</v>
      </c>
      <c r="G496" s="389" t="s">
        <v>569</v>
      </c>
      <c r="H496" s="389" t="s">
        <v>519</v>
      </c>
      <c r="I496" s="389" t="s">
        <v>649</v>
      </c>
      <c r="J496" s="389" t="s">
        <v>522</v>
      </c>
      <c r="K496" s="389" t="s">
        <v>566</v>
      </c>
    </row>
    <row r="497" spans="1:11" ht="26" x14ac:dyDescent="0.35">
      <c r="A497" s="390" t="s">
        <v>565</v>
      </c>
      <c r="B497" s="372" t="s">
        <v>523</v>
      </c>
      <c r="C497" s="361">
        <v>1300</v>
      </c>
      <c r="D497" s="389"/>
      <c r="E497" s="360" t="s">
        <v>507</v>
      </c>
      <c r="F497" s="388">
        <v>1.7531388108352787E-10</v>
      </c>
      <c r="G497" s="389" t="s">
        <v>569</v>
      </c>
      <c r="H497" s="389" t="s">
        <v>519</v>
      </c>
      <c r="I497" s="389" t="s">
        <v>649</v>
      </c>
      <c r="J497" s="389" t="s">
        <v>522</v>
      </c>
      <c r="K497" s="389" t="s">
        <v>566</v>
      </c>
    </row>
    <row r="498" spans="1:11" ht="26" x14ac:dyDescent="0.35">
      <c r="A498" s="390" t="s">
        <v>565</v>
      </c>
      <c r="B498" s="372" t="s">
        <v>523</v>
      </c>
      <c r="C498" s="361">
        <v>1300</v>
      </c>
      <c r="D498" s="389"/>
      <c r="E498" s="360" t="s">
        <v>517</v>
      </c>
      <c r="F498" s="388">
        <v>3.9288067749753026E-10</v>
      </c>
      <c r="G498" s="389" t="s">
        <v>569</v>
      </c>
      <c r="H498" s="389" t="s">
        <v>519</v>
      </c>
      <c r="I498" s="389" t="s">
        <v>649</v>
      </c>
      <c r="J498" s="389" t="s">
        <v>522</v>
      </c>
      <c r="K498" s="389" t="s">
        <v>566</v>
      </c>
    </row>
    <row r="499" spans="1:11" ht="26" x14ac:dyDescent="0.35">
      <c r="A499" s="390" t="s">
        <v>565</v>
      </c>
      <c r="B499" s="372" t="s">
        <v>523</v>
      </c>
      <c r="C499" s="361">
        <v>1300</v>
      </c>
      <c r="D499" s="389"/>
      <c r="E499" s="360" t="s">
        <v>508</v>
      </c>
      <c r="F499" s="388">
        <v>4.3001265164551224E-9</v>
      </c>
      <c r="G499" s="389" t="s">
        <v>569</v>
      </c>
      <c r="H499" s="389" t="s">
        <v>519</v>
      </c>
      <c r="I499" s="389" t="s">
        <v>649</v>
      </c>
      <c r="J499" s="389" t="s">
        <v>522</v>
      </c>
      <c r="K499" s="389" t="s">
        <v>566</v>
      </c>
    </row>
    <row r="500" spans="1:11" ht="26" x14ac:dyDescent="0.35">
      <c r="A500" s="390" t="s">
        <v>565</v>
      </c>
      <c r="B500" s="372" t="s">
        <v>523</v>
      </c>
      <c r="C500" s="361">
        <v>1300</v>
      </c>
      <c r="D500" s="389"/>
      <c r="E500" s="360" t="s">
        <v>509</v>
      </c>
      <c r="F500" s="388">
        <v>3.7266765418032338E-10</v>
      </c>
      <c r="G500" s="389" t="s">
        <v>569</v>
      </c>
      <c r="H500" s="389" t="s">
        <v>519</v>
      </c>
      <c r="I500" s="389" t="s">
        <v>649</v>
      </c>
      <c r="J500" s="389" t="s">
        <v>522</v>
      </c>
      <c r="K500" s="389" t="s">
        <v>566</v>
      </c>
    </row>
    <row r="501" spans="1:11" ht="26" x14ac:dyDescent="0.35">
      <c r="A501" s="390" t="s">
        <v>565</v>
      </c>
      <c r="B501" s="372" t="s">
        <v>523</v>
      </c>
      <c r="C501" s="361">
        <v>1300</v>
      </c>
      <c r="D501" s="389"/>
      <c r="E501" s="360" t="s">
        <v>510</v>
      </c>
      <c r="F501" s="388">
        <v>3.4269975149899689E-10</v>
      </c>
      <c r="G501" s="389" t="s">
        <v>569</v>
      </c>
      <c r="H501" s="389" t="s">
        <v>519</v>
      </c>
      <c r="I501" s="389" t="s">
        <v>649</v>
      </c>
      <c r="J501" s="389" t="s">
        <v>522</v>
      </c>
      <c r="K501" s="389" t="s">
        <v>566</v>
      </c>
    </row>
    <row r="502" spans="1:11" ht="26" x14ac:dyDescent="0.35">
      <c r="A502" s="390" t="s">
        <v>565</v>
      </c>
      <c r="B502" s="372" t="s">
        <v>523</v>
      </c>
      <c r="C502" s="361">
        <v>1300</v>
      </c>
      <c r="D502" s="389"/>
      <c r="E502" s="360" t="s">
        <v>511</v>
      </c>
      <c r="F502" s="388">
        <v>2.9610196358428986E-9</v>
      </c>
      <c r="G502" s="389" t="s">
        <v>569</v>
      </c>
      <c r="H502" s="389" t="s">
        <v>519</v>
      </c>
      <c r="I502" s="389" t="s">
        <v>649</v>
      </c>
      <c r="J502" s="389" t="s">
        <v>522</v>
      </c>
      <c r="K502" s="389" t="s">
        <v>566</v>
      </c>
    </row>
    <row r="503" spans="1:11" ht="26" x14ac:dyDescent="0.35">
      <c r="A503" s="390" t="s">
        <v>565</v>
      </c>
      <c r="B503" s="372" t="s">
        <v>523</v>
      </c>
      <c r="C503" s="361">
        <v>1300</v>
      </c>
      <c r="D503" s="389"/>
      <c r="E503" s="369" t="s">
        <v>512</v>
      </c>
      <c r="F503" s="388">
        <v>5.1459174615740915E-11</v>
      </c>
      <c r="G503" s="389" t="s">
        <v>569</v>
      </c>
      <c r="H503" s="389" t="s">
        <v>519</v>
      </c>
      <c r="I503" s="389" t="s">
        <v>649</v>
      </c>
      <c r="J503" s="389" t="s">
        <v>522</v>
      </c>
      <c r="K503" s="389" t="s">
        <v>566</v>
      </c>
    </row>
    <row r="504" spans="1:11" ht="26" x14ac:dyDescent="0.35">
      <c r="A504" s="390" t="s">
        <v>565</v>
      </c>
      <c r="B504" s="372" t="s">
        <v>523</v>
      </c>
      <c r="C504" s="361">
        <v>1300</v>
      </c>
      <c r="D504" s="389"/>
      <c r="E504" s="369" t="s">
        <v>513</v>
      </c>
      <c r="F504" s="388">
        <v>1.3340184887338088E-10</v>
      </c>
      <c r="G504" s="389" t="s">
        <v>569</v>
      </c>
      <c r="H504" s="389" t="s">
        <v>519</v>
      </c>
      <c r="I504" s="389" t="s">
        <v>649</v>
      </c>
      <c r="J504" s="389" t="s">
        <v>522</v>
      </c>
      <c r="K504" s="389" t="s">
        <v>566</v>
      </c>
    </row>
    <row r="505" spans="1:11" ht="26" x14ac:dyDescent="0.35">
      <c r="A505" s="390" t="s">
        <v>565</v>
      </c>
      <c r="B505" s="372" t="s">
        <v>523</v>
      </c>
      <c r="C505" s="361">
        <v>1300</v>
      </c>
      <c r="D505" s="389"/>
      <c r="E505" s="360" t="s">
        <v>514</v>
      </c>
      <c r="F505" s="388">
        <v>2.1799912784279614E-10</v>
      </c>
      <c r="G505" s="389" t="s">
        <v>569</v>
      </c>
      <c r="H505" s="389" t="s">
        <v>519</v>
      </c>
      <c r="I505" s="389" t="s">
        <v>649</v>
      </c>
      <c r="J505" s="389" t="s">
        <v>522</v>
      </c>
      <c r="K505" s="389" t="s">
        <v>566</v>
      </c>
    </row>
    <row r="506" spans="1:11" ht="26" x14ac:dyDescent="0.35">
      <c r="A506" s="390" t="s">
        <v>565</v>
      </c>
      <c r="B506" s="372" t="s">
        <v>523</v>
      </c>
      <c r="C506" s="361">
        <v>1300</v>
      </c>
      <c r="D506" s="389"/>
      <c r="E506" s="360" t="s">
        <v>515</v>
      </c>
      <c r="F506" s="388">
        <v>4.4186782893519501E-12</v>
      </c>
      <c r="G506" s="389" t="s">
        <v>569</v>
      </c>
      <c r="H506" s="389" t="s">
        <v>519</v>
      </c>
      <c r="I506" s="389" t="s">
        <v>649</v>
      </c>
      <c r="J506" s="389" t="s">
        <v>522</v>
      </c>
      <c r="K506" s="389" t="s">
        <v>566</v>
      </c>
    </row>
    <row r="507" spans="1:11" ht="26" x14ac:dyDescent="0.35">
      <c r="A507" s="390" t="s">
        <v>565</v>
      </c>
      <c r="B507" s="372" t="s">
        <v>523</v>
      </c>
      <c r="C507" s="361">
        <v>1300</v>
      </c>
      <c r="D507" s="389"/>
      <c r="E507" s="360" t="s">
        <v>516</v>
      </c>
      <c r="F507" s="388">
        <v>1.9316126331824306E-7</v>
      </c>
      <c r="G507" s="389" t="s">
        <v>569</v>
      </c>
      <c r="H507" s="389" t="s">
        <v>519</v>
      </c>
      <c r="I507" s="389" t="s">
        <v>649</v>
      </c>
      <c r="J507" s="389" t="s">
        <v>522</v>
      </c>
      <c r="K507" s="389" t="s">
        <v>566</v>
      </c>
    </row>
    <row r="508" spans="1:11" x14ac:dyDescent="0.35">
      <c r="A508" s="390" t="s">
        <v>565</v>
      </c>
      <c r="B508" s="372" t="s">
        <v>524</v>
      </c>
      <c r="C508" s="361">
        <v>200</v>
      </c>
      <c r="D508" s="389"/>
      <c r="E508" s="360" t="s">
        <v>507</v>
      </c>
      <c r="F508" s="388">
        <v>3.259903212939558E-10</v>
      </c>
      <c r="G508" s="389" t="s">
        <v>569</v>
      </c>
      <c r="H508" s="389" t="s">
        <v>519</v>
      </c>
      <c r="I508" s="389" t="s">
        <v>649</v>
      </c>
      <c r="J508" s="389" t="s">
        <v>522</v>
      </c>
      <c r="K508" s="389" t="s">
        <v>566</v>
      </c>
    </row>
    <row r="509" spans="1:11" x14ac:dyDescent="0.35">
      <c r="A509" s="390" t="s">
        <v>565</v>
      </c>
      <c r="B509" s="372" t="s">
        <v>524</v>
      </c>
      <c r="C509" s="361">
        <v>200</v>
      </c>
      <c r="D509" s="389"/>
      <c r="E509" s="360" t="s">
        <v>517</v>
      </c>
      <c r="F509" s="388">
        <v>2.4451124375687079E-9</v>
      </c>
      <c r="G509" s="389" t="s">
        <v>569</v>
      </c>
      <c r="H509" s="389" t="s">
        <v>519</v>
      </c>
      <c r="I509" s="389" t="s">
        <v>649</v>
      </c>
      <c r="J509" s="389" t="s">
        <v>522</v>
      </c>
      <c r="K509" s="389" t="s">
        <v>566</v>
      </c>
    </row>
    <row r="510" spans="1:11" x14ac:dyDescent="0.35">
      <c r="A510" s="390" t="s">
        <v>565</v>
      </c>
      <c r="B510" s="372" t="s">
        <v>524</v>
      </c>
      <c r="C510" s="361">
        <v>200</v>
      </c>
      <c r="D510" s="389"/>
      <c r="E510" s="360" t="s">
        <v>508</v>
      </c>
      <c r="F510" s="388">
        <v>1.0520257577428519E-8</v>
      </c>
      <c r="G510" s="389" t="s">
        <v>569</v>
      </c>
      <c r="H510" s="389" t="s">
        <v>519</v>
      </c>
      <c r="I510" s="389" t="s">
        <v>649</v>
      </c>
      <c r="J510" s="389" t="s">
        <v>522</v>
      </c>
      <c r="K510" s="389" t="s">
        <v>566</v>
      </c>
    </row>
    <row r="511" spans="1:11" x14ac:dyDescent="0.35">
      <c r="A511" s="390" t="s">
        <v>565</v>
      </c>
      <c r="B511" s="372" t="s">
        <v>524</v>
      </c>
      <c r="C511" s="361">
        <v>200</v>
      </c>
      <c r="D511" s="389"/>
      <c r="E511" s="360" t="s">
        <v>509</v>
      </c>
      <c r="F511" s="388">
        <v>3.5616642892734361E-10</v>
      </c>
      <c r="G511" s="389" t="s">
        <v>569</v>
      </c>
      <c r="H511" s="389" t="s">
        <v>519</v>
      </c>
      <c r="I511" s="389" t="s">
        <v>649</v>
      </c>
      <c r="J511" s="389" t="s">
        <v>522</v>
      </c>
      <c r="K511" s="389" t="s">
        <v>566</v>
      </c>
    </row>
    <row r="512" spans="1:11" x14ac:dyDescent="0.35">
      <c r="A512" s="390" t="s">
        <v>565</v>
      </c>
      <c r="B512" s="372" t="s">
        <v>524</v>
      </c>
      <c r="C512" s="361">
        <v>200</v>
      </c>
      <c r="D512" s="389"/>
      <c r="E512" s="360" t="s">
        <v>510</v>
      </c>
      <c r="F512" s="388">
        <v>3.4282670550697806E-10</v>
      </c>
      <c r="G512" s="389" t="s">
        <v>569</v>
      </c>
      <c r="H512" s="389" t="s">
        <v>519</v>
      </c>
      <c r="I512" s="389" t="s">
        <v>649</v>
      </c>
      <c r="J512" s="389" t="s">
        <v>522</v>
      </c>
      <c r="K512" s="389" t="s">
        <v>566</v>
      </c>
    </row>
    <row r="513" spans="1:11" x14ac:dyDescent="0.35">
      <c r="A513" s="390" t="s">
        <v>565</v>
      </c>
      <c r="B513" s="372" t="s">
        <v>524</v>
      </c>
      <c r="C513" s="361">
        <v>200</v>
      </c>
      <c r="D513" s="389"/>
      <c r="E513" s="360" t="s">
        <v>511</v>
      </c>
      <c r="F513" s="388">
        <v>1.1977910406194763E-10</v>
      </c>
      <c r="G513" s="389" t="s">
        <v>569</v>
      </c>
      <c r="H513" s="389" t="s">
        <v>519</v>
      </c>
      <c r="I513" s="389" t="s">
        <v>649</v>
      </c>
      <c r="J513" s="389" t="s">
        <v>522</v>
      </c>
      <c r="K513" s="389" t="s">
        <v>566</v>
      </c>
    </row>
    <row r="514" spans="1:11" x14ac:dyDescent="0.35">
      <c r="A514" s="390" t="s">
        <v>565</v>
      </c>
      <c r="B514" s="372" t="s">
        <v>524</v>
      </c>
      <c r="C514" s="361">
        <v>200</v>
      </c>
      <c r="D514" s="389"/>
      <c r="E514" s="369" t="s">
        <v>512</v>
      </c>
      <c r="F514" s="388">
        <v>5.1827569683652649E-11</v>
      </c>
      <c r="G514" s="389" t="s">
        <v>569</v>
      </c>
      <c r="H514" s="389" t="s">
        <v>519</v>
      </c>
      <c r="I514" s="389" t="s">
        <v>649</v>
      </c>
      <c r="J514" s="389" t="s">
        <v>522</v>
      </c>
      <c r="K514" s="389" t="s">
        <v>566</v>
      </c>
    </row>
    <row r="515" spans="1:11" x14ac:dyDescent="0.35">
      <c r="A515" s="390" t="s">
        <v>565</v>
      </c>
      <c r="B515" s="372" t="s">
        <v>524</v>
      </c>
      <c r="C515" s="361">
        <v>200</v>
      </c>
      <c r="D515" s="389"/>
      <c r="E515" s="369" t="s">
        <v>513</v>
      </c>
      <c r="F515" s="388">
        <v>1.3210311736804005E-10</v>
      </c>
      <c r="G515" s="389" t="s">
        <v>569</v>
      </c>
      <c r="H515" s="389" t="s">
        <v>519</v>
      </c>
      <c r="I515" s="389" t="s">
        <v>649</v>
      </c>
      <c r="J515" s="389" t="s">
        <v>522</v>
      </c>
      <c r="K515" s="389" t="s">
        <v>566</v>
      </c>
    </row>
    <row r="516" spans="1:11" x14ac:dyDescent="0.35">
      <c r="A516" s="390" t="s">
        <v>565</v>
      </c>
      <c r="B516" s="372" t="s">
        <v>524</v>
      </c>
      <c r="C516" s="361">
        <v>200</v>
      </c>
      <c r="D516" s="389"/>
      <c r="E516" s="360" t="s">
        <v>514</v>
      </c>
      <c r="F516" s="388">
        <v>1.2822528389042211E-9</v>
      </c>
      <c r="G516" s="389" t="s">
        <v>569</v>
      </c>
      <c r="H516" s="389" t="s">
        <v>519</v>
      </c>
      <c r="I516" s="389" t="s">
        <v>649</v>
      </c>
      <c r="J516" s="389" t="s">
        <v>522</v>
      </c>
      <c r="K516" s="389" t="s">
        <v>566</v>
      </c>
    </row>
    <row r="517" spans="1:11" x14ac:dyDescent="0.35">
      <c r="A517" s="390" t="s">
        <v>565</v>
      </c>
      <c r="B517" s="372" t="s">
        <v>524</v>
      </c>
      <c r="C517" s="361">
        <v>200</v>
      </c>
      <c r="D517" s="389"/>
      <c r="E517" s="360" t="s">
        <v>515</v>
      </c>
      <c r="F517" s="388">
        <v>2.537589592971382E-11</v>
      </c>
      <c r="G517" s="389" t="s">
        <v>569</v>
      </c>
      <c r="H517" s="389" t="s">
        <v>519</v>
      </c>
      <c r="I517" s="389" t="s">
        <v>649</v>
      </c>
      <c r="J517" s="389" t="s">
        <v>522</v>
      </c>
      <c r="K517" s="389" t="s">
        <v>566</v>
      </c>
    </row>
    <row r="518" spans="1:11" x14ac:dyDescent="0.35">
      <c r="A518" s="390" t="s">
        <v>565</v>
      </c>
      <c r="B518" s="372" t="s">
        <v>524</v>
      </c>
      <c r="C518" s="361">
        <v>200</v>
      </c>
      <c r="D518" s="389"/>
      <c r="E518" s="360" t="s">
        <v>516</v>
      </c>
      <c r="F518" s="388">
        <v>1.0394841027109993E-6</v>
      </c>
      <c r="G518" s="389" t="s">
        <v>569</v>
      </c>
      <c r="H518" s="389" t="s">
        <v>519</v>
      </c>
      <c r="I518" s="389" t="s">
        <v>649</v>
      </c>
      <c r="J518" s="389" t="s">
        <v>522</v>
      </c>
      <c r="K518" s="389" t="s">
        <v>566</v>
      </c>
    </row>
    <row r="519" spans="1:11" x14ac:dyDescent="0.35">
      <c r="A519" s="390" t="s">
        <v>565</v>
      </c>
      <c r="B519" s="372" t="s">
        <v>525</v>
      </c>
      <c r="C519" s="361">
        <v>110</v>
      </c>
      <c r="D519" s="389"/>
      <c r="E519" s="360" t="s">
        <v>507</v>
      </c>
      <c r="F519" s="388">
        <v>1.5508478807596524E-10</v>
      </c>
      <c r="G519" s="389" t="s">
        <v>569</v>
      </c>
      <c r="H519" s="389" t="s">
        <v>519</v>
      </c>
      <c r="I519" s="389" t="s">
        <v>649</v>
      </c>
      <c r="J519" s="389" t="s">
        <v>522</v>
      </c>
      <c r="K519" s="389" t="s">
        <v>566</v>
      </c>
    </row>
    <row r="520" spans="1:11" x14ac:dyDescent="0.35">
      <c r="A520" s="390" t="s">
        <v>565</v>
      </c>
      <c r="B520" s="372" t="s">
        <v>525</v>
      </c>
      <c r="C520" s="361">
        <v>110</v>
      </c>
      <c r="D520" s="389"/>
      <c r="E520" s="360" t="s">
        <v>517</v>
      </c>
      <c r="F520" s="388">
        <v>4.9141321102497717E-10</v>
      </c>
      <c r="G520" s="389" t="s">
        <v>569</v>
      </c>
      <c r="H520" s="389" t="s">
        <v>519</v>
      </c>
      <c r="I520" s="389" t="s">
        <v>649</v>
      </c>
      <c r="J520" s="389" t="s">
        <v>522</v>
      </c>
      <c r="K520" s="389" t="s">
        <v>566</v>
      </c>
    </row>
    <row r="521" spans="1:11" x14ac:dyDescent="0.35">
      <c r="A521" s="390" t="s">
        <v>565</v>
      </c>
      <c r="B521" s="372" t="s">
        <v>525</v>
      </c>
      <c r="C521" s="361">
        <v>110</v>
      </c>
      <c r="D521" s="389"/>
      <c r="E521" s="360" t="s">
        <v>508</v>
      </c>
      <c r="F521" s="388">
        <v>9.6261110330934282E-10</v>
      </c>
      <c r="G521" s="389" t="s">
        <v>569</v>
      </c>
      <c r="H521" s="389" t="s">
        <v>519</v>
      </c>
      <c r="I521" s="389" t="s">
        <v>649</v>
      </c>
      <c r="J521" s="389" t="s">
        <v>522</v>
      </c>
      <c r="K521" s="389" t="s">
        <v>566</v>
      </c>
    </row>
    <row r="522" spans="1:11" x14ac:dyDescent="0.35">
      <c r="A522" s="390" t="s">
        <v>565</v>
      </c>
      <c r="B522" s="372" t="s">
        <v>525</v>
      </c>
      <c r="C522" s="361">
        <v>110</v>
      </c>
      <c r="D522" s="389"/>
      <c r="E522" s="360" t="s">
        <v>509</v>
      </c>
      <c r="F522" s="388">
        <v>1.7290099600633088E-10</v>
      </c>
      <c r="G522" s="389" t="s">
        <v>569</v>
      </c>
      <c r="H522" s="389" t="s">
        <v>519</v>
      </c>
      <c r="I522" s="389" t="s">
        <v>649</v>
      </c>
      <c r="J522" s="389" t="s">
        <v>522</v>
      </c>
      <c r="K522" s="389" t="s">
        <v>566</v>
      </c>
    </row>
    <row r="523" spans="1:11" x14ac:dyDescent="0.35">
      <c r="A523" s="390" t="s">
        <v>565</v>
      </c>
      <c r="B523" s="372" t="s">
        <v>525</v>
      </c>
      <c r="C523" s="361">
        <v>110</v>
      </c>
      <c r="D523" s="389"/>
      <c r="E523" s="360" t="s">
        <v>510</v>
      </c>
      <c r="F523" s="388">
        <v>7.4914771657269609E-11</v>
      </c>
      <c r="G523" s="389" t="s">
        <v>569</v>
      </c>
      <c r="H523" s="389" t="s">
        <v>519</v>
      </c>
      <c r="I523" s="389" t="s">
        <v>649</v>
      </c>
      <c r="J523" s="389" t="s">
        <v>522</v>
      </c>
      <c r="K523" s="389" t="s">
        <v>566</v>
      </c>
    </row>
    <row r="524" spans="1:11" x14ac:dyDescent="0.35">
      <c r="A524" s="390" t="s">
        <v>565</v>
      </c>
      <c r="B524" s="372" t="s">
        <v>525</v>
      </c>
      <c r="C524" s="361">
        <v>110</v>
      </c>
      <c r="D524" s="389"/>
      <c r="E524" s="360" t="s">
        <v>511</v>
      </c>
      <c r="F524" s="388">
        <v>2.3674739938965787E-9</v>
      </c>
      <c r="G524" s="389" t="s">
        <v>569</v>
      </c>
      <c r="H524" s="389" t="s">
        <v>519</v>
      </c>
      <c r="I524" s="389" t="s">
        <v>649</v>
      </c>
      <c r="J524" s="389" t="s">
        <v>522</v>
      </c>
      <c r="K524" s="389" t="s">
        <v>566</v>
      </c>
    </row>
    <row r="525" spans="1:11" x14ac:dyDescent="0.35">
      <c r="A525" s="390" t="s">
        <v>565</v>
      </c>
      <c r="B525" s="372" t="s">
        <v>525</v>
      </c>
      <c r="C525" s="361">
        <v>110</v>
      </c>
      <c r="D525" s="389"/>
      <c r="E525" s="369" t="s">
        <v>512</v>
      </c>
      <c r="F525" s="388">
        <v>6.1526098703287668E-12</v>
      </c>
      <c r="G525" s="389" t="s">
        <v>569</v>
      </c>
      <c r="H525" s="389" t="s">
        <v>519</v>
      </c>
      <c r="I525" s="389" t="s">
        <v>649</v>
      </c>
      <c r="J525" s="389" t="s">
        <v>522</v>
      </c>
      <c r="K525" s="389" t="s">
        <v>566</v>
      </c>
    </row>
    <row r="526" spans="1:11" x14ac:dyDescent="0.35">
      <c r="A526" s="390" t="s">
        <v>565</v>
      </c>
      <c r="B526" s="372" t="s">
        <v>525</v>
      </c>
      <c r="C526" s="361">
        <v>110</v>
      </c>
      <c r="D526" s="389"/>
      <c r="E526" s="369" t="s">
        <v>513</v>
      </c>
      <c r="F526" s="388">
        <v>1.4523328007978792E-11</v>
      </c>
      <c r="G526" s="389" t="s">
        <v>569</v>
      </c>
      <c r="H526" s="389" t="s">
        <v>519</v>
      </c>
      <c r="I526" s="389" t="s">
        <v>649</v>
      </c>
      <c r="J526" s="389" t="s">
        <v>522</v>
      </c>
      <c r="K526" s="389" t="s">
        <v>566</v>
      </c>
    </row>
    <row r="527" spans="1:11" x14ac:dyDescent="0.35">
      <c r="A527" s="390" t="s">
        <v>565</v>
      </c>
      <c r="B527" s="372" t="s">
        <v>525</v>
      </c>
      <c r="C527" s="361">
        <v>110</v>
      </c>
      <c r="D527" s="389"/>
      <c r="E527" s="360" t="s">
        <v>514</v>
      </c>
      <c r="F527" s="388">
        <v>2.721023388107985E-9</v>
      </c>
      <c r="G527" s="389" t="s">
        <v>569</v>
      </c>
      <c r="H527" s="389" t="s">
        <v>519</v>
      </c>
      <c r="I527" s="389" t="s">
        <v>649</v>
      </c>
      <c r="J527" s="389" t="s">
        <v>522</v>
      </c>
      <c r="K527" s="389" t="s">
        <v>566</v>
      </c>
    </row>
    <row r="528" spans="1:11" x14ac:dyDescent="0.35">
      <c r="A528" s="390" t="s">
        <v>565</v>
      </c>
      <c r="B528" s="372" t="s">
        <v>525</v>
      </c>
      <c r="C528" s="361">
        <v>110</v>
      </c>
      <c r="D528" s="389"/>
      <c r="E528" s="360" t="s">
        <v>515</v>
      </c>
      <c r="F528" s="388">
        <v>2.1498383710082909E-11</v>
      </c>
      <c r="G528" s="389" t="s">
        <v>569</v>
      </c>
      <c r="H528" s="389" t="s">
        <v>519</v>
      </c>
      <c r="I528" s="389" t="s">
        <v>649</v>
      </c>
      <c r="J528" s="389" t="s">
        <v>522</v>
      </c>
      <c r="K528" s="389" t="s">
        <v>566</v>
      </c>
    </row>
    <row r="529" spans="1:11" x14ac:dyDescent="0.35">
      <c r="A529" s="390" t="s">
        <v>565</v>
      </c>
      <c r="B529" s="372" t="s">
        <v>525</v>
      </c>
      <c r="C529" s="361">
        <v>110</v>
      </c>
      <c r="D529" s="389"/>
      <c r="E529" s="360" t="s">
        <v>516</v>
      </c>
      <c r="F529" s="388">
        <v>1.3718771929750973E-6</v>
      </c>
      <c r="G529" s="389" t="s">
        <v>569</v>
      </c>
      <c r="H529" s="389" t="s">
        <v>519</v>
      </c>
      <c r="I529" s="389" t="s">
        <v>649</v>
      </c>
      <c r="J529" s="389" t="s">
        <v>522</v>
      </c>
      <c r="K529" s="389" t="s">
        <v>566</v>
      </c>
    </row>
    <row r="530" spans="1:11" x14ac:dyDescent="0.35">
      <c r="A530" s="390" t="s">
        <v>565</v>
      </c>
      <c r="B530" s="372" t="s">
        <v>526</v>
      </c>
      <c r="C530" s="361">
        <v>490</v>
      </c>
      <c r="D530" s="389"/>
      <c r="E530" s="360" t="s">
        <v>507</v>
      </c>
      <c r="F530" s="388">
        <v>3.3805845456962099E-10</v>
      </c>
      <c r="G530" s="389" t="s">
        <v>569</v>
      </c>
      <c r="H530" s="389" t="s">
        <v>519</v>
      </c>
      <c r="I530" s="389" t="s">
        <v>649</v>
      </c>
      <c r="J530" s="389" t="s">
        <v>522</v>
      </c>
      <c r="K530" s="389" t="s">
        <v>566</v>
      </c>
    </row>
    <row r="531" spans="1:11" x14ac:dyDescent="0.35">
      <c r="A531" s="390" t="s">
        <v>565</v>
      </c>
      <c r="B531" s="372" t="s">
        <v>526</v>
      </c>
      <c r="C531" s="361">
        <v>490</v>
      </c>
      <c r="D531" s="389"/>
      <c r="E531" s="360" t="s">
        <v>517</v>
      </c>
      <c r="F531" s="388">
        <v>1.0447670440162162E-9</v>
      </c>
      <c r="G531" s="389" t="s">
        <v>569</v>
      </c>
      <c r="H531" s="389" t="s">
        <v>519</v>
      </c>
      <c r="I531" s="389" t="s">
        <v>649</v>
      </c>
      <c r="J531" s="389" t="s">
        <v>522</v>
      </c>
      <c r="K531" s="389" t="s">
        <v>566</v>
      </c>
    </row>
    <row r="532" spans="1:11" x14ac:dyDescent="0.35">
      <c r="A532" s="390" t="s">
        <v>565</v>
      </c>
      <c r="B532" s="372" t="s">
        <v>526</v>
      </c>
      <c r="C532" s="361">
        <v>490</v>
      </c>
      <c r="D532" s="389"/>
      <c r="E532" s="360" t="s">
        <v>508</v>
      </c>
      <c r="F532" s="388">
        <v>7.0476508813085554E-9</v>
      </c>
      <c r="G532" s="389" t="s">
        <v>569</v>
      </c>
      <c r="H532" s="389" t="s">
        <v>519</v>
      </c>
      <c r="I532" s="389" t="s">
        <v>649</v>
      </c>
      <c r="J532" s="389" t="s">
        <v>522</v>
      </c>
      <c r="K532" s="389" t="s">
        <v>566</v>
      </c>
    </row>
    <row r="533" spans="1:11" x14ac:dyDescent="0.35">
      <c r="A533" s="390" t="s">
        <v>565</v>
      </c>
      <c r="B533" s="372" t="s">
        <v>526</v>
      </c>
      <c r="C533" s="361">
        <v>490</v>
      </c>
      <c r="D533" s="389"/>
      <c r="E533" s="360" t="s">
        <v>509</v>
      </c>
      <c r="F533" s="388">
        <v>2.1369477783369564E-10</v>
      </c>
      <c r="G533" s="389" t="s">
        <v>569</v>
      </c>
      <c r="H533" s="389" t="s">
        <v>519</v>
      </c>
      <c r="I533" s="389" t="s">
        <v>649</v>
      </c>
      <c r="J533" s="389" t="s">
        <v>522</v>
      </c>
      <c r="K533" s="389" t="s">
        <v>566</v>
      </c>
    </row>
    <row r="534" spans="1:11" x14ac:dyDescent="0.35">
      <c r="A534" s="390" t="s">
        <v>565</v>
      </c>
      <c r="B534" s="372" t="s">
        <v>526</v>
      </c>
      <c r="C534" s="361">
        <v>490</v>
      </c>
      <c r="D534" s="389"/>
      <c r="E534" s="360" t="s">
        <v>510</v>
      </c>
      <c r="F534" s="388">
        <v>2.0566346327468673E-10</v>
      </c>
      <c r="G534" s="389" t="s">
        <v>569</v>
      </c>
      <c r="H534" s="389" t="s">
        <v>519</v>
      </c>
      <c r="I534" s="389" t="s">
        <v>649</v>
      </c>
      <c r="J534" s="389" t="s">
        <v>522</v>
      </c>
      <c r="K534" s="389" t="s">
        <v>566</v>
      </c>
    </row>
    <row r="535" spans="1:11" x14ac:dyDescent="0.35">
      <c r="A535" s="390" t="s">
        <v>565</v>
      </c>
      <c r="B535" s="372" t="s">
        <v>526</v>
      </c>
      <c r="C535" s="361">
        <v>490</v>
      </c>
      <c r="D535" s="389"/>
      <c r="E535" s="360" t="s">
        <v>511</v>
      </c>
      <c r="F535" s="388">
        <v>7.3049139696972674E-11</v>
      </c>
      <c r="G535" s="389" t="s">
        <v>569</v>
      </c>
      <c r="H535" s="389" t="s">
        <v>519</v>
      </c>
      <c r="I535" s="389" t="s">
        <v>649</v>
      </c>
      <c r="J535" s="389" t="s">
        <v>522</v>
      </c>
      <c r="K535" s="389" t="s">
        <v>566</v>
      </c>
    </row>
    <row r="536" spans="1:11" x14ac:dyDescent="0.35">
      <c r="A536" s="390" t="s">
        <v>565</v>
      </c>
      <c r="B536" s="372" t="s">
        <v>526</v>
      </c>
      <c r="C536" s="361">
        <v>490</v>
      </c>
      <c r="D536" s="389"/>
      <c r="E536" s="369" t="s">
        <v>512</v>
      </c>
      <c r="F536" s="388">
        <v>1.8210085380864584E-11</v>
      </c>
      <c r="G536" s="389" t="s">
        <v>569</v>
      </c>
      <c r="H536" s="389" t="s">
        <v>519</v>
      </c>
      <c r="I536" s="389" t="s">
        <v>649</v>
      </c>
      <c r="J536" s="389" t="s">
        <v>522</v>
      </c>
      <c r="K536" s="389" t="s">
        <v>566</v>
      </c>
    </row>
    <row r="537" spans="1:11" x14ac:dyDescent="0.35">
      <c r="A537" s="390" t="s">
        <v>565</v>
      </c>
      <c r="B537" s="372" t="s">
        <v>526</v>
      </c>
      <c r="C537" s="361">
        <v>490</v>
      </c>
      <c r="D537" s="389"/>
      <c r="E537" s="369" t="s">
        <v>513</v>
      </c>
      <c r="F537" s="388">
        <v>1.7607028313972865E-10</v>
      </c>
      <c r="G537" s="389" t="s">
        <v>569</v>
      </c>
      <c r="H537" s="389" t="s">
        <v>519</v>
      </c>
      <c r="I537" s="389" t="s">
        <v>649</v>
      </c>
      <c r="J537" s="389" t="s">
        <v>522</v>
      </c>
      <c r="K537" s="389" t="s">
        <v>566</v>
      </c>
    </row>
    <row r="538" spans="1:11" x14ac:dyDescent="0.35">
      <c r="A538" s="390" t="s">
        <v>565</v>
      </c>
      <c r="B538" s="372" t="s">
        <v>526</v>
      </c>
      <c r="C538" s="361">
        <v>490</v>
      </c>
      <c r="D538" s="389"/>
      <c r="E538" s="360" t="s">
        <v>514</v>
      </c>
      <c r="F538" s="388">
        <v>8.2222943400319848E-10</v>
      </c>
      <c r="G538" s="389" t="s">
        <v>569</v>
      </c>
      <c r="H538" s="389" t="s">
        <v>519</v>
      </c>
      <c r="I538" s="389" t="s">
        <v>649</v>
      </c>
      <c r="J538" s="389" t="s">
        <v>522</v>
      </c>
      <c r="K538" s="389" t="s">
        <v>566</v>
      </c>
    </row>
    <row r="539" spans="1:11" x14ac:dyDescent="0.35">
      <c r="A539" s="390" t="s">
        <v>565</v>
      </c>
      <c r="B539" s="372" t="s">
        <v>526</v>
      </c>
      <c r="C539" s="361">
        <v>490</v>
      </c>
      <c r="D539" s="389"/>
      <c r="E539" s="360" t="s">
        <v>515</v>
      </c>
      <c r="F539" s="388">
        <v>1.6392986125315755E-11</v>
      </c>
      <c r="G539" s="389" t="s">
        <v>569</v>
      </c>
      <c r="H539" s="389" t="s">
        <v>519</v>
      </c>
      <c r="I539" s="389" t="s">
        <v>649</v>
      </c>
      <c r="J539" s="389" t="s">
        <v>522</v>
      </c>
      <c r="K539" s="389" t="s">
        <v>566</v>
      </c>
    </row>
    <row r="540" spans="1:11" x14ac:dyDescent="0.35">
      <c r="A540" s="390" t="s">
        <v>565</v>
      </c>
      <c r="B540" s="372" t="s">
        <v>526</v>
      </c>
      <c r="C540" s="361">
        <v>490</v>
      </c>
      <c r="D540" s="389"/>
      <c r="E540" s="360" t="s">
        <v>516</v>
      </c>
      <c r="F540" s="388">
        <v>6.341023665293219E-7</v>
      </c>
      <c r="G540" s="389" t="s">
        <v>569</v>
      </c>
      <c r="H540" s="389" t="s">
        <v>519</v>
      </c>
      <c r="I540" s="389" t="s">
        <v>649</v>
      </c>
      <c r="J540" s="389" t="s">
        <v>522</v>
      </c>
      <c r="K540" s="389" t="s">
        <v>566</v>
      </c>
    </row>
    <row r="541" spans="1:11" x14ac:dyDescent="0.35">
      <c r="A541" s="390" t="s">
        <v>565</v>
      </c>
      <c r="B541" s="372" t="s">
        <v>527</v>
      </c>
      <c r="C541" s="363">
        <v>30</v>
      </c>
      <c r="D541" s="389"/>
      <c r="E541" s="360" t="s">
        <v>507</v>
      </c>
      <c r="F541" s="388">
        <v>1.1183943524748789E-9</v>
      </c>
      <c r="G541" s="389" t="s">
        <v>569</v>
      </c>
      <c r="H541" s="389" t="s">
        <v>519</v>
      </c>
      <c r="I541" s="389" t="s">
        <v>649</v>
      </c>
      <c r="J541" s="389" t="s">
        <v>522</v>
      </c>
      <c r="K541" s="389" t="s">
        <v>566</v>
      </c>
    </row>
    <row r="542" spans="1:11" x14ac:dyDescent="0.35">
      <c r="A542" s="390" t="s">
        <v>565</v>
      </c>
      <c r="B542" s="372" t="s">
        <v>527</v>
      </c>
      <c r="C542" s="363">
        <v>30</v>
      </c>
      <c r="D542" s="389"/>
      <c r="E542" s="360" t="s">
        <v>517</v>
      </c>
      <c r="F542" s="388">
        <v>3.362294105011973E-9</v>
      </c>
      <c r="G542" s="389" t="s">
        <v>569</v>
      </c>
      <c r="H542" s="389" t="s">
        <v>519</v>
      </c>
      <c r="I542" s="389" t="s">
        <v>649</v>
      </c>
      <c r="J542" s="389" t="s">
        <v>522</v>
      </c>
      <c r="K542" s="389" t="s">
        <v>566</v>
      </c>
    </row>
    <row r="543" spans="1:11" x14ac:dyDescent="0.35">
      <c r="A543" s="390" t="s">
        <v>565</v>
      </c>
      <c r="B543" s="372" t="s">
        <v>527</v>
      </c>
      <c r="C543" s="363">
        <v>30</v>
      </c>
      <c r="D543" s="389"/>
      <c r="E543" s="360" t="s">
        <v>508</v>
      </c>
      <c r="F543" s="388">
        <v>8.0658452345949427E-9</v>
      </c>
      <c r="G543" s="389" t="s">
        <v>569</v>
      </c>
      <c r="H543" s="389" t="s">
        <v>519</v>
      </c>
      <c r="I543" s="389" t="s">
        <v>649</v>
      </c>
      <c r="J543" s="389" t="s">
        <v>522</v>
      </c>
      <c r="K543" s="389" t="s">
        <v>566</v>
      </c>
    </row>
    <row r="544" spans="1:11" x14ac:dyDescent="0.35">
      <c r="A544" s="390" t="s">
        <v>565</v>
      </c>
      <c r="B544" s="372" t="s">
        <v>527</v>
      </c>
      <c r="C544" s="363">
        <v>30</v>
      </c>
      <c r="D544" s="389"/>
      <c r="E544" s="360" t="s">
        <v>509</v>
      </c>
      <c r="F544" s="388">
        <v>3.0297652591852322E-10</v>
      </c>
      <c r="G544" s="389" t="s">
        <v>569</v>
      </c>
      <c r="H544" s="389" t="s">
        <v>519</v>
      </c>
      <c r="I544" s="389" t="s">
        <v>649</v>
      </c>
      <c r="J544" s="389" t="s">
        <v>522</v>
      </c>
      <c r="K544" s="389" t="s">
        <v>566</v>
      </c>
    </row>
    <row r="545" spans="1:12" x14ac:dyDescent="0.35">
      <c r="A545" s="390" t="s">
        <v>565</v>
      </c>
      <c r="B545" s="372" t="s">
        <v>527</v>
      </c>
      <c r="C545" s="363">
        <v>30</v>
      </c>
      <c r="D545" s="389"/>
      <c r="E545" s="360" t="s">
        <v>510</v>
      </c>
      <c r="F545" s="388">
        <v>1.6999068450273391E-10</v>
      </c>
      <c r="G545" s="389" t="s">
        <v>569</v>
      </c>
      <c r="H545" s="389" t="s">
        <v>519</v>
      </c>
      <c r="I545" s="389" t="s">
        <v>649</v>
      </c>
      <c r="J545" s="389" t="s">
        <v>522</v>
      </c>
      <c r="K545" s="389" t="s">
        <v>566</v>
      </c>
    </row>
    <row r="546" spans="1:12" x14ac:dyDescent="0.35">
      <c r="A546" s="390" t="s">
        <v>565</v>
      </c>
      <c r="B546" s="372" t="s">
        <v>527</v>
      </c>
      <c r="C546" s="363">
        <v>30</v>
      </c>
      <c r="D546" s="389"/>
      <c r="E546" s="360" t="s">
        <v>511</v>
      </c>
      <c r="F546" s="388">
        <v>3.7206875705069895E-10</v>
      </c>
      <c r="G546" s="389" t="s">
        <v>569</v>
      </c>
      <c r="H546" s="389" t="s">
        <v>519</v>
      </c>
      <c r="I546" s="389" t="s">
        <v>649</v>
      </c>
      <c r="J546" s="389" t="s">
        <v>522</v>
      </c>
      <c r="K546" s="389" t="s">
        <v>566</v>
      </c>
    </row>
    <row r="547" spans="1:12" x14ac:dyDescent="0.35">
      <c r="A547" s="390" t="s">
        <v>565</v>
      </c>
      <c r="B547" s="372" t="s">
        <v>527</v>
      </c>
      <c r="C547" s="363">
        <v>30</v>
      </c>
      <c r="D547" s="389"/>
      <c r="E547" s="369" t="s">
        <v>512</v>
      </c>
      <c r="F547" s="388">
        <v>1.8492154375560718E-11</v>
      </c>
      <c r="G547" s="389" t="s">
        <v>569</v>
      </c>
      <c r="H547" s="389" t="s">
        <v>519</v>
      </c>
      <c r="I547" s="389" t="s">
        <v>649</v>
      </c>
      <c r="J547" s="389" t="s">
        <v>522</v>
      </c>
      <c r="K547" s="389" t="s">
        <v>566</v>
      </c>
    </row>
    <row r="548" spans="1:12" x14ac:dyDescent="0.35">
      <c r="A548" s="390" t="s">
        <v>565</v>
      </c>
      <c r="B548" s="372" t="s">
        <v>527</v>
      </c>
      <c r="C548" s="363">
        <v>30</v>
      </c>
      <c r="D548" s="389"/>
      <c r="E548" s="369" t="s">
        <v>513</v>
      </c>
      <c r="F548" s="388">
        <v>3.2599697192241649E-11</v>
      </c>
      <c r="G548" s="389" t="s">
        <v>569</v>
      </c>
      <c r="H548" s="389" t="s">
        <v>519</v>
      </c>
      <c r="I548" s="389" t="s">
        <v>649</v>
      </c>
      <c r="J548" s="389" t="s">
        <v>522</v>
      </c>
      <c r="K548" s="389" t="s">
        <v>566</v>
      </c>
    </row>
    <row r="549" spans="1:12" x14ac:dyDescent="0.35">
      <c r="A549" s="390" t="s">
        <v>565</v>
      </c>
      <c r="B549" s="372" t="s">
        <v>527</v>
      </c>
      <c r="C549" s="363">
        <v>30</v>
      </c>
      <c r="D549" s="389"/>
      <c r="E549" s="360" t="s">
        <v>514</v>
      </c>
      <c r="F549" s="388">
        <v>4.6525165266288234E-9</v>
      </c>
      <c r="G549" s="389" t="s">
        <v>569</v>
      </c>
      <c r="H549" s="389" t="s">
        <v>519</v>
      </c>
      <c r="I549" s="389" t="s">
        <v>649</v>
      </c>
      <c r="J549" s="389" t="s">
        <v>522</v>
      </c>
      <c r="K549" s="389" t="s">
        <v>566</v>
      </c>
    </row>
    <row r="550" spans="1:12" x14ac:dyDescent="0.35">
      <c r="A550" s="390" t="s">
        <v>565</v>
      </c>
      <c r="B550" s="372" t="s">
        <v>527</v>
      </c>
      <c r="C550" s="363">
        <v>30</v>
      </c>
      <c r="D550" s="389"/>
      <c r="E550" s="360" t="s">
        <v>515</v>
      </c>
      <c r="F550" s="388">
        <v>1.2325184203488607E-11</v>
      </c>
      <c r="G550" s="389" t="s">
        <v>569</v>
      </c>
      <c r="H550" s="389" t="s">
        <v>519</v>
      </c>
      <c r="I550" s="389" t="s">
        <v>649</v>
      </c>
      <c r="J550" s="389" t="s">
        <v>522</v>
      </c>
      <c r="K550" s="389" t="s">
        <v>566</v>
      </c>
    </row>
    <row r="551" spans="1:12" x14ac:dyDescent="0.35">
      <c r="A551" s="390" t="s">
        <v>565</v>
      </c>
      <c r="B551" s="372" t="s">
        <v>527</v>
      </c>
      <c r="C551" s="363">
        <v>30</v>
      </c>
      <c r="D551" s="389"/>
      <c r="E551" s="360" t="s">
        <v>516</v>
      </c>
      <c r="F551" s="388">
        <v>3.2327166909309322E-6</v>
      </c>
      <c r="G551" s="389" t="s">
        <v>569</v>
      </c>
      <c r="H551" s="389" t="s">
        <v>519</v>
      </c>
      <c r="I551" s="389" t="s">
        <v>649</v>
      </c>
      <c r="J551" s="389" t="s">
        <v>522</v>
      </c>
      <c r="K551" s="389" t="s">
        <v>566</v>
      </c>
    </row>
    <row r="552" spans="1:12" x14ac:dyDescent="0.35">
      <c r="A552" s="562" t="s">
        <v>516</v>
      </c>
      <c r="B552" s="372" t="s">
        <v>525</v>
      </c>
      <c r="C552" s="361">
        <v>65</v>
      </c>
      <c r="D552" s="389"/>
      <c r="E552" s="360" t="s">
        <v>507</v>
      </c>
      <c r="F552" s="388">
        <v>9.9022036977435492E-9</v>
      </c>
      <c r="G552" s="57" t="s">
        <v>761</v>
      </c>
      <c r="H552" s="389" t="s">
        <v>519</v>
      </c>
      <c r="I552" s="389" t="s">
        <v>649</v>
      </c>
      <c r="J552" s="389" t="s">
        <v>522</v>
      </c>
      <c r="K552" s="389" t="s">
        <v>568</v>
      </c>
      <c r="L552" s="563"/>
    </row>
    <row r="553" spans="1:12" x14ac:dyDescent="0.35">
      <c r="A553" s="562" t="s">
        <v>516</v>
      </c>
      <c r="B553" s="372" t="s">
        <v>525</v>
      </c>
      <c r="C553" s="361">
        <v>65</v>
      </c>
      <c r="D553" s="389"/>
      <c r="E553" s="360" t="s">
        <v>517</v>
      </c>
      <c r="F553" s="388">
        <v>3.1376860204677252E-8</v>
      </c>
      <c r="G553" s="57" t="s">
        <v>761</v>
      </c>
      <c r="H553" s="389" t="s">
        <v>519</v>
      </c>
      <c r="I553" s="389" t="s">
        <v>649</v>
      </c>
      <c r="J553" s="389" t="s">
        <v>522</v>
      </c>
      <c r="K553" s="389" t="s">
        <v>568</v>
      </c>
      <c r="L553" s="563"/>
    </row>
    <row r="554" spans="1:12" x14ac:dyDescent="0.35">
      <c r="A554" s="562" t="s">
        <v>516</v>
      </c>
      <c r="B554" s="372" t="s">
        <v>525</v>
      </c>
      <c r="C554" s="361">
        <v>65</v>
      </c>
      <c r="D554" s="389"/>
      <c r="E554" s="360" t="s">
        <v>508</v>
      </c>
      <c r="F554" s="388">
        <v>6.1462967096487375E-8</v>
      </c>
      <c r="G554" s="57" t="s">
        <v>761</v>
      </c>
      <c r="H554" s="389" t="s">
        <v>519</v>
      </c>
      <c r="I554" s="389" t="s">
        <v>649</v>
      </c>
      <c r="J554" s="389" t="s">
        <v>522</v>
      </c>
      <c r="K554" s="389" t="s">
        <v>568</v>
      </c>
      <c r="L554" s="563"/>
    </row>
    <row r="555" spans="1:12" x14ac:dyDescent="0.35">
      <c r="A555" s="562" t="s">
        <v>516</v>
      </c>
      <c r="B555" s="372" t="s">
        <v>525</v>
      </c>
      <c r="C555" s="361">
        <v>65</v>
      </c>
      <c r="D555" s="389"/>
      <c r="E555" s="360" t="s">
        <v>509</v>
      </c>
      <c r="F555" s="388">
        <v>1.1039773166913017E-8</v>
      </c>
      <c r="G555" s="57" t="s">
        <v>761</v>
      </c>
      <c r="H555" s="389" t="s">
        <v>519</v>
      </c>
      <c r="I555" s="389" t="s">
        <v>649</v>
      </c>
      <c r="J555" s="389" t="s">
        <v>522</v>
      </c>
      <c r="K555" s="389" t="s">
        <v>568</v>
      </c>
      <c r="L555" s="563"/>
    </row>
    <row r="556" spans="1:12" x14ac:dyDescent="0.35">
      <c r="A556" s="562" t="s">
        <v>516</v>
      </c>
      <c r="B556" s="372" t="s">
        <v>525</v>
      </c>
      <c r="C556" s="361">
        <v>65</v>
      </c>
      <c r="D556" s="389"/>
      <c r="E556" s="360" t="s">
        <v>510</v>
      </c>
      <c r="F556" s="388">
        <v>4.7833274824921068E-9</v>
      </c>
      <c r="G556" s="57" t="s">
        <v>761</v>
      </c>
      <c r="H556" s="389" t="s">
        <v>519</v>
      </c>
      <c r="I556" s="389" t="s">
        <v>649</v>
      </c>
      <c r="J556" s="389" t="s">
        <v>522</v>
      </c>
      <c r="K556" s="389" t="s">
        <v>568</v>
      </c>
      <c r="L556" s="563"/>
    </row>
    <row r="557" spans="1:12" x14ac:dyDescent="0.35">
      <c r="A557" s="562" t="s">
        <v>516</v>
      </c>
      <c r="B557" s="372" t="s">
        <v>525</v>
      </c>
      <c r="C557" s="361">
        <v>65</v>
      </c>
      <c r="D557" s="389"/>
      <c r="E557" s="360" t="s">
        <v>511</v>
      </c>
      <c r="F557" s="388">
        <v>1.5116382481814527E-7</v>
      </c>
      <c r="G557" s="57" t="s">
        <v>761</v>
      </c>
      <c r="H557" s="389" t="s">
        <v>519</v>
      </c>
      <c r="I557" s="389" t="s">
        <v>649</v>
      </c>
      <c r="J557" s="389" t="s">
        <v>522</v>
      </c>
      <c r="K557" s="389" t="s">
        <v>568</v>
      </c>
      <c r="L557" s="563"/>
    </row>
    <row r="558" spans="1:12" x14ac:dyDescent="0.35">
      <c r="A558" s="562" t="s">
        <v>516</v>
      </c>
      <c r="B558" s="372" t="s">
        <v>525</v>
      </c>
      <c r="C558" s="361">
        <v>65</v>
      </c>
      <c r="D558" s="389"/>
      <c r="E558" s="369" t="s">
        <v>512</v>
      </c>
      <c r="F558" s="388">
        <v>3.9284572629328632E-10</v>
      </c>
      <c r="G558" s="57" t="s">
        <v>761</v>
      </c>
      <c r="H558" s="389" t="s">
        <v>519</v>
      </c>
      <c r="I558" s="389" t="s">
        <v>649</v>
      </c>
      <c r="J558" s="389" t="s">
        <v>522</v>
      </c>
      <c r="K558" s="389" t="s">
        <v>568</v>
      </c>
      <c r="L558" s="563"/>
    </row>
    <row r="559" spans="1:12" x14ac:dyDescent="0.35">
      <c r="A559" s="562" t="s">
        <v>516</v>
      </c>
      <c r="B559" s="372" t="s">
        <v>525</v>
      </c>
      <c r="C559" s="361">
        <v>65</v>
      </c>
      <c r="D559" s="389"/>
      <c r="E559" s="369" t="s">
        <v>513</v>
      </c>
      <c r="F559" s="388">
        <v>9.2731823725809963E-10</v>
      </c>
      <c r="G559" s="57" t="s">
        <v>761</v>
      </c>
      <c r="H559" s="389" t="s">
        <v>519</v>
      </c>
      <c r="I559" s="389" t="s">
        <v>649</v>
      </c>
      <c r="J559" s="389" t="s">
        <v>522</v>
      </c>
      <c r="K559" s="389" t="s">
        <v>568</v>
      </c>
      <c r="L559" s="563"/>
    </row>
    <row r="560" spans="1:12" x14ac:dyDescent="0.35">
      <c r="A560" s="562" t="s">
        <v>516</v>
      </c>
      <c r="B560" s="372" t="s">
        <v>525</v>
      </c>
      <c r="C560" s="361">
        <v>65</v>
      </c>
      <c r="D560" s="389"/>
      <c r="E560" s="360" t="s">
        <v>514</v>
      </c>
      <c r="F560" s="388">
        <v>1.7373804477955321E-7</v>
      </c>
      <c r="G560" s="57" t="s">
        <v>761</v>
      </c>
      <c r="H560" s="389" t="s">
        <v>519</v>
      </c>
      <c r="I560" s="389" t="s">
        <v>649</v>
      </c>
      <c r="J560" s="389" t="s">
        <v>522</v>
      </c>
      <c r="K560" s="389" t="s">
        <v>568</v>
      </c>
      <c r="L560" s="563"/>
    </row>
    <row r="561" spans="1:12" x14ac:dyDescent="0.35">
      <c r="A561" s="562" t="s">
        <v>516</v>
      </c>
      <c r="B561" s="372" t="s">
        <v>525</v>
      </c>
      <c r="C561" s="361">
        <v>65</v>
      </c>
      <c r="D561" s="389"/>
      <c r="E561" s="360" t="s">
        <v>515</v>
      </c>
      <c r="F561" s="388">
        <v>1.3726773419274166E-9</v>
      </c>
      <c r="G561" s="57" t="s">
        <v>761</v>
      </c>
      <c r="H561" s="389" t="s">
        <v>519</v>
      </c>
      <c r="I561" s="389" t="s">
        <v>649</v>
      </c>
      <c r="J561" s="389" t="s">
        <v>522</v>
      </c>
      <c r="K561" s="389" t="s">
        <v>568</v>
      </c>
      <c r="L561" s="563"/>
    </row>
    <row r="562" spans="1:12" x14ac:dyDescent="0.35">
      <c r="A562" s="562" t="s">
        <v>516</v>
      </c>
      <c r="B562" s="372" t="s">
        <v>525</v>
      </c>
      <c r="C562" s="361">
        <v>65</v>
      </c>
      <c r="D562" s="389"/>
      <c r="E562" s="360" t="s">
        <v>516</v>
      </c>
      <c r="F562" s="388">
        <v>8.75947124257854E-5</v>
      </c>
      <c r="G562" s="57" t="s">
        <v>761</v>
      </c>
      <c r="H562" s="389" t="s">
        <v>519</v>
      </c>
      <c r="I562" s="389" t="s">
        <v>649</v>
      </c>
      <c r="J562" s="389" t="s">
        <v>522</v>
      </c>
      <c r="K562" s="389" t="s">
        <v>568</v>
      </c>
      <c r="L562" s="563"/>
    </row>
    <row r="563" spans="1:12" s="55" customFormat="1" x14ac:dyDescent="0.35">
      <c r="A563" s="55" t="s">
        <v>582</v>
      </c>
      <c r="B563" s="398" t="s">
        <v>528</v>
      </c>
      <c r="C563" s="399">
        <v>736</v>
      </c>
      <c r="D563" s="389" t="s">
        <v>584</v>
      </c>
      <c r="E563" s="384" t="s">
        <v>507</v>
      </c>
      <c r="F563" s="400">
        <v>6.0176335061475746E-10</v>
      </c>
      <c r="G563" s="401" t="s">
        <v>569</v>
      </c>
      <c r="H563" s="55" t="s">
        <v>519</v>
      </c>
      <c r="I563" s="389" t="s">
        <v>649</v>
      </c>
      <c r="J563" s="55" t="s">
        <v>522</v>
      </c>
      <c r="K563" s="55" t="s">
        <v>583</v>
      </c>
    </row>
    <row r="564" spans="1:12" s="55" customFormat="1" x14ac:dyDescent="0.35">
      <c r="A564" s="55" t="s">
        <v>582</v>
      </c>
      <c r="B564" s="398" t="s">
        <v>528</v>
      </c>
      <c r="C564" s="399">
        <v>736</v>
      </c>
      <c r="D564" s="389" t="s">
        <v>584</v>
      </c>
      <c r="E564" s="384" t="s">
        <v>517</v>
      </c>
      <c r="F564" s="400">
        <v>2.0671608827534228E-9</v>
      </c>
      <c r="G564" s="401" t="s">
        <v>569</v>
      </c>
      <c r="H564" s="55" t="s">
        <v>519</v>
      </c>
      <c r="I564" s="389" t="s">
        <v>649</v>
      </c>
      <c r="J564" s="55" t="s">
        <v>522</v>
      </c>
      <c r="K564" s="55" t="s">
        <v>583</v>
      </c>
    </row>
    <row r="565" spans="1:12" s="55" customFormat="1" x14ac:dyDescent="0.35">
      <c r="A565" s="55" t="s">
        <v>582</v>
      </c>
      <c r="B565" s="398" t="s">
        <v>528</v>
      </c>
      <c r="C565" s="399">
        <v>736</v>
      </c>
      <c r="D565" s="389" t="s">
        <v>584</v>
      </c>
      <c r="E565" s="384" t="s">
        <v>508</v>
      </c>
      <c r="F565" s="400">
        <v>1.1895849385681915E-8</v>
      </c>
      <c r="G565" s="401" t="s">
        <v>569</v>
      </c>
      <c r="H565" s="55" t="s">
        <v>519</v>
      </c>
      <c r="I565" s="389" t="s">
        <v>649</v>
      </c>
      <c r="J565" s="55" t="s">
        <v>522</v>
      </c>
      <c r="K565" s="55" t="s">
        <v>583</v>
      </c>
    </row>
    <row r="566" spans="1:12" s="55" customFormat="1" x14ac:dyDescent="0.35">
      <c r="A566" s="55" t="s">
        <v>582</v>
      </c>
      <c r="B566" s="398" t="s">
        <v>528</v>
      </c>
      <c r="C566" s="399">
        <v>736</v>
      </c>
      <c r="D566" s="389" t="s">
        <v>584</v>
      </c>
      <c r="E566" s="384" t="s">
        <v>509</v>
      </c>
      <c r="F566" s="400">
        <v>3.7087418065270867E-10</v>
      </c>
      <c r="G566" s="401" t="s">
        <v>569</v>
      </c>
      <c r="H566" s="55" t="s">
        <v>519</v>
      </c>
      <c r="I566" s="389" t="s">
        <v>649</v>
      </c>
      <c r="J566" s="55" t="s">
        <v>522</v>
      </c>
      <c r="K566" s="55" t="s">
        <v>583</v>
      </c>
    </row>
    <row r="567" spans="1:12" s="55" customFormat="1" x14ac:dyDescent="0.35">
      <c r="A567" s="55" t="s">
        <v>582</v>
      </c>
      <c r="B567" s="398" t="s">
        <v>528</v>
      </c>
      <c r="C567" s="399">
        <v>736</v>
      </c>
      <c r="D567" s="389" t="s">
        <v>584</v>
      </c>
      <c r="E567" s="384" t="s">
        <v>510</v>
      </c>
      <c r="F567" s="400">
        <v>3.4732640286241267E-10</v>
      </c>
      <c r="G567" s="401" t="s">
        <v>569</v>
      </c>
      <c r="H567" s="55" t="s">
        <v>519</v>
      </c>
      <c r="I567" s="389" t="s">
        <v>649</v>
      </c>
      <c r="J567" s="55" t="s">
        <v>522</v>
      </c>
      <c r="K567" s="55" t="s">
        <v>583</v>
      </c>
    </row>
    <row r="568" spans="1:12" s="55" customFormat="1" x14ac:dyDescent="0.35">
      <c r="A568" s="55" t="s">
        <v>582</v>
      </c>
      <c r="B568" s="398" t="s">
        <v>528</v>
      </c>
      <c r="C568" s="399">
        <v>736</v>
      </c>
      <c r="D568" s="389" t="s">
        <v>584</v>
      </c>
      <c r="E568" s="384" t="s">
        <v>511</v>
      </c>
      <c r="F568" s="400">
        <v>1.4771734928836984E-10</v>
      </c>
      <c r="G568" s="401" t="s">
        <v>569</v>
      </c>
      <c r="H568" s="55" t="s">
        <v>519</v>
      </c>
      <c r="I568" s="389" t="s">
        <v>649</v>
      </c>
      <c r="J568" s="55" t="s">
        <v>522</v>
      </c>
      <c r="K568" s="55" t="s">
        <v>583</v>
      </c>
    </row>
    <row r="569" spans="1:12" s="55" customFormat="1" x14ac:dyDescent="0.35">
      <c r="A569" s="55" t="s">
        <v>582</v>
      </c>
      <c r="B569" s="398" t="s">
        <v>528</v>
      </c>
      <c r="C569" s="399">
        <v>736</v>
      </c>
      <c r="D569" s="389" t="s">
        <v>584</v>
      </c>
      <c r="E569" s="386" t="s">
        <v>512</v>
      </c>
      <c r="F569" s="400">
        <v>3.4234555051621712E-11</v>
      </c>
      <c r="G569" s="401" t="s">
        <v>569</v>
      </c>
      <c r="H569" s="55" t="s">
        <v>519</v>
      </c>
      <c r="I569" s="389" t="s">
        <v>649</v>
      </c>
      <c r="J569" s="55" t="s">
        <v>522</v>
      </c>
      <c r="K569" s="55" t="s">
        <v>583</v>
      </c>
    </row>
    <row r="570" spans="1:12" s="55" customFormat="1" x14ac:dyDescent="0.35">
      <c r="A570" s="55" t="s">
        <v>582</v>
      </c>
      <c r="B570" s="398" t="s">
        <v>528</v>
      </c>
      <c r="C570" s="399">
        <v>736</v>
      </c>
      <c r="D570" s="389" t="s">
        <v>584</v>
      </c>
      <c r="E570" s="386" t="s">
        <v>513</v>
      </c>
      <c r="F570" s="400">
        <v>2.6429812216324761E-10</v>
      </c>
      <c r="G570" s="401" t="s">
        <v>569</v>
      </c>
      <c r="H570" s="55" t="s">
        <v>519</v>
      </c>
      <c r="I570" s="389" t="s">
        <v>649</v>
      </c>
      <c r="J570" s="55" t="s">
        <v>522</v>
      </c>
      <c r="K570" s="55" t="s">
        <v>583</v>
      </c>
    </row>
    <row r="571" spans="1:12" s="55" customFormat="1" x14ac:dyDescent="0.35">
      <c r="A571" s="55" t="s">
        <v>582</v>
      </c>
      <c r="B571" s="398" t="s">
        <v>528</v>
      </c>
      <c r="C571" s="399">
        <v>736</v>
      </c>
      <c r="D571" s="389" t="s">
        <v>584</v>
      </c>
      <c r="E571" s="384" t="s">
        <v>514</v>
      </c>
      <c r="F571" s="400">
        <v>1.6895630881131183E-9</v>
      </c>
      <c r="G571" s="401" t="s">
        <v>569</v>
      </c>
      <c r="H571" s="55" t="s">
        <v>519</v>
      </c>
      <c r="I571" s="389" t="s">
        <v>649</v>
      </c>
      <c r="J571" s="55" t="s">
        <v>522</v>
      </c>
      <c r="K571" s="55" t="s">
        <v>583</v>
      </c>
    </row>
    <row r="572" spans="1:12" s="55" customFormat="1" x14ac:dyDescent="0.35">
      <c r="A572" s="55" t="s">
        <v>582</v>
      </c>
      <c r="B572" s="398" t="s">
        <v>528</v>
      </c>
      <c r="C572" s="399">
        <v>736</v>
      </c>
      <c r="D572" s="389" t="s">
        <v>584</v>
      </c>
      <c r="E572" s="384" t="s">
        <v>515</v>
      </c>
      <c r="F572" s="400">
        <v>2.7296363939662092E-11</v>
      </c>
      <c r="G572" s="401" t="s">
        <v>569</v>
      </c>
      <c r="H572" s="55" t="s">
        <v>519</v>
      </c>
      <c r="I572" s="389" t="s">
        <v>649</v>
      </c>
      <c r="J572" s="55" t="s">
        <v>522</v>
      </c>
      <c r="K572" s="55" t="s">
        <v>583</v>
      </c>
    </row>
    <row r="573" spans="1:12" s="55" customFormat="1" x14ac:dyDescent="0.35">
      <c r="A573" s="55" t="s">
        <v>582</v>
      </c>
      <c r="B573" s="398" t="s">
        <v>528</v>
      </c>
      <c r="C573" s="399">
        <v>736</v>
      </c>
      <c r="D573" s="389" t="s">
        <v>584</v>
      </c>
      <c r="E573" s="384" t="s">
        <v>516</v>
      </c>
      <c r="F573" s="400">
        <v>1.2824560537434147E-6</v>
      </c>
      <c r="G573" s="401" t="s">
        <v>569</v>
      </c>
      <c r="H573" s="55" t="s">
        <v>519</v>
      </c>
      <c r="I573" s="389" t="s">
        <v>649</v>
      </c>
      <c r="J573" s="55" t="s">
        <v>522</v>
      </c>
      <c r="K573" s="55" t="s">
        <v>583</v>
      </c>
    </row>
    <row r="574" spans="1:12" s="55" customFormat="1" x14ac:dyDescent="0.35">
      <c r="A574" s="55" t="s">
        <v>582</v>
      </c>
      <c r="B574" s="382" t="s">
        <v>524</v>
      </c>
      <c r="C574" s="402">
        <v>520</v>
      </c>
      <c r="E574" s="384" t="s">
        <v>507</v>
      </c>
      <c r="F574" s="384">
        <v>5.2251446074911927E-10</v>
      </c>
      <c r="G574" s="401" t="s">
        <v>569</v>
      </c>
      <c r="H574" s="55" t="s">
        <v>519</v>
      </c>
      <c r="I574" s="389" t="s">
        <v>649</v>
      </c>
      <c r="J574" s="55" t="s">
        <v>522</v>
      </c>
      <c r="K574" s="55" t="s">
        <v>583</v>
      </c>
    </row>
    <row r="575" spans="1:12" s="55" customFormat="1" x14ac:dyDescent="0.35">
      <c r="A575" s="55" t="s">
        <v>582</v>
      </c>
      <c r="B575" s="382" t="s">
        <v>524</v>
      </c>
      <c r="C575" s="402">
        <v>520</v>
      </c>
      <c r="E575" s="384" t="s">
        <v>517</v>
      </c>
      <c r="F575" s="384">
        <v>3.9191550280264905E-9</v>
      </c>
      <c r="G575" s="401" t="s">
        <v>569</v>
      </c>
      <c r="H575" s="55" t="s">
        <v>519</v>
      </c>
      <c r="I575" s="389" t="s">
        <v>649</v>
      </c>
      <c r="J575" s="55" t="s">
        <v>522</v>
      </c>
      <c r="K575" s="55" t="s">
        <v>583</v>
      </c>
    </row>
    <row r="576" spans="1:12" s="55" customFormat="1" x14ac:dyDescent="0.35">
      <c r="A576" s="55" t="s">
        <v>582</v>
      </c>
      <c r="B576" s="382" t="s">
        <v>524</v>
      </c>
      <c r="C576" s="402">
        <v>520</v>
      </c>
      <c r="E576" s="384" t="s">
        <v>508</v>
      </c>
      <c r="F576" s="384">
        <v>1.6862423071926397E-8</v>
      </c>
      <c r="G576" s="401" t="s">
        <v>569</v>
      </c>
      <c r="H576" s="55" t="s">
        <v>519</v>
      </c>
      <c r="I576" s="389" t="s">
        <v>649</v>
      </c>
      <c r="J576" s="55" t="s">
        <v>522</v>
      </c>
      <c r="K576" s="55" t="s">
        <v>583</v>
      </c>
    </row>
    <row r="577" spans="1:11" s="55" customFormat="1" x14ac:dyDescent="0.35">
      <c r="A577" s="55" t="s">
        <v>582</v>
      </c>
      <c r="B577" s="382" t="s">
        <v>524</v>
      </c>
      <c r="C577" s="402">
        <v>520</v>
      </c>
      <c r="E577" s="384" t="s">
        <v>509</v>
      </c>
      <c r="F577" s="384">
        <v>5.7088231579764072E-10</v>
      </c>
      <c r="G577" s="401" t="s">
        <v>569</v>
      </c>
      <c r="H577" s="55" t="s">
        <v>519</v>
      </c>
      <c r="I577" s="389" t="s">
        <v>649</v>
      </c>
      <c r="J577" s="55" t="s">
        <v>522</v>
      </c>
      <c r="K577" s="55" t="s">
        <v>583</v>
      </c>
    </row>
    <row r="578" spans="1:11" s="55" customFormat="1" x14ac:dyDescent="0.35">
      <c r="A578" s="55" t="s">
        <v>582</v>
      </c>
      <c r="B578" s="382" t="s">
        <v>524</v>
      </c>
      <c r="C578" s="402">
        <v>520</v>
      </c>
      <c r="E578" s="384" t="s">
        <v>510</v>
      </c>
      <c r="F578" s="384">
        <v>5.4950070433792676E-10</v>
      </c>
      <c r="G578" s="401" t="s">
        <v>569</v>
      </c>
      <c r="H578" s="55" t="s">
        <v>519</v>
      </c>
      <c r="I578" s="389" t="s">
        <v>649</v>
      </c>
      <c r="J578" s="55" t="s">
        <v>522</v>
      </c>
      <c r="K578" s="55" t="s">
        <v>583</v>
      </c>
    </row>
    <row r="579" spans="1:11" s="55" customFormat="1" x14ac:dyDescent="0.35">
      <c r="A579" s="55" t="s">
        <v>582</v>
      </c>
      <c r="B579" s="382" t="s">
        <v>524</v>
      </c>
      <c r="C579" s="402">
        <v>520</v>
      </c>
      <c r="E579" s="384" t="s">
        <v>511</v>
      </c>
      <c r="F579" s="384">
        <v>1.9198825817747255E-10</v>
      </c>
      <c r="G579" s="401" t="s">
        <v>569</v>
      </c>
      <c r="H579" s="55" t="s">
        <v>519</v>
      </c>
      <c r="I579" s="389" t="s">
        <v>649</v>
      </c>
      <c r="J579" s="55" t="s">
        <v>522</v>
      </c>
      <c r="K579" s="55" t="s">
        <v>583</v>
      </c>
    </row>
    <row r="580" spans="1:11" s="55" customFormat="1" x14ac:dyDescent="0.35">
      <c r="A580" s="55" t="s">
        <v>582</v>
      </c>
      <c r="B580" s="382" t="s">
        <v>524</v>
      </c>
      <c r="C580" s="402">
        <v>520</v>
      </c>
      <c r="E580" s="386" t="s">
        <v>512</v>
      </c>
      <c r="F580" s="384">
        <v>8.3071959062157832E-11</v>
      </c>
      <c r="G580" s="401" t="s">
        <v>569</v>
      </c>
      <c r="H580" s="55" t="s">
        <v>519</v>
      </c>
      <c r="I580" s="389" t="s">
        <v>649</v>
      </c>
      <c r="J580" s="55" t="s">
        <v>522</v>
      </c>
      <c r="K580" s="55" t="s">
        <v>583</v>
      </c>
    </row>
    <row r="581" spans="1:11" s="55" customFormat="1" x14ac:dyDescent="0.35">
      <c r="A581" s="55" t="s">
        <v>582</v>
      </c>
      <c r="B581" s="382" t="s">
        <v>524</v>
      </c>
      <c r="C581" s="402">
        <v>520</v>
      </c>
      <c r="E581" s="386" t="s">
        <v>513</v>
      </c>
      <c r="F581" s="384">
        <v>2.1174183595652322E-10</v>
      </c>
      <c r="G581" s="401" t="s">
        <v>569</v>
      </c>
      <c r="H581" s="55" t="s">
        <v>519</v>
      </c>
      <c r="I581" s="389" t="s">
        <v>649</v>
      </c>
      <c r="J581" s="55" t="s">
        <v>522</v>
      </c>
      <c r="K581" s="55" t="s">
        <v>583</v>
      </c>
    </row>
    <row r="582" spans="1:11" s="55" customFormat="1" x14ac:dyDescent="0.35">
      <c r="A582" s="55" t="s">
        <v>582</v>
      </c>
      <c r="B582" s="382" t="s">
        <v>524</v>
      </c>
      <c r="C582" s="402">
        <v>520</v>
      </c>
      <c r="E582" s="384" t="s">
        <v>514</v>
      </c>
      <c r="F582" s="384">
        <v>2.0552624016708471E-9</v>
      </c>
      <c r="G582" s="401" t="s">
        <v>569</v>
      </c>
      <c r="H582" s="55" t="s">
        <v>519</v>
      </c>
      <c r="I582" s="389" t="s">
        <v>649</v>
      </c>
      <c r="J582" s="55" t="s">
        <v>522</v>
      </c>
      <c r="K582" s="55" t="s">
        <v>583</v>
      </c>
    </row>
    <row r="583" spans="1:11" s="55" customFormat="1" x14ac:dyDescent="0.35">
      <c r="A583" s="55" t="s">
        <v>582</v>
      </c>
      <c r="B583" s="382" t="s">
        <v>524</v>
      </c>
      <c r="C583" s="402">
        <v>520</v>
      </c>
      <c r="E583" s="384" t="s">
        <v>515</v>
      </c>
      <c r="F583" s="384">
        <v>4.0673822845752164E-11</v>
      </c>
      <c r="G583" s="401" t="s">
        <v>569</v>
      </c>
      <c r="H583" s="55" t="s">
        <v>519</v>
      </c>
      <c r="I583" s="389" t="s">
        <v>649</v>
      </c>
      <c r="J583" s="55" t="s">
        <v>522</v>
      </c>
      <c r="K583" s="55" t="s">
        <v>583</v>
      </c>
    </row>
    <row r="584" spans="1:11" s="55" customFormat="1" x14ac:dyDescent="0.35">
      <c r="A584" s="55" t="s">
        <v>582</v>
      </c>
      <c r="B584" s="382" t="s">
        <v>524</v>
      </c>
      <c r="C584" s="402">
        <v>520</v>
      </c>
      <c r="E584" s="384" t="s">
        <v>516</v>
      </c>
      <c r="F584" s="384">
        <v>1.6661398817897684E-6</v>
      </c>
      <c r="G584" s="401" t="s">
        <v>569</v>
      </c>
      <c r="H584" s="55" t="s">
        <v>519</v>
      </c>
      <c r="I584" s="389" t="s">
        <v>649</v>
      </c>
      <c r="J584" s="55" t="s">
        <v>522</v>
      </c>
      <c r="K584" s="55" t="s">
        <v>583</v>
      </c>
    </row>
    <row r="585" spans="1:11" s="55" customFormat="1" x14ac:dyDescent="0.35">
      <c r="A585" s="55" t="s">
        <v>582</v>
      </c>
      <c r="B585" s="382" t="s">
        <v>525</v>
      </c>
      <c r="C585" s="402">
        <v>600</v>
      </c>
      <c r="E585" s="384" t="s">
        <v>507</v>
      </c>
      <c r="F585" s="384">
        <v>2.4857806848453478E-10</v>
      </c>
      <c r="G585" s="401" t="s">
        <v>569</v>
      </c>
      <c r="H585" s="55" t="s">
        <v>519</v>
      </c>
      <c r="I585" s="389" t="s">
        <v>649</v>
      </c>
      <c r="J585" s="55" t="s">
        <v>522</v>
      </c>
      <c r="K585" s="55" t="s">
        <v>583</v>
      </c>
    </row>
    <row r="586" spans="1:11" s="55" customFormat="1" x14ac:dyDescent="0.35">
      <c r="A586" s="55" t="s">
        <v>582</v>
      </c>
      <c r="B586" s="382" t="s">
        <v>525</v>
      </c>
      <c r="C586" s="402">
        <v>600</v>
      </c>
      <c r="E586" s="384" t="s">
        <v>517</v>
      </c>
      <c r="F586" s="384">
        <v>7.8766298319688793E-10</v>
      </c>
      <c r="G586" s="401" t="s">
        <v>569</v>
      </c>
      <c r="H586" s="55" t="s">
        <v>519</v>
      </c>
      <c r="I586" s="389" t="s">
        <v>649</v>
      </c>
      <c r="J586" s="55" t="s">
        <v>522</v>
      </c>
      <c r="K586" s="55" t="s">
        <v>583</v>
      </c>
    </row>
    <row r="587" spans="1:11" s="55" customFormat="1" x14ac:dyDescent="0.35">
      <c r="A587" s="55" t="s">
        <v>582</v>
      </c>
      <c r="B587" s="382" t="s">
        <v>525</v>
      </c>
      <c r="C587" s="402">
        <v>600</v>
      </c>
      <c r="E587" s="384" t="s">
        <v>508</v>
      </c>
      <c r="F587" s="384">
        <v>1.5429237885355644E-9</v>
      </c>
      <c r="G587" s="401" t="s">
        <v>569</v>
      </c>
      <c r="H587" s="55" t="s">
        <v>519</v>
      </c>
      <c r="I587" s="389" t="s">
        <v>649</v>
      </c>
      <c r="J587" s="55" t="s">
        <v>522</v>
      </c>
      <c r="K587" s="55" t="s">
        <v>583</v>
      </c>
    </row>
    <row r="588" spans="1:11" s="55" customFormat="1" x14ac:dyDescent="0.35">
      <c r="A588" s="55" t="s">
        <v>582</v>
      </c>
      <c r="B588" s="382" t="s">
        <v>525</v>
      </c>
      <c r="C588" s="402">
        <v>600</v>
      </c>
      <c r="E588" s="384" t="s">
        <v>509</v>
      </c>
      <c r="F588" s="384">
        <v>2.771348251464443E-10</v>
      </c>
      <c r="G588" s="401" t="s">
        <v>569</v>
      </c>
      <c r="H588" s="55" t="s">
        <v>519</v>
      </c>
      <c r="I588" s="389" t="s">
        <v>649</v>
      </c>
      <c r="J588" s="55" t="s">
        <v>522</v>
      </c>
      <c r="K588" s="55" t="s">
        <v>583</v>
      </c>
    </row>
    <row r="589" spans="1:11" s="55" customFormat="1" x14ac:dyDescent="0.35">
      <c r="A589" s="55" t="s">
        <v>582</v>
      </c>
      <c r="B589" s="382" t="s">
        <v>525</v>
      </c>
      <c r="C589" s="402">
        <v>600</v>
      </c>
      <c r="E589" s="384" t="s">
        <v>510</v>
      </c>
      <c r="F589" s="384">
        <v>1.2007734266240447E-10</v>
      </c>
      <c r="G589" s="401" t="s">
        <v>569</v>
      </c>
      <c r="H589" s="55" t="s">
        <v>519</v>
      </c>
      <c r="I589" s="389" t="s">
        <v>649</v>
      </c>
      <c r="J589" s="55" t="s">
        <v>522</v>
      </c>
      <c r="K589" s="55" t="s">
        <v>583</v>
      </c>
    </row>
    <row r="590" spans="1:11" s="55" customFormat="1" x14ac:dyDescent="0.35">
      <c r="A590" s="55" t="s">
        <v>582</v>
      </c>
      <c r="B590" s="382" t="s">
        <v>525</v>
      </c>
      <c r="C590" s="402">
        <v>600</v>
      </c>
      <c r="E590" s="384" t="s">
        <v>511</v>
      </c>
      <c r="F590" s="384">
        <v>3.7947120403705401E-9</v>
      </c>
      <c r="G590" s="401" t="s">
        <v>569</v>
      </c>
      <c r="H590" s="55" t="s">
        <v>519</v>
      </c>
      <c r="I590" s="389" t="s">
        <v>649</v>
      </c>
      <c r="J590" s="55" t="s">
        <v>522</v>
      </c>
      <c r="K590" s="55" t="s">
        <v>583</v>
      </c>
    </row>
    <row r="591" spans="1:11" s="55" customFormat="1" x14ac:dyDescent="0.35">
      <c r="A591" s="55" t="s">
        <v>582</v>
      </c>
      <c r="B591" s="382" t="s">
        <v>525</v>
      </c>
      <c r="C591" s="402">
        <v>600</v>
      </c>
      <c r="E591" s="386" t="s">
        <v>512</v>
      </c>
      <c r="F591" s="384">
        <v>9.8617272311457175E-12</v>
      </c>
      <c r="G591" s="401" t="s">
        <v>569</v>
      </c>
      <c r="H591" s="55" t="s">
        <v>519</v>
      </c>
      <c r="I591" s="389" t="s">
        <v>649</v>
      </c>
      <c r="J591" s="55" t="s">
        <v>522</v>
      </c>
      <c r="K591" s="55" t="s">
        <v>583</v>
      </c>
    </row>
    <row r="592" spans="1:11" s="55" customFormat="1" x14ac:dyDescent="0.35">
      <c r="A592" s="55" t="s">
        <v>582</v>
      </c>
      <c r="B592" s="382" t="s">
        <v>525</v>
      </c>
      <c r="C592" s="402">
        <v>600</v>
      </c>
      <c r="E592" s="386" t="s">
        <v>513</v>
      </c>
      <c r="F592" s="384">
        <v>2.3278755247241524E-11</v>
      </c>
      <c r="G592" s="401" t="s">
        <v>569</v>
      </c>
      <c r="H592" s="55" t="s">
        <v>519</v>
      </c>
      <c r="I592" s="389" t="s">
        <v>649</v>
      </c>
      <c r="J592" s="55" t="s">
        <v>522</v>
      </c>
      <c r="K592" s="55" t="s">
        <v>583</v>
      </c>
    </row>
    <row r="593" spans="1:11" s="55" customFormat="1" x14ac:dyDescent="0.35">
      <c r="A593" s="55" t="s">
        <v>582</v>
      </c>
      <c r="B593" s="382" t="s">
        <v>525</v>
      </c>
      <c r="C593" s="402">
        <v>600</v>
      </c>
      <c r="E593" s="384" t="s">
        <v>514</v>
      </c>
      <c r="F593" s="384">
        <v>4.361399635055199E-9</v>
      </c>
      <c r="G593" s="401" t="s">
        <v>569</v>
      </c>
      <c r="H593" s="55" t="s">
        <v>519</v>
      </c>
      <c r="I593" s="389" t="s">
        <v>649</v>
      </c>
      <c r="J593" s="55" t="s">
        <v>522</v>
      </c>
      <c r="K593" s="55" t="s">
        <v>583</v>
      </c>
    </row>
    <row r="594" spans="1:11" s="55" customFormat="1" x14ac:dyDescent="0.35">
      <c r="A594" s="55" t="s">
        <v>582</v>
      </c>
      <c r="B594" s="382" t="s">
        <v>525</v>
      </c>
      <c r="C594" s="402">
        <v>600</v>
      </c>
      <c r="E594" s="384" t="s">
        <v>515</v>
      </c>
      <c r="F594" s="384">
        <v>3.445874198553974E-11</v>
      </c>
      <c r="G594" s="401" t="s">
        <v>569</v>
      </c>
      <c r="H594" s="55" t="s">
        <v>519</v>
      </c>
      <c r="I594" s="389" t="s">
        <v>649</v>
      </c>
      <c r="J594" s="55" t="s">
        <v>522</v>
      </c>
      <c r="K594" s="55" t="s">
        <v>583</v>
      </c>
    </row>
    <row r="595" spans="1:11" s="55" customFormat="1" x14ac:dyDescent="0.35">
      <c r="A595" s="55" t="s">
        <v>582</v>
      </c>
      <c r="B595" s="382" t="s">
        <v>525</v>
      </c>
      <c r="C595" s="402">
        <v>600</v>
      </c>
      <c r="E595" s="384" t="s">
        <v>516</v>
      </c>
      <c r="F595" s="384">
        <v>2.1989170379540633E-6</v>
      </c>
      <c r="G595" s="401" t="s">
        <v>569</v>
      </c>
      <c r="H595" s="55" t="s">
        <v>519</v>
      </c>
      <c r="I595" s="389" t="s">
        <v>649</v>
      </c>
      <c r="J595" s="55" t="s">
        <v>522</v>
      </c>
      <c r="K595" s="55" t="s">
        <v>583</v>
      </c>
    </row>
    <row r="596" spans="1:11" s="55" customFormat="1" x14ac:dyDescent="0.35">
      <c r="A596" s="55" t="s">
        <v>582</v>
      </c>
      <c r="B596" s="382" t="s">
        <v>526</v>
      </c>
      <c r="C596" s="402">
        <v>800</v>
      </c>
      <c r="E596" s="384" t="s">
        <v>507</v>
      </c>
      <c r="F596" s="384">
        <v>5.4185790053516319E-10</v>
      </c>
      <c r="G596" s="401" t="s">
        <v>569</v>
      </c>
      <c r="H596" s="55" t="s">
        <v>519</v>
      </c>
      <c r="I596" s="389" t="s">
        <v>649</v>
      </c>
      <c r="J596" s="55" t="s">
        <v>522</v>
      </c>
      <c r="K596" s="55" t="s">
        <v>583</v>
      </c>
    </row>
    <row r="597" spans="1:11" s="55" customFormat="1" x14ac:dyDescent="0.35">
      <c r="A597" s="55" t="s">
        <v>582</v>
      </c>
      <c r="B597" s="382" t="s">
        <v>526</v>
      </c>
      <c r="C597" s="402">
        <v>800</v>
      </c>
      <c r="E597" s="384" t="s">
        <v>517</v>
      </c>
      <c r="F597" s="384">
        <v>1.674607658428988E-9</v>
      </c>
      <c r="G597" s="401" t="s">
        <v>569</v>
      </c>
      <c r="H597" s="55" t="s">
        <v>519</v>
      </c>
      <c r="I597" s="389" t="s">
        <v>649</v>
      </c>
      <c r="J597" s="55" t="s">
        <v>522</v>
      </c>
      <c r="K597" s="55" t="s">
        <v>583</v>
      </c>
    </row>
    <row r="598" spans="1:11" s="55" customFormat="1" x14ac:dyDescent="0.35">
      <c r="A598" s="55" t="s">
        <v>582</v>
      </c>
      <c r="B598" s="382" t="s">
        <v>526</v>
      </c>
      <c r="C598" s="402">
        <v>800</v>
      </c>
      <c r="E598" s="384" t="s">
        <v>508</v>
      </c>
      <c r="F598" s="384">
        <v>1.1296346115976767E-8</v>
      </c>
      <c r="G598" s="401" t="s">
        <v>569</v>
      </c>
      <c r="H598" s="55" t="s">
        <v>519</v>
      </c>
      <c r="I598" s="389" t="s">
        <v>649</v>
      </c>
      <c r="J598" s="55" t="s">
        <v>522</v>
      </c>
      <c r="K598" s="55" t="s">
        <v>583</v>
      </c>
    </row>
    <row r="599" spans="1:11" s="55" customFormat="1" x14ac:dyDescent="0.35">
      <c r="A599" s="55" t="s">
        <v>582</v>
      </c>
      <c r="B599" s="382" t="s">
        <v>526</v>
      </c>
      <c r="C599" s="402">
        <v>800</v>
      </c>
      <c r="E599" s="384" t="s">
        <v>509</v>
      </c>
      <c r="F599" s="384">
        <v>3.4252124775198547E-10</v>
      </c>
      <c r="G599" s="401" t="s">
        <v>569</v>
      </c>
      <c r="H599" s="55" t="s">
        <v>519</v>
      </c>
      <c r="I599" s="389" t="s">
        <v>649</v>
      </c>
      <c r="J599" s="55" t="s">
        <v>522</v>
      </c>
      <c r="K599" s="55" t="s">
        <v>583</v>
      </c>
    </row>
    <row r="600" spans="1:11" s="55" customFormat="1" x14ac:dyDescent="0.35">
      <c r="A600" s="55" t="s">
        <v>582</v>
      </c>
      <c r="B600" s="382" t="s">
        <v>526</v>
      </c>
      <c r="C600" s="402">
        <v>800</v>
      </c>
      <c r="E600" s="384" t="s">
        <v>510</v>
      </c>
      <c r="F600" s="384">
        <v>3.2964823367215022E-10</v>
      </c>
      <c r="G600" s="401" t="s">
        <v>569</v>
      </c>
      <c r="H600" s="55" t="s">
        <v>519</v>
      </c>
      <c r="I600" s="389" t="s">
        <v>649</v>
      </c>
      <c r="J600" s="55" t="s">
        <v>522</v>
      </c>
      <c r="K600" s="55" t="s">
        <v>583</v>
      </c>
    </row>
    <row r="601" spans="1:11" s="55" customFormat="1" x14ac:dyDescent="0.35">
      <c r="A601" s="55" t="s">
        <v>582</v>
      </c>
      <c r="B601" s="382" t="s">
        <v>526</v>
      </c>
      <c r="C601" s="402">
        <v>800</v>
      </c>
      <c r="E601" s="384" t="s">
        <v>511</v>
      </c>
      <c r="F601" s="384">
        <v>1.170870094714633E-10</v>
      </c>
      <c r="G601" s="401" t="s">
        <v>569</v>
      </c>
      <c r="H601" s="55" t="s">
        <v>519</v>
      </c>
      <c r="I601" s="389" t="s">
        <v>649</v>
      </c>
      <c r="J601" s="55" t="s">
        <v>522</v>
      </c>
      <c r="K601" s="55" t="s">
        <v>583</v>
      </c>
    </row>
    <row r="602" spans="1:11" s="55" customFormat="1" x14ac:dyDescent="0.35">
      <c r="A602" s="55" t="s">
        <v>582</v>
      </c>
      <c r="B602" s="382" t="s">
        <v>526</v>
      </c>
      <c r="C602" s="402">
        <v>800</v>
      </c>
      <c r="E602" s="386" t="s">
        <v>512</v>
      </c>
      <c r="F602" s="384">
        <v>2.9188084189769156E-11</v>
      </c>
      <c r="G602" s="401" t="s">
        <v>569</v>
      </c>
      <c r="H602" s="55" t="s">
        <v>519</v>
      </c>
      <c r="I602" s="389" t="s">
        <v>649</v>
      </c>
      <c r="J602" s="55" t="s">
        <v>522</v>
      </c>
      <c r="K602" s="55" t="s">
        <v>583</v>
      </c>
    </row>
    <row r="603" spans="1:11" s="55" customFormat="1" x14ac:dyDescent="0.35">
      <c r="A603" s="55" t="s">
        <v>582</v>
      </c>
      <c r="B603" s="382" t="s">
        <v>526</v>
      </c>
      <c r="C603" s="402">
        <v>800</v>
      </c>
      <c r="E603" s="386" t="s">
        <v>513</v>
      </c>
      <c r="F603" s="384">
        <v>2.8221472552782153E-10</v>
      </c>
      <c r="G603" s="401" t="s">
        <v>569</v>
      </c>
      <c r="H603" s="55" t="s">
        <v>519</v>
      </c>
      <c r="I603" s="389" t="s">
        <v>649</v>
      </c>
      <c r="J603" s="55" t="s">
        <v>522</v>
      </c>
      <c r="K603" s="55" t="s">
        <v>583</v>
      </c>
    </row>
    <row r="604" spans="1:11" s="55" customFormat="1" x14ac:dyDescent="0.35">
      <c r="A604" s="55" t="s">
        <v>582</v>
      </c>
      <c r="B604" s="382" t="s">
        <v>526</v>
      </c>
      <c r="C604" s="402">
        <v>800</v>
      </c>
      <c r="E604" s="384" t="s">
        <v>514</v>
      </c>
      <c r="F604" s="384">
        <v>1.317912653403065E-9</v>
      </c>
      <c r="G604" s="401" t="s">
        <v>569</v>
      </c>
      <c r="H604" s="55" t="s">
        <v>519</v>
      </c>
      <c r="I604" s="389" t="s">
        <v>649</v>
      </c>
      <c r="J604" s="55" t="s">
        <v>522</v>
      </c>
      <c r="K604" s="55" t="s">
        <v>583</v>
      </c>
    </row>
    <row r="605" spans="1:11" s="55" customFormat="1" x14ac:dyDescent="0.35">
      <c r="A605" s="55" t="s">
        <v>582</v>
      </c>
      <c r="B605" s="382" t="s">
        <v>526</v>
      </c>
      <c r="C605" s="402">
        <v>800</v>
      </c>
      <c r="E605" s="384" t="s">
        <v>515</v>
      </c>
      <c r="F605" s="384">
        <v>2.6275541774791872E-11</v>
      </c>
      <c r="G605" s="401" t="s">
        <v>569</v>
      </c>
      <c r="H605" s="55" t="s">
        <v>519</v>
      </c>
      <c r="I605" s="389" t="s">
        <v>649</v>
      </c>
      <c r="J605" s="55" t="s">
        <v>522</v>
      </c>
      <c r="K605" s="55" t="s">
        <v>583</v>
      </c>
    </row>
    <row r="606" spans="1:11" s="55" customFormat="1" x14ac:dyDescent="0.35">
      <c r="A606" s="55" t="s">
        <v>582</v>
      </c>
      <c r="B606" s="382" t="s">
        <v>526</v>
      </c>
      <c r="C606" s="402">
        <v>800</v>
      </c>
      <c r="E606" s="384" t="s">
        <v>516</v>
      </c>
      <c r="F606" s="384">
        <v>1.0163726787705471E-6</v>
      </c>
      <c r="G606" s="401" t="s">
        <v>569</v>
      </c>
      <c r="H606" s="55" t="s">
        <v>519</v>
      </c>
      <c r="I606" s="389" t="s">
        <v>649</v>
      </c>
      <c r="J606" s="55" t="s">
        <v>522</v>
      </c>
      <c r="K606" s="55" t="s">
        <v>583</v>
      </c>
    </row>
    <row r="607" spans="1:11" s="55" customFormat="1" x14ac:dyDescent="0.35">
      <c r="A607" s="55" t="s">
        <v>582</v>
      </c>
      <c r="B607" s="382" t="s">
        <v>527</v>
      </c>
      <c r="C607" s="403">
        <v>110</v>
      </c>
      <c r="E607" s="384" t="s">
        <v>507</v>
      </c>
      <c r="F607" s="384">
        <v>1.3037246452732356E-9</v>
      </c>
      <c r="G607" s="401" t="s">
        <v>569</v>
      </c>
      <c r="H607" s="55" t="s">
        <v>519</v>
      </c>
      <c r="I607" s="389" t="s">
        <v>649</v>
      </c>
      <c r="J607" s="55" t="s">
        <v>522</v>
      </c>
      <c r="K607" s="55" t="s">
        <v>583</v>
      </c>
    </row>
    <row r="608" spans="1:11" s="55" customFormat="1" x14ac:dyDescent="0.35">
      <c r="A608" s="55" t="s">
        <v>582</v>
      </c>
      <c r="B608" s="382" t="s">
        <v>527</v>
      </c>
      <c r="C608" s="403">
        <v>110</v>
      </c>
      <c r="E608" s="384" t="s">
        <v>517</v>
      </c>
      <c r="F608" s="384">
        <v>3.9194633625078905E-9</v>
      </c>
      <c r="G608" s="401" t="s">
        <v>569</v>
      </c>
      <c r="H608" s="55" t="s">
        <v>519</v>
      </c>
      <c r="I608" s="389" t="s">
        <v>649</v>
      </c>
      <c r="J608" s="55" t="s">
        <v>522</v>
      </c>
      <c r="K608" s="55" t="s">
        <v>583</v>
      </c>
    </row>
    <row r="609" spans="1:11" s="55" customFormat="1" x14ac:dyDescent="0.35">
      <c r="A609" s="55" t="s">
        <v>582</v>
      </c>
      <c r="B609" s="382" t="s">
        <v>527</v>
      </c>
      <c r="C609" s="403">
        <v>110</v>
      </c>
      <c r="E609" s="384" t="s">
        <v>508</v>
      </c>
      <c r="F609" s="384">
        <v>9.4024448478581754E-9</v>
      </c>
      <c r="G609" s="401" t="s">
        <v>569</v>
      </c>
      <c r="H609" s="55" t="s">
        <v>519</v>
      </c>
      <c r="I609" s="389" t="s">
        <v>649</v>
      </c>
      <c r="J609" s="55" t="s">
        <v>522</v>
      </c>
      <c r="K609" s="55" t="s">
        <v>583</v>
      </c>
    </row>
    <row r="610" spans="1:11" s="55" customFormat="1" x14ac:dyDescent="0.35">
      <c r="A610" s="55" t="s">
        <v>582</v>
      </c>
      <c r="B610" s="382" t="s">
        <v>527</v>
      </c>
      <c r="C610" s="403">
        <v>110</v>
      </c>
      <c r="E610" s="384" t="s">
        <v>509</v>
      </c>
      <c r="F610" s="384">
        <v>3.5318308153573787E-10</v>
      </c>
      <c r="G610" s="401" t="s">
        <v>569</v>
      </c>
      <c r="H610" s="55" t="s">
        <v>519</v>
      </c>
      <c r="I610" s="389" t="s">
        <v>649</v>
      </c>
      <c r="J610" s="55" t="s">
        <v>522</v>
      </c>
      <c r="K610" s="55" t="s">
        <v>583</v>
      </c>
    </row>
    <row r="611" spans="1:11" s="55" customFormat="1" x14ac:dyDescent="0.35">
      <c r="A611" s="55" t="s">
        <v>582</v>
      </c>
      <c r="B611" s="382" t="s">
        <v>527</v>
      </c>
      <c r="C611" s="403">
        <v>110</v>
      </c>
      <c r="E611" s="384" t="s">
        <v>510</v>
      </c>
      <c r="F611" s="384">
        <v>1.9816001785296858E-10</v>
      </c>
      <c r="G611" s="401" t="s">
        <v>569</v>
      </c>
      <c r="H611" s="55" t="s">
        <v>519</v>
      </c>
      <c r="I611" s="389" t="s">
        <v>649</v>
      </c>
      <c r="J611" s="55" t="s">
        <v>522</v>
      </c>
      <c r="K611" s="55" t="s">
        <v>583</v>
      </c>
    </row>
    <row r="612" spans="1:11" s="55" customFormat="1" x14ac:dyDescent="0.35">
      <c r="A612" s="55" t="s">
        <v>582</v>
      </c>
      <c r="B612" s="382" t="s">
        <v>527</v>
      </c>
      <c r="C612" s="403">
        <v>110</v>
      </c>
      <c r="E612" s="384" t="s">
        <v>511</v>
      </c>
      <c r="F612" s="384">
        <v>4.337246582386258E-10</v>
      </c>
      <c r="G612" s="401" t="s">
        <v>569</v>
      </c>
      <c r="H612" s="55" t="s">
        <v>519</v>
      </c>
      <c r="I612" s="389" t="s">
        <v>649</v>
      </c>
      <c r="J612" s="55" t="s">
        <v>522</v>
      </c>
      <c r="K612" s="55" t="s">
        <v>583</v>
      </c>
    </row>
    <row r="613" spans="1:11" s="55" customFormat="1" x14ac:dyDescent="0.35">
      <c r="A613" s="55" t="s">
        <v>582</v>
      </c>
      <c r="B613" s="382" t="s">
        <v>527</v>
      </c>
      <c r="C613" s="403">
        <v>110</v>
      </c>
      <c r="E613" s="386" t="s">
        <v>512</v>
      </c>
      <c r="F613" s="384">
        <v>2.1556508534101634E-11</v>
      </c>
      <c r="G613" s="401" t="s">
        <v>569</v>
      </c>
      <c r="H613" s="55" t="s">
        <v>519</v>
      </c>
      <c r="I613" s="389" t="s">
        <v>649</v>
      </c>
      <c r="J613" s="55" t="s">
        <v>522</v>
      </c>
      <c r="K613" s="55" t="s">
        <v>583</v>
      </c>
    </row>
    <row r="614" spans="1:11" s="55" customFormat="1" x14ac:dyDescent="0.35">
      <c r="A614" s="55" t="s">
        <v>582</v>
      </c>
      <c r="B614" s="382" t="s">
        <v>527</v>
      </c>
      <c r="C614" s="403">
        <v>110</v>
      </c>
      <c r="E614" s="386" t="s">
        <v>513</v>
      </c>
      <c r="F614" s="384">
        <v>3.8001826961947914E-11</v>
      </c>
      <c r="G614" s="401" t="s">
        <v>569</v>
      </c>
      <c r="H614" s="55" t="s">
        <v>519</v>
      </c>
      <c r="I614" s="389" t="s">
        <v>649</v>
      </c>
      <c r="J614" s="55" t="s">
        <v>522</v>
      </c>
      <c r="K614" s="55" t="s">
        <v>583</v>
      </c>
    </row>
    <row r="615" spans="1:11" s="55" customFormat="1" x14ac:dyDescent="0.35">
      <c r="A615" s="55" t="s">
        <v>582</v>
      </c>
      <c r="B615" s="382" t="s">
        <v>527</v>
      </c>
      <c r="C615" s="403">
        <v>110</v>
      </c>
      <c r="E615" s="384" t="s">
        <v>514</v>
      </c>
      <c r="F615" s="384">
        <v>5.4234898851952784E-9</v>
      </c>
      <c r="G615" s="401" t="s">
        <v>569</v>
      </c>
      <c r="H615" s="55" t="s">
        <v>519</v>
      </c>
      <c r="I615" s="389" t="s">
        <v>649</v>
      </c>
      <c r="J615" s="55" t="s">
        <v>522</v>
      </c>
      <c r="K615" s="55" t="s">
        <v>583</v>
      </c>
    </row>
    <row r="616" spans="1:11" s="55" customFormat="1" x14ac:dyDescent="0.35">
      <c r="A616" s="55" t="s">
        <v>582</v>
      </c>
      <c r="B616" s="382" t="s">
        <v>527</v>
      </c>
      <c r="C616" s="403">
        <v>110</v>
      </c>
      <c r="E616" s="384" t="s">
        <v>515</v>
      </c>
      <c r="F616" s="384">
        <v>1.4367603312787111E-11</v>
      </c>
      <c r="G616" s="401" t="s">
        <v>569</v>
      </c>
      <c r="H616" s="55" t="s">
        <v>519</v>
      </c>
      <c r="I616" s="389" t="s">
        <v>649</v>
      </c>
      <c r="J616" s="55" t="s">
        <v>522</v>
      </c>
      <c r="K616" s="55" t="s">
        <v>583</v>
      </c>
    </row>
    <row r="617" spans="1:11" s="55" customFormat="1" x14ac:dyDescent="0.35">
      <c r="A617" s="55" t="s">
        <v>582</v>
      </c>
      <c r="B617" s="382" t="s">
        <v>527</v>
      </c>
      <c r="C617" s="403">
        <v>110</v>
      </c>
      <c r="E617" s="384" t="s">
        <v>516</v>
      </c>
      <c r="F617" s="384">
        <v>3.7684135402029074E-6</v>
      </c>
      <c r="G617" s="401" t="s">
        <v>569</v>
      </c>
      <c r="H617" s="55" t="s">
        <v>519</v>
      </c>
      <c r="I617" s="389" t="s">
        <v>649</v>
      </c>
      <c r="J617" s="55" t="s">
        <v>522</v>
      </c>
      <c r="K617" s="55" t="s">
        <v>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85" zoomScaleNormal="85" workbookViewId="0">
      <selection sqref="A1:XFD1048576"/>
    </sheetView>
  </sheetViews>
  <sheetFormatPr defaultRowHeight="14.5" x14ac:dyDescent="0.35"/>
  <cols>
    <col min="1" max="2" width="17.36328125" style="522" customWidth="1"/>
    <col min="3" max="3" width="17.1796875" style="522" customWidth="1"/>
    <col min="4" max="4" width="14.7265625" style="522" customWidth="1"/>
    <col min="5" max="5" width="55.36328125" style="522" bestFit="1" customWidth="1"/>
    <col min="6" max="6" width="13.1796875" style="522" customWidth="1"/>
    <col min="7" max="7" width="14.7265625" style="522" customWidth="1"/>
    <col min="8" max="9" width="8.7265625" style="522"/>
    <col min="10" max="10" width="12.36328125" style="522" bestFit="1" customWidth="1"/>
    <col min="11" max="16384" width="8.7265625" style="522"/>
  </cols>
  <sheetData>
    <row r="1" spans="1:10" s="521" customFormat="1" ht="29" x14ac:dyDescent="0.35">
      <c r="A1" s="391" t="s">
        <v>686</v>
      </c>
      <c r="B1" s="391" t="s">
        <v>687</v>
      </c>
      <c r="C1" s="391" t="s">
        <v>495</v>
      </c>
      <c r="D1" s="391" t="s">
        <v>667</v>
      </c>
      <c r="E1" s="391" t="s">
        <v>521</v>
      </c>
    </row>
    <row r="2" spans="1:10" x14ac:dyDescent="0.35">
      <c r="A2" s="395" t="s">
        <v>506</v>
      </c>
      <c r="B2" s="395"/>
      <c r="C2" s="395" t="s">
        <v>666</v>
      </c>
      <c r="D2" s="520">
        <v>1.0000620635819033</v>
      </c>
      <c r="E2" s="395" t="s">
        <v>673</v>
      </c>
    </row>
    <row r="3" spans="1:10" x14ac:dyDescent="0.35">
      <c r="A3" s="395" t="s">
        <v>530</v>
      </c>
      <c r="B3" s="395"/>
      <c r="C3" s="395" t="s">
        <v>668</v>
      </c>
      <c r="D3" s="520">
        <v>1.0000621608803617</v>
      </c>
      <c r="E3" s="395" t="s">
        <v>672</v>
      </c>
    </row>
    <row r="4" spans="1:10" x14ac:dyDescent="0.35">
      <c r="A4" s="395" t="s">
        <v>534</v>
      </c>
      <c r="B4" s="395"/>
      <c r="C4" s="395"/>
      <c r="D4" s="520">
        <v>1.0000620635819033</v>
      </c>
      <c r="E4" s="395" t="s">
        <v>670</v>
      </c>
    </row>
    <row r="5" spans="1:10" x14ac:dyDescent="0.35">
      <c r="A5" s="395" t="s">
        <v>533</v>
      </c>
      <c r="B5" s="395"/>
      <c r="C5" s="395"/>
      <c r="D5" s="520">
        <v>1.0000620635819033</v>
      </c>
      <c r="E5" s="395" t="s">
        <v>671</v>
      </c>
    </row>
    <row r="6" spans="1:10" s="502" customFormat="1" x14ac:dyDescent="0.35">
      <c r="A6" s="396" t="s">
        <v>571</v>
      </c>
      <c r="B6" s="396" t="s">
        <v>689</v>
      </c>
      <c r="C6" s="396" t="s">
        <v>693</v>
      </c>
      <c r="D6" s="532">
        <v>1.0002259832907083</v>
      </c>
      <c r="E6" s="396" t="s">
        <v>688</v>
      </c>
      <c r="F6" s="354"/>
      <c r="J6" s="523"/>
    </row>
    <row r="7" spans="1:10" s="502" customFormat="1" x14ac:dyDescent="0.35">
      <c r="A7" s="396" t="s">
        <v>571</v>
      </c>
      <c r="B7" s="396" t="s">
        <v>596</v>
      </c>
      <c r="C7" s="396"/>
      <c r="D7" s="531">
        <v>1.0011299164535417</v>
      </c>
      <c r="E7" s="396" t="s">
        <v>688</v>
      </c>
      <c r="F7" s="354"/>
      <c r="G7" s="530"/>
      <c r="J7" s="523"/>
    </row>
    <row r="8" spans="1:10" s="502" customFormat="1" x14ac:dyDescent="0.35">
      <c r="A8" s="396" t="s">
        <v>542</v>
      </c>
      <c r="B8" s="396"/>
      <c r="C8" s="396"/>
      <c r="D8" s="531">
        <v>1</v>
      </c>
      <c r="E8" s="395" t="s">
        <v>690</v>
      </c>
      <c r="G8" s="530"/>
      <c r="J8" s="523"/>
    </row>
    <row r="9" spans="1:10" x14ac:dyDescent="0.35">
      <c r="A9" s="396" t="s">
        <v>541</v>
      </c>
      <c r="B9" s="396"/>
      <c r="C9" s="395"/>
      <c r="D9" s="520">
        <v>1</v>
      </c>
      <c r="E9" s="395" t="s">
        <v>691</v>
      </c>
      <c r="G9" s="530"/>
    </row>
    <row r="10" spans="1:10" x14ac:dyDescent="0.35">
      <c r="A10" s="396" t="s">
        <v>540</v>
      </c>
      <c r="B10" s="396"/>
      <c r="C10" s="395"/>
      <c r="D10" s="520">
        <v>1</v>
      </c>
      <c r="E10" s="395" t="s">
        <v>691</v>
      </c>
      <c r="G10" s="530"/>
    </row>
    <row r="11" spans="1:10" x14ac:dyDescent="0.35">
      <c r="A11" s="396" t="s">
        <v>544</v>
      </c>
      <c r="B11" s="396" t="s">
        <v>596</v>
      </c>
      <c r="C11" s="395"/>
      <c r="D11" s="520">
        <v>1</v>
      </c>
      <c r="E11" s="395" t="s">
        <v>692</v>
      </c>
      <c r="G11" s="530"/>
    </row>
    <row r="12" spans="1:10" x14ac:dyDescent="0.35">
      <c r="D12" s="5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opLeftCell="A6" workbookViewId="0">
      <selection activeCell="D21" sqref="D21"/>
    </sheetView>
  </sheetViews>
  <sheetFormatPr defaultRowHeight="14.5" x14ac:dyDescent="0.35"/>
  <cols>
    <col min="1" max="1" width="23.7265625" bestFit="1" customWidth="1"/>
    <col min="2" max="2" width="13.7265625" style="527" customWidth="1"/>
    <col min="3" max="3" width="16.1796875" style="527" bestFit="1" customWidth="1"/>
    <col min="4" max="4" width="34.26953125" style="527" bestFit="1" customWidth="1"/>
  </cols>
  <sheetData>
    <row r="1" spans="1:5" s="394" customFormat="1" x14ac:dyDescent="0.35">
      <c r="A1" s="391" t="s">
        <v>685</v>
      </c>
      <c r="B1" s="525" t="s">
        <v>495</v>
      </c>
      <c r="C1" s="525" t="s">
        <v>667</v>
      </c>
      <c r="D1" s="525" t="s">
        <v>521</v>
      </c>
    </row>
    <row r="2" spans="1:5" x14ac:dyDescent="0.35">
      <c r="A2" s="390" t="s">
        <v>545</v>
      </c>
      <c r="B2" s="526"/>
      <c r="C2" s="528">
        <v>1.0008132889003192</v>
      </c>
      <c r="D2" s="526" t="s">
        <v>669</v>
      </c>
    </row>
    <row r="3" spans="1:5" x14ac:dyDescent="0.35">
      <c r="A3" s="390" t="s">
        <v>549</v>
      </c>
      <c r="B3" s="526"/>
      <c r="C3" s="528">
        <v>1.0000440875118408</v>
      </c>
      <c r="D3" s="526" t="s">
        <v>675</v>
      </c>
    </row>
    <row r="4" spans="1:5" x14ac:dyDescent="0.35">
      <c r="A4" s="390" t="s">
        <v>550</v>
      </c>
      <c r="B4" s="526"/>
      <c r="C4" s="528">
        <v>1.0000577907384296</v>
      </c>
      <c r="D4" s="526" t="s">
        <v>674</v>
      </c>
    </row>
    <row r="5" spans="1:5" x14ac:dyDescent="0.35">
      <c r="A5" s="390" t="s">
        <v>551</v>
      </c>
      <c r="B5" s="526" t="s">
        <v>676</v>
      </c>
      <c r="C5" s="529">
        <v>1.0133322143377907</v>
      </c>
      <c r="D5" s="526" t="s">
        <v>677</v>
      </c>
      <c r="E5" s="528"/>
    </row>
    <row r="6" spans="1:5" x14ac:dyDescent="0.35">
      <c r="A6" s="390" t="s">
        <v>554</v>
      </c>
      <c r="B6" s="526"/>
      <c r="C6" s="529">
        <v>1.0002491498669328</v>
      </c>
      <c r="D6" s="526" t="s">
        <v>678</v>
      </c>
    </row>
    <row r="7" spans="1:5" x14ac:dyDescent="0.35">
      <c r="A7" s="390" t="s">
        <v>557</v>
      </c>
      <c r="B7" s="526"/>
      <c r="C7" s="529">
        <v>1.0000358118451151</v>
      </c>
      <c r="D7" s="526" t="s">
        <v>679</v>
      </c>
    </row>
    <row r="8" spans="1:5" x14ac:dyDescent="0.35">
      <c r="A8" s="390" t="s">
        <v>559</v>
      </c>
      <c r="B8" s="526"/>
      <c r="C8" s="529">
        <v>1</v>
      </c>
      <c r="D8" s="526" t="s">
        <v>680</v>
      </c>
    </row>
    <row r="9" spans="1:5" x14ac:dyDescent="0.35">
      <c r="A9" s="390" t="s">
        <v>561</v>
      </c>
      <c r="B9" s="526"/>
      <c r="C9" s="529">
        <v>1.0064920435537694</v>
      </c>
      <c r="D9" s="526" t="s">
        <v>681</v>
      </c>
    </row>
    <row r="10" spans="1:5" x14ac:dyDescent="0.35">
      <c r="A10" s="390" t="s">
        <v>565</v>
      </c>
      <c r="B10" s="526"/>
      <c r="C10" s="529">
        <v>1.0000445079755731</v>
      </c>
      <c r="D10" s="526" t="s">
        <v>682</v>
      </c>
    </row>
    <row r="11" spans="1:5" x14ac:dyDescent="0.35">
      <c r="A11" s="390" t="s">
        <v>582</v>
      </c>
      <c r="B11" s="526"/>
      <c r="C11" s="529">
        <v>1.0005044983835341</v>
      </c>
      <c r="D11" s="526" t="s">
        <v>683</v>
      </c>
    </row>
    <row r="12" spans="1:5" x14ac:dyDescent="0.35">
      <c r="A12" s="390" t="s">
        <v>596</v>
      </c>
      <c r="B12" s="526"/>
      <c r="C12" s="529">
        <v>1.0490000000000002</v>
      </c>
      <c r="D12" s="526" t="s">
        <v>684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93"/>
  <sheetViews>
    <sheetView topLeftCell="A73" zoomScale="55" zoomScaleNormal="55" workbookViewId="0">
      <selection activeCell="I82" sqref="I82:I98"/>
    </sheetView>
  </sheetViews>
  <sheetFormatPr defaultRowHeight="14.5" x14ac:dyDescent="0.35"/>
  <cols>
    <col min="1" max="1" width="34.81640625" customWidth="1"/>
    <col min="2" max="2" width="8.7265625" style="57"/>
    <col min="3" max="3" width="8.7265625" style="58"/>
    <col min="4" max="5" width="8.7265625" style="57"/>
    <col min="6" max="6" width="15.36328125" style="57" customWidth="1"/>
    <col min="7" max="8" width="8.7265625" style="57"/>
    <col min="9" max="9" width="18.453125" style="57" customWidth="1"/>
    <col min="10" max="10" width="8.7265625" style="57"/>
    <col min="11" max="11" width="21.90625" style="58" customWidth="1"/>
    <col min="12" max="12" width="12" style="57" customWidth="1"/>
    <col min="13" max="16" width="8.7265625" style="57"/>
    <col min="17" max="17" width="14.81640625" style="57" customWidth="1"/>
    <col min="18" max="18" width="8.7265625" style="58"/>
    <col min="19" max="22" width="8.7265625" style="57"/>
    <col min="23" max="23" width="11.90625" style="57" customWidth="1"/>
    <col min="24" max="24" width="8.7265625" style="57"/>
    <col min="25" max="25" width="8.7265625" style="58"/>
    <col min="26" max="31" width="8.7265625" style="57"/>
    <col min="32" max="32" width="8.7265625" style="58"/>
    <col min="33" max="33" width="8.7265625" style="57"/>
    <col min="34" max="34" width="11.90625" style="57" customWidth="1"/>
    <col min="35" max="35" width="8.7265625" style="58"/>
    <col min="36" max="37" width="8.7265625" style="57"/>
    <col min="38" max="38" width="8.7265625" style="58"/>
    <col min="39" max="39" width="8.7265625" style="57"/>
    <col min="45" max="45" width="10.54296875" customWidth="1"/>
  </cols>
  <sheetData>
    <row r="1" spans="1:46" s="350" customFormat="1" ht="29" customHeight="1" x14ac:dyDescent="0.35">
      <c r="A1" s="404" t="s">
        <v>664</v>
      </c>
      <c r="B1" s="405"/>
      <c r="C1" s="405"/>
      <c r="D1" s="405"/>
      <c r="E1" s="406"/>
      <c r="L1" s="407"/>
      <c r="U1" s="407"/>
      <c r="AB1" s="407"/>
      <c r="AE1" s="407"/>
      <c r="AH1" s="407"/>
      <c r="AO1" s="407"/>
    </row>
    <row r="2" spans="1:46" s="350" customFormat="1" ht="15.5" x14ac:dyDescent="0.35">
      <c r="A2" s="519" t="s">
        <v>665</v>
      </c>
      <c r="E2" s="417"/>
      <c r="L2" s="407"/>
      <c r="U2" s="407"/>
      <c r="AB2" s="407"/>
      <c r="AE2" s="407"/>
      <c r="AH2" s="407"/>
      <c r="AO2" s="407"/>
    </row>
    <row r="3" spans="1:46" s="350" customFormat="1" ht="15.5" x14ac:dyDescent="0.35">
      <c r="A3" s="408" t="s">
        <v>702</v>
      </c>
      <c r="B3" s="409"/>
      <c r="C3" s="409"/>
      <c r="D3" s="409"/>
      <c r="E3" s="410"/>
      <c r="G3" s="408" t="s">
        <v>703</v>
      </c>
      <c r="H3" s="409"/>
      <c r="I3" s="409"/>
      <c r="J3" s="409"/>
      <c r="K3" s="410"/>
      <c r="M3" s="408" t="s">
        <v>698</v>
      </c>
      <c r="N3" s="409"/>
      <c r="O3" s="409"/>
      <c r="P3" s="411"/>
      <c r="Q3" s="409"/>
      <c r="R3" s="409"/>
      <c r="S3" s="546" t="s">
        <v>701</v>
      </c>
      <c r="W3" s="349" t="s">
        <v>711</v>
      </c>
      <c r="Y3" s="407"/>
      <c r="AF3" s="407"/>
      <c r="AI3" s="407"/>
      <c r="AL3" s="407"/>
      <c r="AS3" s="407"/>
    </row>
    <row r="4" spans="1:46" s="412" customFormat="1" ht="91" x14ac:dyDescent="0.3">
      <c r="A4" s="412" t="s">
        <v>595</v>
      </c>
      <c r="B4" s="412" t="s">
        <v>594</v>
      </c>
      <c r="C4" s="412" t="s">
        <v>500</v>
      </c>
      <c r="D4" s="412" t="s">
        <v>501</v>
      </c>
      <c r="E4" s="412" t="s">
        <v>593</v>
      </c>
      <c r="F4" s="413"/>
      <c r="G4" s="500" t="s">
        <v>595</v>
      </c>
      <c r="H4" s="500" t="s">
        <v>594</v>
      </c>
      <c r="I4" s="500" t="s">
        <v>500</v>
      </c>
      <c r="J4" s="412" t="s">
        <v>501</v>
      </c>
      <c r="K4" s="412" t="s">
        <v>593</v>
      </c>
      <c r="M4" s="414" t="s">
        <v>594</v>
      </c>
      <c r="N4" s="414" t="s">
        <v>501</v>
      </c>
      <c r="O4" s="543" t="s">
        <v>710</v>
      </c>
      <c r="P4" s="545" t="s">
        <v>2</v>
      </c>
      <c r="Q4" s="545" t="s">
        <v>3</v>
      </c>
      <c r="R4" s="545" t="s">
        <v>4</v>
      </c>
      <c r="S4" s="545" t="s">
        <v>5</v>
      </c>
      <c r="T4" s="544" t="s">
        <v>6</v>
      </c>
      <c r="U4" s="544" t="s">
        <v>7</v>
      </c>
      <c r="V4" s="416"/>
      <c r="W4" s="553" t="s">
        <v>710</v>
      </c>
      <c r="X4" s="553" t="s">
        <v>2</v>
      </c>
      <c r="Y4" s="553" t="s">
        <v>3</v>
      </c>
      <c r="Z4" s="553" t="s">
        <v>4</v>
      </c>
      <c r="AA4" s="553" t="s">
        <v>5</v>
      </c>
      <c r="AB4" s="553" t="s">
        <v>6</v>
      </c>
      <c r="AC4" s="553" t="s">
        <v>7</v>
      </c>
      <c r="AF4" s="416"/>
      <c r="AI4" s="416"/>
      <c r="AP4" s="416"/>
    </row>
    <row r="5" spans="1:46" s="350" customFormat="1" x14ac:dyDescent="0.35">
      <c r="A5" s="350" t="s">
        <v>596</v>
      </c>
      <c r="B5" s="350" t="s">
        <v>507</v>
      </c>
      <c r="C5" s="350">
        <v>1.5044138393848361E-5</v>
      </c>
      <c r="D5" s="350" t="s">
        <v>603</v>
      </c>
      <c r="E5" s="417" t="s">
        <v>600</v>
      </c>
      <c r="F5" s="417"/>
      <c r="G5" s="502" t="s">
        <v>596</v>
      </c>
      <c r="H5" s="502" t="s">
        <v>507</v>
      </c>
      <c r="I5" s="502">
        <v>2.0858594069336603E-5</v>
      </c>
      <c r="J5" s="350" t="s">
        <v>603</v>
      </c>
      <c r="K5" s="417" t="s">
        <v>600</v>
      </c>
      <c r="M5" s="418" t="str">
        <f t="shared" ref="M5:M26" si="0">CONCATENATE(B5," from", " ", A5)</f>
        <v>voc from electricity</v>
      </c>
      <c r="N5" s="418" t="s">
        <v>628</v>
      </c>
      <c r="O5" s="419">
        <f t="shared" ref="O5:O15" si="1">$B$54*C5</f>
        <v>5.8253230355112269E-2</v>
      </c>
      <c r="P5" s="418">
        <f t="shared" ref="P5:P15" si="2">$H$54*I5</f>
        <v>-8.6438013823330884E-2</v>
      </c>
      <c r="Q5" s="420">
        <f t="shared" ref="Q5:Q15" si="3">$O$54*I5</f>
        <v>-4.9080271845149029E-2</v>
      </c>
      <c r="R5" s="420">
        <f t="shared" ref="R5:R15" si="4">$V$54*I5</f>
        <v>-2.9890365301359353E-2</v>
      </c>
      <c r="S5" s="420">
        <f t="shared" ref="S5:S15" si="5">$AC$54*I5</f>
        <v>-7.4465180827531672E-3</v>
      </c>
      <c r="T5" s="420">
        <f t="shared" ref="T5:T15" si="6">$AH$54*C5</f>
        <v>6.168096741477828E-4</v>
      </c>
      <c r="U5" s="420">
        <f t="shared" ref="U5:U15" si="7">$AK$54*C5</f>
        <v>2.1061793751387704E-3</v>
      </c>
      <c r="W5" s="554">
        <v>0.77198918379659187</v>
      </c>
      <c r="X5" s="555">
        <v>4.5277959012573216E-3</v>
      </c>
      <c r="Y5" s="556">
        <v>3.158288783513042E-2</v>
      </c>
      <c r="Z5" s="554">
        <v>4.731355881180882E-2</v>
      </c>
      <c r="AA5" s="554">
        <v>5.343437939207293E-3</v>
      </c>
      <c r="AB5" s="555">
        <v>6.8360207324172612E-2</v>
      </c>
      <c r="AC5" s="556">
        <v>7.0882928391831704E-2</v>
      </c>
      <c r="AD5" s="557"/>
      <c r="AG5" s="407"/>
      <c r="AJ5" s="407"/>
      <c r="AM5" s="407"/>
      <c r="AT5" s="407"/>
    </row>
    <row r="6" spans="1:46" s="350" customFormat="1" x14ac:dyDescent="0.35">
      <c r="A6" s="350" t="s">
        <v>596</v>
      </c>
      <c r="B6" s="421" t="s">
        <v>517</v>
      </c>
      <c r="C6" s="350">
        <v>4.7669977480988689E-5</v>
      </c>
      <c r="D6" s="350" t="s">
        <v>603</v>
      </c>
      <c r="E6" s="417" t="s">
        <v>600</v>
      </c>
      <c r="G6" s="502" t="s">
        <v>596</v>
      </c>
      <c r="H6" s="424" t="s">
        <v>517</v>
      </c>
      <c r="I6" s="502">
        <v>4.4923904686292524E-5</v>
      </c>
      <c r="J6" s="350" t="s">
        <v>603</v>
      </c>
      <c r="K6" s="417" t="s">
        <v>600</v>
      </c>
      <c r="M6" s="418" t="str">
        <f t="shared" si="0"/>
        <v>co from electricity</v>
      </c>
      <c r="N6" s="418" t="s">
        <v>628</v>
      </c>
      <c r="O6" s="419">
        <f t="shared" si="1"/>
        <v>0.18458552470898246</v>
      </c>
      <c r="P6" s="418">
        <f t="shared" si="2"/>
        <v>-0.18616466101999621</v>
      </c>
      <c r="Q6" s="420">
        <f t="shared" si="3"/>
        <v>-0.10570594772684631</v>
      </c>
      <c r="R6" s="420">
        <f t="shared" si="4"/>
        <v>-6.4375955415457181E-2</v>
      </c>
      <c r="S6" s="420">
        <f t="shared" si="5"/>
        <v>-1.603783397300643E-2</v>
      </c>
      <c r="T6" s="420">
        <f t="shared" si="6"/>
        <v>1.9544690767205361E-3</v>
      </c>
      <c r="U6" s="420">
        <f t="shared" si="7"/>
        <v>6.6737968473384165E-3</v>
      </c>
      <c r="Y6" s="407"/>
      <c r="AF6" s="407"/>
      <c r="AI6" s="407"/>
      <c r="AL6" s="407"/>
      <c r="AS6" s="407"/>
    </row>
    <row r="7" spans="1:46" s="350" customFormat="1" x14ac:dyDescent="0.35">
      <c r="A7" s="350" t="s">
        <v>596</v>
      </c>
      <c r="B7" s="421" t="s">
        <v>508</v>
      </c>
      <c r="C7" s="350">
        <v>9.3378949910595115E-5</v>
      </c>
      <c r="D7" s="350" t="s">
        <v>603</v>
      </c>
      <c r="E7" s="417" t="s">
        <v>600</v>
      </c>
      <c r="G7" s="502" t="s">
        <v>596</v>
      </c>
      <c r="H7" s="424" t="s">
        <v>508</v>
      </c>
      <c r="I7" s="502">
        <v>1.3719429296138637E-4</v>
      </c>
      <c r="J7" s="350" t="s">
        <v>603</v>
      </c>
      <c r="K7" s="417" t="s">
        <v>600</v>
      </c>
      <c r="M7" s="418" t="str">
        <f t="shared" si="0"/>
        <v>nox from electricity</v>
      </c>
      <c r="N7" s="418" t="s">
        <v>628</v>
      </c>
      <c r="O7" s="419">
        <f t="shared" si="1"/>
        <v>0.36157773460025355</v>
      </c>
      <c r="P7" s="418">
        <f t="shared" si="2"/>
        <v>-0.56853315003198512</v>
      </c>
      <c r="Q7" s="420">
        <f t="shared" si="3"/>
        <v>-0.32281817133814211</v>
      </c>
      <c r="R7" s="420">
        <f t="shared" si="4"/>
        <v>-0.19659942181366666</v>
      </c>
      <c r="S7" s="420">
        <f t="shared" si="5"/>
        <v>-4.8978362587214934E-2</v>
      </c>
      <c r="T7" s="420">
        <f t="shared" si="6"/>
        <v>3.8285369463343997E-3</v>
      </c>
      <c r="U7" s="420">
        <f t="shared" si="7"/>
        <v>1.3073052987483316E-2</v>
      </c>
      <c r="Y7" s="407"/>
      <c r="AF7" s="407"/>
      <c r="AI7" s="407"/>
      <c r="AL7" s="407"/>
      <c r="AS7" s="407"/>
    </row>
    <row r="8" spans="1:46" s="350" customFormat="1" x14ac:dyDescent="0.35">
      <c r="A8" s="350" t="s">
        <v>596</v>
      </c>
      <c r="B8" s="421" t="s">
        <v>509</v>
      </c>
      <c r="C8" s="350">
        <v>1.6772415558122596E-5</v>
      </c>
      <c r="D8" s="350" t="s">
        <v>603</v>
      </c>
      <c r="E8" s="417" t="s">
        <v>600</v>
      </c>
      <c r="G8" s="502" t="s">
        <v>596</v>
      </c>
      <c r="H8" s="424" t="s">
        <v>509</v>
      </c>
      <c r="I8" s="502">
        <v>3.1638547885823621E-5</v>
      </c>
      <c r="J8" s="350" t="s">
        <v>603</v>
      </c>
      <c r="K8" s="417" t="s">
        <v>600</v>
      </c>
      <c r="M8" s="418" t="str">
        <f t="shared" si="0"/>
        <v>pm10 from electricity</v>
      </c>
      <c r="N8" s="418" t="s">
        <v>628</v>
      </c>
      <c r="O8" s="419">
        <f t="shared" si="1"/>
        <v>6.4945386803840155E-2</v>
      </c>
      <c r="P8" s="418">
        <f t="shared" si="2"/>
        <v>-0.13111014243885308</v>
      </c>
      <c r="Q8" s="420">
        <f t="shared" si="3"/>
        <v>-7.4445503175342986E-2</v>
      </c>
      <c r="R8" s="420">
        <f t="shared" si="4"/>
        <v>-4.5338039120385247E-2</v>
      </c>
      <c r="S8" s="420">
        <f t="shared" si="5"/>
        <v>-1.1294961595239033E-2</v>
      </c>
      <c r="T8" s="420">
        <f t="shared" si="6"/>
        <v>6.8766903788302638E-4</v>
      </c>
      <c r="U8" s="420">
        <f t="shared" si="7"/>
        <v>2.3481381781371635E-3</v>
      </c>
      <c r="Y8" s="407"/>
      <c r="AF8" s="407"/>
      <c r="AI8" s="407"/>
      <c r="AL8" s="407"/>
      <c r="AS8" s="407"/>
    </row>
    <row r="9" spans="1:46" s="350" customFormat="1" x14ac:dyDescent="0.35">
      <c r="A9" s="350" t="s">
        <v>596</v>
      </c>
      <c r="B9" s="421" t="s">
        <v>510</v>
      </c>
      <c r="C9" s="350">
        <v>7.2671743408093681E-6</v>
      </c>
      <c r="D9" s="350" t="s">
        <v>603</v>
      </c>
      <c r="E9" s="417" t="s">
        <v>600</v>
      </c>
      <c r="G9" s="502" t="s">
        <v>596</v>
      </c>
      <c r="H9" s="424" t="s">
        <v>510</v>
      </c>
      <c r="I9" s="502">
        <v>1.290329116874943E-5</v>
      </c>
      <c r="J9" s="350" t="s">
        <v>603</v>
      </c>
      <c r="K9" s="417" t="s">
        <v>600</v>
      </c>
      <c r="M9" s="418" t="str">
        <f t="shared" si="0"/>
        <v>pm2.5 from electricity</v>
      </c>
      <c r="N9" s="418" t="s">
        <v>628</v>
      </c>
      <c r="O9" s="419">
        <f t="shared" si="1"/>
        <v>2.8139622876577234E-2</v>
      </c>
      <c r="P9" s="418">
        <f t="shared" si="2"/>
        <v>-5.3471238603297638E-2</v>
      </c>
      <c r="Q9" s="420">
        <f t="shared" si="3"/>
        <v>-3.0361444120067409E-2</v>
      </c>
      <c r="R9" s="420">
        <f t="shared" si="4"/>
        <v>-1.8490416244817932E-2</v>
      </c>
      <c r="S9" s="420">
        <f t="shared" si="5"/>
        <v>-4.6064749472435468E-3</v>
      </c>
      <c r="T9" s="420">
        <f t="shared" si="6"/>
        <v>2.9795414797318407E-4</v>
      </c>
      <c r="U9" s="420">
        <f t="shared" si="7"/>
        <v>1.0174044077133114E-3</v>
      </c>
      <c r="Y9" s="407"/>
      <c r="AF9" s="407"/>
      <c r="AI9" s="407"/>
      <c r="AL9" s="407"/>
      <c r="AS9" s="407"/>
    </row>
    <row r="10" spans="1:46" s="350" customFormat="1" x14ac:dyDescent="0.35">
      <c r="A10" s="350" t="s">
        <v>596</v>
      </c>
      <c r="B10" s="421" t="s">
        <v>511</v>
      </c>
      <c r="C10" s="350">
        <v>2.2965892947908565E-4</v>
      </c>
      <c r="D10" s="350" t="s">
        <v>603</v>
      </c>
      <c r="E10" s="417" t="s">
        <v>600</v>
      </c>
      <c r="G10" s="502" t="s">
        <v>596</v>
      </c>
      <c r="H10" s="424" t="s">
        <v>511</v>
      </c>
      <c r="I10" s="502">
        <v>5.1453983424932278E-4</v>
      </c>
      <c r="J10" s="350" t="s">
        <v>603</v>
      </c>
      <c r="K10" s="417" t="s">
        <v>600</v>
      </c>
      <c r="M10" s="418" t="str">
        <f t="shared" si="0"/>
        <v>sox from electricity</v>
      </c>
      <c r="N10" s="418" t="s">
        <v>628</v>
      </c>
      <c r="O10" s="419">
        <f t="shared" si="1"/>
        <v>0.88927489044664443</v>
      </c>
      <c r="P10" s="418">
        <f t="shared" si="2"/>
        <v>-2.1322530731291938</v>
      </c>
      <c r="Q10" s="420">
        <f t="shared" si="3"/>
        <v>-1.2107122299886566</v>
      </c>
      <c r="R10" s="420">
        <f t="shared" si="4"/>
        <v>-0.73733558247927955</v>
      </c>
      <c r="S10" s="420">
        <f t="shared" si="5"/>
        <v>-0.18369072082700824</v>
      </c>
      <c r="T10" s="420">
        <f t="shared" si="6"/>
        <v>9.4160161086425109E-3</v>
      </c>
      <c r="U10" s="420">
        <f t="shared" si="7"/>
        <v>3.2152250127071992E-2</v>
      </c>
      <c r="Y10" s="407"/>
      <c r="AF10" s="407"/>
      <c r="AI10" s="407"/>
      <c r="AL10" s="407"/>
      <c r="AS10" s="407"/>
    </row>
    <row r="11" spans="1:46" s="350" customFormat="1" x14ac:dyDescent="0.35">
      <c r="A11" s="350" t="s">
        <v>596</v>
      </c>
      <c r="B11" s="421" t="s">
        <v>512</v>
      </c>
      <c r="C11" s="350">
        <v>5.968394161730701E-7</v>
      </c>
      <c r="D11" s="350" t="s">
        <v>603</v>
      </c>
      <c r="E11" s="417" t="s">
        <v>600</v>
      </c>
      <c r="G11" s="502" t="s">
        <v>596</v>
      </c>
      <c r="H11" s="424" t="s">
        <v>512</v>
      </c>
      <c r="I11" s="502">
        <v>7.0486774189146204E-7</v>
      </c>
      <c r="J11" s="350" t="s">
        <v>603</v>
      </c>
      <c r="K11" s="417" t="s">
        <v>600</v>
      </c>
      <c r="M11" s="418" t="str">
        <f t="shared" si="0"/>
        <v>bc from electricity</v>
      </c>
      <c r="N11" s="418" t="s">
        <v>628</v>
      </c>
      <c r="O11" s="419">
        <f t="shared" si="1"/>
        <v>2.3110545173897989E-3</v>
      </c>
      <c r="P11" s="418">
        <f t="shared" si="2"/>
        <v>-2.9209719223982186E-3</v>
      </c>
      <c r="Q11" s="420">
        <f t="shared" si="3"/>
        <v>-1.6585537966706102E-3</v>
      </c>
      <c r="R11" s="420">
        <f t="shared" si="4"/>
        <v>-1.0100754741304652E-3</v>
      </c>
      <c r="S11" s="420">
        <f t="shared" si="5"/>
        <v>-2.5163778385525195E-4</v>
      </c>
      <c r="T11" s="420">
        <f t="shared" si="6"/>
        <v>2.4470416063095873E-5</v>
      </c>
      <c r="U11" s="420">
        <f t="shared" si="7"/>
        <v>8.3557518264229817E-5</v>
      </c>
      <c r="Y11" s="407"/>
      <c r="AF11" s="407"/>
      <c r="AI11" s="407"/>
      <c r="AL11" s="407"/>
      <c r="AS11" s="407"/>
    </row>
    <row r="12" spans="1:46" s="350" customFormat="1" x14ac:dyDescent="0.35">
      <c r="A12" s="350" t="s">
        <v>596</v>
      </c>
      <c r="B12" s="421" t="s">
        <v>513</v>
      </c>
      <c r="C12" s="350">
        <v>1.4088484061006906E-6</v>
      </c>
      <c r="D12" s="350" t="s">
        <v>603</v>
      </c>
      <c r="E12" s="417" t="s">
        <v>600</v>
      </c>
      <c r="G12" s="502" t="s">
        <v>596</v>
      </c>
      <c r="H12" s="424" t="s">
        <v>513</v>
      </c>
      <c r="I12" s="502">
        <v>1.6841099615173909E-6</v>
      </c>
      <c r="J12" s="350" t="s">
        <v>603</v>
      </c>
      <c r="K12" s="417" t="s">
        <v>600</v>
      </c>
      <c r="M12" s="418" t="str">
        <f t="shared" si="0"/>
        <v>oc from electricity</v>
      </c>
      <c r="N12" s="418" t="s">
        <v>628</v>
      </c>
      <c r="O12" s="419">
        <f t="shared" si="1"/>
        <v>5.4552788991608309E-3</v>
      </c>
      <c r="P12" s="418">
        <f t="shared" si="2"/>
        <v>-6.9789516805280677E-3</v>
      </c>
      <c r="Q12" s="420">
        <f t="shared" si="3"/>
        <v>-3.9627107394504205E-3</v>
      </c>
      <c r="R12" s="420">
        <f t="shared" si="4"/>
        <v>-2.4133295748544211E-3</v>
      </c>
      <c r="S12" s="420">
        <f t="shared" si="5"/>
        <v>-6.0122725626170854E-4</v>
      </c>
      <c r="T12" s="420">
        <f t="shared" si="6"/>
        <v>5.7762784650128312E-5</v>
      </c>
      <c r="U12" s="420">
        <f t="shared" si="7"/>
        <v>1.972387768540967E-4</v>
      </c>
      <c r="Y12" s="407"/>
      <c r="AF12" s="407"/>
      <c r="AI12" s="407"/>
      <c r="AL12" s="407"/>
      <c r="AS12" s="407"/>
    </row>
    <row r="13" spans="1:46" s="350" customFormat="1" x14ac:dyDescent="0.35">
      <c r="A13" s="350" t="s">
        <v>596</v>
      </c>
      <c r="B13" s="421" t="s">
        <v>514</v>
      </c>
      <c r="C13" s="350">
        <v>2.6395530426583986E-4</v>
      </c>
      <c r="D13" s="350" t="s">
        <v>603</v>
      </c>
      <c r="E13" s="417" t="s">
        <v>600</v>
      </c>
      <c r="G13" s="502" t="s">
        <v>596</v>
      </c>
      <c r="H13" s="424" t="s">
        <v>514</v>
      </c>
      <c r="I13" s="502">
        <v>3.3511778563756272E-4</v>
      </c>
      <c r="J13" s="350" t="s">
        <v>603</v>
      </c>
      <c r="K13" s="417" t="s">
        <v>600</v>
      </c>
      <c r="M13" s="418" t="str">
        <f t="shared" si="0"/>
        <v>ch4 from electricity</v>
      </c>
      <c r="N13" s="418" t="s">
        <v>628</v>
      </c>
      <c r="O13" s="419">
        <f t="shared" si="1"/>
        <v>1.0220757573686745</v>
      </c>
      <c r="P13" s="418">
        <f t="shared" si="2"/>
        <v>-1.38872810368206</v>
      </c>
      <c r="Q13" s="420">
        <f t="shared" si="3"/>
        <v>-0.78853214960518503</v>
      </c>
      <c r="R13" s="420">
        <f t="shared" si="4"/>
        <v>-0.48022378681862737</v>
      </c>
      <c r="S13" s="420">
        <f t="shared" si="5"/>
        <v>-0.11963704947260989</v>
      </c>
      <c r="T13" s="420">
        <f t="shared" si="6"/>
        <v>1.0822167474899435E-2</v>
      </c>
      <c r="U13" s="420">
        <f t="shared" si="7"/>
        <v>3.6953742597217579E-2</v>
      </c>
      <c r="Y13" s="407"/>
      <c r="AF13" s="407"/>
      <c r="AI13" s="407"/>
      <c r="AL13" s="407"/>
      <c r="AS13" s="407"/>
    </row>
    <row r="14" spans="1:46" s="350" customFormat="1" x14ac:dyDescent="0.35">
      <c r="A14" s="350" t="s">
        <v>596</v>
      </c>
      <c r="B14" s="421" t="s">
        <v>515</v>
      </c>
      <c r="C14" s="350">
        <v>2.085469914819236E-6</v>
      </c>
      <c r="D14" s="350" t="s">
        <v>603</v>
      </c>
      <c r="E14" s="417" t="s">
        <v>600</v>
      </c>
      <c r="G14" s="502" t="s">
        <v>596</v>
      </c>
      <c r="H14" s="424" t="s">
        <v>515</v>
      </c>
      <c r="I14" s="502">
        <v>4.0090464324206153E-6</v>
      </c>
      <c r="J14" s="350" t="s">
        <v>603</v>
      </c>
      <c r="K14" s="417" t="s">
        <v>600</v>
      </c>
      <c r="M14" s="418" t="str">
        <f t="shared" si="0"/>
        <v>n2o from electricity</v>
      </c>
      <c r="N14" s="418" t="s">
        <v>628</v>
      </c>
      <c r="O14" s="419">
        <f t="shared" si="1"/>
        <v>8.0752620167531437E-3</v>
      </c>
      <c r="P14" s="418">
        <f t="shared" si="2"/>
        <v>-1.661348841595103E-2</v>
      </c>
      <c r="Q14" s="420">
        <f t="shared" si="3"/>
        <v>-9.433286255485708E-3</v>
      </c>
      <c r="R14" s="420">
        <f t="shared" si="4"/>
        <v>-5.7449635376587418E-3</v>
      </c>
      <c r="S14" s="420">
        <f t="shared" si="5"/>
        <v>-1.4312295763741598E-3</v>
      </c>
      <c r="T14" s="420">
        <f t="shared" si="6"/>
        <v>8.5504266507588676E-5</v>
      </c>
      <c r="U14" s="420">
        <f t="shared" si="7"/>
        <v>2.9196578807469306E-4</v>
      </c>
      <c r="Y14" s="407"/>
      <c r="AF14" s="407"/>
      <c r="AI14" s="407"/>
      <c r="AL14" s="407"/>
      <c r="AS14" s="407"/>
    </row>
    <row r="15" spans="1:46" s="350" customFormat="1" x14ac:dyDescent="0.35">
      <c r="A15" s="350" t="s">
        <v>596</v>
      </c>
      <c r="B15" s="421" t="s">
        <v>516</v>
      </c>
      <c r="C15" s="350">
        <v>0.13308017250777757</v>
      </c>
      <c r="D15" s="350" t="s">
        <v>603</v>
      </c>
      <c r="E15" s="350" t="s">
        <v>601</v>
      </c>
      <c r="G15" s="502" t="s">
        <v>596</v>
      </c>
      <c r="H15" s="424" t="s">
        <v>516</v>
      </c>
      <c r="I15" s="502">
        <v>0.23322079491808931</v>
      </c>
      <c r="J15" s="350" t="s">
        <v>603</v>
      </c>
      <c r="K15" s="350" t="s">
        <v>704</v>
      </c>
      <c r="M15" s="418" t="str">
        <f t="shared" si="0"/>
        <v>co2 from electricity</v>
      </c>
      <c r="N15" s="418" t="s">
        <v>628</v>
      </c>
      <c r="O15" s="419">
        <f t="shared" si="1"/>
        <v>515.30700807456196</v>
      </c>
      <c r="P15" s="418">
        <f t="shared" si="2"/>
        <v>-966.46697414056212</v>
      </c>
      <c r="Q15" s="420">
        <f t="shared" si="3"/>
        <v>-548.76853044226414</v>
      </c>
      <c r="R15" s="420">
        <f t="shared" si="4"/>
        <v>-334.20539911762199</v>
      </c>
      <c r="S15" s="420">
        <f t="shared" si="5"/>
        <v>-83.259823785757888</v>
      </c>
      <c r="T15" s="420">
        <f t="shared" si="6"/>
        <v>5.4562870728188804</v>
      </c>
      <c r="U15" s="420">
        <f t="shared" si="7"/>
        <v>18.631224151088858</v>
      </c>
      <c r="Y15" s="407"/>
      <c r="AF15" s="407"/>
      <c r="AI15" s="407"/>
      <c r="AL15" s="407"/>
      <c r="AS15" s="407"/>
    </row>
    <row r="16" spans="1:46" s="350" customFormat="1" x14ac:dyDescent="0.35">
      <c r="A16" s="350" t="s">
        <v>597</v>
      </c>
      <c r="B16" s="350" t="s">
        <v>507</v>
      </c>
      <c r="C16" s="350">
        <v>1.0333167819328801E-5</v>
      </c>
      <c r="D16" s="350" t="s">
        <v>604</v>
      </c>
      <c r="E16" s="417" t="s">
        <v>600</v>
      </c>
      <c r="G16" s="502"/>
      <c r="H16" s="502"/>
      <c r="I16" s="502"/>
      <c r="K16" s="417"/>
      <c r="M16" s="418" t="str">
        <f t="shared" si="0"/>
        <v>voc from h2</v>
      </c>
      <c r="N16" s="418" t="s">
        <v>628</v>
      </c>
      <c r="O16" s="419"/>
      <c r="P16" s="418"/>
      <c r="Q16" s="420"/>
      <c r="R16" s="418"/>
      <c r="S16" s="418"/>
      <c r="T16" s="418"/>
      <c r="U16" s="418"/>
      <c r="Y16" s="407"/>
      <c r="AF16" s="407"/>
      <c r="AI16" s="407"/>
      <c r="AL16" s="407"/>
      <c r="AS16" s="407"/>
    </row>
    <row r="17" spans="1:45" s="350" customFormat="1" x14ac:dyDescent="0.35">
      <c r="A17" s="350" t="s">
        <v>597</v>
      </c>
      <c r="B17" s="421" t="s">
        <v>517</v>
      </c>
      <c r="C17" s="350">
        <v>1.6946156527293992E-5</v>
      </c>
      <c r="D17" s="350" t="s">
        <v>604</v>
      </c>
      <c r="E17" s="417" t="s">
        <v>600</v>
      </c>
      <c r="G17" s="502"/>
      <c r="H17" s="424"/>
      <c r="I17" s="502"/>
      <c r="K17" s="417"/>
      <c r="M17" s="418" t="str">
        <f t="shared" si="0"/>
        <v>co from h2</v>
      </c>
      <c r="N17" s="418" t="s">
        <v>628</v>
      </c>
      <c r="O17" s="419"/>
      <c r="P17" s="418"/>
      <c r="Q17" s="420"/>
      <c r="R17" s="418"/>
      <c r="S17" s="418"/>
      <c r="T17" s="418"/>
      <c r="U17" s="418"/>
      <c r="Y17" s="407"/>
      <c r="AF17" s="407"/>
      <c r="AI17" s="407"/>
      <c r="AL17" s="407"/>
      <c r="AS17" s="407"/>
    </row>
    <row r="18" spans="1:45" s="350" customFormat="1" x14ac:dyDescent="0.35">
      <c r="A18" s="350" t="s">
        <v>597</v>
      </c>
      <c r="B18" s="421" t="s">
        <v>508</v>
      </c>
      <c r="C18" s="350">
        <v>2.5486303833811076E-5</v>
      </c>
      <c r="D18" s="350" t="s">
        <v>604</v>
      </c>
      <c r="E18" s="417" t="s">
        <v>600</v>
      </c>
      <c r="G18" s="502"/>
      <c r="H18" s="424"/>
      <c r="I18" s="502"/>
      <c r="K18" s="417"/>
      <c r="M18" s="418" t="str">
        <f t="shared" si="0"/>
        <v>nox from h2</v>
      </c>
      <c r="N18" s="418" t="s">
        <v>628</v>
      </c>
      <c r="O18" s="419"/>
      <c r="P18" s="418"/>
      <c r="Q18" s="420"/>
      <c r="R18" s="418"/>
      <c r="S18" s="418"/>
      <c r="T18" s="418"/>
      <c r="U18" s="418"/>
      <c r="Y18" s="407"/>
      <c r="AF18" s="407"/>
      <c r="AI18" s="407"/>
      <c r="AL18" s="407"/>
      <c r="AS18" s="407"/>
    </row>
    <row r="19" spans="1:45" s="350" customFormat="1" x14ac:dyDescent="0.35">
      <c r="A19" s="350" t="s">
        <v>597</v>
      </c>
      <c r="B19" s="421" t="s">
        <v>509</v>
      </c>
      <c r="C19" s="350">
        <v>2.93416485124248E-6</v>
      </c>
      <c r="D19" s="350" t="s">
        <v>604</v>
      </c>
      <c r="E19" s="417" t="s">
        <v>600</v>
      </c>
      <c r="G19" s="502"/>
      <c r="H19" s="424"/>
      <c r="I19" s="502"/>
      <c r="K19" s="417"/>
      <c r="M19" s="418" t="str">
        <f t="shared" si="0"/>
        <v>pm10 from h2</v>
      </c>
      <c r="N19" s="418" t="s">
        <v>628</v>
      </c>
      <c r="O19" s="419"/>
      <c r="P19" s="418"/>
      <c r="Q19" s="420"/>
      <c r="R19" s="418"/>
      <c r="S19" s="418"/>
      <c r="T19" s="418"/>
      <c r="U19" s="418"/>
      <c r="Y19" s="407"/>
      <c r="AF19" s="407"/>
      <c r="AI19" s="407"/>
      <c r="AL19" s="407"/>
      <c r="AS19" s="407"/>
    </row>
    <row r="20" spans="1:45" s="350" customFormat="1" x14ac:dyDescent="0.35">
      <c r="A20" s="350" t="s">
        <v>597</v>
      </c>
      <c r="B20" s="421" t="s">
        <v>510</v>
      </c>
      <c r="C20" s="350">
        <v>2.7648616863662144E-6</v>
      </c>
      <c r="D20" s="350" t="s">
        <v>604</v>
      </c>
      <c r="E20" s="417" t="s">
        <v>600</v>
      </c>
      <c r="G20" s="502"/>
      <c r="H20" s="424"/>
      <c r="I20" s="502"/>
      <c r="K20" s="417"/>
      <c r="M20" s="418" t="str">
        <f t="shared" si="0"/>
        <v>pm2.5 from h2</v>
      </c>
      <c r="N20" s="418" t="s">
        <v>628</v>
      </c>
      <c r="O20" s="419"/>
      <c r="P20" s="418"/>
      <c r="Q20" s="420"/>
      <c r="R20" s="418"/>
      <c r="S20" s="418"/>
      <c r="T20" s="418"/>
      <c r="U20" s="418"/>
      <c r="Y20" s="407"/>
      <c r="AF20" s="407"/>
      <c r="AI20" s="407"/>
      <c r="AL20" s="407"/>
      <c r="AS20" s="407"/>
    </row>
    <row r="21" spans="1:45" s="350" customFormat="1" x14ac:dyDescent="0.35">
      <c r="A21" s="350" t="s">
        <v>597</v>
      </c>
      <c r="B21" s="421" t="s">
        <v>511</v>
      </c>
      <c r="C21" s="350">
        <v>1.5224234585689231E-5</v>
      </c>
      <c r="D21" s="350" t="s">
        <v>604</v>
      </c>
      <c r="E21" s="417" t="s">
        <v>600</v>
      </c>
      <c r="G21" s="502"/>
      <c r="H21" s="424"/>
      <c r="I21" s="502"/>
      <c r="K21" s="417"/>
      <c r="M21" s="418" t="str">
        <f t="shared" si="0"/>
        <v>sox from h2</v>
      </c>
      <c r="N21" s="418" t="s">
        <v>628</v>
      </c>
      <c r="O21" s="419"/>
      <c r="P21" s="418"/>
      <c r="Q21" s="420"/>
      <c r="R21" s="418"/>
      <c r="S21" s="418"/>
      <c r="T21" s="418"/>
      <c r="U21" s="418"/>
      <c r="Y21" s="407"/>
      <c r="AF21" s="407"/>
      <c r="AI21" s="407"/>
      <c r="AL21" s="407"/>
      <c r="AS21" s="407"/>
    </row>
    <row r="22" spans="1:45" s="350" customFormat="1" x14ac:dyDescent="0.35">
      <c r="A22" s="350" t="s">
        <v>597</v>
      </c>
      <c r="B22" s="421" t="s">
        <v>512</v>
      </c>
      <c r="C22" s="350">
        <v>3.7494638348416479E-7</v>
      </c>
      <c r="D22" s="350" t="s">
        <v>604</v>
      </c>
      <c r="E22" s="417" t="s">
        <v>600</v>
      </c>
      <c r="G22" s="502"/>
      <c r="H22" s="424"/>
      <c r="I22" s="502"/>
      <c r="K22" s="417"/>
      <c r="M22" s="418" t="str">
        <f t="shared" si="0"/>
        <v>bc from h2</v>
      </c>
      <c r="N22" s="418" t="s">
        <v>628</v>
      </c>
      <c r="O22" s="419"/>
      <c r="P22" s="418"/>
      <c r="Q22" s="420"/>
      <c r="R22" s="418"/>
      <c r="S22" s="418"/>
      <c r="T22" s="418"/>
      <c r="U22" s="418"/>
      <c r="Y22" s="407"/>
      <c r="AF22" s="407"/>
      <c r="AI22" s="407"/>
      <c r="AL22" s="407"/>
      <c r="AS22" s="407"/>
    </row>
    <row r="23" spans="1:45" s="350" customFormat="1" x14ac:dyDescent="0.35">
      <c r="A23" s="350" t="s">
        <v>597</v>
      </c>
      <c r="B23" s="421" t="s">
        <v>513</v>
      </c>
      <c r="C23" s="350">
        <v>7.497579556321201E-7</v>
      </c>
      <c r="D23" s="350" t="s">
        <v>604</v>
      </c>
      <c r="E23" s="417" t="s">
        <v>600</v>
      </c>
      <c r="G23" s="502"/>
      <c r="H23" s="424"/>
      <c r="I23" s="502"/>
      <c r="K23" s="417"/>
      <c r="M23" s="418" t="str">
        <f t="shared" si="0"/>
        <v>oc from h2</v>
      </c>
      <c r="N23" s="418" t="s">
        <v>628</v>
      </c>
      <c r="O23" s="419"/>
      <c r="P23" s="418"/>
      <c r="Q23" s="420"/>
      <c r="R23" s="418"/>
      <c r="S23" s="418"/>
      <c r="T23" s="418"/>
      <c r="U23" s="418"/>
      <c r="Y23" s="407"/>
      <c r="AF23" s="407"/>
      <c r="AI23" s="407"/>
      <c r="AL23" s="407"/>
      <c r="AS23" s="407"/>
    </row>
    <row r="24" spans="1:45" s="350" customFormat="1" x14ac:dyDescent="0.35">
      <c r="A24" s="350" t="s">
        <v>597</v>
      </c>
      <c r="B24" s="421" t="s">
        <v>514</v>
      </c>
      <c r="C24" s="350">
        <v>2.0355243007445781E-4</v>
      </c>
      <c r="D24" s="350" t="s">
        <v>604</v>
      </c>
      <c r="E24" s="417" t="s">
        <v>600</v>
      </c>
      <c r="G24" s="502"/>
      <c r="H24" s="424"/>
      <c r="I24" s="502"/>
      <c r="K24" s="417"/>
      <c r="M24" s="418" t="str">
        <f t="shared" si="0"/>
        <v>ch4 from h2</v>
      </c>
      <c r="N24" s="418" t="s">
        <v>628</v>
      </c>
      <c r="O24" s="419"/>
      <c r="P24" s="418"/>
      <c r="Q24" s="420"/>
      <c r="R24" s="418"/>
      <c r="S24" s="418"/>
      <c r="T24" s="418"/>
      <c r="U24" s="418"/>
      <c r="Y24" s="407"/>
      <c r="AF24" s="407"/>
      <c r="AI24" s="407"/>
      <c r="AL24" s="407"/>
      <c r="AS24" s="407"/>
    </row>
    <row r="25" spans="1:45" s="350" customFormat="1" x14ac:dyDescent="0.35">
      <c r="A25" s="350" t="s">
        <v>597</v>
      </c>
      <c r="B25" s="421" t="s">
        <v>515</v>
      </c>
      <c r="C25" s="350">
        <v>5.8436914656886474E-7</v>
      </c>
      <c r="D25" s="350" t="s">
        <v>604</v>
      </c>
      <c r="E25" s="417" t="s">
        <v>600</v>
      </c>
      <c r="G25" s="502"/>
      <c r="H25" s="424"/>
      <c r="I25" s="502"/>
      <c r="K25" s="417"/>
      <c r="M25" s="418" t="str">
        <f t="shared" si="0"/>
        <v>n2o from h2</v>
      </c>
      <c r="N25" s="418" t="s">
        <v>628</v>
      </c>
      <c r="O25" s="419"/>
      <c r="P25" s="418"/>
      <c r="Q25" s="420"/>
      <c r="R25" s="418"/>
      <c r="S25" s="418"/>
      <c r="T25" s="418"/>
      <c r="U25" s="418"/>
      <c r="Y25" s="407"/>
      <c r="AF25" s="407"/>
      <c r="AI25" s="407"/>
      <c r="AL25" s="407"/>
      <c r="AS25" s="407"/>
    </row>
    <row r="26" spans="1:45" s="350" customFormat="1" x14ac:dyDescent="0.35">
      <c r="A26" s="350" t="s">
        <v>597</v>
      </c>
      <c r="B26" s="421" t="s">
        <v>516</v>
      </c>
      <c r="C26" s="350">
        <v>7.8399733293996687E-2</v>
      </c>
      <c r="D26" s="350" t="s">
        <v>604</v>
      </c>
      <c r="E26" s="417" t="s">
        <v>599</v>
      </c>
      <c r="G26" s="502"/>
      <c r="H26" s="424"/>
      <c r="I26" s="502"/>
      <c r="K26" s="417"/>
      <c r="M26" s="418" t="str">
        <f t="shared" si="0"/>
        <v>co2 from h2</v>
      </c>
      <c r="N26" s="418" t="s">
        <v>628</v>
      </c>
      <c r="O26" s="419"/>
      <c r="P26" s="418"/>
      <c r="Q26" s="420"/>
      <c r="R26" s="418"/>
      <c r="S26" s="418"/>
      <c r="T26" s="418"/>
      <c r="U26" s="418"/>
      <c r="Y26" s="407"/>
      <c r="AF26" s="407"/>
      <c r="AI26" s="407"/>
      <c r="AL26" s="407"/>
      <c r="AS26" s="407"/>
    </row>
    <row r="27" spans="1:45" s="350" customFormat="1" x14ac:dyDescent="0.35">
      <c r="A27" s="350" t="s">
        <v>598</v>
      </c>
      <c r="B27" s="350" t="s">
        <v>507</v>
      </c>
      <c r="C27" s="350">
        <v>1.1921136289292997E-5</v>
      </c>
      <c r="D27" s="350" t="s">
        <v>605</v>
      </c>
      <c r="E27" s="417" t="s">
        <v>600</v>
      </c>
      <c r="G27" s="422"/>
      <c r="H27" s="502"/>
      <c r="I27" s="502"/>
      <c r="K27" s="423"/>
      <c r="M27" s="407"/>
      <c r="U27" s="407"/>
      <c r="AB27" s="407"/>
      <c r="AE27" s="407"/>
      <c r="AH27" s="407"/>
      <c r="AO27" s="407"/>
    </row>
    <row r="28" spans="1:45" s="350" customFormat="1" x14ac:dyDescent="0.35">
      <c r="A28" s="350" t="s">
        <v>598</v>
      </c>
      <c r="B28" s="421" t="s">
        <v>517</v>
      </c>
      <c r="C28" s="350">
        <v>4.6476039810074237E-5</v>
      </c>
      <c r="D28" s="350" t="s">
        <v>605</v>
      </c>
      <c r="E28" s="417" t="s">
        <v>600</v>
      </c>
      <c r="K28" s="423"/>
      <c r="M28" s="407"/>
      <c r="U28" s="407"/>
      <c r="AB28" s="407"/>
      <c r="AE28" s="407"/>
      <c r="AH28" s="407"/>
      <c r="AO28" s="407"/>
    </row>
    <row r="29" spans="1:45" s="350" customFormat="1" x14ac:dyDescent="0.35">
      <c r="A29" s="350" t="s">
        <v>598</v>
      </c>
      <c r="B29" s="421" t="s">
        <v>508</v>
      </c>
      <c r="C29" s="350">
        <v>7.0306145163397999E-5</v>
      </c>
      <c r="D29" s="350" t="s">
        <v>605</v>
      </c>
      <c r="E29" s="417" t="s">
        <v>600</v>
      </c>
      <c r="K29" s="423"/>
      <c r="M29" s="407"/>
      <c r="U29" s="407"/>
      <c r="AB29" s="407"/>
      <c r="AE29" s="407"/>
      <c r="AH29" s="407"/>
      <c r="AO29" s="407"/>
    </row>
    <row r="30" spans="1:45" s="350" customFormat="1" x14ac:dyDescent="0.35">
      <c r="A30" s="350" t="s">
        <v>598</v>
      </c>
      <c r="B30" s="421" t="s">
        <v>509</v>
      </c>
      <c r="C30" s="350">
        <v>4.9155539731015921E-6</v>
      </c>
      <c r="D30" s="350" t="s">
        <v>605</v>
      </c>
      <c r="E30" s="417" t="s">
        <v>600</v>
      </c>
      <c r="K30" s="423"/>
      <c r="M30" s="407"/>
      <c r="U30" s="407"/>
      <c r="AB30" s="407"/>
      <c r="AE30" s="407"/>
      <c r="AH30" s="407"/>
      <c r="AO30" s="407"/>
    </row>
    <row r="31" spans="1:45" s="350" customFormat="1" x14ac:dyDescent="0.35">
      <c r="A31" s="350" t="s">
        <v>598</v>
      </c>
      <c r="B31" s="421" t="s">
        <v>510</v>
      </c>
      <c r="C31" s="350">
        <v>4.8584823588904043E-6</v>
      </c>
      <c r="D31" s="350" t="s">
        <v>605</v>
      </c>
      <c r="E31" s="417" t="s">
        <v>600</v>
      </c>
      <c r="K31" s="423"/>
      <c r="M31" s="407"/>
      <c r="U31" s="407"/>
      <c r="AB31" s="407"/>
      <c r="AE31" s="407"/>
      <c r="AH31" s="407"/>
      <c r="AO31" s="407"/>
    </row>
    <row r="32" spans="1:45" s="350" customFormat="1" x14ac:dyDescent="0.35">
      <c r="A32" s="350" t="s">
        <v>598</v>
      </c>
      <c r="B32" s="421" t="s">
        <v>511</v>
      </c>
      <c r="C32" s="350">
        <v>1.4276061357245116E-5</v>
      </c>
      <c r="D32" s="350" t="s">
        <v>605</v>
      </c>
      <c r="E32" s="417" t="s">
        <v>600</v>
      </c>
      <c r="K32" s="423"/>
      <c r="M32" s="407"/>
      <c r="U32" s="407"/>
      <c r="AB32" s="407"/>
      <c r="AE32" s="407"/>
      <c r="AH32" s="407"/>
      <c r="AO32" s="407"/>
    </row>
    <row r="33" spans="1:41" s="350" customFormat="1" x14ac:dyDescent="0.35">
      <c r="A33" s="350" t="s">
        <v>598</v>
      </c>
      <c r="B33" s="421" t="s">
        <v>512</v>
      </c>
      <c r="C33" s="350">
        <v>8.76689003693608E-7</v>
      </c>
      <c r="D33" s="350" t="s">
        <v>605</v>
      </c>
      <c r="E33" s="417" t="s">
        <v>600</v>
      </c>
      <c r="K33" s="423"/>
      <c r="M33" s="407"/>
      <c r="U33" s="407"/>
      <c r="AB33" s="407"/>
      <c r="AE33" s="407"/>
      <c r="AH33" s="407"/>
      <c r="AO33" s="407"/>
    </row>
    <row r="34" spans="1:41" s="350" customFormat="1" x14ac:dyDescent="0.35">
      <c r="A34" s="350" t="s">
        <v>598</v>
      </c>
      <c r="B34" s="421" t="s">
        <v>513</v>
      </c>
      <c r="C34" s="350">
        <v>2.0450016369521954E-6</v>
      </c>
      <c r="D34" s="350" t="s">
        <v>605</v>
      </c>
      <c r="E34" s="417" t="s">
        <v>600</v>
      </c>
      <c r="K34" s="423"/>
      <c r="M34" s="407"/>
      <c r="U34" s="407"/>
      <c r="AB34" s="407"/>
      <c r="AE34" s="407"/>
      <c r="AH34" s="407"/>
      <c r="AO34" s="407"/>
    </row>
    <row r="35" spans="1:41" s="350" customFormat="1" x14ac:dyDescent="0.35">
      <c r="A35" s="350" t="s">
        <v>598</v>
      </c>
      <c r="B35" s="421" t="s">
        <v>514</v>
      </c>
      <c r="C35" s="350">
        <v>2.0912163724249474E-4</v>
      </c>
      <c r="D35" s="350" t="s">
        <v>605</v>
      </c>
      <c r="E35" s="417" t="s">
        <v>600</v>
      </c>
      <c r="K35" s="423"/>
      <c r="M35" s="407"/>
      <c r="U35" s="407"/>
      <c r="AB35" s="407"/>
      <c r="AE35" s="407"/>
      <c r="AH35" s="407"/>
      <c r="AO35" s="407"/>
    </row>
    <row r="36" spans="1:41" s="350" customFormat="1" x14ac:dyDescent="0.35">
      <c r="A36" s="350" t="s">
        <v>598</v>
      </c>
      <c r="B36" s="421" t="s">
        <v>515</v>
      </c>
      <c r="C36" s="350">
        <v>1.2279126302754932E-6</v>
      </c>
      <c r="D36" s="350" t="s">
        <v>605</v>
      </c>
      <c r="E36" s="417" t="s">
        <v>600</v>
      </c>
      <c r="K36" s="423"/>
      <c r="M36" s="407"/>
      <c r="U36" s="407"/>
      <c r="AB36" s="407"/>
      <c r="AE36" s="407"/>
      <c r="AH36" s="407"/>
      <c r="AO36" s="407"/>
    </row>
    <row r="37" spans="1:41" s="350" customFormat="1" x14ac:dyDescent="0.35">
      <c r="A37" s="350" t="s">
        <v>598</v>
      </c>
      <c r="B37" s="421" t="s">
        <v>516</v>
      </c>
      <c r="C37" s="350">
        <v>7.9903990852171314E-2</v>
      </c>
      <c r="D37" s="350" t="s">
        <v>605</v>
      </c>
      <c r="E37" s="417" t="s">
        <v>602</v>
      </c>
      <c r="K37" s="423"/>
      <c r="M37" s="407"/>
      <c r="U37" s="407"/>
      <c r="AB37" s="407"/>
      <c r="AE37" s="407"/>
      <c r="AH37" s="407"/>
      <c r="AO37" s="407"/>
    </row>
    <row r="38" spans="1:41" s="350" customFormat="1" x14ac:dyDescent="0.35">
      <c r="B38" s="424"/>
      <c r="E38" s="417"/>
      <c r="L38" s="407"/>
      <c r="U38" s="407"/>
      <c r="AB38" s="407"/>
      <c r="AE38" s="407"/>
      <c r="AH38" s="407"/>
      <c r="AO38" s="407"/>
    </row>
    <row r="39" spans="1:41" ht="15.5" x14ac:dyDescent="0.35">
      <c r="A39" s="56" t="s">
        <v>115</v>
      </c>
    </row>
    <row r="40" spans="1:41" x14ac:dyDescent="0.35">
      <c r="A40" s="1" t="s">
        <v>0</v>
      </c>
      <c r="B40" s="3"/>
      <c r="C40" s="50"/>
      <c r="D40" s="3"/>
      <c r="E40" s="3"/>
      <c r="F40" s="3"/>
      <c r="G40" s="3"/>
      <c r="H40" s="3"/>
      <c r="I40" s="3"/>
      <c r="J40" s="3"/>
      <c r="K40" s="50"/>
      <c r="L40" s="50"/>
      <c r="M40" s="3"/>
      <c r="N40" s="3"/>
      <c r="O40" s="3"/>
      <c r="P40" s="3"/>
      <c r="Q40" s="3"/>
      <c r="R40" s="50"/>
      <c r="S40" s="50"/>
      <c r="T40" s="3"/>
      <c r="U40" s="3"/>
      <c r="V40" s="3"/>
      <c r="W40" s="3"/>
      <c r="X40" s="3"/>
      <c r="Y40" s="50"/>
      <c r="Z40" s="50"/>
      <c r="AA40" s="3"/>
      <c r="AB40" s="3"/>
      <c r="AC40" s="3"/>
      <c r="AD40" s="3"/>
      <c r="AE40" s="3"/>
      <c r="AF40" s="50"/>
      <c r="AG40" s="50"/>
      <c r="AH40" s="3"/>
      <c r="AI40" s="50"/>
      <c r="AJ40" s="50"/>
      <c r="AK40" s="3"/>
      <c r="AL40" s="50"/>
      <c r="AM40" s="50"/>
    </row>
    <row r="41" spans="1:41" x14ac:dyDescent="0.35">
      <c r="A41" s="4"/>
      <c r="B41" s="574" t="s">
        <v>1</v>
      </c>
      <c r="C41" s="575"/>
      <c r="D41" s="575"/>
      <c r="E41" s="576"/>
      <c r="F41" s="577" t="s">
        <v>2</v>
      </c>
      <c r="G41" s="578"/>
      <c r="H41" s="578"/>
      <c r="I41" s="578"/>
      <c r="J41" s="578"/>
      <c r="K41" s="578"/>
      <c r="L41" s="579"/>
      <c r="M41" s="577" t="s">
        <v>3</v>
      </c>
      <c r="N41" s="578"/>
      <c r="O41" s="578"/>
      <c r="P41" s="578"/>
      <c r="Q41" s="578"/>
      <c r="R41" s="578"/>
      <c r="S41" s="579"/>
      <c r="T41" s="577" t="s">
        <v>4</v>
      </c>
      <c r="U41" s="578"/>
      <c r="V41" s="578"/>
      <c r="W41" s="578"/>
      <c r="X41" s="578"/>
      <c r="Y41" s="578"/>
      <c r="Z41" s="579"/>
      <c r="AA41" s="577" t="s">
        <v>5</v>
      </c>
      <c r="AB41" s="578"/>
      <c r="AC41" s="578"/>
      <c r="AD41" s="578"/>
      <c r="AE41" s="578"/>
      <c r="AF41" s="578"/>
      <c r="AG41" s="579"/>
      <c r="AH41" s="571" t="s">
        <v>6</v>
      </c>
      <c r="AI41" s="572"/>
      <c r="AJ41" s="573"/>
      <c r="AK41" s="571" t="s">
        <v>7</v>
      </c>
      <c r="AL41" s="572"/>
      <c r="AM41" s="573"/>
    </row>
    <row r="42" spans="1:41" ht="116.5" x14ac:dyDescent="0.35">
      <c r="A42" s="5"/>
      <c r="B42" s="6" t="s">
        <v>18</v>
      </c>
      <c r="C42" s="32" t="s">
        <v>19</v>
      </c>
      <c r="D42" s="32" t="s">
        <v>20</v>
      </c>
      <c r="E42" s="39" t="s">
        <v>21</v>
      </c>
      <c r="F42" s="6" t="s">
        <v>22</v>
      </c>
      <c r="G42" s="7" t="s">
        <v>23</v>
      </c>
      <c r="H42" s="7" t="s">
        <v>24</v>
      </c>
      <c r="I42" s="7" t="s">
        <v>25</v>
      </c>
      <c r="J42" s="7" t="s">
        <v>26</v>
      </c>
      <c r="K42" s="32" t="s">
        <v>19</v>
      </c>
      <c r="L42" s="39" t="s">
        <v>21</v>
      </c>
      <c r="M42" s="6" t="s">
        <v>27</v>
      </c>
      <c r="N42" s="7" t="s">
        <v>23</v>
      </c>
      <c r="O42" s="7" t="s">
        <v>24</v>
      </c>
      <c r="P42" s="7" t="s">
        <v>25</v>
      </c>
      <c r="Q42" s="7" t="s">
        <v>28</v>
      </c>
      <c r="R42" s="32" t="s">
        <v>19</v>
      </c>
      <c r="S42" s="39" t="s">
        <v>21</v>
      </c>
      <c r="T42" s="6" t="s">
        <v>22</v>
      </c>
      <c r="U42" s="7" t="s">
        <v>23</v>
      </c>
      <c r="V42" s="7" t="s">
        <v>24</v>
      </c>
      <c r="W42" s="7" t="s">
        <v>25</v>
      </c>
      <c r="X42" s="7" t="s">
        <v>26</v>
      </c>
      <c r="Y42" s="32" t="s">
        <v>19</v>
      </c>
      <c r="Z42" s="39" t="s">
        <v>21</v>
      </c>
      <c r="AA42" s="6" t="s">
        <v>27</v>
      </c>
      <c r="AB42" s="7" t="s">
        <v>23</v>
      </c>
      <c r="AC42" s="7" t="s">
        <v>24</v>
      </c>
      <c r="AD42" s="7" t="s">
        <v>25</v>
      </c>
      <c r="AE42" s="7" t="s">
        <v>28</v>
      </c>
      <c r="AF42" s="32" t="s">
        <v>19</v>
      </c>
      <c r="AG42" s="39" t="s">
        <v>21</v>
      </c>
      <c r="AH42" s="6" t="s">
        <v>18</v>
      </c>
      <c r="AI42" s="32" t="s">
        <v>19</v>
      </c>
      <c r="AJ42" s="39" t="s">
        <v>21</v>
      </c>
      <c r="AK42" s="6" t="s">
        <v>18</v>
      </c>
      <c r="AL42" s="32" t="s">
        <v>19</v>
      </c>
      <c r="AM42" s="39" t="s">
        <v>21</v>
      </c>
    </row>
    <row r="43" spans="1:41" x14ac:dyDescent="0.35">
      <c r="A43" s="8" t="s">
        <v>48</v>
      </c>
      <c r="B43" s="9">
        <v>0.98</v>
      </c>
      <c r="C43" s="33"/>
      <c r="D43" s="33"/>
      <c r="E43" s="40"/>
      <c r="F43" s="9">
        <v>0.92615231871494519</v>
      </c>
      <c r="G43" s="10"/>
      <c r="H43" s="10"/>
      <c r="I43" s="10"/>
      <c r="J43" s="10"/>
      <c r="K43" s="33"/>
      <c r="L43" s="40"/>
      <c r="M43" s="11"/>
      <c r="N43" s="10"/>
      <c r="O43" s="10"/>
      <c r="P43" s="10"/>
      <c r="Q43" s="10"/>
      <c r="R43" s="33"/>
      <c r="S43" s="40"/>
      <c r="T43" s="9">
        <v>0.83127938053060568</v>
      </c>
      <c r="U43" s="10"/>
      <c r="V43" s="10"/>
      <c r="W43" s="10"/>
      <c r="X43" s="10"/>
      <c r="Y43" s="33"/>
      <c r="Z43" s="33"/>
      <c r="AA43" s="9">
        <v>0.74179243757445745</v>
      </c>
      <c r="AB43" s="10"/>
      <c r="AC43" s="10"/>
      <c r="AD43" s="10"/>
      <c r="AE43" s="10"/>
      <c r="AF43" s="33"/>
      <c r="AG43" s="40"/>
      <c r="AH43" s="9">
        <v>0.98831768764985406</v>
      </c>
      <c r="AI43" s="33"/>
      <c r="AJ43" s="40"/>
      <c r="AK43" s="9">
        <v>0.98544167402361904</v>
      </c>
      <c r="AL43" s="33"/>
      <c r="AM43" s="40"/>
    </row>
    <row r="44" spans="1:41" x14ac:dyDescent="0.35">
      <c r="A44" s="46" t="s">
        <v>49</v>
      </c>
      <c r="B44" s="47">
        <v>0.02</v>
      </c>
      <c r="C44" s="48">
        <v>0.38179999999999997</v>
      </c>
      <c r="D44" s="48">
        <v>0.5</v>
      </c>
      <c r="E44" s="49">
        <v>0.88179999999999992</v>
      </c>
      <c r="F44" s="47">
        <v>0.02</v>
      </c>
      <c r="G44" s="48"/>
      <c r="H44" s="48"/>
      <c r="I44" s="48"/>
      <c r="J44" s="48"/>
      <c r="K44" s="48">
        <v>0</v>
      </c>
      <c r="L44" s="49">
        <v>0.88179999999999992</v>
      </c>
      <c r="M44" s="47">
        <v>0.02</v>
      </c>
      <c r="N44" s="48"/>
      <c r="O44" s="48"/>
      <c r="P44" s="48"/>
      <c r="Q44" s="48"/>
      <c r="R44" s="48">
        <v>0.38179999999999997</v>
      </c>
      <c r="S44" s="49">
        <v>0.88179999999999992</v>
      </c>
      <c r="T44" s="48">
        <v>0.02</v>
      </c>
      <c r="U44" s="48"/>
      <c r="V44" s="48"/>
      <c r="W44" s="48"/>
      <c r="X44" s="48"/>
      <c r="Y44" s="48">
        <v>0.38179999999999997</v>
      </c>
      <c r="Z44" s="48">
        <v>0.88179999999999992</v>
      </c>
      <c r="AA44" s="47">
        <v>0.02</v>
      </c>
      <c r="AB44" s="48"/>
      <c r="AC44" s="48"/>
      <c r="AD44" s="48"/>
      <c r="AE44" s="48"/>
      <c r="AF44" s="48">
        <v>0.5</v>
      </c>
      <c r="AG44" s="49">
        <v>0.88179999999999992</v>
      </c>
      <c r="AH44" s="47">
        <v>0.02</v>
      </c>
      <c r="AI44" s="48">
        <v>0.38179999999999997</v>
      </c>
      <c r="AJ44" s="49">
        <v>0.88179999999999992</v>
      </c>
      <c r="AK44" s="47">
        <v>0.02</v>
      </c>
      <c r="AL44" s="48">
        <v>0.38179999999999997</v>
      </c>
      <c r="AM44" s="49">
        <v>0.88179999999999992</v>
      </c>
    </row>
    <row r="45" spans="1:41" x14ac:dyDescent="0.35">
      <c r="A45" s="12" t="s">
        <v>50</v>
      </c>
      <c r="B45" s="13"/>
      <c r="C45" s="34">
        <v>1.0000620635819033</v>
      </c>
      <c r="D45" s="34">
        <v>1.0000620635819033</v>
      </c>
      <c r="E45" s="41">
        <v>1</v>
      </c>
      <c r="F45" s="13"/>
      <c r="G45" s="14"/>
      <c r="H45" s="14"/>
      <c r="I45" s="14"/>
      <c r="J45" s="14"/>
      <c r="K45" s="34">
        <v>1.0000608740398345</v>
      </c>
      <c r="L45" s="41">
        <v>1</v>
      </c>
      <c r="M45" s="13"/>
      <c r="N45" s="14"/>
      <c r="O45" s="14"/>
      <c r="P45" s="14"/>
      <c r="Q45" s="14"/>
      <c r="R45" s="34">
        <v>1.0000634477208892</v>
      </c>
      <c r="S45" s="41">
        <v>1</v>
      </c>
      <c r="T45" s="14"/>
      <c r="U45" s="14"/>
      <c r="V45" s="14"/>
      <c r="W45" s="14"/>
      <c r="X45" s="14"/>
      <c r="Y45" s="34">
        <v>1.0000608740398345</v>
      </c>
      <c r="Z45" s="34">
        <v>1</v>
      </c>
      <c r="AA45" s="13"/>
      <c r="AB45" s="14"/>
      <c r="AC45" s="14"/>
      <c r="AD45" s="14"/>
      <c r="AE45" s="14"/>
      <c r="AF45" s="34">
        <v>1.0000634477208892</v>
      </c>
      <c r="AG45" s="41">
        <v>1</v>
      </c>
      <c r="AH45" s="13"/>
      <c r="AI45" s="34">
        <v>1.0000620635819033</v>
      </c>
      <c r="AJ45" s="41">
        <v>1</v>
      </c>
      <c r="AK45" s="13"/>
      <c r="AL45" s="34">
        <v>1.0000620635819033</v>
      </c>
      <c r="AM45" s="41">
        <v>1</v>
      </c>
    </row>
    <row r="46" spans="1:41" x14ac:dyDescent="0.35">
      <c r="A46" s="15" t="s">
        <v>68</v>
      </c>
      <c r="B46" s="4"/>
      <c r="C46" s="53"/>
      <c r="D46" s="53"/>
      <c r="E46" s="51"/>
      <c r="F46" s="4"/>
      <c r="G46" s="16"/>
      <c r="H46" s="16"/>
      <c r="I46" s="16"/>
      <c r="J46" s="16"/>
      <c r="K46" s="53"/>
      <c r="L46" s="51"/>
      <c r="M46" s="16"/>
      <c r="N46" s="16"/>
      <c r="O46" s="16"/>
      <c r="P46" s="16"/>
      <c r="Q46" s="16"/>
      <c r="R46" s="53"/>
      <c r="S46" s="53"/>
      <c r="T46" s="4"/>
      <c r="U46" s="16"/>
      <c r="V46" s="16"/>
      <c r="W46" s="16"/>
      <c r="X46" s="16"/>
      <c r="Y46" s="53"/>
      <c r="Z46" s="51"/>
      <c r="AA46" s="16"/>
      <c r="AB46" s="16"/>
      <c r="AC46" s="16"/>
      <c r="AD46" s="16"/>
      <c r="AE46" s="16"/>
      <c r="AF46" s="53"/>
      <c r="AG46" s="53"/>
      <c r="AH46" s="4"/>
      <c r="AI46" s="53"/>
      <c r="AJ46" s="51"/>
      <c r="AK46" s="4"/>
      <c r="AL46" s="53"/>
      <c r="AM46" s="51"/>
    </row>
    <row r="47" spans="1:41" x14ac:dyDescent="0.35">
      <c r="A47" s="17" t="s">
        <v>51</v>
      </c>
      <c r="B47" s="533">
        <v>203.79761287147019</v>
      </c>
      <c r="C47" s="35"/>
      <c r="D47" s="35"/>
      <c r="E47" s="42"/>
      <c r="F47" s="533">
        <v>21404</v>
      </c>
      <c r="G47" s="19"/>
      <c r="H47" s="19"/>
      <c r="I47" s="19"/>
      <c r="J47" s="19"/>
      <c r="K47" s="35"/>
      <c r="L47" s="42"/>
      <c r="M47" s="540">
        <v>17930</v>
      </c>
      <c r="N47" s="19"/>
      <c r="O47" s="19"/>
      <c r="P47" s="19"/>
      <c r="Q47" s="19"/>
      <c r="R47" s="35"/>
      <c r="S47" s="35"/>
      <c r="T47" s="20"/>
      <c r="U47" s="19"/>
      <c r="V47" s="19"/>
      <c r="W47" s="19"/>
      <c r="X47" s="19"/>
      <c r="Y47" s="35"/>
      <c r="Z47" s="42"/>
      <c r="AA47" s="19"/>
      <c r="AB47" s="19"/>
      <c r="AC47" s="19"/>
      <c r="AD47" s="19"/>
      <c r="AE47" s="19"/>
      <c r="AF47" s="35"/>
      <c r="AG47" s="35"/>
      <c r="AH47" s="20"/>
      <c r="AI47" s="35"/>
      <c r="AJ47" s="42"/>
      <c r="AK47" s="20"/>
      <c r="AL47" s="35"/>
      <c r="AM47" s="42"/>
    </row>
    <row r="48" spans="1:41" x14ac:dyDescent="0.35">
      <c r="A48" s="17" t="s">
        <v>52</v>
      </c>
      <c r="B48" s="533">
        <v>203.79761287147019</v>
      </c>
      <c r="C48" s="35"/>
      <c r="D48" s="35"/>
      <c r="E48" s="42"/>
      <c r="F48" s="20"/>
      <c r="G48" s="19"/>
      <c r="H48" s="19"/>
      <c r="I48" s="19"/>
      <c r="J48" s="19"/>
      <c r="K48" s="35"/>
      <c r="L48" s="42"/>
      <c r="M48" s="19"/>
      <c r="N48" s="19"/>
      <c r="O48" s="19"/>
      <c r="P48" s="19"/>
      <c r="Q48" s="19"/>
      <c r="R48" s="35"/>
      <c r="S48" s="35"/>
      <c r="T48" s="20"/>
      <c r="U48" s="19"/>
      <c r="V48" s="19"/>
      <c r="W48" s="19"/>
      <c r="X48" s="19"/>
      <c r="Y48" s="35"/>
      <c r="Z48" s="42"/>
      <c r="AA48" s="19"/>
      <c r="AB48" s="19"/>
      <c r="AC48" s="19"/>
      <c r="AD48" s="19"/>
      <c r="AE48" s="19"/>
      <c r="AF48" s="35"/>
      <c r="AG48" s="35"/>
      <c r="AH48" s="20"/>
      <c r="AI48" s="35"/>
      <c r="AJ48" s="42"/>
      <c r="AK48" s="20"/>
      <c r="AL48" s="35"/>
      <c r="AM48" s="42"/>
    </row>
    <row r="49" spans="1:39" x14ac:dyDescent="0.35">
      <c r="A49" s="17" t="s">
        <v>53</v>
      </c>
      <c r="B49" s="533">
        <v>3056.9641930720527</v>
      </c>
      <c r="C49" s="35"/>
      <c r="D49" s="35"/>
      <c r="E49" s="42"/>
      <c r="F49" s="20"/>
      <c r="G49" s="19"/>
      <c r="H49" s="19"/>
      <c r="I49" s="19"/>
      <c r="J49" s="19"/>
      <c r="K49" s="35"/>
      <c r="L49" s="42"/>
      <c r="M49" s="19"/>
      <c r="N49" s="19"/>
      <c r="O49" s="19"/>
      <c r="P49" s="19"/>
      <c r="Q49" s="19"/>
      <c r="R49" s="35"/>
      <c r="S49" s="35"/>
      <c r="T49" s="20"/>
      <c r="U49" s="19"/>
      <c r="V49" s="19"/>
      <c r="W49" s="19"/>
      <c r="X49" s="19"/>
      <c r="Y49" s="35"/>
      <c r="Z49" s="42"/>
      <c r="AA49" s="19"/>
      <c r="AB49" s="19"/>
      <c r="AC49" s="19"/>
      <c r="AD49" s="19"/>
      <c r="AE49" s="19"/>
      <c r="AF49" s="35"/>
      <c r="AG49" s="35"/>
      <c r="AH49" s="533">
        <v>1308</v>
      </c>
      <c r="AI49" s="35"/>
      <c r="AJ49" s="42"/>
      <c r="AK49" s="533">
        <v>976</v>
      </c>
      <c r="AL49" s="35"/>
      <c r="AM49" s="42"/>
    </row>
    <row r="50" spans="1:39" x14ac:dyDescent="0.35">
      <c r="A50" s="17" t="s">
        <v>54</v>
      </c>
      <c r="B50" s="533">
        <v>407.59522574294039</v>
      </c>
      <c r="C50" s="35"/>
      <c r="D50" s="35"/>
      <c r="E50" s="42"/>
      <c r="F50" s="20"/>
      <c r="G50" s="19"/>
      <c r="H50" s="19"/>
      <c r="I50" s="19"/>
      <c r="J50" s="19"/>
      <c r="K50" s="35"/>
      <c r="L50" s="42"/>
      <c r="M50" s="19"/>
      <c r="N50" s="19"/>
      <c r="O50" s="19"/>
      <c r="P50" s="19"/>
      <c r="Q50" s="19"/>
      <c r="R50" s="35"/>
      <c r="S50" s="35"/>
      <c r="T50" s="20"/>
      <c r="U50" s="19"/>
      <c r="V50" s="19"/>
      <c r="W50" s="19"/>
      <c r="X50" s="19"/>
      <c r="Y50" s="35"/>
      <c r="Z50" s="42"/>
      <c r="AA50" s="19"/>
      <c r="AB50" s="19"/>
      <c r="AC50" s="19"/>
      <c r="AD50" s="19"/>
      <c r="AE50" s="19"/>
      <c r="AF50" s="35"/>
      <c r="AG50" s="35"/>
      <c r="AH50" s="20"/>
      <c r="AI50" s="35"/>
      <c r="AJ50" s="42"/>
      <c r="AK50" s="20"/>
      <c r="AL50" s="35"/>
      <c r="AM50" s="42"/>
    </row>
    <row r="51" spans="1:39" x14ac:dyDescent="0.35">
      <c r="A51" s="17" t="s">
        <v>55</v>
      </c>
      <c r="B51" s="533">
        <v>12635.451998031151</v>
      </c>
      <c r="C51" s="35"/>
      <c r="D51" s="35"/>
      <c r="E51" s="42"/>
      <c r="F51" s="533">
        <v>58332</v>
      </c>
      <c r="G51" s="19"/>
      <c r="H51" s="19"/>
      <c r="I51" s="19"/>
      <c r="J51" s="19"/>
      <c r="K51" s="35"/>
      <c r="L51" s="42"/>
      <c r="M51" s="540">
        <v>81118</v>
      </c>
      <c r="N51" s="540">
        <v>48528</v>
      </c>
      <c r="O51" s="19"/>
      <c r="P51" s="19"/>
      <c r="Q51" s="19"/>
      <c r="R51" s="35"/>
      <c r="S51" s="35"/>
      <c r="T51" s="533">
        <v>175213</v>
      </c>
      <c r="U51" s="19"/>
      <c r="V51" s="19"/>
      <c r="W51" s="19"/>
      <c r="X51" s="19"/>
      <c r="Y51" s="35"/>
      <c r="Z51" s="42"/>
      <c r="AA51" s="540">
        <v>235175</v>
      </c>
      <c r="AB51" s="540">
        <v>17201</v>
      </c>
      <c r="AC51" s="19"/>
      <c r="AD51" s="19"/>
      <c r="AE51" s="19"/>
      <c r="AF51" s="35"/>
      <c r="AG51" s="35"/>
      <c r="AH51" s="533">
        <v>10443</v>
      </c>
      <c r="AI51" s="35"/>
      <c r="AJ51" s="42"/>
      <c r="AK51" s="533">
        <v>13629</v>
      </c>
      <c r="AL51" s="35"/>
      <c r="AM51" s="42"/>
    </row>
    <row r="52" spans="1:39" x14ac:dyDescent="0.35">
      <c r="A52" s="17" t="s">
        <v>56</v>
      </c>
      <c r="B52" s="20"/>
      <c r="C52" s="35"/>
      <c r="D52" s="35"/>
      <c r="E52" s="42"/>
      <c r="F52" s="20"/>
      <c r="G52" s="19"/>
      <c r="H52" s="19"/>
      <c r="I52" s="19"/>
      <c r="J52" s="19"/>
      <c r="K52" s="35"/>
      <c r="L52" s="42"/>
      <c r="M52" s="19"/>
      <c r="N52" s="19"/>
      <c r="O52" s="19"/>
      <c r="P52" s="19"/>
      <c r="Q52" s="19"/>
      <c r="R52" s="35"/>
      <c r="S52" s="35"/>
      <c r="T52" s="20"/>
      <c r="U52" s="19"/>
      <c r="V52" s="19"/>
      <c r="W52" s="19"/>
      <c r="X52" s="19"/>
      <c r="Y52" s="35"/>
      <c r="Z52" s="42"/>
      <c r="AA52" s="19"/>
      <c r="AB52" s="19"/>
      <c r="AC52" s="19"/>
      <c r="AD52" s="19"/>
      <c r="AE52" s="19"/>
      <c r="AF52" s="35"/>
      <c r="AG52" s="35"/>
      <c r="AH52" s="20"/>
      <c r="AI52" s="35"/>
      <c r="AJ52" s="42"/>
      <c r="AK52" s="20"/>
      <c r="AL52" s="35"/>
      <c r="AM52" s="42"/>
    </row>
    <row r="53" spans="1:39" x14ac:dyDescent="0.35">
      <c r="A53" s="17" t="s">
        <v>57</v>
      </c>
      <c r="B53" s="20"/>
      <c r="C53" s="35"/>
      <c r="D53" s="35"/>
      <c r="E53" s="42"/>
      <c r="F53" s="20"/>
      <c r="G53" s="19"/>
      <c r="H53" s="19"/>
      <c r="I53" s="19"/>
      <c r="J53" s="19"/>
      <c r="K53" s="35"/>
      <c r="L53" s="42"/>
      <c r="M53" s="19"/>
      <c r="N53" s="19"/>
      <c r="O53" s="19"/>
      <c r="P53" s="19"/>
      <c r="Q53" s="19"/>
      <c r="R53" s="35"/>
      <c r="S53" s="35"/>
      <c r="T53" s="20"/>
      <c r="U53" s="19"/>
      <c r="V53" s="19"/>
      <c r="W53" s="19"/>
      <c r="X53" s="19"/>
      <c r="Y53" s="35"/>
      <c r="Z53" s="42"/>
      <c r="AA53" s="19"/>
      <c r="AB53" s="19"/>
      <c r="AC53" s="19"/>
      <c r="AD53" s="19"/>
      <c r="AE53" s="19"/>
      <c r="AF53" s="35"/>
      <c r="AG53" s="35"/>
      <c r="AH53" s="20"/>
      <c r="AI53" s="35"/>
      <c r="AJ53" s="42"/>
      <c r="AK53" s="20"/>
      <c r="AL53" s="35"/>
      <c r="AM53" s="42"/>
    </row>
    <row r="54" spans="1:39" x14ac:dyDescent="0.35">
      <c r="A54" s="17" t="s">
        <v>58</v>
      </c>
      <c r="B54" s="533">
        <v>3872.1546445579338</v>
      </c>
      <c r="C54" s="35"/>
      <c r="D54" s="35"/>
      <c r="E54" s="42"/>
      <c r="F54" s="20"/>
      <c r="G54" s="19"/>
      <c r="H54" s="542">
        <v>-4144</v>
      </c>
      <c r="I54" s="19"/>
      <c r="J54" s="19"/>
      <c r="K54" s="35"/>
      <c r="L54" s="42"/>
      <c r="M54" s="19"/>
      <c r="N54" s="19"/>
      <c r="O54" s="540">
        <v>-2353</v>
      </c>
      <c r="P54" s="19"/>
      <c r="Q54" s="19"/>
      <c r="R54" s="35"/>
      <c r="S54" s="35"/>
      <c r="T54" s="20"/>
      <c r="U54" s="19"/>
      <c r="V54" s="540">
        <v>-1433</v>
      </c>
      <c r="W54" s="19"/>
      <c r="X54" s="19"/>
      <c r="Y54" s="35"/>
      <c r="Z54" s="42"/>
      <c r="AA54" s="19"/>
      <c r="AB54" s="19"/>
      <c r="AC54" s="540">
        <v>-357</v>
      </c>
      <c r="AD54" s="19"/>
      <c r="AE54" s="19"/>
      <c r="AF54" s="35"/>
      <c r="AG54" s="35"/>
      <c r="AH54" s="533">
        <v>41</v>
      </c>
      <c r="AI54" s="35"/>
      <c r="AJ54" s="42"/>
      <c r="AK54" s="533">
        <v>140</v>
      </c>
      <c r="AL54" s="35"/>
      <c r="AM54" s="42"/>
    </row>
    <row r="55" spans="1:39" x14ac:dyDescent="0.35">
      <c r="A55" s="17" t="s">
        <v>59</v>
      </c>
      <c r="B55" s="20"/>
      <c r="C55" s="35"/>
      <c r="D55" s="35"/>
      <c r="E55" s="42"/>
      <c r="F55" s="20"/>
      <c r="G55" s="19"/>
      <c r="H55" s="19"/>
      <c r="I55" s="21"/>
      <c r="J55" s="21"/>
      <c r="K55" s="35"/>
      <c r="L55" s="42"/>
      <c r="M55" s="19"/>
      <c r="N55" s="19"/>
      <c r="O55" s="19"/>
      <c r="P55" s="21"/>
      <c r="Q55" s="21"/>
      <c r="R55" s="35"/>
      <c r="S55" s="35"/>
      <c r="T55" s="20"/>
      <c r="U55" s="19"/>
      <c r="V55" s="19"/>
      <c r="W55" s="21"/>
      <c r="X55" s="21"/>
      <c r="Y55" s="35"/>
      <c r="Z55" s="42"/>
      <c r="AA55" s="19"/>
      <c r="AB55" s="19"/>
      <c r="AC55" s="19"/>
      <c r="AD55" s="21"/>
      <c r="AE55" s="21"/>
      <c r="AF55" s="35"/>
      <c r="AG55" s="35"/>
      <c r="AH55" s="20"/>
      <c r="AI55" s="35"/>
      <c r="AJ55" s="42"/>
      <c r="AK55" s="20"/>
      <c r="AL55" s="35"/>
      <c r="AM55" s="42"/>
    </row>
    <row r="56" spans="1:39" x14ac:dyDescent="0.35">
      <c r="A56" s="17" t="s">
        <v>69</v>
      </c>
      <c r="B56" s="20"/>
      <c r="C56" s="35"/>
      <c r="D56" s="35"/>
      <c r="E56" s="42"/>
      <c r="F56" s="20"/>
      <c r="G56" s="19"/>
      <c r="H56" s="19"/>
      <c r="I56" s="19"/>
      <c r="J56" s="21"/>
      <c r="K56" s="35"/>
      <c r="L56" s="42"/>
      <c r="M56" s="540">
        <v>26690</v>
      </c>
      <c r="N56" s="19"/>
      <c r="O56" s="19"/>
      <c r="P56" s="19"/>
      <c r="Q56" s="21"/>
      <c r="R56" s="35"/>
      <c r="S56" s="35"/>
      <c r="T56" s="20"/>
      <c r="U56" s="19"/>
      <c r="V56" s="19"/>
      <c r="W56" s="19"/>
      <c r="X56" s="21"/>
      <c r="Y56" s="35"/>
      <c r="Z56" s="42"/>
      <c r="AA56" s="540">
        <v>36090</v>
      </c>
      <c r="AB56" s="19"/>
      <c r="AC56" s="19"/>
      <c r="AD56" s="19"/>
      <c r="AE56" s="21"/>
      <c r="AF56" s="35"/>
      <c r="AG56" s="35"/>
      <c r="AH56" s="20"/>
      <c r="AI56" s="35"/>
      <c r="AJ56" s="42"/>
      <c r="AK56" s="20"/>
      <c r="AL56" s="35"/>
      <c r="AM56" s="42"/>
    </row>
    <row r="57" spans="1:39" ht="22" customHeight="1" x14ac:dyDescent="0.35">
      <c r="A57" s="17" t="s">
        <v>60</v>
      </c>
      <c r="B57" s="30"/>
      <c r="C57" s="38"/>
      <c r="D57" s="38"/>
      <c r="E57" s="45"/>
      <c r="F57" s="30"/>
      <c r="G57" s="21"/>
      <c r="H57" s="21"/>
      <c r="I57" s="21"/>
      <c r="J57" s="21"/>
      <c r="K57" s="38"/>
      <c r="L57" s="45"/>
      <c r="M57" s="21"/>
      <c r="N57" s="21"/>
      <c r="O57" s="21"/>
      <c r="P57" s="21"/>
      <c r="Q57" s="21"/>
      <c r="R57" s="38"/>
      <c r="S57" s="38"/>
      <c r="T57" s="30"/>
      <c r="U57" s="21"/>
      <c r="V57" s="21"/>
      <c r="W57" s="21"/>
      <c r="X57" s="21"/>
      <c r="Y57" s="38"/>
      <c r="Z57" s="45"/>
      <c r="AA57" s="21"/>
      <c r="AB57" s="21"/>
      <c r="AC57" s="21"/>
      <c r="AD57" s="21"/>
      <c r="AE57" s="21"/>
      <c r="AF57" s="38"/>
      <c r="AG57" s="38"/>
      <c r="AH57" s="30"/>
      <c r="AI57" s="38"/>
      <c r="AJ57" s="45"/>
      <c r="AK57" s="30"/>
      <c r="AL57" s="38"/>
      <c r="AM57" s="45"/>
    </row>
    <row r="58" spans="1:39" x14ac:dyDescent="0.35">
      <c r="A58" s="18" t="s">
        <v>61</v>
      </c>
      <c r="B58" s="30"/>
      <c r="C58" s="38"/>
      <c r="D58" s="38"/>
      <c r="E58" s="45"/>
      <c r="F58" s="30"/>
      <c r="G58" s="21"/>
      <c r="H58" s="21"/>
      <c r="I58" s="21"/>
      <c r="J58" s="21"/>
      <c r="K58" s="38"/>
      <c r="L58" s="45"/>
      <c r="M58" s="21"/>
      <c r="N58" s="21"/>
      <c r="O58" s="21"/>
      <c r="P58" s="21"/>
      <c r="Q58" s="21"/>
      <c r="R58" s="38"/>
      <c r="S58" s="38"/>
      <c r="T58" s="30"/>
      <c r="U58" s="21"/>
      <c r="V58" s="21"/>
      <c r="W58" s="21"/>
      <c r="X58" s="21"/>
      <c r="Y58" s="38"/>
      <c r="Z58" s="45"/>
      <c r="AA58" s="21"/>
      <c r="AB58" s="21"/>
      <c r="AC58" s="21"/>
      <c r="AD58" s="21"/>
      <c r="AE58" s="21"/>
      <c r="AF58" s="38"/>
      <c r="AG58" s="38"/>
      <c r="AH58" s="30"/>
      <c r="AI58" s="38"/>
      <c r="AJ58" s="45"/>
      <c r="AK58" s="30"/>
      <c r="AL58" s="38"/>
      <c r="AM58" s="45"/>
    </row>
    <row r="59" spans="1:39" x14ac:dyDescent="0.35">
      <c r="A59" s="17" t="s">
        <v>62</v>
      </c>
      <c r="B59" s="20"/>
      <c r="C59" s="35"/>
      <c r="D59" s="35"/>
      <c r="E59" s="42"/>
      <c r="F59" s="20"/>
      <c r="G59" s="22"/>
      <c r="H59" s="19"/>
      <c r="I59" s="19"/>
      <c r="J59" s="21"/>
      <c r="K59" s="35"/>
      <c r="L59" s="42"/>
      <c r="M59" s="19"/>
      <c r="N59" s="22"/>
      <c r="O59" s="19"/>
      <c r="P59" s="22"/>
      <c r="Q59" s="21"/>
      <c r="R59" s="35"/>
      <c r="S59" s="35"/>
      <c r="T59" s="20"/>
      <c r="U59" s="22"/>
      <c r="V59" s="19"/>
      <c r="W59" s="19"/>
      <c r="X59" s="21"/>
      <c r="Y59" s="35"/>
      <c r="Z59" s="42"/>
      <c r="AA59" s="19"/>
      <c r="AB59" s="22"/>
      <c r="AC59" s="19"/>
      <c r="AD59" s="19"/>
      <c r="AE59" s="21"/>
      <c r="AF59" s="35"/>
      <c r="AG59" s="35"/>
      <c r="AH59" s="20"/>
      <c r="AI59" s="35"/>
      <c r="AJ59" s="42"/>
      <c r="AK59" s="20"/>
      <c r="AL59" s="35"/>
      <c r="AM59" s="42"/>
    </row>
    <row r="60" spans="1:39" x14ac:dyDescent="0.35">
      <c r="A60" s="17" t="s">
        <v>63</v>
      </c>
      <c r="B60" s="20"/>
      <c r="C60" s="35"/>
      <c r="D60" s="35"/>
      <c r="E60" s="42"/>
      <c r="F60" s="20"/>
      <c r="G60" s="19"/>
      <c r="H60" s="19"/>
      <c r="I60" s="19"/>
      <c r="J60" s="19"/>
      <c r="K60" s="35"/>
      <c r="L60" s="42"/>
      <c r="M60" s="19"/>
      <c r="N60" s="19"/>
      <c r="O60" s="19"/>
      <c r="P60" s="19"/>
      <c r="Q60" s="19"/>
      <c r="R60" s="35"/>
      <c r="S60" s="35"/>
      <c r="T60" s="533">
        <v>27752</v>
      </c>
      <c r="U60" s="19"/>
      <c r="V60" s="19"/>
      <c r="W60" s="540">
        <v>599</v>
      </c>
      <c r="X60" s="19"/>
      <c r="Y60" s="35"/>
      <c r="Z60" s="42"/>
      <c r="AA60" s="540">
        <v>964</v>
      </c>
      <c r="AB60" s="19"/>
      <c r="AC60" s="19"/>
      <c r="AD60" s="540">
        <v>106</v>
      </c>
      <c r="AE60" s="19"/>
      <c r="AF60" s="35"/>
      <c r="AG60" s="35"/>
      <c r="AH60" s="20"/>
      <c r="AI60" s="35"/>
      <c r="AJ60" s="42"/>
      <c r="AK60" s="20"/>
      <c r="AL60" s="35"/>
      <c r="AM60" s="42"/>
    </row>
    <row r="61" spans="1:39" x14ac:dyDescent="0.35">
      <c r="A61" s="17" t="s">
        <v>64</v>
      </c>
      <c r="B61" s="20"/>
      <c r="C61" s="35"/>
      <c r="D61" s="35"/>
      <c r="E61" s="42"/>
      <c r="F61" s="20"/>
      <c r="G61" s="22"/>
      <c r="H61" s="19"/>
      <c r="I61" s="19"/>
      <c r="J61" s="21"/>
      <c r="K61" s="35"/>
      <c r="L61" s="42"/>
      <c r="M61" s="540">
        <v>115328</v>
      </c>
      <c r="N61" s="541">
        <v>22139</v>
      </c>
      <c r="O61" s="19"/>
      <c r="P61" s="541">
        <v>2199</v>
      </c>
      <c r="Q61" s="21"/>
      <c r="R61" s="35"/>
      <c r="S61" s="35"/>
      <c r="T61" s="20"/>
      <c r="U61" s="22"/>
      <c r="V61" s="19"/>
      <c r="W61" s="19"/>
      <c r="X61" s="21"/>
      <c r="Y61" s="35"/>
      <c r="Z61" s="42"/>
      <c r="AA61" s="540">
        <v>75857</v>
      </c>
      <c r="AB61" s="541">
        <v>42599</v>
      </c>
      <c r="AC61" s="19"/>
      <c r="AD61" s="540">
        <v>3933</v>
      </c>
      <c r="AE61" s="21"/>
      <c r="AF61" s="35"/>
      <c r="AG61" s="35"/>
      <c r="AH61" s="20"/>
      <c r="AI61" s="35"/>
      <c r="AJ61" s="42"/>
      <c r="AK61" s="20"/>
      <c r="AL61" s="35"/>
      <c r="AM61" s="42"/>
    </row>
    <row r="62" spans="1:39" x14ac:dyDescent="0.35">
      <c r="A62" s="17" t="s">
        <v>65</v>
      </c>
      <c r="B62" s="20"/>
      <c r="C62" s="35"/>
      <c r="D62" s="35"/>
      <c r="E62" s="42"/>
      <c r="F62" s="20"/>
      <c r="G62" s="22"/>
      <c r="H62" s="19"/>
      <c r="I62" s="22"/>
      <c r="J62" s="21"/>
      <c r="K62" s="35"/>
      <c r="L62" s="42"/>
      <c r="M62" s="19"/>
      <c r="N62" s="22"/>
      <c r="O62" s="19"/>
      <c r="P62" s="541">
        <v>2518</v>
      </c>
      <c r="Q62" s="21"/>
      <c r="R62" s="35"/>
      <c r="S62" s="35"/>
      <c r="T62" s="20"/>
      <c r="U62" s="22"/>
      <c r="V62" s="19"/>
      <c r="W62" s="22"/>
      <c r="X62" s="21"/>
      <c r="Y62" s="35"/>
      <c r="Z62" s="42"/>
      <c r="AA62" s="19"/>
      <c r="AB62" s="22"/>
      <c r="AC62" s="19"/>
      <c r="AD62" s="22"/>
      <c r="AE62" s="21"/>
      <c r="AF62" s="35"/>
      <c r="AG62" s="35"/>
      <c r="AH62" s="20"/>
      <c r="AI62" s="35"/>
      <c r="AJ62" s="42"/>
      <c r="AK62" s="20"/>
      <c r="AL62" s="35"/>
      <c r="AM62" s="42"/>
    </row>
    <row r="63" spans="1:39" x14ac:dyDescent="0.35">
      <c r="A63" s="17" t="s">
        <v>66</v>
      </c>
      <c r="B63" s="20">
        <v>0</v>
      </c>
      <c r="C63" s="35"/>
      <c r="D63" s="35"/>
      <c r="E63" s="42"/>
      <c r="F63" s="20"/>
      <c r="G63" s="19"/>
      <c r="H63" s="19"/>
      <c r="I63" s="19"/>
      <c r="J63" s="19"/>
      <c r="K63" s="35"/>
      <c r="L63" s="42"/>
      <c r="M63" s="19"/>
      <c r="N63" s="19"/>
      <c r="O63" s="19"/>
      <c r="P63" s="540">
        <v>668</v>
      </c>
      <c r="Q63" s="19"/>
      <c r="R63" s="35"/>
      <c r="S63" s="35"/>
      <c r="T63" s="20"/>
      <c r="U63" s="19"/>
      <c r="V63" s="19"/>
      <c r="W63" s="19"/>
      <c r="X63" s="19"/>
      <c r="Y63" s="35"/>
      <c r="Z63" s="42"/>
      <c r="AA63" s="19"/>
      <c r="AB63" s="19"/>
      <c r="AC63" s="19"/>
      <c r="AD63" s="540">
        <v>28087</v>
      </c>
      <c r="AE63" s="19"/>
      <c r="AF63" s="35"/>
      <c r="AG63" s="35"/>
      <c r="AH63" s="20">
        <v>0</v>
      </c>
      <c r="AI63" s="35"/>
      <c r="AJ63" s="42"/>
      <c r="AK63" s="20">
        <v>0</v>
      </c>
      <c r="AL63" s="35"/>
      <c r="AM63" s="42"/>
    </row>
    <row r="64" spans="1:39" x14ac:dyDescent="0.35">
      <c r="A64" s="23" t="s">
        <v>67</v>
      </c>
      <c r="B64" s="24">
        <v>28.401978159126362</v>
      </c>
      <c r="C64" s="54">
        <v>62.06358190330441</v>
      </c>
      <c r="D64" s="54">
        <v>62.06358190330441</v>
      </c>
      <c r="E64" s="52">
        <v>0</v>
      </c>
      <c r="F64" s="24"/>
      <c r="G64" s="25"/>
      <c r="H64" s="25"/>
      <c r="I64" s="25"/>
      <c r="J64" s="25"/>
      <c r="K64" s="54">
        <v>60.874039834457605</v>
      </c>
      <c r="L64" s="52">
        <v>0</v>
      </c>
      <c r="M64" s="25"/>
      <c r="N64" s="25"/>
      <c r="O64" s="25"/>
      <c r="P64" s="25"/>
      <c r="Q64" s="25"/>
      <c r="R64" s="54">
        <v>63.44772088917594</v>
      </c>
      <c r="S64" s="54">
        <v>0</v>
      </c>
      <c r="T64" s="24"/>
      <c r="U64" s="25"/>
      <c r="V64" s="25"/>
      <c r="W64" s="25"/>
      <c r="X64" s="25"/>
      <c r="Y64" s="54">
        <v>60.874039834457605</v>
      </c>
      <c r="Z64" s="52">
        <v>0</v>
      </c>
      <c r="AA64" s="25"/>
      <c r="AB64" s="25"/>
      <c r="AC64" s="25"/>
      <c r="AD64" s="25"/>
      <c r="AE64" s="25"/>
      <c r="AF64" s="54">
        <v>63.44772088917594</v>
      </c>
      <c r="AG64" s="54">
        <v>0</v>
      </c>
      <c r="AH64" s="24">
        <v>28.401978159126362</v>
      </c>
      <c r="AI64" s="54">
        <v>62.06358190330441</v>
      </c>
      <c r="AJ64" s="52">
        <v>0</v>
      </c>
      <c r="AK64" s="24">
        <v>28.401978159126362</v>
      </c>
      <c r="AL64" s="54">
        <v>62.06358190330441</v>
      </c>
      <c r="AM64" s="52">
        <v>0</v>
      </c>
    </row>
    <row r="65" spans="1:88" x14ac:dyDescent="0.35">
      <c r="A65" s="26" t="s">
        <v>70</v>
      </c>
      <c r="B65" s="27"/>
      <c r="C65" s="36"/>
      <c r="D65" s="36"/>
      <c r="E65" s="43"/>
      <c r="F65" s="27"/>
      <c r="G65" s="28"/>
      <c r="H65" s="28"/>
      <c r="I65" s="28"/>
      <c r="J65" s="28"/>
      <c r="K65" s="36"/>
      <c r="L65" s="43"/>
      <c r="M65" s="27"/>
      <c r="N65" s="28"/>
      <c r="O65" s="28"/>
      <c r="P65" s="28"/>
      <c r="Q65" s="28"/>
      <c r="R65" s="36"/>
      <c r="S65" s="43"/>
      <c r="T65" s="27"/>
      <c r="U65" s="28"/>
      <c r="V65" s="28"/>
      <c r="W65" s="28"/>
      <c r="X65" s="28"/>
      <c r="Y65" s="36"/>
      <c r="Z65" s="36"/>
      <c r="AA65" s="27"/>
      <c r="AB65" s="28"/>
      <c r="AC65" s="28"/>
      <c r="AD65" s="28"/>
      <c r="AE65" s="28"/>
      <c r="AF65" s="36"/>
      <c r="AG65" s="43"/>
      <c r="AH65" s="27"/>
      <c r="AI65" s="36"/>
      <c r="AJ65" s="43"/>
      <c r="AK65" s="27"/>
      <c r="AL65" s="36"/>
      <c r="AM65" s="43"/>
    </row>
    <row r="66" spans="1:88" x14ac:dyDescent="0.35">
      <c r="A66" s="5" t="s">
        <v>71</v>
      </c>
      <c r="B66" s="534">
        <v>1.3322555946925343</v>
      </c>
      <c r="C66" s="37">
        <v>0.45207306818556625</v>
      </c>
      <c r="D66" s="37">
        <v>0.93351495732192691</v>
      </c>
      <c r="E66" s="44"/>
      <c r="F66" s="534">
        <v>1.1548810236361293</v>
      </c>
      <c r="G66" s="537">
        <v>0</v>
      </c>
      <c r="H66" s="537">
        <v>-8.6438013823330884E-2</v>
      </c>
      <c r="I66" s="537">
        <v>0</v>
      </c>
      <c r="J66" s="537">
        <v>0</v>
      </c>
      <c r="K66" s="37">
        <v>0.5869766836694279</v>
      </c>
      <c r="L66" s="44"/>
      <c r="M66" s="534">
        <v>1.5888168168132808</v>
      </c>
      <c r="N66" s="537">
        <v>0.40487013307122782</v>
      </c>
      <c r="O66" s="537">
        <v>-4.9080271845149029E-2</v>
      </c>
      <c r="P66" s="537">
        <v>3.9111759603113985E-2</v>
      </c>
      <c r="Q66" s="537">
        <v>0</v>
      </c>
      <c r="R66" s="37">
        <v>0.27666240531433167</v>
      </c>
      <c r="S66" s="44"/>
      <c r="T66" s="534">
        <v>1.8004086500369214</v>
      </c>
      <c r="U66" s="537">
        <v>0</v>
      </c>
      <c r="V66" s="537">
        <v>-2.9890365301359353E-2</v>
      </c>
      <c r="W66" s="537">
        <v>1.4974999999999999E-3</v>
      </c>
      <c r="X66" s="537">
        <v>0</v>
      </c>
      <c r="Y66" s="37">
        <v>0.5869766836694279</v>
      </c>
      <c r="Z66" s="37"/>
      <c r="AA66" s="534">
        <v>2.5340806940784932</v>
      </c>
      <c r="AB66" s="537">
        <v>0.16760640771294666</v>
      </c>
      <c r="AC66" s="537">
        <v>-7.4465180827531672E-3</v>
      </c>
      <c r="AD66" s="537">
        <v>0.28628348263477604</v>
      </c>
      <c r="AE66" s="537">
        <v>0</v>
      </c>
      <c r="AF66" s="37">
        <v>0.27666240531433167</v>
      </c>
      <c r="AG66" s="44"/>
      <c r="AH66" s="534">
        <v>0.73683279539509794</v>
      </c>
      <c r="AI66" s="37">
        <v>0.39273112497949592</v>
      </c>
      <c r="AJ66" s="44"/>
      <c r="AK66" s="534">
        <v>0.95935797594063388</v>
      </c>
      <c r="AL66" s="37">
        <v>0.204587438944622</v>
      </c>
      <c r="AM66" s="44"/>
    </row>
    <row r="67" spans="1:88" x14ac:dyDescent="0.35">
      <c r="A67" s="5" t="s">
        <v>72</v>
      </c>
      <c r="B67" s="534">
        <v>6.9081357775083392</v>
      </c>
      <c r="C67" s="37">
        <v>1.4197666937109368</v>
      </c>
      <c r="D67" s="37">
        <v>2.1224589959235232</v>
      </c>
      <c r="E67" s="44"/>
      <c r="F67" s="534">
        <v>5.769032595638226</v>
      </c>
      <c r="G67" s="537">
        <v>0</v>
      </c>
      <c r="H67" s="537">
        <v>-0.18616466101999621</v>
      </c>
      <c r="I67" s="537">
        <v>0</v>
      </c>
      <c r="J67" s="537">
        <v>0</v>
      </c>
      <c r="K67" s="37">
        <v>1.8434082542448262</v>
      </c>
      <c r="L67" s="44"/>
      <c r="M67" s="534">
        <v>10.032994497450952</v>
      </c>
      <c r="N67" s="537">
        <v>2.0252922566215639</v>
      </c>
      <c r="O67" s="537">
        <v>-0.10570594772684631</v>
      </c>
      <c r="P67" s="537">
        <v>0.20562196400780072</v>
      </c>
      <c r="Q67" s="537">
        <v>0</v>
      </c>
      <c r="R67" s="37">
        <v>0.87665310474431757</v>
      </c>
      <c r="S67" s="44"/>
      <c r="T67" s="534">
        <v>11.589031907090099</v>
      </c>
      <c r="U67" s="537">
        <v>0</v>
      </c>
      <c r="V67" s="537">
        <v>-6.4375955415457195E-2</v>
      </c>
      <c r="W67" s="537">
        <v>1.5573999999999999E-2</v>
      </c>
      <c r="X67" s="537">
        <v>0</v>
      </c>
      <c r="Y67" s="37">
        <v>1.8434082542448262</v>
      </c>
      <c r="Z67" s="37"/>
      <c r="AA67" s="534">
        <v>17.2984851903385</v>
      </c>
      <c r="AB67" s="537">
        <v>0.7493720647837816</v>
      </c>
      <c r="AC67" s="537">
        <v>-1.603783397300643E-2</v>
      </c>
      <c r="AD67" s="537">
        <v>1.9704034265830139</v>
      </c>
      <c r="AE67" s="537">
        <v>0</v>
      </c>
      <c r="AF67" s="37">
        <v>0.87665310474431757</v>
      </c>
      <c r="AG67" s="44"/>
      <c r="AH67" s="534">
        <v>4.3188910471412782</v>
      </c>
      <c r="AI67" s="37">
        <v>1.2233885564304543</v>
      </c>
      <c r="AJ67" s="44"/>
      <c r="AK67" s="534">
        <v>5.4010253340863343</v>
      </c>
      <c r="AL67" s="37">
        <v>0.79906862204488283</v>
      </c>
      <c r="AM67" s="44"/>
    </row>
    <row r="68" spans="1:88" x14ac:dyDescent="0.35">
      <c r="A68" s="5" t="s">
        <v>73</v>
      </c>
      <c r="B68" s="534">
        <v>10.024377676457913</v>
      </c>
      <c r="C68" s="37">
        <v>9.9965533811810339</v>
      </c>
      <c r="D68" s="37">
        <v>22.572294420803512</v>
      </c>
      <c r="E68" s="44"/>
      <c r="F68" s="534">
        <v>9.9577655263141622</v>
      </c>
      <c r="G68" s="537">
        <v>0</v>
      </c>
      <c r="H68" s="537">
        <v>-0.56853315003198512</v>
      </c>
      <c r="I68" s="537">
        <v>0</v>
      </c>
      <c r="J68" s="537">
        <v>0</v>
      </c>
      <c r="K68" s="37">
        <v>6.7387386756142522</v>
      </c>
      <c r="L68" s="44"/>
      <c r="M68" s="534">
        <v>18.519438707374594</v>
      </c>
      <c r="N68" s="537">
        <v>2.4694619384859737</v>
      </c>
      <c r="O68" s="537">
        <v>-0.32281817133814211</v>
      </c>
      <c r="P68" s="537">
        <v>0.36265585124966687</v>
      </c>
      <c r="Q68" s="537">
        <v>0</v>
      </c>
      <c r="R68" s="37">
        <v>1.717243235315862</v>
      </c>
      <c r="S68" s="44"/>
      <c r="T68" s="534">
        <v>16.002453750147783</v>
      </c>
      <c r="U68" s="537">
        <v>0</v>
      </c>
      <c r="V68" s="537">
        <v>-0.19659942181366669</v>
      </c>
      <c r="W68" s="537">
        <v>2.9291100914001462E-2</v>
      </c>
      <c r="X68" s="537">
        <v>0</v>
      </c>
      <c r="Y68" s="37">
        <v>6.7387386756142522</v>
      </c>
      <c r="Z68" s="37"/>
      <c r="AA68" s="534">
        <v>27.308933955730939</v>
      </c>
      <c r="AB68" s="537">
        <v>0.91639222131362286</v>
      </c>
      <c r="AC68" s="537">
        <v>-4.8978362587214934E-2</v>
      </c>
      <c r="AD68" s="537">
        <v>2.9518877553926339</v>
      </c>
      <c r="AE68" s="537">
        <v>0</v>
      </c>
      <c r="AF68" s="37">
        <v>1.717243235315862</v>
      </c>
      <c r="AG68" s="44"/>
      <c r="AH68" s="534">
        <v>6.1300945388395096</v>
      </c>
      <c r="AI68" s="37">
        <v>6.3792402055894497</v>
      </c>
      <c r="AJ68" s="44"/>
      <c r="AK68" s="534">
        <v>7.1851432083033409</v>
      </c>
      <c r="AL68" s="37">
        <v>2.5484056527313461</v>
      </c>
      <c r="AM68" s="44"/>
    </row>
    <row r="69" spans="1:88" x14ac:dyDescent="0.35">
      <c r="A69" s="5" t="s">
        <v>74</v>
      </c>
      <c r="B69" s="534">
        <v>0.28982286716511063</v>
      </c>
      <c r="C69" s="37">
        <v>0.79724673726305817</v>
      </c>
      <c r="D69" s="37">
        <v>1.9392466996699427</v>
      </c>
      <c r="E69" s="44"/>
      <c r="F69" s="534">
        <v>0.40516067598045485</v>
      </c>
      <c r="G69" s="537">
        <v>0</v>
      </c>
      <c r="H69" s="537">
        <v>-0.13111014243885308</v>
      </c>
      <c r="I69" s="537">
        <v>0</v>
      </c>
      <c r="J69" s="537">
        <v>0</v>
      </c>
      <c r="K69" s="37">
        <v>0.55234128445567288</v>
      </c>
      <c r="L69" s="44"/>
      <c r="M69" s="534">
        <v>0.94185921560400188</v>
      </c>
      <c r="N69" s="537">
        <v>8.4067264054753094E-2</v>
      </c>
      <c r="O69" s="537">
        <v>-7.4445503175342972E-2</v>
      </c>
      <c r="P69" s="537">
        <v>2.212238813106629E-2</v>
      </c>
      <c r="Q69" s="537">
        <v>0</v>
      </c>
      <c r="R69" s="37">
        <v>0.30844550281052724</v>
      </c>
      <c r="S69" s="44"/>
      <c r="T69" s="534">
        <v>0.79393904126441417</v>
      </c>
      <c r="U69" s="537">
        <v>0</v>
      </c>
      <c r="V69" s="537">
        <v>-4.5338039120385247E-2</v>
      </c>
      <c r="W69" s="537">
        <v>2.2163000285625452E-3</v>
      </c>
      <c r="X69" s="537">
        <v>0</v>
      </c>
      <c r="Y69" s="37">
        <v>0.55234128445567288</v>
      </c>
      <c r="Z69" s="37"/>
      <c r="AA69" s="534">
        <v>1.3005434214546081</v>
      </c>
      <c r="AB69" s="537">
        <v>5.9951807949054463E-2</v>
      </c>
      <c r="AC69" s="537">
        <v>-1.1294961595239033E-2</v>
      </c>
      <c r="AD69" s="537">
        <v>0.13203353651164654</v>
      </c>
      <c r="AE69" s="537">
        <v>0</v>
      </c>
      <c r="AF69" s="37">
        <v>0.30844550281052724</v>
      </c>
      <c r="AG69" s="44"/>
      <c r="AH69" s="534">
        <v>0.10698208477923433</v>
      </c>
      <c r="AI69" s="37">
        <v>0.30787848244253202</v>
      </c>
      <c r="AJ69" s="44"/>
      <c r="AK69" s="534">
        <v>0.11361530539096951</v>
      </c>
      <c r="AL69" s="37">
        <v>0.13266642832193837</v>
      </c>
      <c r="AM69" s="44"/>
    </row>
    <row r="70" spans="1:88" x14ac:dyDescent="0.35">
      <c r="A70" s="5" t="s">
        <v>75</v>
      </c>
      <c r="B70" s="534">
        <v>0.2289065200186198</v>
      </c>
      <c r="C70" s="37">
        <v>0.69127817011313986</v>
      </c>
      <c r="D70" s="37">
        <v>1.7765491187930964</v>
      </c>
      <c r="E70" s="44"/>
      <c r="F70" s="534">
        <v>0.32639127837611254</v>
      </c>
      <c r="G70" s="537">
        <v>0</v>
      </c>
      <c r="H70" s="537">
        <v>-5.3471238603297638E-2</v>
      </c>
      <c r="I70" s="537">
        <v>0</v>
      </c>
      <c r="J70" s="537">
        <v>0</v>
      </c>
      <c r="K70" s="37">
        <v>0.31003690449332344</v>
      </c>
      <c r="L70" s="44"/>
      <c r="M70" s="534">
        <v>0.87149906696584512</v>
      </c>
      <c r="N70" s="537">
        <v>8.1065239259970764E-2</v>
      </c>
      <c r="O70" s="537">
        <v>-3.0361444120067409E-2</v>
      </c>
      <c r="P70" s="537">
        <v>2.1941564502890514E-2</v>
      </c>
      <c r="Q70" s="537">
        <v>0</v>
      </c>
      <c r="R70" s="37">
        <v>0.13364367438875993</v>
      </c>
      <c r="S70" s="44"/>
      <c r="T70" s="534">
        <v>0.79115180863704437</v>
      </c>
      <c r="U70" s="537">
        <v>0</v>
      </c>
      <c r="V70" s="537">
        <v>-1.8490416244817932E-2</v>
      </c>
      <c r="W70" s="537">
        <v>2.2163000285625452E-3</v>
      </c>
      <c r="X70" s="537">
        <v>0</v>
      </c>
      <c r="Y70" s="37">
        <v>0.31003690449332344</v>
      </c>
      <c r="Z70" s="37"/>
      <c r="AA70" s="534">
        <v>1.2916661178985225</v>
      </c>
      <c r="AB70" s="537">
        <v>5.7791055830885278E-2</v>
      </c>
      <c r="AC70" s="537">
        <v>-4.6064749472435459E-3</v>
      </c>
      <c r="AD70" s="537">
        <v>0.1315867374567537</v>
      </c>
      <c r="AE70" s="537">
        <v>0</v>
      </c>
      <c r="AF70" s="37">
        <v>0.13364367438875993</v>
      </c>
      <c r="AG70" s="44"/>
      <c r="AH70" s="534">
        <v>9.9142973515273181E-2</v>
      </c>
      <c r="AI70" s="37">
        <v>0.22344786731424715</v>
      </c>
      <c r="AJ70" s="44"/>
      <c r="AK70" s="534">
        <v>0.10669273789750533</v>
      </c>
      <c r="AL70" s="37">
        <v>8.7255234409976776E-2</v>
      </c>
      <c r="AM70" s="44"/>
    </row>
    <row r="71" spans="1:88" x14ac:dyDescent="0.35">
      <c r="A71" s="5" t="s">
        <v>76</v>
      </c>
      <c r="B71" s="534">
        <v>1.2948928644994349</v>
      </c>
      <c r="C71" s="37">
        <v>6.3062536311174524</v>
      </c>
      <c r="D71" s="37">
        <v>15.393468793336979</v>
      </c>
      <c r="E71" s="44"/>
      <c r="F71" s="534">
        <v>2.2245508927635624</v>
      </c>
      <c r="G71" s="537">
        <v>0</v>
      </c>
      <c r="H71" s="537">
        <v>-2.1322530731291933</v>
      </c>
      <c r="I71" s="537">
        <v>0</v>
      </c>
      <c r="J71" s="537">
        <v>0</v>
      </c>
      <c r="K71" s="37">
        <v>5.7787136945417403</v>
      </c>
      <c r="L71" s="44"/>
      <c r="M71" s="534">
        <v>16.424146187217872</v>
      </c>
      <c r="N71" s="537">
        <v>4.0174106499219348E-3</v>
      </c>
      <c r="O71" s="537">
        <v>-1.2107122299886566</v>
      </c>
      <c r="P71" s="537">
        <v>0.19311639852213039</v>
      </c>
      <c r="Q71" s="537">
        <v>0</v>
      </c>
      <c r="R71" s="37">
        <v>4.223438402931694</v>
      </c>
      <c r="S71" s="44"/>
      <c r="T71" s="534">
        <v>6.4038166913558639E-2</v>
      </c>
      <c r="U71" s="537">
        <v>0</v>
      </c>
      <c r="V71" s="537">
        <v>-0.73733558247927944</v>
      </c>
      <c r="W71" s="537">
        <v>1.608708036622584E-4</v>
      </c>
      <c r="X71" s="537">
        <v>0</v>
      </c>
      <c r="Y71" s="37">
        <v>5.7787136945417403</v>
      </c>
      <c r="Z71" s="37"/>
      <c r="AA71" s="534">
        <v>19.744013195271684</v>
      </c>
      <c r="AB71" s="537">
        <v>2.1017820422343271E-3</v>
      </c>
      <c r="AC71" s="537">
        <v>-0.18369072082700821</v>
      </c>
      <c r="AD71" s="537">
        <v>1.0155416435840619E-2</v>
      </c>
      <c r="AE71" s="537">
        <v>0</v>
      </c>
      <c r="AF71" s="37">
        <v>4.223438402931694</v>
      </c>
      <c r="AG71" s="44"/>
      <c r="AH71" s="534">
        <v>2.6261711403118084E-2</v>
      </c>
      <c r="AI71" s="37">
        <v>1.9435922728105108</v>
      </c>
      <c r="AJ71" s="44"/>
      <c r="AK71" s="534">
        <v>4.6721786839111226E-2</v>
      </c>
      <c r="AL71" s="37">
        <v>0.80006983719627889</v>
      </c>
      <c r="AM71" s="44"/>
    </row>
    <row r="72" spans="1:88" x14ac:dyDescent="0.35">
      <c r="A72" s="5" t="s">
        <v>77</v>
      </c>
      <c r="B72" s="534">
        <v>8.8423439308212406E-2</v>
      </c>
      <c r="C72" s="37">
        <v>0.10071240671458352</v>
      </c>
      <c r="D72" s="37">
        <v>0.26552924826347624</v>
      </c>
      <c r="E72" s="44"/>
      <c r="F72" s="534">
        <v>5.5410599558528846E-2</v>
      </c>
      <c r="G72" s="537">
        <v>0</v>
      </c>
      <c r="H72" s="537">
        <v>-2.9209719223982186E-3</v>
      </c>
      <c r="I72" s="537">
        <v>0</v>
      </c>
      <c r="J72" s="537">
        <v>0</v>
      </c>
      <c r="K72" s="37">
        <v>2.628787778594166E-2</v>
      </c>
      <c r="L72" s="44"/>
      <c r="M72" s="534">
        <v>0.13756835774482129</v>
      </c>
      <c r="N72" s="537">
        <v>4.9476166168548755E-3</v>
      </c>
      <c r="O72" s="537">
        <v>-1.6585537966706102E-3</v>
      </c>
      <c r="P72" s="537">
        <v>1.9369345460586926E-2</v>
      </c>
      <c r="Q72" s="537">
        <v>0</v>
      </c>
      <c r="R72" s="37">
        <v>1.097590464418772E-2</v>
      </c>
      <c r="S72" s="44"/>
      <c r="T72" s="534">
        <v>0.13531035265959021</v>
      </c>
      <c r="U72" s="537">
        <v>0</v>
      </c>
      <c r="V72" s="537">
        <v>-1.0100754741304652E-3</v>
      </c>
      <c r="W72" s="537">
        <v>2.1054850271344182E-3</v>
      </c>
      <c r="X72" s="537">
        <v>0</v>
      </c>
      <c r="Y72" s="37">
        <v>2.628787778594166E-2</v>
      </c>
      <c r="Z72" s="37"/>
      <c r="AA72" s="534">
        <v>0.20842743854474355</v>
      </c>
      <c r="AB72" s="537">
        <v>1.7537082390892001E-3</v>
      </c>
      <c r="AC72" s="537">
        <v>-2.5163778385525195E-4</v>
      </c>
      <c r="AD72" s="537">
        <v>0.11578646934676984</v>
      </c>
      <c r="AE72" s="537">
        <v>0</v>
      </c>
      <c r="AF72" s="37">
        <v>1.097590464418772E-2</v>
      </c>
      <c r="AG72" s="44"/>
      <c r="AH72" s="534">
        <v>4.0521790556949558E-2</v>
      </c>
      <c r="AI72" s="37">
        <v>1.9402047693493674E-2</v>
      </c>
      <c r="AJ72" s="44"/>
      <c r="AK72" s="534">
        <v>3.637104338998709E-2</v>
      </c>
      <c r="AL72" s="37">
        <v>1.0466952000961656E-2</v>
      </c>
      <c r="AM72" s="44"/>
    </row>
    <row r="73" spans="1:88" x14ac:dyDescent="0.35">
      <c r="A73" s="5" t="s">
        <v>78</v>
      </c>
      <c r="B73" s="534">
        <v>6.2722819176508224E-2</v>
      </c>
      <c r="C73" s="37">
        <v>0.26422269694390282</v>
      </c>
      <c r="D73" s="37">
        <v>0.69626452017155704</v>
      </c>
      <c r="E73" s="44"/>
      <c r="F73" s="534">
        <v>0.15603671415134573</v>
      </c>
      <c r="G73" s="537">
        <v>0</v>
      </c>
      <c r="H73" s="537">
        <v>-6.9789516805280685E-3</v>
      </c>
      <c r="I73" s="537">
        <v>0</v>
      </c>
      <c r="J73" s="537">
        <v>0</v>
      </c>
      <c r="K73" s="37">
        <v>0.14528620420993454</v>
      </c>
      <c r="L73" s="44"/>
      <c r="M73" s="534">
        <v>0.36360281209739181</v>
      </c>
      <c r="N73" s="537">
        <v>9.5545237855398785E-3</v>
      </c>
      <c r="O73" s="537">
        <v>-3.9627107394504214E-3</v>
      </c>
      <c r="P73" s="537">
        <v>1.9791038679537448E-3</v>
      </c>
      <c r="Q73" s="537">
        <v>0</v>
      </c>
      <c r="R73" s="37">
        <v>2.5908787765104638E-2</v>
      </c>
      <c r="S73" s="44"/>
      <c r="T73" s="534">
        <v>0.33914678419909572</v>
      </c>
      <c r="U73" s="537">
        <v>0</v>
      </c>
      <c r="V73" s="537">
        <v>-2.4133295748544211E-3</v>
      </c>
      <c r="W73" s="537">
        <v>1.1081500142812727E-4</v>
      </c>
      <c r="X73" s="537">
        <v>0</v>
      </c>
      <c r="Y73" s="37">
        <v>0.14528620420993454</v>
      </c>
      <c r="Z73" s="37"/>
      <c r="AA73" s="534">
        <v>0.52197746828125224</v>
      </c>
      <c r="AB73" s="537">
        <v>3.3866502562452908E-3</v>
      </c>
      <c r="AC73" s="537">
        <v>-6.0122725626170854E-4</v>
      </c>
      <c r="AD73" s="537">
        <v>1.1473270296765358E-2</v>
      </c>
      <c r="AE73" s="537">
        <v>0</v>
      </c>
      <c r="AF73" s="37">
        <v>2.5908787765104638E-2</v>
      </c>
      <c r="AG73" s="44"/>
      <c r="AH73" s="534">
        <v>3.2450215278192647E-2</v>
      </c>
      <c r="AI73" s="37">
        <v>0.15178560070778188</v>
      </c>
      <c r="AJ73" s="44"/>
      <c r="AK73" s="534">
        <v>3.800263138052562E-2</v>
      </c>
      <c r="AL73" s="37">
        <v>2.9029640461049375E-2</v>
      </c>
      <c r="AM73" s="44"/>
    </row>
    <row r="74" spans="1:88" x14ac:dyDescent="0.35">
      <c r="A74" s="5" t="s">
        <v>79</v>
      </c>
      <c r="B74" s="534">
        <v>6.7164467470620322</v>
      </c>
      <c r="C74" s="37">
        <v>2.0929699719688326</v>
      </c>
      <c r="D74" s="37">
        <v>1.406102106754906</v>
      </c>
      <c r="E74" s="44"/>
      <c r="F74" s="534">
        <v>10.025186620735672</v>
      </c>
      <c r="G74" s="537">
        <v>0</v>
      </c>
      <c r="H74" s="537">
        <v>-1.38872810368206</v>
      </c>
      <c r="I74" s="537">
        <v>0</v>
      </c>
      <c r="J74" s="537">
        <v>0</v>
      </c>
      <c r="K74" s="37">
        <v>7.103409619974431</v>
      </c>
      <c r="L74" s="44"/>
      <c r="M74" s="534">
        <v>12.528389218245094</v>
      </c>
      <c r="N74" s="537">
        <v>5.4476367771800529</v>
      </c>
      <c r="O74" s="537">
        <v>-0.78853214960518514</v>
      </c>
      <c r="P74" s="537">
        <v>0.68064979547666571</v>
      </c>
      <c r="Q74" s="537">
        <v>0</v>
      </c>
      <c r="R74" s="37">
        <v>4.8541503316351102</v>
      </c>
      <c r="S74" s="44"/>
      <c r="T74" s="534">
        <v>19.884133640192236</v>
      </c>
      <c r="U74" s="537">
        <v>0</v>
      </c>
      <c r="V74" s="537">
        <v>-0.48022378681862743</v>
      </c>
      <c r="W74" s="537">
        <v>2.9350999999999999E-2</v>
      </c>
      <c r="X74" s="537">
        <v>0</v>
      </c>
      <c r="Y74" s="37">
        <v>7.103409619974431</v>
      </c>
      <c r="Z74" s="37"/>
      <c r="AA74" s="534">
        <v>26.775864807379641</v>
      </c>
      <c r="AB74" s="537">
        <v>1.9309429649743262</v>
      </c>
      <c r="AC74" s="537">
        <v>-0.1196370494726099</v>
      </c>
      <c r="AD74" s="537">
        <v>4.7271531905839135</v>
      </c>
      <c r="AE74" s="537">
        <v>0</v>
      </c>
      <c r="AF74" s="37">
        <v>4.8541503316351102</v>
      </c>
      <c r="AG74" s="44"/>
      <c r="AH74" s="534">
        <v>2.9243973233745506</v>
      </c>
      <c r="AI74" s="37">
        <v>2.8217879645865489</v>
      </c>
      <c r="AJ74" s="44"/>
      <c r="AK74" s="534">
        <v>3.7532308266095398</v>
      </c>
      <c r="AL74" s="37">
        <v>1.4798578385585142</v>
      </c>
      <c r="AM74" s="44"/>
    </row>
    <row r="75" spans="1:88" x14ac:dyDescent="0.35">
      <c r="A75" s="5" t="s">
        <v>80</v>
      </c>
      <c r="B75" s="534">
        <v>3.2828826454957653E-2</v>
      </c>
      <c r="C75" s="37">
        <v>2.427902668797282E-2</v>
      </c>
      <c r="D75" s="37">
        <v>2.5551848684358284E-2</v>
      </c>
      <c r="E75" s="44"/>
      <c r="F75" s="534">
        <v>0.15530428208142491</v>
      </c>
      <c r="G75" s="537">
        <v>0</v>
      </c>
      <c r="H75" s="537">
        <v>-1.661348841595103E-2</v>
      </c>
      <c r="I75" s="537">
        <v>0</v>
      </c>
      <c r="J75" s="537"/>
      <c r="K75" s="37">
        <v>6.2312458133470625E-2</v>
      </c>
      <c r="L75" s="44"/>
      <c r="M75" s="534">
        <v>0.31753816566989512</v>
      </c>
      <c r="N75" s="537">
        <v>8.2542781237740545E-2</v>
      </c>
      <c r="O75" s="537">
        <v>-9.433286255485708E-3</v>
      </c>
      <c r="P75" s="537">
        <v>7.4987341847179007E-3</v>
      </c>
      <c r="Q75" s="537"/>
      <c r="R75" s="37">
        <v>3.8351888804778023E-2</v>
      </c>
      <c r="S75" s="44"/>
      <c r="T75" s="534">
        <v>0.45024897933168967</v>
      </c>
      <c r="U75" s="537">
        <v>0</v>
      </c>
      <c r="V75" s="537">
        <v>-5.7449635376587418E-3</v>
      </c>
      <c r="W75" s="537">
        <v>6.5890001428127291E-4</v>
      </c>
      <c r="X75" s="537"/>
      <c r="Y75" s="37">
        <v>6.2312458133470625E-2</v>
      </c>
      <c r="Z75" s="37"/>
      <c r="AA75" s="534">
        <v>0.66494258601684864</v>
      </c>
      <c r="AB75" s="537">
        <v>2.9257714722848157E-2</v>
      </c>
      <c r="AC75" s="537">
        <v>-1.4312295763741598E-3</v>
      </c>
      <c r="AD75" s="537">
        <v>8.311265072935474E-2</v>
      </c>
      <c r="AE75" s="537"/>
      <c r="AF75" s="37">
        <v>3.8351888804778023E-2</v>
      </c>
      <c r="AG75" s="44"/>
      <c r="AH75" s="534">
        <v>3.7218288892296404E-3</v>
      </c>
      <c r="AI75" s="37">
        <v>3.0176060453828563E-2</v>
      </c>
      <c r="AJ75" s="44"/>
      <c r="AK75" s="534">
        <v>4.3813733202433406E-3</v>
      </c>
      <c r="AL75" s="37">
        <v>1.1512912356524315E-2</v>
      </c>
      <c r="AM75" s="44"/>
    </row>
    <row r="76" spans="1:88" x14ac:dyDescent="0.35">
      <c r="A76" s="30" t="s">
        <v>81</v>
      </c>
      <c r="B76" s="535">
        <v>2760.378781951581</v>
      </c>
      <c r="C76" s="38">
        <v>1276.9065889063904</v>
      </c>
      <c r="D76" s="38">
        <v>1149.4864483179999</v>
      </c>
      <c r="E76" s="45"/>
      <c r="F76" s="535">
        <v>6064.0631724892946</v>
      </c>
      <c r="G76" s="538">
        <v>0</v>
      </c>
      <c r="H76" s="538">
        <v>-966.46697414056223</v>
      </c>
      <c r="I76" s="538">
        <v>0</v>
      </c>
      <c r="J76" s="538">
        <v>1988.7802772500002</v>
      </c>
      <c r="K76" s="38">
        <v>3718.6868516097811</v>
      </c>
      <c r="L76" s="45"/>
      <c r="M76" s="535">
        <v>16931.220004452414</v>
      </c>
      <c r="N76" s="538">
        <v>4582.1441075208977</v>
      </c>
      <c r="O76" s="538">
        <v>-548.76853044226425</v>
      </c>
      <c r="P76" s="538">
        <v>353.81108145347855</v>
      </c>
      <c r="Q76" s="538">
        <v>1988.7802772500002</v>
      </c>
      <c r="R76" s="38">
        <v>2447.3505668296129</v>
      </c>
      <c r="S76" s="45"/>
      <c r="T76" s="535">
        <v>13435.437938959951</v>
      </c>
      <c r="U76" s="538">
        <v>0</v>
      </c>
      <c r="V76" s="538">
        <v>-334.20539911762199</v>
      </c>
      <c r="W76" s="538">
        <v>35.478340789934855</v>
      </c>
      <c r="X76" s="538">
        <v>764.91549125000006</v>
      </c>
      <c r="Y76" s="38">
        <v>3718.6868516097811</v>
      </c>
      <c r="Z76" s="38"/>
      <c r="AA76" s="535">
        <v>24241.835089774089</v>
      </c>
      <c r="AB76" s="538">
        <v>3688.7327547281147</v>
      </c>
      <c r="AC76" s="538">
        <v>-83.259823785757888</v>
      </c>
      <c r="AD76" s="538">
        <v>2124.9825900250794</v>
      </c>
      <c r="AE76" s="538">
        <v>764.91549125000006</v>
      </c>
      <c r="AF76" s="38">
        <v>2447.3505668296129</v>
      </c>
      <c r="AG76" s="45"/>
      <c r="AH76" s="535">
        <v>6450.6819445283727</v>
      </c>
      <c r="AI76" s="38">
        <v>1597.5289550022903</v>
      </c>
      <c r="AJ76" s="45"/>
      <c r="AK76" s="535">
        <v>2370.5882141601737</v>
      </c>
      <c r="AL76" s="38">
        <v>884.04117128816711</v>
      </c>
      <c r="AM76" s="45"/>
    </row>
    <row r="77" spans="1:88" x14ac:dyDescent="0.35">
      <c r="A77" s="31" t="s">
        <v>82</v>
      </c>
      <c r="B77" s="536">
        <v>80</v>
      </c>
      <c r="C77" s="34"/>
      <c r="D77" s="34"/>
      <c r="E77" s="41"/>
      <c r="F77" s="536"/>
      <c r="G77" s="539"/>
      <c r="H77" s="539"/>
      <c r="I77" s="539"/>
      <c r="J77" s="539">
        <v>111.90233977619533</v>
      </c>
      <c r="K77" s="37"/>
      <c r="L77" s="41"/>
      <c r="M77" s="536"/>
      <c r="N77" s="539"/>
      <c r="O77" s="539"/>
      <c r="P77" s="539"/>
      <c r="Q77" s="539">
        <v>138.75890132248219</v>
      </c>
      <c r="R77" s="37"/>
      <c r="S77" s="41"/>
      <c r="T77" s="536"/>
      <c r="U77" s="539"/>
      <c r="V77" s="539"/>
      <c r="W77" s="539"/>
      <c r="X77" s="539">
        <v>156.66327568667344</v>
      </c>
      <c r="Y77" s="37"/>
      <c r="Z77" s="34"/>
      <c r="AA77" s="536"/>
      <c r="AB77" s="539"/>
      <c r="AC77" s="539"/>
      <c r="AD77" s="539"/>
      <c r="AE77" s="539">
        <v>0</v>
      </c>
      <c r="AF77" s="34"/>
      <c r="AG77" s="41"/>
      <c r="AH77" s="536">
        <v>65</v>
      </c>
      <c r="AI77" s="34"/>
      <c r="AJ77" s="41"/>
      <c r="AK77" s="536">
        <v>64</v>
      </c>
      <c r="AL77" s="34"/>
      <c r="AM77" s="41"/>
    </row>
    <row r="78" spans="1:88" x14ac:dyDescent="0.35">
      <c r="A78" s="2"/>
      <c r="B78" s="29"/>
      <c r="C78" s="37"/>
      <c r="D78" s="37"/>
      <c r="E78" s="37"/>
      <c r="F78" s="29"/>
      <c r="G78" s="29"/>
      <c r="H78" s="29"/>
      <c r="I78" s="29"/>
      <c r="J78" s="29"/>
      <c r="K78" s="37"/>
      <c r="L78" s="37"/>
      <c r="M78" s="29"/>
      <c r="N78" s="29"/>
      <c r="O78" s="29"/>
      <c r="P78" s="29"/>
      <c r="Q78" s="29"/>
      <c r="R78" s="37"/>
      <c r="S78" s="37"/>
      <c r="T78" s="29"/>
      <c r="U78" s="29"/>
      <c r="V78" s="29"/>
      <c r="W78" s="29"/>
      <c r="X78" s="29"/>
      <c r="Y78" s="37"/>
      <c r="Z78" s="37"/>
      <c r="AA78" s="29"/>
      <c r="AB78" s="29"/>
      <c r="AC78" s="29"/>
      <c r="AD78" s="29"/>
      <c r="AE78" s="29"/>
      <c r="AF78" s="37"/>
      <c r="AG78" s="37"/>
      <c r="AH78" s="29"/>
      <c r="AI78" s="37"/>
      <c r="AJ78" s="37"/>
      <c r="AK78" s="29"/>
      <c r="AL78" s="37"/>
      <c r="AM78" s="37"/>
    </row>
    <row r="79" spans="1:88" s="350" customFormat="1" ht="15.5" x14ac:dyDescent="0.35">
      <c r="A79" s="408" t="s">
        <v>640</v>
      </c>
      <c r="B79" s="409"/>
      <c r="C79" s="409"/>
      <c r="D79" s="409"/>
      <c r="E79" s="410"/>
      <c r="F79" s="409"/>
      <c r="G79" s="409"/>
      <c r="H79" s="409"/>
      <c r="L79" s="407"/>
      <c r="U79" s="407"/>
      <c r="AB79" s="407"/>
      <c r="AE79" s="407"/>
      <c r="AH79" s="407"/>
      <c r="AO79" s="407"/>
    </row>
    <row r="80" spans="1:88" s="412" customFormat="1" x14ac:dyDescent="0.35">
      <c r="A80" s="568" t="s">
        <v>710</v>
      </c>
      <c r="B80" s="569"/>
      <c r="C80" s="569"/>
      <c r="D80" s="569"/>
      <c r="E80" s="569"/>
      <c r="F80" s="569"/>
      <c r="G80" s="569"/>
      <c r="H80" s="569"/>
      <c r="I80" s="569"/>
      <c r="J80" s="569"/>
      <c r="K80" s="570"/>
      <c r="L80" s="568" t="s">
        <v>2</v>
      </c>
      <c r="M80" s="569"/>
      <c r="N80" s="569"/>
      <c r="O80" s="569"/>
      <c r="P80" s="569"/>
      <c r="Q80" s="569"/>
      <c r="R80" s="569"/>
      <c r="S80" s="569"/>
      <c r="T80" s="569"/>
      <c r="U80" s="569"/>
      <c r="V80" s="570"/>
      <c r="W80" s="568" t="s">
        <v>3</v>
      </c>
      <c r="X80" s="569"/>
      <c r="Y80" s="569"/>
      <c r="Z80" s="569"/>
      <c r="AA80" s="569"/>
      <c r="AB80" s="569"/>
      <c r="AC80" s="569"/>
      <c r="AD80" s="569"/>
      <c r="AE80" s="569"/>
      <c r="AF80" s="569"/>
      <c r="AG80" s="570"/>
      <c r="AH80" s="568" t="s">
        <v>4</v>
      </c>
      <c r="AI80" s="569"/>
      <c r="AJ80" s="569"/>
      <c r="AK80" s="569"/>
      <c r="AL80" s="569"/>
      <c r="AM80" s="569"/>
      <c r="AN80" s="569"/>
      <c r="AO80" s="569"/>
      <c r="AP80" s="569"/>
      <c r="AQ80" s="569"/>
      <c r="AR80" s="570"/>
      <c r="AS80" s="568" t="s">
        <v>5</v>
      </c>
      <c r="AT80" s="569"/>
      <c r="AU80" s="569"/>
      <c r="AV80" s="569"/>
      <c r="AW80" s="569"/>
      <c r="AX80" s="569"/>
      <c r="AY80" s="569"/>
      <c r="AZ80" s="569"/>
      <c r="BA80" s="569"/>
      <c r="BB80" s="569"/>
      <c r="BC80" s="570"/>
      <c r="BD80" s="568" t="s">
        <v>6</v>
      </c>
      <c r="BE80" s="569"/>
      <c r="BF80" s="569"/>
      <c r="BG80" s="569"/>
      <c r="BH80" s="569"/>
      <c r="BI80" s="569"/>
      <c r="BJ80" s="569"/>
      <c r="BK80" s="569"/>
      <c r="BL80" s="569"/>
      <c r="BM80" s="569"/>
      <c r="BN80" s="570"/>
      <c r="BO80" s="568" t="s">
        <v>7</v>
      </c>
      <c r="BP80" s="569"/>
      <c r="BQ80" s="569"/>
      <c r="BR80" s="569"/>
      <c r="BS80" s="569"/>
      <c r="BT80" s="569"/>
      <c r="BU80" s="569"/>
      <c r="BV80" s="569"/>
      <c r="BW80" s="569"/>
      <c r="BX80" s="569"/>
      <c r="BY80" s="570"/>
      <c r="BZ80" s="568" t="s">
        <v>715</v>
      </c>
      <c r="CA80" s="569"/>
      <c r="CB80" s="569"/>
      <c r="CC80" s="569"/>
      <c r="CD80" s="569"/>
      <c r="CE80" s="569"/>
      <c r="CF80" s="569"/>
      <c r="CG80" s="569"/>
      <c r="CH80" s="569"/>
      <c r="CI80" s="569"/>
      <c r="CJ80" s="570"/>
    </row>
    <row r="81" spans="1:88" s="412" customFormat="1" x14ac:dyDescent="0.35">
      <c r="A81" s="499" t="s">
        <v>634</v>
      </c>
      <c r="B81" s="500" t="s">
        <v>635</v>
      </c>
      <c r="C81" s="508" t="s">
        <v>694</v>
      </c>
      <c r="D81" s="508" t="s">
        <v>632</v>
      </c>
      <c r="E81" s="508" t="s">
        <v>633</v>
      </c>
      <c r="F81" s="508" t="s">
        <v>499</v>
      </c>
      <c r="G81" s="508" t="s">
        <v>500</v>
      </c>
      <c r="H81" s="509" t="s">
        <v>501</v>
      </c>
      <c r="I81" s="508" t="s">
        <v>502</v>
      </c>
      <c r="J81" s="508" t="s">
        <v>503</v>
      </c>
      <c r="K81" s="510" t="s">
        <v>521</v>
      </c>
      <c r="L81" s="499" t="s">
        <v>634</v>
      </c>
      <c r="M81" s="500" t="s">
        <v>635</v>
      </c>
      <c r="N81" s="508" t="s">
        <v>694</v>
      </c>
      <c r="O81" s="508" t="s">
        <v>632</v>
      </c>
      <c r="P81" s="508" t="s">
        <v>633</v>
      </c>
      <c r="Q81" s="508" t="s">
        <v>499</v>
      </c>
      <c r="R81" s="508" t="s">
        <v>500</v>
      </c>
      <c r="S81" s="509" t="s">
        <v>501</v>
      </c>
      <c r="T81" s="508" t="s">
        <v>502</v>
      </c>
      <c r="U81" s="508" t="s">
        <v>503</v>
      </c>
      <c r="V81" s="510" t="s">
        <v>521</v>
      </c>
      <c r="W81" s="499" t="s">
        <v>634</v>
      </c>
      <c r="X81" s="500" t="s">
        <v>635</v>
      </c>
      <c r="Y81" s="508" t="s">
        <v>694</v>
      </c>
      <c r="Z81" s="508" t="s">
        <v>632</v>
      </c>
      <c r="AA81" s="508" t="s">
        <v>633</v>
      </c>
      <c r="AB81" s="508" t="s">
        <v>499</v>
      </c>
      <c r="AC81" s="508" t="s">
        <v>500</v>
      </c>
      <c r="AD81" s="509" t="s">
        <v>501</v>
      </c>
      <c r="AE81" s="508" t="s">
        <v>502</v>
      </c>
      <c r="AF81" s="508" t="s">
        <v>503</v>
      </c>
      <c r="AG81" s="510" t="s">
        <v>521</v>
      </c>
      <c r="AH81" s="499" t="s">
        <v>634</v>
      </c>
      <c r="AI81" s="500" t="s">
        <v>635</v>
      </c>
      <c r="AJ81" s="508" t="s">
        <v>694</v>
      </c>
      <c r="AK81" s="508" t="s">
        <v>632</v>
      </c>
      <c r="AL81" s="508" t="s">
        <v>633</v>
      </c>
      <c r="AM81" s="508" t="s">
        <v>499</v>
      </c>
      <c r="AN81" s="508" t="s">
        <v>500</v>
      </c>
      <c r="AO81" s="509" t="s">
        <v>501</v>
      </c>
      <c r="AP81" s="508" t="s">
        <v>502</v>
      </c>
      <c r="AQ81" s="508" t="s">
        <v>503</v>
      </c>
      <c r="AR81" s="510" t="s">
        <v>521</v>
      </c>
      <c r="AS81" s="499" t="s">
        <v>634</v>
      </c>
      <c r="AT81" s="500" t="s">
        <v>635</v>
      </c>
      <c r="AU81" s="508" t="s">
        <v>694</v>
      </c>
      <c r="AV81" s="508" t="s">
        <v>632</v>
      </c>
      <c r="AW81" s="508" t="s">
        <v>633</v>
      </c>
      <c r="AX81" s="508" t="s">
        <v>499</v>
      </c>
      <c r="AY81" s="508" t="s">
        <v>500</v>
      </c>
      <c r="AZ81" s="509" t="s">
        <v>501</v>
      </c>
      <c r="BA81" s="508" t="s">
        <v>502</v>
      </c>
      <c r="BB81" s="508" t="s">
        <v>503</v>
      </c>
      <c r="BC81" s="510" t="s">
        <v>521</v>
      </c>
      <c r="BD81" s="499" t="s">
        <v>634</v>
      </c>
      <c r="BE81" s="500" t="s">
        <v>635</v>
      </c>
      <c r="BF81" s="508" t="s">
        <v>694</v>
      </c>
      <c r="BG81" s="508" t="s">
        <v>632</v>
      </c>
      <c r="BH81" s="508" t="s">
        <v>633</v>
      </c>
      <c r="BI81" s="508" t="s">
        <v>499</v>
      </c>
      <c r="BJ81" s="508" t="s">
        <v>500</v>
      </c>
      <c r="BK81" s="509" t="s">
        <v>501</v>
      </c>
      <c r="BL81" s="508" t="s">
        <v>502</v>
      </c>
      <c r="BM81" s="508" t="s">
        <v>503</v>
      </c>
      <c r="BN81" s="510" t="s">
        <v>521</v>
      </c>
      <c r="BO81" s="499" t="s">
        <v>634</v>
      </c>
      <c r="BP81" s="500" t="s">
        <v>635</v>
      </c>
      <c r="BQ81" s="508" t="s">
        <v>694</v>
      </c>
      <c r="BR81" s="508" t="s">
        <v>632</v>
      </c>
      <c r="BS81" s="508" t="s">
        <v>633</v>
      </c>
      <c r="BT81" s="508" t="s">
        <v>499</v>
      </c>
      <c r="BU81" s="508" t="s">
        <v>500</v>
      </c>
      <c r="BV81" s="509" t="s">
        <v>501</v>
      </c>
      <c r="BW81" s="508" t="s">
        <v>502</v>
      </c>
      <c r="BX81" s="508" t="s">
        <v>503</v>
      </c>
      <c r="BY81" s="510" t="s">
        <v>521</v>
      </c>
      <c r="BZ81" s="499" t="s">
        <v>634</v>
      </c>
      <c r="CA81" s="500" t="s">
        <v>635</v>
      </c>
      <c r="CB81" s="508" t="s">
        <v>694</v>
      </c>
      <c r="CC81" s="508" t="s">
        <v>632</v>
      </c>
      <c r="CD81" s="508" t="s">
        <v>633</v>
      </c>
      <c r="CE81" s="508" t="s">
        <v>499</v>
      </c>
      <c r="CF81" s="508" t="s">
        <v>500</v>
      </c>
      <c r="CG81" s="509" t="s">
        <v>501</v>
      </c>
      <c r="CH81" s="508" t="s">
        <v>502</v>
      </c>
      <c r="CI81" s="508" t="s">
        <v>503</v>
      </c>
      <c r="CJ81" s="510" t="s">
        <v>521</v>
      </c>
    </row>
    <row r="82" spans="1:88" s="350" customFormat="1" x14ac:dyDescent="0.35">
      <c r="A82" s="503">
        <f>B47</f>
        <v>203.79761287147019</v>
      </c>
      <c r="B82" s="502" t="s">
        <v>643</v>
      </c>
      <c r="C82" s="511"/>
      <c r="D82" s="511" t="s">
        <v>636</v>
      </c>
      <c r="E82" s="511"/>
      <c r="F82" s="512" t="s">
        <v>729</v>
      </c>
      <c r="G82" s="511">
        <f>A82/10^6</f>
        <v>2.0379761287147018E-4</v>
      </c>
      <c r="H82" s="511" t="s">
        <v>641</v>
      </c>
      <c r="I82" s="511" t="s">
        <v>637</v>
      </c>
      <c r="J82" s="511" t="s">
        <v>648</v>
      </c>
      <c r="K82" s="514" t="s">
        <v>699</v>
      </c>
      <c r="L82" s="503">
        <f>SUM(F47:J47)</f>
        <v>21404</v>
      </c>
      <c r="M82" s="502" t="s">
        <v>643</v>
      </c>
      <c r="N82" s="511"/>
      <c r="O82" s="511" t="s">
        <v>636</v>
      </c>
      <c r="P82" s="511"/>
      <c r="Q82" s="512" t="s">
        <v>729</v>
      </c>
      <c r="R82" s="511">
        <f>L82/10^6</f>
        <v>2.1403999999999999E-2</v>
      </c>
      <c r="S82" s="511" t="s">
        <v>641</v>
      </c>
      <c r="T82" s="511" t="s">
        <v>637</v>
      </c>
      <c r="U82" s="511" t="s">
        <v>648</v>
      </c>
      <c r="V82" s="514" t="s">
        <v>706</v>
      </c>
      <c r="W82" s="503">
        <f>SUM(M47:Q47)</f>
        <v>17930</v>
      </c>
      <c r="X82" s="502" t="s">
        <v>643</v>
      </c>
      <c r="Y82" s="511"/>
      <c r="Z82" s="511" t="s">
        <v>636</v>
      </c>
      <c r="AA82" s="511"/>
      <c r="AB82" s="512" t="s">
        <v>729</v>
      </c>
      <c r="AC82" s="511">
        <f>W82/10^6</f>
        <v>1.7930000000000001E-2</v>
      </c>
      <c r="AD82" s="511" t="s">
        <v>641</v>
      </c>
      <c r="AE82" s="511" t="s">
        <v>637</v>
      </c>
      <c r="AF82" s="511" t="s">
        <v>648</v>
      </c>
      <c r="AG82" s="514" t="s">
        <v>706</v>
      </c>
      <c r="AH82" s="503">
        <f>SUM(T47:X47)</f>
        <v>0</v>
      </c>
      <c r="AI82" s="502" t="s">
        <v>643</v>
      </c>
      <c r="AJ82" s="511"/>
      <c r="AK82" s="511" t="s">
        <v>636</v>
      </c>
      <c r="AL82" s="511"/>
      <c r="AM82" s="512" t="s">
        <v>729</v>
      </c>
      <c r="AN82" s="511">
        <f>AH82/10^6</f>
        <v>0</v>
      </c>
      <c r="AO82" s="511" t="s">
        <v>641</v>
      </c>
      <c r="AP82" s="511" t="s">
        <v>637</v>
      </c>
      <c r="AQ82" s="511" t="s">
        <v>648</v>
      </c>
      <c r="AR82" s="514" t="s">
        <v>706</v>
      </c>
      <c r="AS82" s="503">
        <f>SUM(AA47:AE47)</f>
        <v>0</v>
      </c>
      <c r="AT82" s="502" t="s">
        <v>643</v>
      </c>
      <c r="AU82" s="511"/>
      <c r="AV82" s="511" t="s">
        <v>636</v>
      </c>
      <c r="AW82" s="511"/>
      <c r="AX82" s="512" t="s">
        <v>729</v>
      </c>
      <c r="AY82" s="511">
        <f>AS82/10^6</f>
        <v>0</v>
      </c>
      <c r="AZ82" s="511" t="s">
        <v>641</v>
      </c>
      <c r="BA82" s="511" t="s">
        <v>637</v>
      </c>
      <c r="BB82" s="511" t="s">
        <v>648</v>
      </c>
      <c r="BC82" s="514" t="s">
        <v>706</v>
      </c>
      <c r="BD82" s="503">
        <f>AH47</f>
        <v>0</v>
      </c>
      <c r="BE82" s="502" t="s">
        <v>643</v>
      </c>
      <c r="BF82" s="511"/>
      <c r="BG82" s="511" t="s">
        <v>636</v>
      </c>
      <c r="BH82" s="511"/>
      <c r="BI82" s="512" t="s">
        <v>729</v>
      </c>
      <c r="BJ82" s="511">
        <f>BD82/10^6</f>
        <v>0</v>
      </c>
      <c r="BK82" s="511" t="s">
        <v>641</v>
      </c>
      <c r="BL82" s="511" t="s">
        <v>637</v>
      </c>
      <c r="BM82" s="511" t="s">
        <v>648</v>
      </c>
      <c r="BN82" s="514" t="s">
        <v>727</v>
      </c>
      <c r="BO82" s="503">
        <f>AK47</f>
        <v>0</v>
      </c>
      <c r="BP82" s="502" t="s">
        <v>643</v>
      </c>
      <c r="BQ82" s="511"/>
      <c r="BR82" s="511" t="s">
        <v>636</v>
      </c>
      <c r="BS82" s="511"/>
      <c r="BT82" s="512" t="s">
        <v>729</v>
      </c>
      <c r="BU82" s="511">
        <f>BO82/10^6</f>
        <v>0</v>
      </c>
      <c r="BV82" s="511" t="s">
        <v>641</v>
      </c>
      <c r="BW82" s="511" t="s">
        <v>637</v>
      </c>
      <c r="BX82" s="511" t="s">
        <v>648</v>
      </c>
      <c r="BY82" s="514" t="s">
        <v>727</v>
      </c>
      <c r="BZ82" s="503">
        <f>A82*$W$5+L82*$X$5+W82*$Y$5+AH82*$Z$5+AS82*$AA$5+BD82*$AB$5+BO82*$AC$5</f>
        <v>820.52367517474022</v>
      </c>
      <c r="CA82" s="502" t="s">
        <v>643</v>
      </c>
      <c r="CB82" s="511"/>
      <c r="CC82" s="511" t="s">
        <v>636</v>
      </c>
      <c r="CD82" s="511"/>
      <c r="CE82" s="512" t="s">
        <v>729</v>
      </c>
      <c r="CF82" s="511">
        <f>BZ82/10^6</f>
        <v>8.205236751747402E-4</v>
      </c>
      <c r="CG82" s="511" t="s">
        <v>641</v>
      </c>
      <c r="CH82" s="511" t="s">
        <v>637</v>
      </c>
      <c r="CI82" s="511" t="s">
        <v>648</v>
      </c>
      <c r="CJ82" s="514" t="s">
        <v>727</v>
      </c>
    </row>
    <row r="83" spans="1:88" s="350" customFormat="1" x14ac:dyDescent="0.35">
      <c r="A83" s="503">
        <f t="shared" ref="A83:A98" si="8">B48</f>
        <v>203.79761287147019</v>
      </c>
      <c r="B83" s="502" t="s">
        <v>643</v>
      </c>
      <c r="C83" s="511"/>
      <c r="D83" s="511" t="s">
        <v>636</v>
      </c>
      <c r="E83" s="511"/>
      <c r="F83" s="512" t="s">
        <v>730</v>
      </c>
      <c r="G83" s="511">
        <f t="shared" ref="G83:G98" si="9">A83/10^6</f>
        <v>2.0379761287147018E-4</v>
      </c>
      <c r="H83" s="511" t="s">
        <v>641</v>
      </c>
      <c r="I83" s="511" t="s">
        <v>637</v>
      </c>
      <c r="J83" s="511" t="s">
        <v>648</v>
      </c>
      <c r="K83" s="514" t="s">
        <v>699</v>
      </c>
      <c r="L83" s="503">
        <f t="shared" ref="L83:L98" si="10">SUM(F48:J48)</f>
        <v>0</v>
      </c>
      <c r="M83" s="502" t="s">
        <v>643</v>
      </c>
      <c r="N83" s="511"/>
      <c r="O83" s="511" t="s">
        <v>636</v>
      </c>
      <c r="P83" s="511"/>
      <c r="Q83" s="512" t="s">
        <v>730</v>
      </c>
      <c r="R83" s="511">
        <f t="shared" ref="R83:R98" si="11">L83/10^6</f>
        <v>0</v>
      </c>
      <c r="S83" s="511" t="s">
        <v>641</v>
      </c>
      <c r="T83" s="511" t="s">
        <v>637</v>
      </c>
      <c r="U83" s="511" t="s">
        <v>648</v>
      </c>
      <c r="V83" s="514" t="s">
        <v>706</v>
      </c>
      <c r="W83" s="503">
        <f t="shared" ref="W83:W98" si="12">SUM(M48:Q48)</f>
        <v>0</v>
      </c>
      <c r="X83" s="502" t="s">
        <v>643</v>
      </c>
      <c r="Y83" s="511"/>
      <c r="Z83" s="511" t="s">
        <v>636</v>
      </c>
      <c r="AA83" s="511"/>
      <c r="AB83" s="512" t="s">
        <v>730</v>
      </c>
      <c r="AC83" s="511">
        <f t="shared" ref="AC83:AC98" si="13">W83/10^6</f>
        <v>0</v>
      </c>
      <c r="AD83" s="511" t="s">
        <v>641</v>
      </c>
      <c r="AE83" s="511" t="s">
        <v>637</v>
      </c>
      <c r="AF83" s="511" t="s">
        <v>648</v>
      </c>
      <c r="AG83" s="514" t="s">
        <v>706</v>
      </c>
      <c r="AH83" s="503">
        <f t="shared" ref="AH83:AH98" si="14">SUM(T48:X48)</f>
        <v>0</v>
      </c>
      <c r="AI83" s="502" t="s">
        <v>643</v>
      </c>
      <c r="AJ83" s="511"/>
      <c r="AK83" s="511" t="s">
        <v>636</v>
      </c>
      <c r="AL83" s="511"/>
      <c r="AM83" s="512" t="s">
        <v>730</v>
      </c>
      <c r="AN83" s="511">
        <f t="shared" ref="AN83:AN98" si="15">AH83/10^6</f>
        <v>0</v>
      </c>
      <c r="AO83" s="511" t="s">
        <v>641</v>
      </c>
      <c r="AP83" s="511" t="s">
        <v>637</v>
      </c>
      <c r="AQ83" s="511" t="s">
        <v>648</v>
      </c>
      <c r="AR83" s="514" t="s">
        <v>706</v>
      </c>
      <c r="AS83" s="503">
        <f t="shared" ref="AS83:AS98" si="16">SUM(AA48:AE48)</f>
        <v>0</v>
      </c>
      <c r="AT83" s="502" t="s">
        <v>643</v>
      </c>
      <c r="AU83" s="511"/>
      <c r="AV83" s="511" t="s">
        <v>636</v>
      </c>
      <c r="AW83" s="511"/>
      <c r="AX83" s="512" t="s">
        <v>730</v>
      </c>
      <c r="AY83" s="511">
        <f t="shared" ref="AY83:AY98" si="17">AS83/10^6</f>
        <v>0</v>
      </c>
      <c r="AZ83" s="511" t="s">
        <v>641</v>
      </c>
      <c r="BA83" s="511" t="s">
        <v>637</v>
      </c>
      <c r="BB83" s="511" t="s">
        <v>648</v>
      </c>
      <c r="BC83" s="514" t="s">
        <v>706</v>
      </c>
      <c r="BD83" s="503">
        <f t="shared" ref="BD83:BD98" si="18">AH48</f>
        <v>0</v>
      </c>
      <c r="BE83" s="502" t="s">
        <v>643</v>
      </c>
      <c r="BF83" s="511"/>
      <c r="BG83" s="511" t="s">
        <v>636</v>
      </c>
      <c r="BH83" s="511"/>
      <c r="BI83" s="512" t="s">
        <v>730</v>
      </c>
      <c r="BJ83" s="511">
        <f t="shared" ref="BJ83:BJ98" si="19">BD83/10^6</f>
        <v>0</v>
      </c>
      <c r="BK83" s="511" t="s">
        <v>641</v>
      </c>
      <c r="BL83" s="511" t="s">
        <v>637</v>
      </c>
      <c r="BM83" s="511" t="s">
        <v>648</v>
      </c>
      <c r="BN83" s="514" t="s">
        <v>727</v>
      </c>
      <c r="BO83" s="503">
        <f t="shared" ref="BO83:BO98" si="20">AK48</f>
        <v>0</v>
      </c>
      <c r="BP83" s="502" t="s">
        <v>643</v>
      </c>
      <c r="BQ83" s="511"/>
      <c r="BR83" s="511" t="s">
        <v>636</v>
      </c>
      <c r="BS83" s="511"/>
      <c r="BT83" s="512" t="s">
        <v>730</v>
      </c>
      <c r="BU83" s="511">
        <f t="shared" ref="BU83:BU98" si="21">BO83/10^6</f>
        <v>0</v>
      </c>
      <c r="BV83" s="511" t="s">
        <v>641</v>
      </c>
      <c r="BW83" s="511" t="s">
        <v>637</v>
      </c>
      <c r="BX83" s="511" t="s">
        <v>648</v>
      </c>
      <c r="BY83" s="514" t="s">
        <v>727</v>
      </c>
      <c r="BZ83" s="503">
        <f t="shared" ref="BZ83:BZ121" si="22">A83*$W$5+L83*$X$5+W83*$Y$5+AH83*$Z$5+AS83*$AA$5+BD83*$AB$5+BO83*$AC$5</f>
        <v>157.32955282034007</v>
      </c>
      <c r="CA83" s="502" t="s">
        <v>643</v>
      </c>
      <c r="CB83" s="511"/>
      <c r="CC83" s="511" t="s">
        <v>636</v>
      </c>
      <c r="CD83" s="511"/>
      <c r="CE83" s="512" t="s">
        <v>730</v>
      </c>
      <c r="CF83" s="511">
        <f t="shared" ref="CF83:CF98" si="23">BZ83/10^6</f>
        <v>1.5732955282034007E-4</v>
      </c>
      <c r="CG83" s="511" t="s">
        <v>641</v>
      </c>
      <c r="CH83" s="511" t="s">
        <v>637</v>
      </c>
      <c r="CI83" s="511" t="s">
        <v>648</v>
      </c>
      <c r="CJ83" s="514" t="s">
        <v>727</v>
      </c>
    </row>
    <row r="84" spans="1:88" s="350" customFormat="1" x14ac:dyDescent="0.35">
      <c r="A84" s="503">
        <f>B49</f>
        <v>3056.9641930720527</v>
      </c>
      <c r="B84" s="502" t="s">
        <v>643</v>
      </c>
      <c r="C84" s="511"/>
      <c r="D84" s="511" t="s">
        <v>636</v>
      </c>
      <c r="E84" s="511"/>
      <c r="F84" s="512" t="s">
        <v>731</v>
      </c>
      <c r="G84" s="511">
        <f t="shared" si="9"/>
        <v>3.0569641930720528E-3</v>
      </c>
      <c r="H84" s="511" t="s">
        <v>641</v>
      </c>
      <c r="I84" s="511" t="s">
        <v>637</v>
      </c>
      <c r="J84" s="511" t="s">
        <v>648</v>
      </c>
      <c r="K84" s="514" t="s">
        <v>699</v>
      </c>
      <c r="L84" s="503">
        <f t="shared" si="10"/>
        <v>0</v>
      </c>
      <c r="M84" s="502" t="s">
        <v>643</v>
      </c>
      <c r="N84" s="511"/>
      <c r="O84" s="511" t="s">
        <v>636</v>
      </c>
      <c r="P84" s="511"/>
      <c r="Q84" s="512" t="s">
        <v>731</v>
      </c>
      <c r="R84" s="511">
        <f t="shared" si="11"/>
        <v>0</v>
      </c>
      <c r="S84" s="511" t="s">
        <v>641</v>
      </c>
      <c r="T84" s="511" t="s">
        <v>637</v>
      </c>
      <c r="U84" s="511" t="s">
        <v>648</v>
      </c>
      <c r="V84" s="514" t="s">
        <v>706</v>
      </c>
      <c r="W84" s="503">
        <f t="shared" si="12"/>
        <v>0</v>
      </c>
      <c r="X84" s="502" t="s">
        <v>643</v>
      </c>
      <c r="Y84" s="511"/>
      <c r="Z84" s="511" t="s">
        <v>636</v>
      </c>
      <c r="AA84" s="511"/>
      <c r="AB84" s="512" t="s">
        <v>731</v>
      </c>
      <c r="AC84" s="511">
        <f t="shared" si="13"/>
        <v>0</v>
      </c>
      <c r="AD84" s="511" t="s">
        <v>641</v>
      </c>
      <c r="AE84" s="511" t="s">
        <v>637</v>
      </c>
      <c r="AF84" s="511" t="s">
        <v>648</v>
      </c>
      <c r="AG84" s="514" t="s">
        <v>706</v>
      </c>
      <c r="AH84" s="503">
        <f t="shared" si="14"/>
        <v>0</v>
      </c>
      <c r="AI84" s="502" t="s">
        <v>643</v>
      </c>
      <c r="AJ84" s="511"/>
      <c r="AK84" s="511" t="s">
        <v>636</v>
      </c>
      <c r="AL84" s="511"/>
      <c r="AM84" s="512" t="s">
        <v>731</v>
      </c>
      <c r="AN84" s="511">
        <f t="shared" si="15"/>
        <v>0</v>
      </c>
      <c r="AO84" s="511" t="s">
        <v>641</v>
      </c>
      <c r="AP84" s="511" t="s">
        <v>637</v>
      </c>
      <c r="AQ84" s="511" t="s">
        <v>648</v>
      </c>
      <c r="AR84" s="514" t="s">
        <v>706</v>
      </c>
      <c r="AS84" s="503">
        <f t="shared" si="16"/>
        <v>0</v>
      </c>
      <c r="AT84" s="502" t="s">
        <v>643</v>
      </c>
      <c r="AU84" s="511"/>
      <c r="AV84" s="511" t="s">
        <v>636</v>
      </c>
      <c r="AW84" s="511"/>
      <c r="AX84" s="512" t="s">
        <v>731</v>
      </c>
      <c r="AY84" s="511">
        <f t="shared" si="17"/>
        <v>0</v>
      </c>
      <c r="AZ84" s="511" t="s">
        <v>641</v>
      </c>
      <c r="BA84" s="511" t="s">
        <v>637</v>
      </c>
      <c r="BB84" s="511" t="s">
        <v>648</v>
      </c>
      <c r="BC84" s="514" t="s">
        <v>706</v>
      </c>
      <c r="BD84" s="503">
        <f t="shared" si="18"/>
        <v>1308</v>
      </c>
      <c r="BE84" s="502" t="s">
        <v>643</v>
      </c>
      <c r="BF84" s="511"/>
      <c r="BG84" s="511" t="s">
        <v>636</v>
      </c>
      <c r="BH84" s="511"/>
      <c r="BI84" s="512" t="s">
        <v>731</v>
      </c>
      <c r="BJ84" s="511">
        <f t="shared" si="19"/>
        <v>1.3079999999999999E-3</v>
      </c>
      <c r="BK84" s="511" t="s">
        <v>641</v>
      </c>
      <c r="BL84" s="511" t="s">
        <v>637</v>
      </c>
      <c r="BM84" s="511" t="s">
        <v>648</v>
      </c>
      <c r="BN84" s="514" t="s">
        <v>727</v>
      </c>
      <c r="BO84" s="503">
        <f t="shared" si="20"/>
        <v>976</v>
      </c>
      <c r="BP84" s="502" t="s">
        <v>643</v>
      </c>
      <c r="BQ84" s="511"/>
      <c r="BR84" s="511" t="s">
        <v>636</v>
      </c>
      <c r="BS84" s="511"/>
      <c r="BT84" s="512" t="s">
        <v>731</v>
      </c>
      <c r="BU84" s="511">
        <f t="shared" si="21"/>
        <v>9.7599999999999998E-4</v>
      </c>
      <c r="BV84" s="511" t="s">
        <v>641</v>
      </c>
      <c r="BW84" s="511" t="s">
        <v>637</v>
      </c>
      <c r="BX84" s="511" t="s">
        <v>648</v>
      </c>
      <c r="BY84" s="514" t="s">
        <v>727</v>
      </c>
      <c r="BZ84" s="503">
        <f t="shared" si="22"/>
        <v>2518.5401815955465</v>
      </c>
      <c r="CA84" s="502" t="s">
        <v>643</v>
      </c>
      <c r="CB84" s="511"/>
      <c r="CC84" s="511" t="s">
        <v>636</v>
      </c>
      <c r="CD84" s="511"/>
      <c r="CE84" s="512" t="s">
        <v>731</v>
      </c>
      <c r="CF84" s="511">
        <f t="shared" si="23"/>
        <v>2.5185401815955464E-3</v>
      </c>
      <c r="CG84" s="511" t="s">
        <v>641</v>
      </c>
      <c r="CH84" s="511" t="s">
        <v>637</v>
      </c>
      <c r="CI84" s="511" t="s">
        <v>648</v>
      </c>
      <c r="CJ84" s="514" t="s">
        <v>727</v>
      </c>
    </row>
    <row r="85" spans="1:88" s="350" customFormat="1" x14ac:dyDescent="0.35">
      <c r="A85" s="503">
        <f t="shared" si="8"/>
        <v>407.59522574294039</v>
      </c>
      <c r="B85" s="502" t="s">
        <v>643</v>
      </c>
      <c r="C85" s="511"/>
      <c r="D85" s="511" t="s">
        <v>636</v>
      </c>
      <c r="E85" s="511"/>
      <c r="F85" s="512" t="s">
        <v>545</v>
      </c>
      <c r="G85" s="511">
        <f t="shared" si="9"/>
        <v>4.0759522574294036E-4</v>
      </c>
      <c r="H85" s="511" t="s">
        <v>641</v>
      </c>
      <c r="I85" s="511" t="s">
        <v>637</v>
      </c>
      <c r="J85" s="511" t="s">
        <v>648</v>
      </c>
      <c r="K85" s="514" t="s">
        <v>699</v>
      </c>
      <c r="L85" s="503">
        <f>SUM(F50:J50)</f>
        <v>0</v>
      </c>
      <c r="M85" s="502" t="s">
        <v>643</v>
      </c>
      <c r="N85" s="511"/>
      <c r="O85" s="511" t="s">
        <v>636</v>
      </c>
      <c r="P85" s="511"/>
      <c r="Q85" s="512" t="s">
        <v>545</v>
      </c>
      <c r="R85" s="511">
        <f t="shared" si="11"/>
        <v>0</v>
      </c>
      <c r="S85" s="511" t="s">
        <v>641</v>
      </c>
      <c r="T85" s="511" t="s">
        <v>637</v>
      </c>
      <c r="U85" s="511" t="s">
        <v>648</v>
      </c>
      <c r="V85" s="514" t="s">
        <v>706</v>
      </c>
      <c r="W85" s="503">
        <f t="shared" si="12"/>
        <v>0</v>
      </c>
      <c r="X85" s="502" t="s">
        <v>643</v>
      </c>
      <c r="Y85" s="511"/>
      <c r="Z85" s="511" t="s">
        <v>636</v>
      </c>
      <c r="AA85" s="511"/>
      <c r="AB85" s="512" t="s">
        <v>545</v>
      </c>
      <c r="AC85" s="511">
        <f t="shared" si="13"/>
        <v>0</v>
      </c>
      <c r="AD85" s="511" t="s">
        <v>641</v>
      </c>
      <c r="AE85" s="511" t="s">
        <v>637</v>
      </c>
      <c r="AF85" s="511" t="s">
        <v>648</v>
      </c>
      <c r="AG85" s="514" t="s">
        <v>706</v>
      </c>
      <c r="AH85" s="503">
        <f t="shared" si="14"/>
        <v>0</v>
      </c>
      <c r="AI85" s="502" t="s">
        <v>643</v>
      </c>
      <c r="AJ85" s="511"/>
      <c r="AK85" s="511" t="s">
        <v>636</v>
      </c>
      <c r="AL85" s="511"/>
      <c r="AM85" s="512" t="s">
        <v>545</v>
      </c>
      <c r="AN85" s="511">
        <f t="shared" si="15"/>
        <v>0</v>
      </c>
      <c r="AO85" s="511" t="s">
        <v>641</v>
      </c>
      <c r="AP85" s="511" t="s">
        <v>637</v>
      </c>
      <c r="AQ85" s="511" t="s">
        <v>648</v>
      </c>
      <c r="AR85" s="514" t="s">
        <v>706</v>
      </c>
      <c r="AS85" s="503">
        <f t="shared" si="16"/>
        <v>0</v>
      </c>
      <c r="AT85" s="502" t="s">
        <v>643</v>
      </c>
      <c r="AU85" s="511"/>
      <c r="AV85" s="511" t="s">
        <v>636</v>
      </c>
      <c r="AW85" s="511"/>
      <c r="AX85" s="512" t="s">
        <v>545</v>
      </c>
      <c r="AY85" s="511">
        <f t="shared" si="17"/>
        <v>0</v>
      </c>
      <c r="AZ85" s="511" t="s">
        <v>641</v>
      </c>
      <c r="BA85" s="511" t="s">
        <v>637</v>
      </c>
      <c r="BB85" s="511" t="s">
        <v>648</v>
      </c>
      <c r="BC85" s="514" t="s">
        <v>706</v>
      </c>
      <c r="BD85" s="503">
        <f t="shared" si="18"/>
        <v>0</v>
      </c>
      <c r="BE85" s="502" t="s">
        <v>643</v>
      </c>
      <c r="BF85" s="511"/>
      <c r="BG85" s="511" t="s">
        <v>636</v>
      </c>
      <c r="BH85" s="511"/>
      <c r="BI85" s="512" t="s">
        <v>545</v>
      </c>
      <c r="BJ85" s="511">
        <f t="shared" si="19"/>
        <v>0</v>
      </c>
      <c r="BK85" s="511" t="s">
        <v>641</v>
      </c>
      <c r="BL85" s="511" t="s">
        <v>637</v>
      </c>
      <c r="BM85" s="511" t="s">
        <v>648</v>
      </c>
      <c r="BN85" s="514" t="s">
        <v>727</v>
      </c>
      <c r="BO85" s="503">
        <f t="shared" si="20"/>
        <v>0</v>
      </c>
      <c r="BP85" s="502" t="s">
        <v>643</v>
      </c>
      <c r="BQ85" s="511"/>
      <c r="BR85" s="511" t="s">
        <v>636</v>
      </c>
      <c r="BS85" s="511"/>
      <c r="BT85" s="512" t="s">
        <v>545</v>
      </c>
      <c r="BU85" s="511">
        <f t="shared" si="21"/>
        <v>0</v>
      </c>
      <c r="BV85" s="511" t="s">
        <v>641</v>
      </c>
      <c r="BW85" s="511" t="s">
        <v>637</v>
      </c>
      <c r="BX85" s="511" t="s">
        <v>648</v>
      </c>
      <c r="BY85" s="514" t="s">
        <v>727</v>
      </c>
      <c r="BZ85" s="503">
        <f t="shared" si="22"/>
        <v>314.65910564068014</v>
      </c>
      <c r="CA85" s="502" t="s">
        <v>643</v>
      </c>
      <c r="CB85" s="511"/>
      <c r="CC85" s="511" t="s">
        <v>636</v>
      </c>
      <c r="CD85" s="511"/>
      <c r="CE85" s="512" t="s">
        <v>545</v>
      </c>
      <c r="CF85" s="511">
        <f t="shared" si="23"/>
        <v>3.1465910564068013E-4</v>
      </c>
      <c r="CG85" s="511" t="s">
        <v>641</v>
      </c>
      <c r="CH85" s="511" t="s">
        <v>637</v>
      </c>
      <c r="CI85" s="511" t="s">
        <v>648</v>
      </c>
      <c r="CJ85" s="514" t="s">
        <v>727</v>
      </c>
    </row>
    <row r="86" spans="1:88" s="350" customFormat="1" x14ac:dyDescent="0.35">
      <c r="A86" s="503">
        <f t="shared" si="8"/>
        <v>12635.451998031151</v>
      </c>
      <c r="B86" s="502" t="s">
        <v>643</v>
      </c>
      <c r="C86" s="511"/>
      <c r="D86" s="511" t="s">
        <v>636</v>
      </c>
      <c r="E86" s="511"/>
      <c r="F86" s="512" t="s">
        <v>732</v>
      </c>
      <c r="G86" s="511">
        <f t="shared" si="9"/>
        <v>1.2635451998031151E-2</v>
      </c>
      <c r="H86" s="511" t="s">
        <v>641</v>
      </c>
      <c r="I86" s="511" t="s">
        <v>637</v>
      </c>
      <c r="J86" s="511" t="s">
        <v>648</v>
      </c>
      <c r="K86" s="514" t="s">
        <v>699</v>
      </c>
      <c r="L86" s="503">
        <f t="shared" si="10"/>
        <v>58332</v>
      </c>
      <c r="M86" s="502" t="s">
        <v>643</v>
      </c>
      <c r="N86" s="511"/>
      <c r="O86" s="511" t="s">
        <v>636</v>
      </c>
      <c r="P86" s="511"/>
      <c r="Q86" s="512" t="s">
        <v>732</v>
      </c>
      <c r="R86" s="511">
        <f t="shared" si="11"/>
        <v>5.8332000000000002E-2</v>
      </c>
      <c r="S86" s="511" t="s">
        <v>641</v>
      </c>
      <c r="T86" s="511" t="s">
        <v>637</v>
      </c>
      <c r="U86" s="511" t="s">
        <v>648</v>
      </c>
      <c r="V86" s="514" t="s">
        <v>706</v>
      </c>
      <c r="W86" s="503">
        <f t="shared" si="12"/>
        <v>129646</v>
      </c>
      <c r="X86" s="502" t="s">
        <v>643</v>
      </c>
      <c r="Y86" s="511"/>
      <c r="Z86" s="511" t="s">
        <v>636</v>
      </c>
      <c r="AA86" s="511"/>
      <c r="AB86" s="512" t="s">
        <v>732</v>
      </c>
      <c r="AC86" s="511">
        <f t="shared" si="13"/>
        <v>0.12964600000000001</v>
      </c>
      <c r="AD86" s="511" t="s">
        <v>641</v>
      </c>
      <c r="AE86" s="511" t="s">
        <v>637</v>
      </c>
      <c r="AF86" s="511" t="s">
        <v>648</v>
      </c>
      <c r="AG86" s="514" t="s">
        <v>706</v>
      </c>
      <c r="AH86" s="503">
        <f t="shared" si="14"/>
        <v>175213</v>
      </c>
      <c r="AI86" s="502" t="s">
        <v>643</v>
      </c>
      <c r="AJ86" s="511"/>
      <c r="AK86" s="511" t="s">
        <v>636</v>
      </c>
      <c r="AL86" s="511"/>
      <c r="AM86" s="512" t="s">
        <v>732</v>
      </c>
      <c r="AN86" s="511">
        <f t="shared" si="15"/>
        <v>0.17521300000000001</v>
      </c>
      <c r="AO86" s="511" t="s">
        <v>641</v>
      </c>
      <c r="AP86" s="511" t="s">
        <v>637</v>
      </c>
      <c r="AQ86" s="511" t="s">
        <v>648</v>
      </c>
      <c r="AR86" s="514" t="s">
        <v>706</v>
      </c>
      <c r="AS86" s="503">
        <f t="shared" si="16"/>
        <v>252376</v>
      </c>
      <c r="AT86" s="502" t="s">
        <v>643</v>
      </c>
      <c r="AU86" s="511"/>
      <c r="AV86" s="511" t="s">
        <v>636</v>
      </c>
      <c r="AW86" s="511"/>
      <c r="AX86" s="512" t="s">
        <v>732</v>
      </c>
      <c r="AY86" s="511">
        <f t="shared" si="17"/>
        <v>0.25237599999999999</v>
      </c>
      <c r="AZ86" s="511" t="s">
        <v>641</v>
      </c>
      <c r="BA86" s="511" t="s">
        <v>637</v>
      </c>
      <c r="BB86" s="511" t="s">
        <v>648</v>
      </c>
      <c r="BC86" s="514" t="s">
        <v>706</v>
      </c>
      <c r="BD86" s="503">
        <f t="shared" si="18"/>
        <v>10443</v>
      </c>
      <c r="BE86" s="502" t="s">
        <v>643</v>
      </c>
      <c r="BF86" s="511"/>
      <c r="BG86" s="511" t="s">
        <v>636</v>
      </c>
      <c r="BH86" s="511"/>
      <c r="BI86" s="512" t="s">
        <v>732</v>
      </c>
      <c r="BJ86" s="511">
        <f t="shared" si="19"/>
        <v>1.0442999999999999E-2</v>
      </c>
      <c r="BK86" s="511" t="s">
        <v>641</v>
      </c>
      <c r="BL86" s="511" t="s">
        <v>637</v>
      </c>
      <c r="BM86" s="511" t="s">
        <v>648</v>
      </c>
      <c r="BN86" s="514" t="s">
        <v>727</v>
      </c>
      <c r="BO86" s="503">
        <f t="shared" si="20"/>
        <v>13629</v>
      </c>
      <c r="BP86" s="502" t="s">
        <v>643</v>
      </c>
      <c r="BQ86" s="511"/>
      <c r="BR86" s="511" t="s">
        <v>636</v>
      </c>
      <c r="BS86" s="511"/>
      <c r="BT86" s="512" t="s">
        <v>732</v>
      </c>
      <c r="BU86" s="511">
        <f t="shared" si="21"/>
        <v>1.3629E-2</v>
      </c>
      <c r="BV86" s="511" t="s">
        <v>641</v>
      </c>
      <c r="BW86" s="511" t="s">
        <v>637</v>
      </c>
      <c r="BX86" s="511" t="s">
        <v>648</v>
      </c>
      <c r="BY86" s="514" t="s">
        <v>727</v>
      </c>
      <c r="BZ86" s="503">
        <f t="shared" si="22"/>
        <v>25431.597891223988</v>
      </c>
      <c r="CA86" s="502" t="s">
        <v>643</v>
      </c>
      <c r="CB86" s="511"/>
      <c r="CC86" s="511" t="s">
        <v>636</v>
      </c>
      <c r="CD86" s="511"/>
      <c r="CE86" s="512" t="s">
        <v>732</v>
      </c>
      <c r="CF86" s="511">
        <f t="shared" si="23"/>
        <v>2.5431597891223987E-2</v>
      </c>
      <c r="CG86" s="511" t="s">
        <v>641</v>
      </c>
      <c r="CH86" s="511" t="s">
        <v>637</v>
      </c>
      <c r="CI86" s="511" t="s">
        <v>648</v>
      </c>
      <c r="CJ86" s="514" t="s">
        <v>727</v>
      </c>
    </row>
    <row r="87" spans="1:88" s="350" customFormat="1" x14ac:dyDescent="0.35">
      <c r="A87" s="503">
        <f t="shared" si="8"/>
        <v>0</v>
      </c>
      <c r="B87" s="502" t="s">
        <v>643</v>
      </c>
      <c r="C87" s="511"/>
      <c r="D87" s="511" t="s">
        <v>636</v>
      </c>
      <c r="E87" s="511"/>
      <c r="F87" s="512" t="s">
        <v>542</v>
      </c>
      <c r="G87" s="511">
        <f t="shared" si="9"/>
        <v>0</v>
      </c>
      <c r="H87" s="511" t="s">
        <v>641</v>
      </c>
      <c r="I87" s="511" t="s">
        <v>637</v>
      </c>
      <c r="J87" s="511" t="s">
        <v>648</v>
      </c>
      <c r="K87" s="514" t="s">
        <v>699</v>
      </c>
      <c r="L87" s="503">
        <f t="shared" si="10"/>
        <v>0</v>
      </c>
      <c r="M87" s="502" t="s">
        <v>643</v>
      </c>
      <c r="N87" s="511"/>
      <c r="O87" s="511" t="s">
        <v>636</v>
      </c>
      <c r="P87" s="511"/>
      <c r="Q87" s="512" t="s">
        <v>542</v>
      </c>
      <c r="R87" s="511">
        <f t="shared" si="11"/>
        <v>0</v>
      </c>
      <c r="S87" s="511" t="s">
        <v>641</v>
      </c>
      <c r="T87" s="511" t="s">
        <v>637</v>
      </c>
      <c r="U87" s="511" t="s">
        <v>648</v>
      </c>
      <c r="V87" s="514" t="s">
        <v>706</v>
      </c>
      <c r="W87" s="503">
        <f t="shared" si="12"/>
        <v>0</v>
      </c>
      <c r="X87" s="502" t="s">
        <v>643</v>
      </c>
      <c r="Y87" s="511"/>
      <c r="Z87" s="511" t="s">
        <v>636</v>
      </c>
      <c r="AA87" s="511"/>
      <c r="AB87" s="512" t="s">
        <v>542</v>
      </c>
      <c r="AC87" s="511">
        <f t="shared" si="13"/>
        <v>0</v>
      </c>
      <c r="AD87" s="511" t="s">
        <v>641</v>
      </c>
      <c r="AE87" s="511" t="s">
        <v>637</v>
      </c>
      <c r="AF87" s="511" t="s">
        <v>648</v>
      </c>
      <c r="AG87" s="514" t="s">
        <v>706</v>
      </c>
      <c r="AH87" s="503">
        <f t="shared" si="14"/>
        <v>0</v>
      </c>
      <c r="AI87" s="502" t="s">
        <v>643</v>
      </c>
      <c r="AJ87" s="511"/>
      <c r="AK87" s="511" t="s">
        <v>636</v>
      </c>
      <c r="AL87" s="511"/>
      <c r="AM87" s="512" t="s">
        <v>542</v>
      </c>
      <c r="AN87" s="511">
        <f t="shared" si="15"/>
        <v>0</v>
      </c>
      <c r="AO87" s="511" t="s">
        <v>641</v>
      </c>
      <c r="AP87" s="511" t="s">
        <v>637</v>
      </c>
      <c r="AQ87" s="511" t="s">
        <v>648</v>
      </c>
      <c r="AR87" s="514" t="s">
        <v>706</v>
      </c>
      <c r="AS87" s="503">
        <f t="shared" si="16"/>
        <v>0</v>
      </c>
      <c r="AT87" s="502" t="s">
        <v>643</v>
      </c>
      <c r="AU87" s="511"/>
      <c r="AV87" s="511" t="s">
        <v>636</v>
      </c>
      <c r="AW87" s="511"/>
      <c r="AX87" s="512" t="s">
        <v>542</v>
      </c>
      <c r="AY87" s="511">
        <f t="shared" si="17"/>
        <v>0</v>
      </c>
      <c r="AZ87" s="511" t="s">
        <v>641</v>
      </c>
      <c r="BA87" s="511" t="s">
        <v>637</v>
      </c>
      <c r="BB87" s="511" t="s">
        <v>648</v>
      </c>
      <c r="BC87" s="514" t="s">
        <v>706</v>
      </c>
      <c r="BD87" s="503">
        <f t="shared" si="18"/>
        <v>0</v>
      </c>
      <c r="BE87" s="502" t="s">
        <v>643</v>
      </c>
      <c r="BF87" s="511"/>
      <c r="BG87" s="511" t="s">
        <v>636</v>
      </c>
      <c r="BH87" s="511"/>
      <c r="BI87" s="512" t="s">
        <v>542</v>
      </c>
      <c r="BJ87" s="511">
        <f t="shared" si="19"/>
        <v>0</v>
      </c>
      <c r="BK87" s="511" t="s">
        <v>641</v>
      </c>
      <c r="BL87" s="511" t="s">
        <v>637</v>
      </c>
      <c r="BM87" s="511" t="s">
        <v>648</v>
      </c>
      <c r="BN87" s="514" t="s">
        <v>727</v>
      </c>
      <c r="BO87" s="503">
        <f t="shared" si="20"/>
        <v>0</v>
      </c>
      <c r="BP87" s="502" t="s">
        <v>643</v>
      </c>
      <c r="BQ87" s="511"/>
      <c r="BR87" s="511" t="s">
        <v>636</v>
      </c>
      <c r="BS87" s="511"/>
      <c r="BT87" s="512" t="s">
        <v>542</v>
      </c>
      <c r="BU87" s="511">
        <f t="shared" si="21"/>
        <v>0</v>
      </c>
      <c r="BV87" s="511" t="s">
        <v>641</v>
      </c>
      <c r="BW87" s="511" t="s">
        <v>637</v>
      </c>
      <c r="BX87" s="511" t="s">
        <v>648</v>
      </c>
      <c r="BY87" s="514" t="s">
        <v>727</v>
      </c>
      <c r="BZ87" s="503">
        <f t="shared" si="22"/>
        <v>0</v>
      </c>
      <c r="CA87" s="502" t="s">
        <v>643</v>
      </c>
      <c r="CB87" s="511"/>
      <c r="CC87" s="511" t="s">
        <v>636</v>
      </c>
      <c r="CD87" s="511"/>
      <c r="CE87" s="512" t="s">
        <v>542</v>
      </c>
      <c r="CF87" s="511">
        <f t="shared" si="23"/>
        <v>0</v>
      </c>
      <c r="CG87" s="511" t="s">
        <v>641</v>
      </c>
      <c r="CH87" s="511" t="s">
        <v>637</v>
      </c>
      <c r="CI87" s="511" t="s">
        <v>648</v>
      </c>
      <c r="CJ87" s="514" t="s">
        <v>727</v>
      </c>
    </row>
    <row r="88" spans="1:88" s="350" customFormat="1" x14ac:dyDescent="0.35">
      <c r="A88" s="503">
        <f t="shared" si="8"/>
        <v>0</v>
      </c>
      <c r="B88" s="502" t="s">
        <v>643</v>
      </c>
      <c r="C88" s="511"/>
      <c r="D88" s="511" t="s">
        <v>636</v>
      </c>
      <c r="E88" s="511"/>
      <c r="F88" s="512" t="s">
        <v>733</v>
      </c>
      <c r="G88" s="511">
        <f t="shared" si="9"/>
        <v>0</v>
      </c>
      <c r="H88" s="511" t="s">
        <v>641</v>
      </c>
      <c r="I88" s="511" t="s">
        <v>637</v>
      </c>
      <c r="J88" s="511" t="s">
        <v>648</v>
      </c>
      <c r="K88" s="514" t="s">
        <v>699</v>
      </c>
      <c r="L88" s="503">
        <f t="shared" si="10"/>
        <v>0</v>
      </c>
      <c r="M88" s="502" t="s">
        <v>643</v>
      </c>
      <c r="N88" s="511"/>
      <c r="O88" s="511" t="s">
        <v>636</v>
      </c>
      <c r="P88" s="511"/>
      <c r="Q88" s="512" t="s">
        <v>733</v>
      </c>
      <c r="R88" s="511">
        <f t="shared" si="11"/>
        <v>0</v>
      </c>
      <c r="S88" s="511" t="s">
        <v>641</v>
      </c>
      <c r="T88" s="511" t="s">
        <v>637</v>
      </c>
      <c r="U88" s="511" t="s">
        <v>648</v>
      </c>
      <c r="V88" s="514" t="s">
        <v>706</v>
      </c>
      <c r="W88" s="503">
        <f t="shared" si="12"/>
        <v>0</v>
      </c>
      <c r="X88" s="502" t="s">
        <v>643</v>
      </c>
      <c r="Y88" s="511"/>
      <c r="Z88" s="511" t="s">
        <v>636</v>
      </c>
      <c r="AA88" s="511"/>
      <c r="AB88" s="512" t="s">
        <v>733</v>
      </c>
      <c r="AC88" s="511">
        <f t="shared" si="13"/>
        <v>0</v>
      </c>
      <c r="AD88" s="511" t="s">
        <v>641</v>
      </c>
      <c r="AE88" s="511" t="s">
        <v>637</v>
      </c>
      <c r="AF88" s="511" t="s">
        <v>648</v>
      </c>
      <c r="AG88" s="514" t="s">
        <v>706</v>
      </c>
      <c r="AH88" s="503">
        <f t="shared" si="14"/>
        <v>0</v>
      </c>
      <c r="AI88" s="502" t="s">
        <v>643</v>
      </c>
      <c r="AJ88" s="511"/>
      <c r="AK88" s="511" t="s">
        <v>636</v>
      </c>
      <c r="AL88" s="511"/>
      <c r="AM88" s="512" t="s">
        <v>733</v>
      </c>
      <c r="AN88" s="511">
        <f t="shared" si="15"/>
        <v>0</v>
      </c>
      <c r="AO88" s="511" t="s">
        <v>641</v>
      </c>
      <c r="AP88" s="511" t="s">
        <v>637</v>
      </c>
      <c r="AQ88" s="511" t="s">
        <v>648</v>
      </c>
      <c r="AR88" s="514" t="s">
        <v>706</v>
      </c>
      <c r="AS88" s="503">
        <f t="shared" si="16"/>
        <v>0</v>
      </c>
      <c r="AT88" s="502" t="s">
        <v>643</v>
      </c>
      <c r="AU88" s="511"/>
      <c r="AV88" s="511" t="s">
        <v>636</v>
      </c>
      <c r="AW88" s="511"/>
      <c r="AX88" s="512" t="s">
        <v>733</v>
      </c>
      <c r="AY88" s="511">
        <f t="shared" si="17"/>
        <v>0</v>
      </c>
      <c r="AZ88" s="511" t="s">
        <v>641</v>
      </c>
      <c r="BA88" s="511" t="s">
        <v>637</v>
      </c>
      <c r="BB88" s="511" t="s">
        <v>648</v>
      </c>
      <c r="BC88" s="514" t="s">
        <v>706</v>
      </c>
      <c r="BD88" s="503">
        <f t="shared" si="18"/>
        <v>0</v>
      </c>
      <c r="BE88" s="502" t="s">
        <v>643</v>
      </c>
      <c r="BF88" s="511"/>
      <c r="BG88" s="511" t="s">
        <v>636</v>
      </c>
      <c r="BH88" s="511"/>
      <c r="BI88" s="512" t="s">
        <v>733</v>
      </c>
      <c r="BJ88" s="511">
        <f t="shared" si="19"/>
        <v>0</v>
      </c>
      <c r="BK88" s="511" t="s">
        <v>641</v>
      </c>
      <c r="BL88" s="511" t="s">
        <v>637</v>
      </c>
      <c r="BM88" s="511" t="s">
        <v>648</v>
      </c>
      <c r="BN88" s="514" t="s">
        <v>727</v>
      </c>
      <c r="BO88" s="503">
        <f t="shared" si="20"/>
        <v>0</v>
      </c>
      <c r="BP88" s="502" t="s">
        <v>643</v>
      </c>
      <c r="BQ88" s="511"/>
      <c r="BR88" s="511" t="s">
        <v>636</v>
      </c>
      <c r="BS88" s="511"/>
      <c r="BT88" s="512" t="s">
        <v>733</v>
      </c>
      <c r="BU88" s="511">
        <f t="shared" si="21"/>
        <v>0</v>
      </c>
      <c r="BV88" s="511" t="s">
        <v>641</v>
      </c>
      <c r="BW88" s="511" t="s">
        <v>637</v>
      </c>
      <c r="BX88" s="511" t="s">
        <v>648</v>
      </c>
      <c r="BY88" s="514" t="s">
        <v>727</v>
      </c>
      <c r="BZ88" s="503">
        <f t="shared" si="22"/>
        <v>0</v>
      </c>
      <c r="CA88" s="502" t="s">
        <v>643</v>
      </c>
      <c r="CB88" s="511"/>
      <c r="CC88" s="511" t="s">
        <v>636</v>
      </c>
      <c r="CD88" s="511"/>
      <c r="CE88" s="512" t="s">
        <v>733</v>
      </c>
      <c r="CF88" s="511">
        <f t="shared" si="23"/>
        <v>0</v>
      </c>
      <c r="CG88" s="511" t="s">
        <v>641</v>
      </c>
      <c r="CH88" s="511" t="s">
        <v>637</v>
      </c>
      <c r="CI88" s="511" t="s">
        <v>648</v>
      </c>
      <c r="CJ88" s="514" t="s">
        <v>727</v>
      </c>
    </row>
    <row r="89" spans="1:88" s="350" customFormat="1" x14ac:dyDescent="0.35">
      <c r="A89" s="503">
        <f t="shared" si="8"/>
        <v>3872.1546445579338</v>
      </c>
      <c r="B89" s="502" t="s">
        <v>643</v>
      </c>
      <c r="C89" s="511"/>
      <c r="D89" s="511" t="s">
        <v>636</v>
      </c>
      <c r="E89" s="511"/>
      <c r="F89" s="512" t="s">
        <v>596</v>
      </c>
      <c r="G89" s="511">
        <f t="shared" si="9"/>
        <v>3.872154644557934E-3</v>
      </c>
      <c r="H89" s="511" t="s">
        <v>641</v>
      </c>
      <c r="I89" s="511" t="s">
        <v>637</v>
      </c>
      <c r="J89" s="511" t="s">
        <v>648</v>
      </c>
      <c r="K89" s="514" t="s">
        <v>699</v>
      </c>
      <c r="L89" s="503">
        <f t="shared" si="10"/>
        <v>-4144</v>
      </c>
      <c r="M89" s="502" t="s">
        <v>643</v>
      </c>
      <c r="N89" s="511"/>
      <c r="O89" s="511" t="s">
        <v>636</v>
      </c>
      <c r="P89" s="511"/>
      <c r="Q89" s="512" t="s">
        <v>596</v>
      </c>
      <c r="R89" s="511">
        <f t="shared" si="11"/>
        <v>-4.1440000000000001E-3</v>
      </c>
      <c r="S89" s="511" t="s">
        <v>641</v>
      </c>
      <c r="T89" s="511" t="s">
        <v>637</v>
      </c>
      <c r="U89" s="511" t="s">
        <v>648</v>
      </c>
      <c r="V89" s="514" t="s">
        <v>706</v>
      </c>
      <c r="W89" s="503">
        <f t="shared" si="12"/>
        <v>-2353</v>
      </c>
      <c r="X89" s="502" t="s">
        <v>643</v>
      </c>
      <c r="Y89" s="511"/>
      <c r="Z89" s="511" t="s">
        <v>636</v>
      </c>
      <c r="AA89" s="511"/>
      <c r="AB89" s="512" t="s">
        <v>596</v>
      </c>
      <c r="AC89" s="511">
        <f t="shared" si="13"/>
        <v>-2.3530000000000001E-3</v>
      </c>
      <c r="AD89" s="511" t="s">
        <v>641</v>
      </c>
      <c r="AE89" s="511" t="s">
        <v>637</v>
      </c>
      <c r="AF89" s="511" t="s">
        <v>648</v>
      </c>
      <c r="AG89" s="514" t="s">
        <v>706</v>
      </c>
      <c r="AH89" s="503">
        <f t="shared" si="14"/>
        <v>-1433</v>
      </c>
      <c r="AI89" s="502" t="s">
        <v>643</v>
      </c>
      <c r="AJ89" s="511"/>
      <c r="AK89" s="511" t="s">
        <v>636</v>
      </c>
      <c r="AL89" s="511"/>
      <c r="AM89" s="512" t="s">
        <v>596</v>
      </c>
      <c r="AN89" s="511">
        <f t="shared" si="15"/>
        <v>-1.433E-3</v>
      </c>
      <c r="AO89" s="511" t="s">
        <v>641</v>
      </c>
      <c r="AP89" s="511" t="s">
        <v>637</v>
      </c>
      <c r="AQ89" s="511" t="s">
        <v>648</v>
      </c>
      <c r="AR89" s="514" t="s">
        <v>706</v>
      </c>
      <c r="AS89" s="503">
        <f t="shared" si="16"/>
        <v>-357</v>
      </c>
      <c r="AT89" s="502" t="s">
        <v>643</v>
      </c>
      <c r="AU89" s="511"/>
      <c r="AV89" s="511" t="s">
        <v>636</v>
      </c>
      <c r="AW89" s="511"/>
      <c r="AX89" s="512" t="s">
        <v>596</v>
      </c>
      <c r="AY89" s="511">
        <f t="shared" si="17"/>
        <v>-3.57E-4</v>
      </c>
      <c r="AZ89" s="511" t="s">
        <v>641</v>
      </c>
      <c r="BA89" s="511" t="s">
        <v>637</v>
      </c>
      <c r="BB89" s="511" t="s">
        <v>648</v>
      </c>
      <c r="BC89" s="514" t="s">
        <v>706</v>
      </c>
      <c r="BD89" s="503">
        <f t="shared" si="18"/>
        <v>41</v>
      </c>
      <c r="BE89" s="502" t="s">
        <v>643</v>
      </c>
      <c r="BF89" s="511"/>
      <c r="BG89" s="511" t="s">
        <v>636</v>
      </c>
      <c r="BH89" s="511"/>
      <c r="BI89" s="512" t="s">
        <v>596</v>
      </c>
      <c r="BJ89" s="511">
        <f t="shared" si="19"/>
        <v>4.1E-5</v>
      </c>
      <c r="BK89" s="511" t="s">
        <v>641</v>
      </c>
      <c r="BL89" s="511" t="s">
        <v>637</v>
      </c>
      <c r="BM89" s="511" t="s">
        <v>648</v>
      </c>
      <c r="BN89" s="514" t="s">
        <v>727</v>
      </c>
      <c r="BO89" s="503">
        <f t="shared" si="20"/>
        <v>140</v>
      </c>
      <c r="BP89" s="502" t="s">
        <v>643</v>
      </c>
      <c r="BQ89" s="511"/>
      <c r="BR89" s="511" t="s">
        <v>636</v>
      </c>
      <c r="BS89" s="511"/>
      <c r="BT89" s="512" t="s">
        <v>596</v>
      </c>
      <c r="BU89" s="511">
        <f t="shared" si="21"/>
        <v>1.3999999999999999E-4</v>
      </c>
      <c r="BV89" s="511" t="s">
        <v>641</v>
      </c>
      <c r="BW89" s="511" t="s">
        <v>637</v>
      </c>
      <c r="BX89" s="511" t="s">
        <v>648</v>
      </c>
      <c r="BY89" s="514" t="s">
        <v>727</v>
      </c>
      <c r="BZ89" s="503">
        <f t="shared" si="22"/>
        <v>2839.2022236491175</v>
      </c>
      <c r="CA89" s="502" t="s">
        <v>643</v>
      </c>
      <c r="CB89" s="511"/>
      <c r="CC89" s="511" t="s">
        <v>636</v>
      </c>
      <c r="CD89" s="511"/>
      <c r="CE89" s="512" t="s">
        <v>596</v>
      </c>
      <c r="CF89" s="511">
        <f t="shared" si="23"/>
        <v>2.8392022236491173E-3</v>
      </c>
      <c r="CG89" s="511" t="s">
        <v>641</v>
      </c>
      <c r="CH89" s="511" t="s">
        <v>637</v>
      </c>
      <c r="CI89" s="511" t="s">
        <v>648</v>
      </c>
      <c r="CJ89" s="514" t="s">
        <v>727</v>
      </c>
    </row>
    <row r="90" spans="1:88" s="350" customFormat="1" x14ac:dyDescent="0.35">
      <c r="A90" s="503">
        <f t="shared" si="8"/>
        <v>0</v>
      </c>
      <c r="B90" s="502" t="s">
        <v>643</v>
      </c>
      <c r="C90" s="511"/>
      <c r="D90" s="511" t="s">
        <v>636</v>
      </c>
      <c r="E90" s="511"/>
      <c r="F90" s="512" t="s">
        <v>734</v>
      </c>
      <c r="G90" s="511">
        <f t="shared" si="9"/>
        <v>0</v>
      </c>
      <c r="H90" s="511" t="s">
        <v>641</v>
      </c>
      <c r="I90" s="511" t="s">
        <v>637</v>
      </c>
      <c r="J90" s="511" t="s">
        <v>648</v>
      </c>
      <c r="K90" s="514" t="s">
        <v>699</v>
      </c>
      <c r="L90" s="503">
        <f t="shared" si="10"/>
        <v>0</v>
      </c>
      <c r="M90" s="502" t="s">
        <v>643</v>
      </c>
      <c r="N90" s="511"/>
      <c r="O90" s="511" t="s">
        <v>636</v>
      </c>
      <c r="P90" s="511"/>
      <c r="Q90" s="512" t="s">
        <v>734</v>
      </c>
      <c r="R90" s="511">
        <f t="shared" si="11"/>
        <v>0</v>
      </c>
      <c r="S90" s="511" t="s">
        <v>641</v>
      </c>
      <c r="T90" s="511" t="s">
        <v>637</v>
      </c>
      <c r="U90" s="511" t="s">
        <v>648</v>
      </c>
      <c r="V90" s="514" t="s">
        <v>706</v>
      </c>
      <c r="W90" s="503">
        <f t="shared" si="12"/>
        <v>0</v>
      </c>
      <c r="X90" s="502" t="s">
        <v>643</v>
      </c>
      <c r="Y90" s="511"/>
      <c r="Z90" s="511" t="s">
        <v>636</v>
      </c>
      <c r="AA90" s="511"/>
      <c r="AB90" s="512" t="s">
        <v>734</v>
      </c>
      <c r="AC90" s="511">
        <f t="shared" si="13"/>
        <v>0</v>
      </c>
      <c r="AD90" s="511" t="s">
        <v>641</v>
      </c>
      <c r="AE90" s="511" t="s">
        <v>637</v>
      </c>
      <c r="AF90" s="511" t="s">
        <v>648</v>
      </c>
      <c r="AG90" s="514" t="s">
        <v>706</v>
      </c>
      <c r="AH90" s="503">
        <f t="shared" si="14"/>
        <v>0</v>
      </c>
      <c r="AI90" s="502" t="s">
        <v>643</v>
      </c>
      <c r="AJ90" s="511"/>
      <c r="AK90" s="511" t="s">
        <v>636</v>
      </c>
      <c r="AL90" s="511"/>
      <c r="AM90" s="512" t="s">
        <v>734</v>
      </c>
      <c r="AN90" s="511">
        <f t="shared" si="15"/>
        <v>0</v>
      </c>
      <c r="AO90" s="511" t="s">
        <v>641</v>
      </c>
      <c r="AP90" s="511" t="s">
        <v>637</v>
      </c>
      <c r="AQ90" s="511" t="s">
        <v>648</v>
      </c>
      <c r="AR90" s="514" t="s">
        <v>706</v>
      </c>
      <c r="AS90" s="503">
        <f t="shared" si="16"/>
        <v>0</v>
      </c>
      <c r="AT90" s="502" t="s">
        <v>643</v>
      </c>
      <c r="AU90" s="511"/>
      <c r="AV90" s="511" t="s">
        <v>636</v>
      </c>
      <c r="AW90" s="511"/>
      <c r="AX90" s="512" t="s">
        <v>734</v>
      </c>
      <c r="AY90" s="511">
        <f t="shared" si="17"/>
        <v>0</v>
      </c>
      <c r="AZ90" s="511" t="s">
        <v>641</v>
      </c>
      <c r="BA90" s="511" t="s">
        <v>637</v>
      </c>
      <c r="BB90" s="511" t="s">
        <v>648</v>
      </c>
      <c r="BC90" s="514" t="s">
        <v>706</v>
      </c>
      <c r="BD90" s="503">
        <f t="shared" si="18"/>
        <v>0</v>
      </c>
      <c r="BE90" s="502" t="s">
        <v>643</v>
      </c>
      <c r="BF90" s="511"/>
      <c r="BG90" s="511" t="s">
        <v>636</v>
      </c>
      <c r="BH90" s="511"/>
      <c r="BI90" s="512" t="s">
        <v>734</v>
      </c>
      <c r="BJ90" s="511">
        <f t="shared" si="19"/>
        <v>0</v>
      </c>
      <c r="BK90" s="511" t="s">
        <v>641</v>
      </c>
      <c r="BL90" s="511" t="s">
        <v>637</v>
      </c>
      <c r="BM90" s="511" t="s">
        <v>648</v>
      </c>
      <c r="BN90" s="514" t="s">
        <v>727</v>
      </c>
      <c r="BO90" s="503">
        <f t="shared" si="20"/>
        <v>0</v>
      </c>
      <c r="BP90" s="502" t="s">
        <v>643</v>
      </c>
      <c r="BQ90" s="511"/>
      <c r="BR90" s="511" t="s">
        <v>636</v>
      </c>
      <c r="BS90" s="511"/>
      <c r="BT90" s="512" t="s">
        <v>734</v>
      </c>
      <c r="BU90" s="511">
        <f t="shared" si="21"/>
        <v>0</v>
      </c>
      <c r="BV90" s="511" t="s">
        <v>641</v>
      </c>
      <c r="BW90" s="511" t="s">
        <v>637</v>
      </c>
      <c r="BX90" s="511" t="s">
        <v>648</v>
      </c>
      <c r="BY90" s="514" t="s">
        <v>727</v>
      </c>
      <c r="BZ90" s="503">
        <f t="shared" si="22"/>
        <v>0</v>
      </c>
      <c r="CA90" s="502" t="s">
        <v>643</v>
      </c>
      <c r="CB90" s="511"/>
      <c r="CC90" s="511" t="s">
        <v>636</v>
      </c>
      <c r="CD90" s="511"/>
      <c r="CE90" s="512" t="s">
        <v>734</v>
      </c>
      <c r="CF90" s="511">
        <f t="shared" si="23"/>
        <v>0</v>
      </c>
      <c r="CG90" s="511" t="s">
        <v>641</v>
      </c>
      <c r="CH90" s="511" t="s">
        <v>637</v>
      </c>
      <c r="CI90" s="511" t="s">
        <v>648</v>
      </c>
      <c r="CJ90" s="514" t="s">
        <v>727</v>
      </c>
    </row>
    <row r="91" spans="1:88" s="350" customFormat="1" x14ac:dyDescent="0.35">
      <c r="A91" s="503">
        <f t="shared" si="8"/>
        <v>0</v>
      </c>
      <c r="B91" s="502" t="s">
        <v>643</v>
      </c>
      <c r="C91" s="511"/>
      <c r="D91" s="511" t="s">
        <v>636</v>
      </c>
      <c r="E91" s="511"/>
      <c r="F91" s="512" t="s">
        <v>735</v>
      </c>
      <c r="G91" s="511">
        <f t="shared" si="9"/>
        <v>0</v>
      </c>
      <c r="H91" s="511" t="s">
        <v>641</v>
      </c>
      <c r="I91" s="511" t="s">
        <v>746</v>
      </c>
      <c r="J91" s="511" t="s">
        <v>648</v>
      </c>
      <c r="K91" s="514" t="s">
        <v>699</v>
      </c>
      <c r="L91" s="503">
        <f t="shared" si="10"/>
        <v>0</v>
      </c>
      <c r="M91" s="502" t="s">
        <v>643</v>
      </c>
      <c r="N91" s="511"/>
      <c r="O91" s="511" t="s">
        <v>636</v>
      </c>
      <c r="P91" s="511"/>
      <c r="Q91" s="512" t="s">
        <v>735</v>
      </c>
      <c r="R91" s="511">
        <f t="shared" si="11"/>
        <v>0</v>
      </c>
      <c r="S91" s="511" t="s">
        <v>641</v>
      </c>
      <c r="T91" s="511" t="s">
        <v>746</v>
      </c>
      <c r="U91" s="511" t="s">
        <v>648</v>
      </c>
      <c r="V91" s="514" t="s">
        <v>706</v>
      </c>
      <c r="W91" s="503">
        <f t="shared" si="12"/>
        <v>26690</v>
      </c>
      <c r="X91" s="502" t="s">
        <v>643</v>
      </c>
      <c r="Y91" s="511"/>
      <c r="Z91" s="511" t="s">
        <v>636</v>
      </c>
      <c r="AA91" s="511"/>
      <c r="AB91" s="512" t="s">
        <v>735</v>
      </c>
      <c r="AC91" s="511">
        <f t="shared" si="13"/>
        <v>2.6689999999999998E-2</v>
      </c>
      <c r="AD91" s="511" t="s">
        <v>641</v>
      </c>
      <c r="AE91" s="511" t="s">
        <v>746</v>
      </c>
      <c r="AF91" s="511" t="s">
        <v>648</v>
      </c>
      <c r="AG91" s="514" t="s">
        <v>706</v>
      </c>
      <c r="AH91" s="503">
        <f t="shared" si="14"/>
        <v>0</v>
      </c>
      <c r="AI91" s="502" t="s">
        <v>643</v>
      </c>
      <c r="AJ91" s="511"/>
      <c r="AK91" s="511" t="s">
        <v>636</v>
      </c>
      <c r="AL91" s="511"/>
      <c r="AM91" s="512" t="s">
        <v>735</v>
      </c>
      <c r="AN91" s="511">
        <f t="shared" si="15"/>
        <v>0</v>
      </c>
      <c r="AO91" s="511" t="s">
        <v>641</v>
      </c>
      <c r="AP91" s="511" t="s">
        <v>746</v>
      </c>
      <c r="AQ91" s="511" t="s">
        <v>648</v>
      </c>
      <c r="AR91" s="514" t="s">
        <v>706</v>
      </c>
      <c r="AS91" s="503">
        <f t="shared" si="16"/>
        <v>36090</v>
      </c>
      <c r="AT91" s="502" t="s">
        <v>643</v>
      </c>
      <c r="AU91" s="511"/>
      <c r="AV91" s="511" t="s">
        <v>636</v>
      </c>
      <c r="AW91" s="511"/>
      <c r="AX91" s="512" t="s">
        <v>735</v>
      </c>
      <c r="AY91" s="511">
        <f t="shared" si="17"/>
        <v>3.6089999999999997E-2</v>
      </c>
      <c r="AZ91" s="511" t="s">
        <v>641</v>
      </c>
      <c r="BA91" s="511" t="s">
        <v>746</v>
      </c>
      <c r="BB91" s="511" t="s">
        <v>648</v>
      </c>
      <c r="BC91" s="514" t="s">
        <v>706</v>
      </c>
      <c r="BD91" s="503">
        <f t="shared" si="18"/>
        <v>0</v>
      </c>
      <c r="BE91" s="502" t="s">
        <v>643</v>
      </c>
      <c r="BF91" s="511"/>
      <c r="BG91" s="511" t="s">
        <v>636</v>
      </c>
      <c r="BH91" s="511"/>
      <c r="BI91" s="512" t="s">
        <v>735</v>
      </c>
      <c r="BJ91" s="511">
        <f t="shared" si="19"/>
        <v>0</v>
      </c>
      <c r="BK91" s="511" t="s">
        <v>641</v>
      </c>
      <c r="BL91" s="511" t="s">
        <v>746</v>
      </c>
      <c r="BM91" s="511" t="s">
        <v>648</v>
      </c>
      <c r="BN91" s="514" t="s">
        <v>727</v>
      </c>
      <c r="BO91" s="503">
        <f t="shared" si="20"/>
        <v>0</v>
      </c>
      <c r="BP91" s="502" t="s">
        <v>643</v>
      </c>
      <c r="BQ91" s="511"/>
      <c r="BR91" s="511" t="s">
        <v>636</v>
      </c>
      <c r="BS91" s="511"/>
      <c r="BT91" s="512" t="s">
        <v>735</v>
      </c>
      <c r="BU91" s="511">
        <f t="shared" si="21"/>
        <v>0</v>
      </c>
      <c r="BV91" s="511" t="s">
        <v>641</v>
      </c>
      <c r="BW91" s="511" t="s">
        <v>746</v>
      </c>
      <c r="BX91" s="511" t="s">
        <v>648</v>
      </c>
      <c r="BY91" s="514" t="s">
        <v>727</v>
      </c>
      <c r="BZ91" s="503">
        <f t="shared" si="22"/>
        <v>1035.7919515456222</v>
      </c>
      <c r="CA91" s="502" t="s">
        <v>643</v>
      </c>
      <c r="CB91" s="511"/>
      <c r="CC91" s="511" t="s">
        <v>636</v>
      </c>
      <c r="CD91" s="511"/>
      <c r="CE91" s="512" t="s">
        <v>735</v>
      </c>
      <c r="CF91" s="511">
        <f t="shared" si="23"/>
        <v>1.0357919515456221E-3</v>
      </c>
      <c r="CG91" s="511" t="s">
        <v>641</v>
      </c>
      <c r="CH91" s="511" t="s">
        <v>746</v>
      </c>
      <c r="CI91" s="511" t="s">
        <v>648</v>
      </c>
      <c r="CJ91" s="514" t="s">
        <v>727</v>
      </c>
    </row>
    <row r="92" spans="1:88" s="350" customFormat="1" x14ac:dyDescent="0.35">
      <c r="A92" s="503">
        <f t="shared" si="8"/>
        <v>0</v>
      </c>
      <c r="B92" s="502" t="s">
        <v>643</v>
      </c>
      <c r="C92" s="511"/>
      <c r="D92" s="511" t="s">
        <v>636</v>
      </c>
      <c r="E92" s="511"/>
      <c r="F92" s="512" t="s">
        <v>736</v>
      </c>
      <c r="G92" s="511">
        <f t="shared" si="9"/>
        <v>0</v>
      </c>
      <c r="H92" s="511" t="s">
        <v>641</v>
      </c>
      <c r="I92" s="511" t="s">
        <v>746</v>
      </c>
      <c r="J92" s="511" t="s">
        <v>648</v>
      </c>
      <c r="K92" s="514" t="s">
        <v>699</v>
      </c>
      <c r="L92" s="503">
        <f t="shared" si="10"/>
        <v>0</v>
      </c>
      <c r="M92" s="502" t="s">
        <v>643</v>
      </c>
      <c r="N92" s="511"/>
      <c r="O92" s="511" t="s">
        <v>636</v>
      </c>
      <c r="P92" s="511"/>
      <c r="Q92" s="512" t="s">
        <v>736</v>
      </c>
      <c r="R92" s="511">
        <f t="shared" si="11"/>
        <v>0</v>
      </c>
      <c r="S92" s="511" t="s">
        <v>641</v>
      </c>
      <c r="T92" s="511" t="s">
        <v>746</v>
      </c>
      <c r="U92" s="511" t="s">
        <v>648</v>
      </c>
      <c r="V92" s="514" t="s">
        <v>706</v>
      </c>
      <c r="W92" s="503">
        <f t="shared" si="12"/>
        <v>0</v>
      </c>
      <c r="X92" s="502" t="s">
        <v>643</v>
      </c>
      <c r="Y92" s="511"/>
      <c r="Z92" s="511" t="s">
        <v>636</v>
      </c>
      <c r="AA92" s="511"/>
      <c r="AB92" s="512" t="s">
        <v>736</v>
      </c>
      <c r="AC92" s="511">
        <f t="shared" si="13"/>
        <v>0</v>
      </c>
      <c r="AD92" s="511" t="s">
        <v>641</v>
      </c>
      <c r="AE92" s="511" t="s">
        <v>746</v>
      </c>
      <c r="AF92" s="511" t="s">
        <v>648</v>
      </c>
      <c r="AG92" s="514" t="s">
        <v>706</v>
      </c>
      <c r="AH92" s="503">
        <f t="shared" si="14"/>
        <v>0</v>
      </c>
      <c r="AI92" s="502" t="s">
        <v>643</v>
      </c>
      <c r="AJ92" s="511"/>
      <c r="AK92" s="511" t="s">
        <v>636</v>
      </c>
      <c r="AL92" s="511"/>
      <c r="AM92" s="512" t="s">
        <v>736</v>
      </c>
      <c r="AN92" s="511">
        <f t="shared" si="15"/>
        <v>0</v>
      </c>
      <c r="AO92" s="511" t="s">
        <v>641</v>
      </c>
      <c r="AP92" s="511" t="s">
        <v>746</v>
      </c>
      <c r="AQ92" s="511" t="s">
        <v>648</v>
      </c>
      <c r="AR92" s="514" t="s">
        <v>706</v>
      </c>
      <c r="AS92" s="503">
        <f t="shared" si="16"/>
        <v>0</v>
      </c>
      <c r="AT92" s="502" t="s">
        <v>643</v>
      </c>
      <c r="AU92" s="511"/>
      <c r="AV92" s="511" t="s">
        <v>636</v>
      </c>
      <c r="AW92" s="511"/>
      <c r="AX92" s="512" t="s">
        <v>736</v>
      </c>
      <c r="AY92" s="511">
        <f t="shared" si="17"/>
        <v>0</v>
      </c>
      <c r="AZ92" s="511" t="s">
        <v>641</v>
      </c>
      <c r="BA92" s="511" t="s">
        <v>746</v>
      </c>
      <c r="BB92" s="511" t="s">
        <v>648</v>
      </c>
      <c r="BC92" s="514" t="s">
        <v>706</v>
      </c>
      <c r="BD92" s="503">
        <f t="shared" si="18"/>
        <v>0</v>
      </c>
      <c r="BE92" s="502" t="s">
        <v>643</v>
      </c>
      <c r="BF92" s="511"/>
      <c r="BG92" s="511" t="s">
        <v>636</v>
      </c>
      <c r="BH92" s="511"/>
      <c r="BI92" s="512" t="s">
        <v>736</v>
      </c>
      <c r="BJ92" s="511">
        <f t="shared" si="19"/>
        <v>0</v>
      </c>
      <c r="BK92" s="511" t="s">
        <v>641</v>
      </c>
      <c r="BL92" s="511" t="s">
        <v>746</v>
      </c>
      <c r="BM92" s="511" t="s">
        <v>648</v>
      </c>
      <c r="BN92" s="514" t="s">
        <v>727</v>
      </c>
      <c r="BO92" s="503">
        <f t="shared" si="20"/>
        <v>0</v>
      </c>
      <c r="BP92" s="502" t="s">
        <v>643</v>
      </c>
      <c r="BQ92" s="511"/>
      <c r="BR92" s="511" t="s">
        <v>636</v>
      </c>
      <c r="BS92" s="511"/>
      <c r="BT92" s="512" t="s">
        <v>736</v>
      </c>
      <c r="BU92" s="511">
        <f t="shared" si="21"/>
        <v>0</v>
      </c>
      <c r="BV92" s="511" t="s">
        <v>641</v>
      </c>
      <c r="BW92" s="511" t="s">
        <v>746</v>
      </c>
      <c r="BX92" s="511" t="s">
        <v>648</v>
      </c>
      <c r="BY92" s="514" t="s">
        <v>727</v>
      </c>
      <c r="BZ92" s="503">
        <f t="shared" si="22"/>
        <v>0</v>
      </c>
      <c r="CA92" s="502" t="s">
        <v>643</v>
      </c>
      <c r="CB92" s="511"/>
      <c r="CC92" s="511" t="s">
        <v>636</v>
      </c>
      <c r="CD92" s="511"/>
      <c r="CE92" s="512" t="s">
        <v>736</v>
      </c>
      <c r="CF92" s="511">
        <f t="shared" si="23"/>
        <v>0</v>
      </c>
      <c r="CG92" s="511" t="s">
        <v>641</v>
      </c>
      <c r="CH92" s="511" t="s">
        <v>746</v>
      </c>
      <c r="CI92" s="511" t="s">
        <v>648</v>
      </c>
      <c r="CJ92" s="514" t="s">
        <v>727</v>
      </c>
    </row>
    <row r="93" spans="1:88" s="350" customFormat="1" x14ac:dyDescent="0.35">
      <c r="A93" s="503">
        <f t="shared" si="8"/>
        <v>0</v>
      </c>
      <c r="B93" s="502" t="s">
        <v>643</v>
      </c>
      <c r="C93" s="511"/>
      <c r="D93" s="511" t="s">
        <v>636</v>
      </c>
      <c r="E93" s="511"/>
      <c r="F93" s="512" t="s">
        <v>737</v>
      </c>
      <c r="G93" s="511">
        <f t="shared" si="9"/>
        <v>0</v>
      </c>
      <c r="H93" s="511" t="s">
        <v>641</v>
      </c>
      <c r="I93" s="511" t="s">
        <v>746</v>
      </c>
      <c r="J93" s="511" t="s">
        <v>648</v>
      </c>
      <c r="K93" s="514" t="s">
        <v>699</v>
      </c>
      <c r="L93" s="503">
        <f t="shared" si="10"/>
        <v>0</v>
      </c>
      <c r="M93" s="502" t="s">
        <v>643</v>
      </c>
      <c r="N93" s="511"/>
      <c r="O93" s="511" t="s">
        <v>636</v>
      </c>
      <c r="P93" s="511"/>
      <c r="Q93" s="512" t="s">
        <v>737</v>
      </c>
      <c r="R93" s="511">
        <f t="shared" si="11"/>
        <v>0</v>
      </c>
      <c r="S93" s="511" t="s">
        <v>641</v>
      </c>
      <c r="T93" s="511" t="s">
        <v>746</v>
      </c>
      <c r="U93" s="511" t="s">
        <v>648</v>
      </c>
      <c r="V93" s="514" t="s">
        <v>706</v>
      </c>
      <c r="W93" s="503">
        <f t="shared" si="12"/>
        <v>0</v>
      </c>
      <c r="X93" s="502" t="s">
        <v>643</v>
      </c>
      <c r="Y93" s="511"/>
      <c r="Z93" s="511" t="s">
        <v>636</v>
      </c>
      <c r="AA93" s="511"/>
      <c r="AB93" s="512" t="s">
        <v>737</v>
      </c>
      <c r="AC93" s="511">
        <f t="shared" si="13"/>
        <v>0</v>
      </c>
      <c r="AD93" s="511" t="s">
        <v>641</v>
      </c>
      <c r="AE93" s="511" t="s">
        <v>746</v>
      </c>
      <c r="AF93" s="511" t="s">
        <v>648</v>
      </c>
      <c r="AG93" s="514" t="s">
        <v>706</v>
      </c>
      <c r="AH93" s="503">
        <f t="shared" si="14"/>
        <v>0</v>
      </c>
      <c r="AI93" s="502" t="s">
        <v>643</v>
      </c>
      <c r="AJ93" s="511"/>
      <c r="AK93" s="511" t="s">
        <v>636</v>
      </c>
      <c r="AL93" s="511"/>
      <c r="AM93" s="512" t="s">
        <v>737</v>
      </c>
      <c r="AN93" s="511">
        <f t="shared" si="15"/>
        <v>0</v>
      </c>
      <c r="AO93" s="511" t="s">
        <v>641</v>
      </c>
      <c r="AP93" s="511" t="s">
        <v>746</v>
      </c>
      <c r="AQ93" s="511" t="s">
        <v>648</v>
      </c>
      <c r="AR93" s="514" t="s">
        <v>706</v>
      </c>
      <c r="AS93" s="503">
        <f t="shared" si="16"/>
        <v>0</v>
      </c>
      <c r="AT93" s="502" t="s">
        <v>643</v>
      </c>
      <c r="AU93" s="511"/>
      <c r="AV93" s="511" t="s">
        <v>636</v>
      </c>
      <c r="AW93" s="511"/>
      <c r="AX93" s="512" t="s">
        <v>737</v>
      </c>
      <c r="AY93" s="511">
        <f t="shared" si="17"/>
        <v>0</v>
      </c>
      <c r="AZ93" s="511" t="s">
        <v>641</v>
      </c>
      <c r="BA93" s="511" t="s">
        <v>746</v>
      </c>
      <c r="BB93" s="511" t="s">
        <v>648</v>
      </c>
      <c r="BC93" s="514" t="s">
        <v>706</v>
      </c>
      <c r="BD93" s="503">
        <f t="shared" si="18"/>
        <v>0</v>
      </c>
      <c r="BE93" s="502" t="s">
        <v>643</v>
      </c>
      <c r="BF93" s="511"/>
      <c r="BG93" s="511" t="s">
        <v>636</v>
      </c>
      <c r="BH93" s="511"/>
      <c r="BI93" s="512" t="s">
        <v>737</v>
      </c>
      <c r="BJ93" s="511">
        <f t="shared" si="19"/>
        <v>0</v>
      </c>
      <c r="BK93" s="511" t="s">
        <v>641</v>
      </c>
      <c r="BL93" s="511" t="s">
        <v>746</v>
      </c>
      <c r="BM93" s="511" t="s">
        <v>648</v>
      </c>
      <c r="BN93" s="514" t="s">
        <v>727</v>
      </c>
      <c r="BO93" s="503">
        <f t="shared" si="20"/>
        <v>0</v>
      </c>
      <c r="BP93" s="502" t="s">
        <v>643</v>
      </c>
      <c r="BQ93" s="511"/>
      <c r="BR93" s="511" t="s">
        <v>636</v>
      </c>
      <c r="BS93" s="511"/>
      <c r="BT93" s="512" t="s">
        <v>737</v>
      </c>
      <c r="BU93" s="511">
        <f t="shared" si="21"/>
        <v>0</v>
      </c>
      <c r="BV93" s="511" t="s">
        <v>641</v>
      </c>
      <c r="BW93" s="511" t="s">
        <v>746</v>
      </c>
      <c r="BX93" s="511" t="s">
        <v>648</v>
      </c>
      <c r="BY93" s="514" t="s">
        <v>727</v>
      </c>
      <c r="BZ93" s="503">
        <f t="shared" si="22"/>
        <v>0</v>
      </c>
      <c r="CA93" s="502" t="s">
        <v>643</v>
      </c>
      <c r="CB93" s="511"/>
      <c r="CC93" s="511" t="s">
        <v>636</v>
      </c>
      <c r="CD93" s="511"/>
      <c r="CE93" s="512" t="s">
        <v>737</v>
      </c>
      <c r="CF93" s="511">
        <f t="shared" si="23"/>
        <v>0</v>
      </c>
      <c r="CG93" s="511" t="s">
        <v>641</v>
      </c>
      <c r="CH93" s="511" t="s">
        <v>746</v>
      </c>
      <c r="CI93" s="511" t="s">
        <v>648</v>
      </c>
      <c r="CJ93" s="514" t="s">
        <v>727</v>
      </c>
    </row>
    <row r="94" spans="1:88" s="350" customFormat="1" x14ac:dyDescent="0.35">
      <c r="A94" s="503">
        <f t="shared" si="8"/>
        <v>0</v>
      </c>
      <c r="B94" s="502" t="s">
        <v>643</v>
      </c>
      <c r="C94" s="511"/>
      <c r="D94" s="511" t="s">
        <v>636</v>
      </c>
      <c r="E94" s="511"/>
      <c r="F94" s="512" t="s">
        <v>738</v>
      </c>
      <c r="G94" s="511">
        <f t="shared" si="9"/>
        <v>0</v>
      </c>
      <c r="H94" s="511" t="s">
        <v>641</v>
      </c>
      <c r="I94" s="511" t="s">
        <v>746</v>
      </c>
      <c r="J94" s="511" t="s">
        <v>648</v>
      </c>
      <c r="K94" s="514" t="s">
        <v>699</v>
      </c>
      <c r="L94" s="503">
        <f t="shared" si="10"/>
        <v>0</v>
      </c>
      <c r="M94" s="502" t="s">
        <v>643</v>
      </c>
      <c r="N94" s="511"/>
      <c r="O94" s="511" t="s">
        <v>636</v>
      </c>
      <c r="P94" s="511"/>
      <c r="Q94" s="512" t="s">
        <v>738</v>
      </c>
      <c r="R94" s="511">
        <f t="shared" si="11"/>
        <v>0</v>
      </c>
      <c r="S94" s="511" t="s">
        <v>641</v>
      </c>
      <c r="T94" s="511" t="s">
        <v>746</v>
      </c>
      <c r="U94" s="511" t="s">
        <v>648</v>
      </c>
      <c r="V94" s="514" t="s">
        <v>706</v>
      </c>
      <c r="W94" s="503">
        <f t="shared" si="12"/>
        <v>0</v>
      </c>
      <c r="X94" s="502" t="s">
        <v>643</v>
      </c>
      <c r="Y94" s="511"/>
      <c r="Z94" s="511" t="s">
        <v>636</v>
      </c>
      <c r="AA94" s="511"/>
      <c r="AB94" s="512" t="s">
        <v>738</v>
      </c>
      <c r="AC94" s="511">
        <f t="shared" si="13"/>
        <v>0</v>
      </c>
      <c r="AD94" s="511" t="s">
        <v>641</v>
      </c>
      <c r="AE94" s="511" t="s">
        <v>746</v>
      </c>
      <c r="AF94" s="511" t="s">
        <v>648</v>
      </c>
      <c r="AG94" s="514" t="s">
        <v>706</v>
      </c>
      <c r="AH94" s="503">
        <f t="shared" si="14"/>
        <v>0</v>
      </c>
      <c r="AI94" s="502" t="s">
        <v>643</v>
      </c>
      <c r="AJ94" s="511"/>
      <c r="AK94" s="511" t="s">
        <v>636</v>
      </c>
      <c r="AL94" s="511"/>
      <c r="AM94" s="512" t="s">
        <v>738</v>
      </c>
      <c r="AN94" s="511">
        <f t="shared" si="15"/>
        <v>0</v>
      </c>
      <c r="AO94" s="511" t="s">
        <v>641</v>
      </c>
      <c r="AP94" s="511" t="s">
        <v>746</v>
      </c>
      <c r="AQ94" s="511" t="s">
        <v>648</v>
      </c>
      <c r="AR94" s="514" t="s">
        <v>706</v>
      </c>
      <c r="AS94" s="503">
        <f t="shared" si="16"/>
        <v>0</v>
      </c>
      <c r="AT94" s="502" t="s">
        <v>643</v>
      </c>
      <c r="AU94" s="511"/>
      <c r="AV94" s="511" t="s">
        <v>636</v>
      </c>
      <c r="AW94" s="511"/>
      <c r="AX94" s="512" t="s">
        <v>738</v>
      </c>
      <c r="AY94" s="511">
        <f t="shared" si="17"/>
        <v>0</v>
      </c>
      <c r="AZ94" s="511" t="s">
        <v>641</v>
      </c>
      <c r="BA94" s="511" t="s">
        <v>746</v>
      </c>
      <c r="BB94" s="511" t="s">
        <v>648</v>
      </c>
      <c r="BC94" s="514" t="s">
        <v>706</v>
      </c>
      <c r="BD94" s="503">
        <f t="shared" si="18"/>
        <v>0</v>
      </c>
      <c r="BE94" s="502" t="s">
        <v>643</v>
      </c>
      <c r="BF94" s="511"/>
      <c r="BG94" s="511" t="s">
        <v>636</v>
      </c>
      <c r="BH94" s="511"/>
      <c r="BI94" s="512" t="s">
        <v>738</v>
      </c>
      <c r="BJ94" s="511">
        <f t="shared" si="19"/>
        <v>0</v>
      </c>
      <c r="BK94" s="511" t="s">
        <v>641</v>
      </c>
      <c r="BL94" s="511" t="s">
        <v>746</v>
      </c>
      <c r="BM94" s="511" t="s">
        <v>648</v>
      </c>
      <c r="BN94" s="514" t="s">
        <v>727</v>
      </c>
      <c r="BO94" s="503">
        <f t="shared" si="20"/>
        <v>0</v>
      </c>
      <c r="BP94" s="502" t="s">
        <v>643</v>
      </c>
      <c r="BQ94" s="511"/>
      <c r="BR94" s="511" t="s">
        <v>636</v>
      </c>
      <c r="BS94" s="511"/>
      <c r="BT94" s="512" t="s">
        <v>738</v>
      </c>
      <c r="BU94" s="511">
        <f t="shared" si="21"/>
        <v>0</v>
      </c>
      <c r="BV94" s="511" t="s">
        <v>641</v>
      </c>
      <c r="BW94" s="511" t="s">
        <v>746</v>
      </c>
      <c r="BX94" s="511" t="s">
        <v>648</v>
      </c>
      <c r="BY94" s="514" t="s">
        <v>727</v>
      </c>
      <c r="BZ94" s="503">
        <f t="shared" si="22"/>
        <v>0</v>
      </c>
      <c r="CA94" s="502" t="s">
        <v>643</v>
      </c>
      <c r="CB94" s="511"/>
      <c r="CC94" s="511" t="s">
        <v>636</v>
      </c>
      <c r="CD94" s="511"/>
      <c r="CE94" s="512" t="s">
        <v>738</v>
      </c>
      <c r="CF94" s="511">
        <f t="shared" si="23"/>
        <v>0</v>
      </c>
      <c r="CG94" s="511" t="s">
        <v>641</v>
      </c>
      <c r="CH94" s="511" t="s">
        <v>746</v>
      </c>
      <c r="CI94" s="511" t="s">
        <v>648</v>
      </c>
      <c r="CJ94" s="514" t="s">
        <v>727</v>
      </c>
    </row>
    <row r="95" spans="1:88" s="350" customFormat="1" x14ac:dyDescent="0.35">
      <c r="A95" s="503">
        <f t="shared" si="8"/>
        <v>0</v>
      </c>
      <c r="B95" s="502" t="s">
        <v>643</v>
      </c>
      <c r="C95" s="511"/>
      <c r="D95" s="511" t="s">
        <v>636</v>
      </c>
      <c r="E95" s="511"/>
      <c r="F95" s="512" t="s">
        <v>739</v>
      </c>
      <c r="G95" s="511">
        <f t="shared" si="9"/>
        <v>0</v>
      </c>
      <c r="H95" s="511" t="s">
        <v>641</v>
      </c>
      <c r="I95" s="511" t="s">
        <v>746</v>
      </c>
      <c r="J95" s="511" t="s">
        <v>648</v>
      </c>
      <c r="K95" s="514" t="s">
        <v>699</v>
      </c>
      <c r="L95" s="503">
        <f t="shared" si="10"/>
        <v>0</v>
      </c>
      <c r="M95" s="502" t="s">
        <v>643</v>
      </c>
      <c r="N95" s="511"/>
      <c r="O95" s="511" t="s">
        <v>636</v>
      </c>
      <c r="P95" s="511"/>
      <c r="Q95" s="512" t="s">
        <v>739</v>
      </c>
      <c r="R95" s="511">
        <f t="shared" si="11"/>
        <v>0</v>
      </c>
      <c r="S95" s="511" t="s">
        <v>641</v>
      </c>
      <c r="T95" s="511" t="s">
        <v>746</v>
      </c>
      <c r="U95" s="511" t="s">
        <v>648</v>
      </c>
      <c r="V95" s="514" t="s">
        <v>706</v>
      </c>
      <c r="W95" s="503">
        <f t="shared" si="12"/>
        <v>0</v>
      </c>
      <c r="X95" s="502" t="s">
        <v>643</v>
      </c>
      <c r="Y95" s="511"/>
      <c r="Z95" s="511" t="s">
        <v>636</v>
      </c>
      <c r="AA95" s="511"/>
      <c r="AB95" s="512" t="s">
        <v>739</v>
      </c>
      <c r="AC95" s="511">
        <f t="shared" si="13"/>
        <v>0</v>
      </c>
      <c r="AD95" s="511" t="s">
        <v>641</v>
      </c>
      <c r="AE95" s="511" t="s">
        <v>746</v>
      </c>
      <c r="AF95" s="511" t="s">
        <v>648</v>
      </c>
      <c r="AG95" s="514" t="s">
        <v>706</v>
      </c>
      <c r="AH95" s="503">
        <f t="shared" si="14"/>
        <v>28351</v>
      </c>
      <c r="AI95" s="502" t="s">
        <v>643</v>
      </c>
      <c r="AJ95" s="511"/>
      <c r="AK95" s="511" t="s">
        <v>636</v>
      </c>
      <c r="AL95" s="511"/>
      <c r="AM95" s="512" t="s">
        <v>739</v>
      </c>
      <c r="AN95" s="511">
        <f t="shared" si="15"/>
        <v>2.8351000000000001E-2</v>
      </c>
      <c r="AO95" s="511" t="s">
        <v>641</v>
      </c>
      <c r="AP95" s="511" t="s">
        <v>746</v>
      </c>
      <c r="AQ95" s="511" t="s">
        <v>648</v>
      </c>
      <c r="AR95" s="514" t="s">
        <v>706</v>
      </c>
      <c r="AS95" s="503">
        <f t="shared" si="16"/>
        <v>1070</v>
      </c>
      <c r="AT95" s="502" t="s">
        <v>643</v>
      </c>
      <c r="AU95" s="511"/>
      <c r="AV95" s="511" t="s">
        <v>636</v>
      </c>
      <c r="AW95" s="511"/>
      <c r="AX95" s="512" t="s">
        <v>739</v>
      </c>
      <c r="AY95" s="511">
        <f t="shared" si="17"/>
        <v>1.07E-3</v>
      </c>
      <c r="AZ95" s="511" t="s">
        <v>641</v>
      </c>
      <c r="BA95" s="511" t="s">
        <v>746</v>
      </c>
      <c r="BB95" s="511" t="s">
        <v>648</v>
      </c>
      <c r="BC95" s="514" t="s">
        <v>706</v>
      </c>
      <c r="BD95" s="503">
        <f t="shared" si="18"/>
        <v>0</v>
      </c>
      <c r="BE95" s="502" t="s">
        <v>643</v>
      </c>
      <c r="BF95" s="511"/>
      <c r="BG95" s="511" t="s">
        <v>636</v>
      </c>
      <c r="BH95" s="511"/>
      <c r="BI95" s="512" t="s">
        <v>739</v>
      </c>
      <c r="BJ95" s="511">
        <f t="shared" si="19"/>
        <v>0</v>
      </c>
      <c r="BK95" s="511" t="s">
        <v>641</v>
      </c>
      <c r="BL95" s="511" t="s">
        <v>746</v>
      </c>
      <c r="BM95" s="511" t="s">
        <v>648</v>
      </c>
      <c r="BN95" s="514" t="s">
        <v>727</v>
      </c>
      <c r="BO95" s="503">
        <f t="shared" si="20"/>
        <v>0</v>
      </c>
      <c r="BP95" s="502" t="s">
        <v>643</v>
      </c>
      <c r="BQ95" s="511"/>
      <c r="BR95" s="511" t="s">
        <v>636</v>
      </c>
      <c r="BS95" s="511"/>
      <c r="BT95" s="512" t="s">
        <v>739</v>
      </c>
      <c r="BU95" s="511">
        <f t="shared" si="21"/>
        <v>0</v>
      </c>
      <c r="BV95" s="511" t="s">
        <v>641</v>
      </c>
      <c r="BW95" s="511" t="s">
        <v>746</v>
      </c>
      <c r="BX95" s="511" t="s">
        <v>648</v>
      </c>
      <c r="BY95" s="514" t="s">
        <v>727</v>
      </c>
      <c r="BZ95" s="503">
        <f t="shared" si="22"/>
        <v>1347.1041844685437</v>
      </c>
      <c r="CA95" s="502" t="s">
        <v>643</v>
      </c>
      <c r="CB95" s="511"/>
      <c r="CC95" s="511" t="s">
        <v>636</v>
      </c>
      <c r="CD95" s="511"/>
      <c r="CE95" s="512" t="s">
        <v>739</v>
      </c>
      <c r="CF95" s="511">
        <f t="shared" si="23"/>
        <v>1.3471041844685437E-3</v>
      </c>
      <c r="CG95" s="511" t="s">
        <v>641</v>
      </c>
      <c r="CH95" s="511" t="s">
        <v>746</v>
      </c>
      <c r="CI95" s="511" t="s">
        <v>648</v>
      </c>
      <c r="CJ95" s="514" t="s">
        <v>727</v>
      </c>
    </row>
    <row r="96" spans="1:88" s="350" customFormat="1" x14ac:dyDescent="0.35">
      <c r="A96" s="503">
        <f t="shared" si="8"/>
        <v>0</v>
      </c>
      <c r="B96" s="502" t="s">
        <v>643</v>
      </c>
      <c r="C96" s="511"/>
      <c r="D96" s="511" t="s">
        <v>636</v>
      </c>
      <c r="E96" s="511"/>
      <c r="F96" s="512" t="s">
        <v>740</v>
      </c>
      <c r="G96" s="511">
        <f t="shared" si="9"/>
        <v>0</v>
      </c>
      <c r="H96" s="511" t="s">
        <v>641</v>
      </c>
      <c r="I96" s="511" t="s">
        <v>746</v>
      </c>
      <c r="J96" s="511" t="s">
        <v>648</v>
      </c>
      <c r="K96" s="514" t="s">
        <v>699</v>
      </c>
      <c r="L96" s="503">
        <f t="shared" si="10"/>
        <v>0</v>
      </c>
      <c r="M96" s="502" t="s">
        <v>643</v>
      </c>
      <c r="N96" s="511"/>
      <c r="O96" s="511" t="s">
        <v>636</v>
      </c>
      <c r="P96" s="511"/>
      <c r="Q96" s="512" t="s">
        <v>740</v>
      </c>
      <c r="R96" s="511">
        <f t="shared" si="11"/>
        <v>0</v>
      </c>
      <c r="S96" s="511" t="s">
        <v>641</v>
      </c>
      <c r="T96" s="511" t="s">
        <v>746</v>
      </c>
      <c r="U96" s="511" t="s">
        <v>648</v>
      </c>
      <c r="V96" s="514" t="s">
        <v>706</v>
      </c>
      <c r="W96" s="503">
        <f t="shared" si="12"/>
        <v>139666</v>
      </c>
      <c r="X96" s="502" t="s">
        <v>643</v>
      </c>
      <c r="Y96" s="511"/>
      <c r="Z96" s="511" t="s">
        <v>636</v>
      </c>
      <c r="AA96" s="511"/>
      <c r="AB96" s="512" t="s">
        <v>740</v>
      </c>
      <c r="AC96" s="511">
        <f t="shared" si="13"/>
        <v>0.13966600000000001</v>
      </c>
      <c r="AD96" s="511" t="s">
        <v>641</v>
      </c>
      <c r="AE96" s="511" t="s">
        <v>746</v>
      </c>
      <c r="AF96" s="511" t="s">
        <v>648</v>
      </c>
      <c r="AG96" s="514" t="s">
        <v>706</v>
      </c>
      <c r="AH96" s="503">
        <f t="shared" si="14"/>
        <v>0</v>
      </c>
      <c r="AI96" s="502" t="s">
        <v>643</v>
      </c>
      <c r="AJ96" s="511"/>
      <c r="AK96" s="511" t="s">
        <v>636</v>
      </c>
      <c r="AL96" s="511"/>
      <c r="AM96" s="512" t="s">
        <v>740</v>
      </c>
      <c r="AN96" s="511">
        <f t="shared" si="15"/>
        <v>0</v>
      </c>
      <c r="AO96" s="511" t="s">
        <v>641</v>
      </c>
      <c r="AP96" s="511" t="s">
        <v>746</v>
      </c>
      <c r="AQ96" s="511" t="s">
        <v>648</v>
      </c>
      <c r="AR96" s="514" t="s">
        <v>706</v>
      </c>
      <c r="AS96" s="503">
        <f t="shared" si="16"/>
        <v>122389</v>
      </c>
      <c r="AT96" s="502" t="s">
        <v>643</v>
      </c>
      <c r="AU96" s="511"/>
      <c r="AV96" s="511" t="s">
        <v>636</v>
      </c>
      <c r="AW96" s="511"/>
      <c r="AX96" s="512" t="s">
        <v>740</v>
      </c>
      <c r="AY96" s="511">
        <f t="shared" si="17"/>
        <v>0.122389</v>
      </c>
      <c r="AZ96" s="511" t="s">
        <v>641</v>
      </c>
      <c r="BA96" s="511" t="s">
        <v>746</v>
      </c>
      <c r="BB96" s="511" t="s">
        <v>648</v>
      </c>
      <c r="BC96" s="514" t="s">
        <v>706</v>
      </c>
      <c r="BD96" s="503">
        <f t="shared" si="18"/>
        <v>0</v>
      </c>
      <c r="BE96" s="502" t="s">
        <v>643</v>
      </c>
      <c r="BF96" s="511"/>
      <c r="BG96" s="511" t="s">
        <v>636</v>
      </c>
      <c r="BH96" s="511"/>
      <c r="BI96" s="512" t="s">
        <v>740</v>
      </c>
      <c r="BJ96" s="511">
        <f t="shared" si="19"/>
        <v>0</v>
      </c>
      <c r="BK96" s="511" t="s">
        <v>641</v>
      </c>
      <c r="BL96" s="511" t="s">
        <v>746</v>
      </c>
      <c r="BM96" s="511" t="s">
        <v>648</v>
      </c>
      <c r="BN96" s="514" t="s">
        <v>727</v>
      </c>
      <c r="BO96" s="503">
        <f t="shared" si="20"/>
        <v>0</v>
      </c>
      <c r="BP96" s="502" t="s">
        <v>643</v>
      </c>
      <c r="BQ96" s="511"/>
      <c r="BR96" s="511" t="s">
        <v>636</v>
      </c>
      <c r="BS96" s="511"/>
      <c r="BT96" s="512" t="s">
        <v>740</v>
      </c>
      <c r="BU96" s="511">
        <f t="shared" si="21"/>
        <v>0</v>
      </c>
      <c r="BV96" s="511" t="s">
        <v>641</v>
      </c>
      <c r="BW96" s="511" t="s">
        <v>746</v>
      </c>
      <c r="BX96" s="511" t="s">
        <v>648</v>
      </c>
      <c r="BY96" s="514" t="s">
        <v>727</v>
      </c>
      <c r="BZ96" s="503">
        <f t="shared" si="22"/>
        <v>5065.033638322966</v>
      </c>
      <c r="CA96" s="502" t="s">
        <v>643</v>
      </c>
      <c r="CB96" s="511"/>
      <c r="CC96" s="511" t="s">
        <v>636</v>
      </c>
      <c r="CD96" s="511"/>
      <c r="CE96" s="512" t="s">
        <v>740</v>
      </c>
      <c r="CF96" s="511">
        <f t="shared" si="23"/>
        <v>5.0650336383229657E-3</v>
      </c>
      <c r="CG96" s="511" t="s">
        <v>641</v>
      </c>
      <c r="CH96" s="511" t="s">
        <v>746</v>
      </c>
      <c r="CI96" s="511" t="s">
        <v>648</v>
      </c>
      <c r="CJ96" s="514" t="s">
        <v>727</v>
      </c>
    </row>
    <row r="97" spans="1:88" s="350" customFormat="1" x14ac:dyDescent="0.35">
      <c r="A97" s="503">
        <f t="shared" si="8"/>
        <v>0</v>
      </c>
      <c r="B97" s="502" t="s">
        <v>643</v>
      </c>
      <c r="C97" s="511"/>
      <c r="D97" s="511" t="s">
        <v>636</v>
      </c>
      <c r="E97" s="511"/>
      <c r="F97" s="512" t="s">
        <v>741</v>
      </c>
      <c r="G97" s="511">
        <f t="shared" si="9"/>
        <v>0</v>
      </c>
      <c r="H97" s="511" t="s">
        <v>641</v>
      </c>
      <c r="I97" s="511" t="s">
        <v>746</v>
      </c>
      <c r="J97" s="511" t="s">
        <v>648</v>
      </c>
      <c r="K97" s="514" t="s">
        <v>699</v>
      </c>
      <c r="L97" s="503">
        <f t="shared" si="10"/>
        <v>0</v>
      </c>
      <c r="M97" s="502" t="s">
        <v>643</v>
      </c>
      <c r="N97" s="511"/>
      <c r="O97" s="511" t="s">
        <v>636</v>
      </c>
      <c r="P97" s="511"/>
      <c r="Q97" s="512" t="s">
        <v>741</v>
      </c>
      <c r="R97" s="511">
        <f t="shared" si="11"/>
        <v>0</v>
      </c>
      <c r="S97" s="511" t="s">
        <v>641</v>
      </c>
      <c r="T97" s="511" t="s">
        <v>746</v>
      </c>
      <c r="U97" s="511" t="s">
        <v>648</v>
      </c>
      <c r="V97" s="514" t="s">
        <v>706</v>
      </c>
      <c r="W97" s="503">
        <f t="shared" si="12"/>
        <v>2518</v>
      </c>
      <c r="X97" s="502" t="s">
        <v>643</v>
      </c>
      <c r="Y97" s="511"/>
      <c r="Z97" s="511" t="s">
        <v>636</v>
      </c>
      <c r="AA97" s="511"/>
      <c r="AB97" s="512" t="s">
        <v>741</v>
      </c>
      <c r="AC97" s="511">
        <f t="shared" si="13"/>
        <v>2.5179999999999998E-3</v>
      </c>
      <c r="AD97" s="511" t="s">
        <v>641</v>
      </c>
      <c r="AE97" s="511" t="s">
        <v>746</v>
      </c>
      <c r="AF97" s="511" t="s">
        <v>648</v>
      </c>
      <c r="AG97" s="514" t="s">
        <v>706</v>
      </c>
      <c r="AH97" s="503">
        <f t="shared" si="14"/>
        <v>0</v>
      </c>
      <c r="AI97" s="502" t="s">
        <v>643</v>
      </c>
      <c r="AJ97" s="511"/>
      <c r="AK97" s="511" t="s">
        <v>636</v>
      </c>
      <c r="AL97" s="511"/>
      <c r="AM97" s="512" t="s">
        <v>741</v>
      </c>
      <c r="AN97" s="511">
        <f t="shared" si="15"/>
        <v>0</v>
      </c>
      <c r="AO97" s="511" t="s">
        <v>641</v>
      </c>
      <c r="AP97" s="511" t="s">
        <v>746</v>
      </c>
      <c r="AQ97" s="511" t="s">
        <v>648</v>
      </c>
      <c r="AR97" s="514" t="s">
        <v>706</v>
      </c>
      <c r="AS97" s="503">
        <f t="shared" si="16"/>
        <v>0</v>
      </c>
      <c r="AT97" s="502" t="s">
        <v>643</v>
      </c>
      <c r="AU97" s="511"/>
      <c r="AV97" s="511" t="s">
        <v>636</v>
      </c>
      <c r="AW97" s="511"/>
      <c r="AX97" s="512" t="s">
        <v>741</v>
      </c>
      <c r="AY97" s="511">
        <f t="shared" si="17"/>
        <v>0</v>
      </c>
      <c r="AZ97" s="511" t="s">
        <v>641</v>
      </c>
      <c r="BA97" s="511" t="s">
        <v>746</v>
      </c>
      <c r="BB97" s="511" t="s">
        <v>648</v>
      </c>
      <c r="BC97" s="514" t="s">
        <v>706</v>
      </c>
      <c r="BD97" s="503">
        <f t="shared" si="18"/>
        <v>0</v>
      </c>
      <c r="BE97" s="502" t="s">
        <v>643</v>
      </c>
      <c r="BF97" s="511"/>
      <c r="BG97" s="511" t="s">
        <v>636</v>
      </c>
      <c r="BH97" s="511"/>
      <c r="BI97" s="512" t="s">
        <v>741</v>
      </c>
      <c r="BJ97" s="511">
        <f t="shared" si="19"/>
        <v>0</v>
      </c>
      <c r="BK97" s="511" t="s">
        <v>641</v>
      </c>
      <c r="BL97" s="511" t="s">
        <v>746</v>
      </c>
      <c r="BM97" s="511" t="s">
        <v>648</v>
      </c>
      <c r="BN97" s="514" t="s">
        <v>727</v>
      </c>
      <c r="BO97" s="503">
        <f t="shared" si="20"/>
        <v>0</v>
      </c>
      <c r="BP97" s="502" t="s">
        <v>643</v>
      </c>
      <c r="BQ97" s="511"/>
      <c r="BR97" s="511" t="s">
        <v>636</v>
      </c>
      <c r="BS97" s="511"/>
      <c r="BT97" s="512" t="s">
        <v>741</v>
      </c>
      <c r="BU97" s="511">
        <f t="shared" si="21"/>
        <v>0</v>
      </c>
      <c r="BV97" s="511" t="s">
        <v>641</v>
      </c>
      <c r="BW97" s="511" t="s">
        <v>746</v>
      </c>
      <c r="BX97" s="511" t="s">
        <v>648</v>
      </c>
      <c r="BY97" s="514" t="s">
        <v>727</v>
      </c>
      <c r="BZ97" s="503">
        <f t="shared" si="22"/>
        <v>79.525711568858398</v>
      </c>
      <c r="CA97" s="502" t="s">
        <v>643</v>
      </c>
      <c r="CB97" s="511"/>
      <c r="CC97" s="511" t="s">
        <v>636</v>
      </c>
      <c r="CD97" s="511"/>
      <c r="CE97" s="512" t="s">
        <v>741</v>
      </c>
      <c r="CF97" s="511">
        <f t="shared" si="23"/>
        <v>7.9525711568858396E-5</v>
      </c>
      <c r="CG97" s="511" t="s">
        <v>641</v>
      </c>
      <c r="CH97" s="511" t="s">
        <v>746</v>
      </c>
      <c r="CI97" s="511" t="s">
        <v>648</v>
      </c>
      <c r="CJ97" s="514" t="s">
        <v>727</v>
      </c>
    </row>
    <row r="98" spans="1:88" s="350" customFormat="1" x14ac:dyDescent="0.35">
      <c r="A98" s="503">
        <f t="shared" si="8"/>
        <v>0</v>
      </c>
      <c r="B98" s="502" t="s">
        <v>643</v>
      </c>
      <c r="C98" s="511"/>
      <c r="D98" s="511" t="s">
        <v>636</v>
      </c>
      <c r="E98" s="511"/>
      <c r="F98" s="512" t="s">
        <v>742</v>
      </c>
      <c r="G98" s="511">
        <f t="shared" si="9"/>
        <v>0</v>
      </c>
      <c r="H98" s="511" t="s">
        <v>641</v>
      </c>
      <c r="I98" s="511" t="s">
        <v>746</v>
      </c>
      <c r="J98" s="511" t="s">
        <v>648</v>
      </c>
      <c r="K98" s="514" t="s">
        <v>699</v>
      </c>
      <c r="L98" s="503">
        <f t="shared" si="10"/>
        <v>0</v>
      </c>
      <c r="M98" s="502" t="s">
        <v>643</v>
      </c>
      <c r="N98" s="511"/>
      <c r="O98" s="511" t="s">
        <v>636</v>
      </c>
      <c r="P98" s="511"/>
      <c r="Q98" s="512" t="s">
        <v>742</v>
      </c>
      <c r="R98" s="511">
        <f t="shared" si="11"/>
        <v>0</v>
      </c>
      <c r="S98" s="511" t="s">
        <v>641</v>
      </c>
      <c r="T98" s="511" t="s">
        <v>746</v>
      </c>
      <c r="U98" s="511" t="s">
        <v>648</v>
      </c>
      <c r="V98" s="514" t="s">
        <v>706</v>
      </c>
      <c r="W98" s="503">
        <f t="shared" si="12"/>
        <v>668</v>
      </c>
      <c r="X98" s="502" t="s">
        <v>643</v>
      </c>
      <c r="Y98" s="511"/>
      <c r="Z98" s="511" t="s">
        <v>636</v>
      </c>
      <c r="AA98" s="511"/>
      <c r="AB98" s="512" t="s">
        <v>742</v>
      </c>
      <c r="AC98" s="511">
        <f t="shared" si="13"/>
        <v>6.6799999999999997E-4</v>
      </c>
      <c r="AD98" s="511" t="s">
        <v>641</v>
      </c>
      <c r="AE98" s="511" t="s">
        <v>746</v>
      </c>
      <c r="AF98" s="511" t="s">
        <v>648</v>
      </c>
      <c r="AG98" s="514" t="s">
        <v>706</v>
      </c>
      <c r="AH98" s="503">
        <f t="shared" si="14"/>
        <v>0</v>
      </c>
      <c r="AI98" s="502" t="s">
        <v>643</v>
      </c>
      <c r="AJ98" s="511"/>
      <c r="AK98" s="511" t="s">
        <v>636</v>
      </c>
      <c r="AL98" s="511"/>
      <c r="AM98" s="512" t="s">
        <v>742</v>
      </c>
      <c r="AN98" s="511">
        <f t="shared" si="15"/>
        <v>0</v>
      </c>
      <c r="AO98" s="511" t="s">
        <v>641</v>
      </c>
      <c r="AP98" s="511" t="s">
        <v>746</v>
      </c>
      <c r="AQ98" s="511" t="s">
        <v>648</v>
      </c>
      <c r="AR98" s="514" t="s">
        <v>706</v>
      </c>
      <c r="AS98" s="503">
        <f t="shared" si="16"/>
        <v>28087</v>
      </c>
      <c r="AT98" s="502" t="s">
        <v>643</v>
      </c>
      <c r="AU98" s="511"/>
      <c r="AV98" s="511" t="s">
        <v>636</v>
      </c>
      <c r="AW98" s="511"/>
      <c r="AX98" s="512" t="s">
        <v>742</v>
      </c>
      <c r="AY98" s="511">
        <f t="shared" si="17"/>
        <v>2.8087000000000001E-2</v>
      </c>
      <c r="AZ98" s="511" t="s">
        <v>641</v>
      </c>
      <c r="BA98" s="511" t="s">
        <v>746</v>
      </c>
      <c r="BB98" s="511" t="s">
        <v>648</v>
      </c>
      <c r="BC98" s="514" t="s">
        <v>706</v>
      </c>
      <c r="BD98" s="503">
        <f t="shared" si="18"/>
        <v>0</v>
      </c>
      <c r="BE98" s="502" t="s">
        <v>643</v>
      </c>
      <c r="BF98" s="511"/>
      <c r="BG98" s="511" t="s">
        <v>636</v>
      </c>
      <c r="BH98" s="511"/>
      <c r="BI98" s="512" t="s">
        <v>742</v>
      </c>
      <c r="BJ98" s="511">
        <f t="shared" si="19"/>
        <v>0</v>
      </c>
      <c r="BK98" s="511" t="s">
        <v>641</v>
      </c>
      <c r="BL98" s="511" t="s">
        <v>746</v>
      </c>
      <c r="BM98" s="511" t="s">
        <v>648</v>
      </c>
      <c r="BN98" s="514" t="s">
        <v>727</v>
      </c>
      <c r="BO98" s="503">
        <f t="shared" si="20"/>
        <v>0</v>
      </c>
      <c r="BP98" s="502" t="s">
        <v>643</v>
      </c>
      <c r="BQ98" s="511"/>
      <c r="BR98" s="511" t="s">
        <v>636</v>
      </c>
      <c r="BS98" s="511"/>
      <c r="BT98" s="512" t="s">
        <v>742</v>
      </c>
      <c r="BU98" s="511">
        <f t="shared" si="21"/>
        <v>0</v>
      </c>
      <c r="BV98" s="511" t="s">
        <v>641</v>
      </c>
      <c r="BW98" s="511" t="s">
        <v>746</v>
      </c>
      <c r="BX98" s="511" t="s">
        <v>648</v>
      </c>
      <c r="BY98" s="514" t="s">
        <v>727</v>
      </c>
      <c r="BZ98" s="503">
        <f t="shared" si="22"/>
        <v>171.17851047238236</v>
      </c>
      <c r="CA98" s="502" t="s">
        <v>643</v>
      </c>
      <c r="CB98" s="511"/>
      <c r="CC98" s="511" t="s">
        <v>636</v>
      </c>
      <c r="CD98" s="511"/>
      <c r="CE98" s="512" t="s">
        <v>742</v>
      </c>
      <c r="CF98" s="511">
        <f t="shared" si="23"/>
        <v>1.7117851047238235E-4</v>
      </c>
      <c r="CG98" s="511" t="s">
        <v>641</v>
      </c>
      <c r="CH98" s="511" t="s">
        <v>746</v>
      </c>
      <c r="CI98" s="511" t="s">
        <v>648</v>
      </c>
      <c r="CJ98" s="514" t="s">
        <v>727</v>
      </c>
    </row>
    <row r="99" spans="1:88" s="350" customFormat="1" x14ac:dyDescent="0.35">
      <c r="A99" s="504">
        <f t="shared" ref="A99:A109" si="24">O5</f>
        <v>5.8253230355112269E-2</v>
      </c>
      <c r="B99" s="502" t="s">
        <v>628</v>
      </c>
      <c r="C99" s="511" t="s">
        <v>596</v>
      </c>
      <c r="D99" s="511" t="s">
        <v>636</v>
      </c>
      <c r="E99" s="511"/>
      <c r="F99" s="511" t="s">
        <v>507</v>
      </c>
      <c r="G99" s="511">
        <f t="shared" ref="G99:G121" si="25">A99/1000/10^6/0.001055</f>
        <v>5.5216332090153809E-8</v>
      </c>
      <c r="H99" s="511" t="s">
        <v>654</v>
      </c>
      <c r="I99" s="511" t="s">
        <v>519</v>
      </c>
      <c r="J99" s="511" t="s">
        <v>649</v>
      </c>
      <c r="K99" s="514" t="s">
        <v>651</v>
      </c>
      <c r="L99" s="504">
        <f t="shared" ref="L99:L109" si="26">P5</f>
        <v>-8.6438013823330884E-2</v>
      </c>
      <c r="M99" s="502" t="s">
        <v>628</v>
      </c>
      <c r="N99" s="511" t="s">
        <v>596</v>
      </c>
      <c r="O99" s="511" t="s">
        <v>636</v>
      </c>
      <c r="P99" s="511"/>
      <c r="Q99" s="511" t="s">
        <v>507</v>
      </c>
      <c r="R99" s="511">
        <f t="shared" ref="R99:R121" si="27">L99/1000/10^6/0.001055</f>
        <v>-8.1931766657185673E-8</v>
      </c>
      <c r="S99" s="511" t="s">
        <v>654</v>
      </c>
      <c r="T99" s="511" t="s">
        <v>519</v>
      </c>
      <c r="U99" s="511" t="s">
        <v>649</v>
      </c>
      <c r="V99" s="514" t="s">
        <v>651</v>
      </c>
      <c r="W99" s="504">
        <f t="shared" ref="W99:W109" si="28">Q5</f>
        <v>-4.9080271845149029E-2</v>
      </c>
      <c r="X99" s="502" t="s">
        <v>628</v>
      </c>
      <c r="Y99" s="511" t="s">
        <v>596</v>
      </c>
      <c r="Z99" s="511" t="s">
        <v>636</v>
      </c>
      <c r="AA99" s="511"/>
      <c r="AB99" s="511" t="s">
        <v>507</v>
      </c>
      <c r="AC99" s="511">
        <f t="shared" ref="AC99:AC121" si="29">W99/1000/10^6/0.001055</f>
        <v>-4.6521584687345059E-8</v>
      </c>
      <c r="AD99" s="511" t="s">
        <v>654</v>
      </c>
      <c r="AE99" s="511" t="s">
        <v>519</v>
      </c>
      <c r="AF99" s="511" t="s">
        <v>649</v>
      </c>
      <c r="AG99" s="514" t="s">
        <v>651</v>
      </c>
      <c r="AH99" s="504">
        <f t="shared" ref="AH99:AH109" si="30">R5</f>
        <v>-2.9890365301359353E-2</v>
      </c>
      <c r="AI99" s="502" t="s">
        <v>628</v>
      </c>
      <c r="AJ99" s="511" t="s">
        <v>596</v>
      </c>
      <c r="AK99" s="511" t="s">
        <v>636</v>
      </c>
      <c r="AL99" s="511"/>
      <c r="AM99" s="511" t="s">
        <v>507</v>
      </c>
      <c r="AN99" s="511">
        <f t="shared" ref="AN99:AN121" si="31">AH99/1000/10^6/0.001055</f>
        <v>-2.8332099811715029E-8</v>
      </c>
      <c r="AO99" s="511" t="s">
        <v>654</v>
      </c>
      <c r="AP99" s="511" t="s">
        <v>519</v>
      </c>
      <c r="AQ99" s="511" t="s">
        <v>649</v>
      </c>
      <c r="AR99" s="514" t="s">
        <v>651</v>
      </c>
      <c r="AS99" s="504">
        <f t="shared" ref="AS99:AS109" si="32">S5</f>
        <v>-7.4465180827531672E-3</v>
      </c>
      <c r="AT99" s="502" t="s">
        <v>628</v>
      </c>
      <c r="AU99" s="511" t="s">
        <v>596</v>
      </c>
      <c r="AV99" s="511" t="s">
        <v>636</v>
      </c>
      <c r="AW99" s="511"/>
      <c r="AX99" s="511" t="s">
        <v>507</v>
      </c>
      <c r="AY99" s="511">
        <f t="shared" ref="AY99:AY121" si="33">AS99/1000/10^6/0.001055</f>
        <v>-7.0583109789129544E-9</v>
      </c>
      <c r="AZ99" s="511" t="s">
        <v>654</v>
      </c>
      <c r="BA99" s="511" t="s">
        <v>519</v>
      </c>
      <c r="BB99" s="511" t="s">
        <v>649</v>
      </c>
      <c r="BC99" s="514" t="s">
        <v>651</v>
      </c>
      <c r="BD99" s="504">
        <f t="shared" ref="BD99:BD109" si="34">T5</f>
        <v>6.168096741477828E-4</v>
      </c>
      <c r="BE99" s="502" t="s">
        <v>628</v>
      </c>
      <c r="BF99" s="511" t="s">
        <v>596</v>
      </c>
      <c r="BG99" s="511" t="s">
        <v>636</v>
      </c>
      <c r="BH99" s="511"/>
      <c r="BI99" s="511" t="s">
        <v>507</v>
      </c>
      <c r="BJ99" s="511">
        <f t="shared" ref="BJ99:BJ121" si="35">BD99/1000/10^6/0.001055</f>
        <v>5.8465371957135818E-10</v>
      </c>
      <c r="BK99" s="511" t="s">
        <v>654</v>
      </c>
      <c r="BL99" s="511" t="s">
        <v>519</v>
      </c>
      <c r="BM99" s="511" t="s">
        <v>649</v>
      </c>
      <c r="BN99" s="514" t="s">
        <v>651</v>
      </c>
      <c r="BO99" s="504">
        <f t="shared" ref="BO99:BO109" si="36">U5</f>
        <v>2.1061793751387704E-3</v>
      </c>
      <c r="BP99" s="502" t="s">
        <v>628</v>
      </c>
      <c r="BQ99" s="511" t="s">
        <v>596</v>
      </c>
      <c r="BR99" s="511" t="s">
        <v>636</v>
      </c>
      <c r="BS99" s="511"/>
      <c r="BT99" s="511" t="s">
        <v>507</v>
      </c>
      <c r="BU99" s="511">
        <f t="shared" ref="BU99:BU121" si="37">BO99/1000/10^6/0.001055</f>
        <v>1.9963785546339055E-9</v>
      </c>
      <c r="BV99" s="511" t="s">
        <v>654</v>
      </c>
      <c r="BW99" s="511" t="s">
        <v>519</v>
      </c>
      <c r="BX99" s="511" t="s">
        <v>649</v>
      </c>
      <c r="BY99" s="514" t="s">
        <v>651</v>
      </c>
      <c r="BZ99" s="503">
        <f t="shared" si="22"/>
        <v>4.1766841185254741E-2</v>
      </c>
      <c r="CA99" s="502" t="s">
        <v>628</v>
      </c>
      <c r="CB99" s="511" t="s">
        <v>596</v>
      </c>
      <c r="CC99" s="511" t="s">
        <v>636</v>
      </c>
      <c r="CD99" s="511"/>
      <c r="CE99" s="511" t="s">
        <v>507</v>
      </c>
      <c r="CF99" s="511">
        <f t="shared" ref="CF99:CF121" si="38">BZ99/1000/10^6/0.001055</f>
        <v>3.9589422924412074E-8</v>
      </c>
      <c r="CG99" s="511" t="s">
        <v>654</v>
      </c>
      <c r="CH99" s="511" t="s">
        <v>519</v>
      </c>
      <c r="CI99" s="511" t="s">
        <v>649</v>
      </c>
      <c r="CJ99" s="514" t="s">
        <v>651</v>
      </c>
    </row>
    <row r="100" spans="1:88" s="350" customFormat="1" x14ac:dyDescent="0.35">
      <c r="A100" s="504">
        <f t="shared" si="24"/>
        <v>0.18458552470898246</v>
      </c>
      <c r="B100" s="502" t="s">
        <v>628</v>
      </c>
      <c r="C100" s="511" t="s">
        <v>596</v>
      </c>
      <c r="D100" s="511" t="s">
        <v>636</v>
      </c>
      <c r="E100" s="511"/>
      <c r="F100" s="511" t="s">
        <v>517</v>
      </c>
      <c r="G100" s="511">
        <f t="shared" si="25"/>
        <v>1.7496258266254263E-7</v>
      </c>
      <c r="H100" s="511" t="s">
        <v>654</v>
      </c>
      <c r="I100" s="511" t="s">
        <v>519</v>
      </c>
      <c r="J100" s="511" t="s">
        <v>649</v>
      </c>
      <c r="K100" s="514" t="s">
        <v>651</v>
      </c>
      <c r="L100" s="504">
        <f t="shared" si="26"/>
        <v>-0.18616466101999621</v>
      </c>
      <c r="M100" s="502" t="s">
        <v>628</v>
      </c>
      <c r="N100" s="511" t="s">
        <v>596</v>
      </c>
      <c r="O100" s="511" t="s">
        <v>636</v>
      </c>
      <c r="P100" s="511"/>
      <c r="Q100" s="511" t="s">
        <v>517</v>
      </c>
      <c r="R100" s="511">
        <f t="shared" si="27"/>
        <v>-1.7645939433174996E-7</v>
      </c>
      <c r="S100" s="511" t="s">
        <v>654</v>
      </c>
      <c r="T100" s="511" t="s">
        <v>519</v>
      </c>
      <c r="U100" s="511" t="s">
        <v>649</v>
      </c>
      <c r="V100" s="514" t="s">
        <v>651</v>
      </c>
      <c r="W100" s="504">
        <f t="shared" si="28"/>
        <v>-0.10570594772684631</v>
      </c>
      <c r="X100" s="502" t="s">
        <v>628</v>
      </c>
      <c r="Y100" s="511" t="s">
        <v>596</v>
      </c>
      <c r="Z100" s="511" t="s">
        <v>636</v>
      </c>
      <c r="AA100" s="511"/>
      <c r="AB100" s="511" t="s">
        <v>517</v>
      </c>
      <c r="AC100" s="511">
        <f t="shared" si="29"/>
        <v>-1.0019521111549414E-7</v>
      </c>
      <c r="AD100" s="511" t="s">
        <v>654</v>
      </c>
      <c r="AE100" s="511" t="s">
        <v>519</v>
      </c>
      <c r="AF100" s="511" t="s">
        <v>649</v>
      </c>
      <c r="AG100" s="514" t="s">
        <v>651</v>
      </c>
      <c r="AH100" s="504">
        <f t="shared" si="30"/>
        <v>-6.4375955415457181E-2</v>
      </c>
      <c r="AI100" s="502" t="s">
        <v>628</v>
      </c>
      <c r="AJ100" s="511" t="s">
        <v>596</v>
      </c>
      <c r="AK100" s="511" t="s">
        <v>636</v>
      </c>
      <c r="AL100" s="511"/>
      <c r="AM100" s="511" t="s">
        <v>517</v>
      </c>
      <c r="AN100" s="511">
        <f t="shared" si="31"/>
        <v>-6.1019862953039983E-8</v>
      </c>
      <c r="AO100" s="511" t="s">
        <v>654</v>
      </c>
      <c r="AP100" s="511" t="s">
        <v>519</v>
      </c>
      <c r="AQ100" s="511" t="s">
        <v>649</v>
      </c>
      <c r="AR100" s="514" t="s">
        <v>651</v>
      </c>
      <c r="AS100" s="504">
        <f t="shared" si="32"/>
        <v>-1.603783397300643E-2</v>
      </c>
      <c r="AT100" s="502" t="s">
        <v>628</v>
      </c>
      <c r="AU100" s="511" t="s">
        <v>596</v>
      </c>
      <c r="AV100" s="511" t="s">
        <v>636</v>
      </c>
      <c r="AW100" s="511"/>
      <c r="AX100" s="511" t="s">
        <v>517</v>
      </c>
      <c r="AY100" s="511">
        <f t="shared" si="33"/>
        <v>-1.5201738363039269E-8</v>
      </c>
      <c r="AZ100" s="511" t="s">
        <v>654</v>
      </c>
      <c r="BA100" s="511" t="s">
        <v>519</v>
      </c>
      <c r="BB100" s="511" t="s">
        <v>649</v>
      </c>
      <c r="BC100" s="514" t="s">
        <v>651</v>
      </c>
      <c r="BD100" s="504">
        <f t="shared" si="34"/>
        <v>1.9544690767205361E-3</v>
      </c>
      <c r="BE100" s="502" t="s">
        <v>628</v>
      </c>
      <c r="BF100" s="511" t="s">
        <v>596</v>
      </c>
      <c r="BG100" s="511" t="s">
        <v>636</v>
      </c>
      <c r="BH100" s="511"/>
      <c r="BI100" s="511" t="s">
        <v>517</v>
      </c>
      <c r="BJ100" s="511">
        <f t="shared" si="35"/>
        <v>1.8525773239057213E-9</v>
      </c>
      <c r="BK100" s="511" t="s">
        <v>654</v>
      </c>
      <c r="BL100" s="511" t="s">
        <v>519</v>
      </c>
      <c r="BM100" s="511" t="s">
        <v>649</v>
      </c>
      <c r="BN100" s="514" t="s">
        <v>651</v>
      </c>
      <c r="BO100" s="504">
        <f t="shared" si="36"/>
        <v>6.6737968473384165E-3</v>
      </c>
      <c r="BP100" s="502" t="s">
        <v>628</v>
      </c>
      <c r="BQ100" s="511" t="s">
        <v>596</v>
      </c>
      <c r="BR100" s="511" t="s">
        <v>636</v>
      </c>
      <c r="BS100" s="511"/>
      <c r="BT100" s="511" t="s">
        <v>517</v>
      </c>
      <c r="BU100" s="511">
        <f t="shared" si="37"/>
        <v>6.3258737889463666E-9</v>
      </c>
      <c r="BV100" s="511" t="s">
        <v>654</v>
      </c>
      <c r="BW100" s="511" t="s">
        <v>519</v>
      </c>
      <c r="BX100" s="511" t="s">
        <v>649</v>
      </c>
      <c r="BY100" s="514" t="s">
        <v>651</v>
      </c>
      <c r="BZ100" s="503">
        <f t="shared" si="22"/>
        <v>0.1357917273332597</v>
      </c>
      <c r="CA100" s="502" t="s">
        <v>628</v>
      </c>
      <c r="CB100" s="511" t="s">
        <v>596</v>
      </c>
      <c r="CC100" s="511" t="s">
        <v>636</v>
      </c>
      <c r="CD100" s="511"/>
      <c r="CE100" s="511" t="s">
        <v>517</v>
      </c>
      <c r="CF100" s="511">
        <f t="shared" si="38"/>
        <v>1.2871253775664427E-7</v>
      </c>
      <c r="CG100" s="511" t="s">
        <v>654</v>
      </c>
      <c r="CH100" s="511" t="s">
        <v>519</v>
      </c>
      <c r="CI100" s="511" t="s">
        <v>649</v>
      </c>
      <c r="CJ100" s="514" t="s">
        <v>651</v>
      </c>
    </row>
    <row r="101" spans="1:88" s="350" customFormat="1" x14ac:dyDescent="0.35">
      <c r="A101" s="547">
        <f t="shared" si="24"/>
        <v>0.36157773460025355</v>
      </c>
      <c r="B101" s="502" t="s">
        <v>628</v>
      </c>
      <c r="C101" s="511" t="s">
        <v>596</v>
      </c>
      <c r="D101" s="511" t="s">
        <v>636</v>
      </c>
      <c r="E101" s="511"/>
      <c r="F101" s="511" t="s">
        <v>508</v>
      </c>
      <c r="G101" s="511">
        <f t="shared" si="25"/>
        <v>3.4272771052156737E-7</v>
      </c>
      <c r="H101" s="511" t="s">
        <v>654</v>
      </c>
      <c r="I101" s="511" t="s">
        <v>519</v>
      </c>
      <c r="J101" s="511" t="s">
        <v>649</v>
      </c>
      <c r="K101" s="511" t="s">
        <v>651</v>
      </c>
      <c r="L101" s="547">
        <f t="shared" si="26"/>
        <v>-0.56853315003198512</v>
      </c>
      <c r="M101" s="502" t="s">
        <v>628</v>
      </c>
      <c r="N101" s="511" t="s">
        <v>596</v>
      </c>
      <c r="O101" s="511" t="s">
        <v>636</v>
      </c>
      <c r="P101" s="511"/>
      <c r="Q101" s="511" t="s">
        <v>508</v>
      </c>
      <c r="R101" s="511">
        <f t="shared" si="27"/>
        <v>-5.388939810729717E-7</v>
      </c>
      <c r="S101" s="511" t="s">
        <v>654</v>
      </c>
      <c r="T101" s="511" t="s">
        <v>519</v>
      </c>
      <c r="U101" s="511" t="s">
        <v>649</v>
      </c>
      <c r="V101" s="511" t="s">
        <v>651</v>
      </c>
      <c r="W101" s="504">
        <f t="shared" si="28"/>
        <v>-0.32281817133814211</v>
      </c>
      <c r="X101" s="502" t="s">
        <v>628</v>
      </c>
      <c r="Y101" s="511" t="s">
        <v>596</v>
      </c>
      <c r="Z101" s="511" t="s">
        <v>636</v>
      </c>
      <c r="AA101" s="511"/>
      <c r="AB101" s="511" t="s">
        <v>508</v>
      </c>
      <c r="AC101" s="511">
        <f t="shared" si="29"/>
        <v>-3.0598878799823897E-7</v>
      </c>
      <c r="AD101" s="511" t="s">
        <v>654</v>
      </c>
      <c r="AE101" s="511" t="s">
        <v>519</v>
      </c>
      <c r="AF101" s="511" t="s">
        <v>649</v>
      </c>
      <c r="AG101" s="511" t="s">
        <v>651</v>
      </c>
      <c r="AH101" s="504">
        <f t="shared" si="30"/>
        <v>-0.19659942181366666</v>
      </c>
      <c r="AI101" s="502" t="s">
        <v>628</v>
      </c>
      <c r="AJ101" s="511" t="s">
        <v>596</v>
      </c>
      <c r="AK101" s="511" t="s">
        <v>636</v>
      </c>
      <c r="AL101" s="511"/>
      <c r="AM101" s="511" t="s">
        <v>508</v>
      </c>
      <c r="AN101" s="511">
        <f t="shared" si="31"/>
        <v>-1.8635016285655609E-7</v>
      </c>
      <c r="AO101" s="511" t="s">
        <v>654</v>
      </c>
      <c r="AP101" s="511" t="s">
        <v>519</v>
      </c>
      <c r="AQ101" s="511" t="s">
        <v>649</v>
      </c>
      <c r="AR101" s="511" t="s">
        <v>651</v>
      </c>
      <c r="AS101" s="504">
        <f t="shared" si="32"/>
        <v>-4.8978362587214934E-2</v>
      </c>
      <c r="AT101" s="502" t="s">
        <v>628</v>
      </c>
      <c r="AU101" s="511" t="s">
        <v>596</v>
      </c>
      <c r="AV101" s="511" t="s">
        <v>636</v>
      </c>
      <c r="AW101" s="511"/>
      <c r="AX101" s="511" t="s">
        <v>508</v>
      </c>
      <c r="AY101" s="511">
        <f t="shared" si="33"/>
        <v>-4.6424988234326956E-8</v>
      </c>
      <c r="AZ101" s="511" t="s">
        <v>654</v>
      </c>
      <c r="BA101" s="511" t="s">
        <v>519</v>
      </c>
      <c r="BB101" s="511" t="s">
        <v>649</v>
      </c>
      <c r="BC101" s="511" t="s">
        <v>651</v>
      </c>
      <c r="BD101" s="504">
        <f t="shared" si="34"/>
        <v>3.8285369463343997E-3</v>
      </c>
      <c r="BE101" s="502" t="s">
        <v>628</v>
      </c>
      <c r="BF101" s="511" t="s">
        <v>596</v>
      </c>
      <c r="BG101" s="511" t="s">
        <v>636</v>
      </c>
      <c r="BH101" s="511"/>
      <c r="BI101" s="511" t="s">
        <v>508</v>
      </c>
      <c r="BJ101" s="511">
        <f t="shared" si="35"/>
        <v>3.6289449728288155E-9</v>
      </c>
      <c r="BK101" s="511" t="s">
        <v>654</v>
      </c>
      <c r="BL101" s="511" t="s">
        <v>519</v>
      </c>
      <c r="BM101" s="511" t="s">
        <v>649</v>
      </c>
      <c r="BN101" s="511" t="s">
        <v>651</v>
      </c>
      <c r="BO101" s="504">
        <f t="shared" si="36"/>
        <v>1.3073052987483316E-2</v>
      </c>
      <c r="BP101" s="502" t="s">
        <v>628</v>
      </c>
      <c r="BQ101" s="511" t="s">
        <v>596</v>
      </c>
      <c r="BR101" s="511" t="s">
        <v>636</v>
      </c>
      <c r="BS101" s="511"/>
      <c r="BT101" s="511" t="s">
        <v>508</v>
      </c>
      <c r="BU101" s="511">
        <f t="shared" si="37"/>
        <v>1.2391519419415466E-8</v>
      </c>
      <c r="BV101" s="511" t="s">
        <v>654</v>
      </c>
      <c r="BW101" s="511" t="s">
        <v>519</v>
      </c>
      <c r="BX101" s="511" t="s">
        <v>649</v>
      </c>
      <c r="BY101" s="511" t="s">
        <v>651</v>
      </c>
      <c r="BZ101" s="503">
        <f t="shared" si="22"/>
        <v>0.2579892127610891</v>
      </c>
      <c r="CA101" s="502" t="s">
        <v>628</v>
      </c>
      <c r="CB101" s="511" t="s">
        <v>596</v>
      </c>
      <c r="CC101" s="511" t="s">
        <v>636</v>
      </c>
      <c r="CD101" s="511"/>
      <c r="CE101" s="511" t="s">
        <v>508</v>
      </c>
      <c r="CF101" s="511">
        <f t="shared" si="38"/>
        <v>2.4453953816216976E-7</v>
      </c>
      <c r="CG101" s="511" t="s">
        <v>654</v>
      </c>
      <c r="CH101" s="511" t="s">
        <v>519</v>
      </c>
      <c r="CI101" s="511" t="s">
        <v>649</v>
      </c>
      <c r="CJ101" s="511" t="s">
        <v>651</v>
      </c>
    </row>
    <row r="102" spans="1:88" s="350" customFormat="1" x14ac:dyDescent="0.35">
      <c r="A102" s="547">
        <f t="shared" si="24"/>
        <v>6.4945386803840155E-2</v>
      </c>
      <c r="B102" s="502" t="s">
        <v>628</v>
      </c>
      <c r="C102" s="511" t="s">
        <v>596</v>
      </c>
      <c r="D102" s="511" t="s">
        <v>636</v>
      </c>
      <c r="E102" s="511"/>
      <c r="F102" s="511" t="s">
        <v>509</v>
      </c>
      <c r="G102" s="511">
        <f t="shared" si="25"/>
        <v>6.1559608344872202E-8</v>
      </c>
      <c r="H102" s="511" t="s">
        <v>654</v>
      </c>
      <c r="I102" s="511" t="s">
        <v>519</v>
      </c>
      <c r="J102" s="511" t="s">
        <v>649</v>
      </c>
      <c r="K102" s="511" t="s">
        <v>651</v>
      </c>
      <c r="L102" s="547">
        <f t="shared" si="26"/>
        <v>-0.13111014243885308</v>
      </c>
      <c r="M102" s="502" t="s">
        <v>628</v>
      </c>
      <c r="N102" s="511" t="s">
        <v>596</v>
      </c>
      <c r="O102" s="511" t="s">
        <v>636</v>
      </c>
      <c r="P102" s="511"/>
      <c r="Q102" s="511" t="s">
        <v>509</v>
      </c>
      <c r="R102" s="511">
        <f t="shared" si="27"/>
        <v>-1.2427501652971855E-7</v>
      </c>
      <c r="S102" s="511" t="s">
        <v>654</v>
      </c>
      <c r="T102" s="511" t="s">
        <v>519</v>
      </c>
      <c r="U102" s="511" t="s">
        <v>649</v>
      </c>
      <c r="V102" s="511" t="s">
        <v>651</v>
      </c>
      <c r="W102" s="504">
        <f t="shared" si="28"/>
        <v>-7.4445503175342986E-2</v>
      </c>
      <c r="X102" s="502" t="s">
        <v>628</v>
      </c>
      <c r="Y102" s="511" t="s">
        <v>596</v>
      </c>
      <c r="Z102" s="511" t="s">
        <v>636</v>
      </c>
      <c r="AA102" s="511"/>
      <c r="AB102" s="511" t="s">
        <v>509</v>
      </c>
      <c r="AC102" s="511">
        <f t="shared" si="29"/>
        <v>-7.0564457986107101E-8</v>
      </c>
      <c r="AD102" s="511" t="s">
        <v>654</v>
      </c>
      <c r="AE102" s="511" t="s">
        <v>519</v>
      </c>
      <c r="AF102" s="511" t="s">
        <v>649</v>
      </c>
      <c r="AG102" s="511" t="s">
        <v>651</v>
      </c>
      <c r="AH102" s="504">
        <f t="shared" si="30"/>
        <v>-4.5338039120385247E-2</v>
      </c>
      <c r="AI102" s="502" t="s">
        <v>628</v>
      </c>
      <c r="AJ102" s="511" t="s">
        <v>596</v>
      </c>
      <c r="AK102" s="511" t="s">
        <v>636</v>
      </c>
      <c r="AL102" s="511"/>
      <c r="AM102" s="511" t="s">
        <v>509</v>
      </c>
      <c r="AN102" s="511">
        <f t="shared" si="31"/>
        <v>-4.2974444663872277E-8</v>
      </c>
      <c r="AO102" s="511" t="s">
        <v>654</v>
      </c>
      <c r="AP102" s="511" t="s">
        <v>519</v>
      </c>
      <c r="AQ102" s="511" t="s">
        <v>649</v>
      </c>
      <c r="AR102" s="511" t="s">
        <v>651</v>
      </c>
      <c r="AS102" s="504">
        <f t="shared" si="32"/>
        <v>-1.1294961595239033E-2</v>
      </c>
      <c r="AT102" s="502" t="s">
        <v>628</v>
      </c>
      <c r="AU102" s="511" t="s">
        <v>596</v>
      </c>
      <c r="AV102" s="511" t="s">
        <v>636</v>
      </c>
      <c r="AW102" s="511"/>
      <c r="AX102" s="511" t="s">
        <v>509</v>
      </c>
      <c r="AY102" s="511">
        <f t="shared" si="33"/>
        <v>-1.0706124734823727E-8</v>
      </c>
      <c r="AZ102" s="511" t="s">
        <v>654</v>
      </c>
      <c r="BA102" s="511" t="s">
        <v>519</v>
      </c>
      <c r="BB102" s="511" t="s">
        <v>649</v>
      </c>
      <c r="BC102" s="511" t="s">
        <v>651</v>
      </c>
      <c r="BD102" s="504">
        <f t="shared" si="34"/>
        <v>6.8766903788302638E-4</v>
      </c>
      <c r="BE102" s="502" t="s">
        <v>628</v>
      </c>
      <c r="BF102" s="511" t="s">
        <v>596</v>
      </c>
      <c r="BG102" s="511" t="s">
        <v>636</v>
      </c>
      <c r="BH102" s="511"/>
      <c r="BI102" s="511" t="s">
        <v>509</v>
      </c>
      <c r="BJ102" s="511">
        <f t="shared" si="35"/>
        <v>6.5181899325405344E-10</v>
      </c>
      <c r="BK102" s="511" t="s">
        <v>654</v>
      </c>
      <c r="BL102" s="511" t="s">
        <v>519</v>
      </c>
      <c r="BM102" s="511" t="s">
        <v>649</v>
      </c>
      <c r="BN102" s="511" t="s">
        <v>651</v>
      </c>
      <c r="BO102" s="504">
        <f t="shared" si="36"/>
        <v>2.3481381781371635E-3</v>
      </c>
      <c r="BP102" s="502" t="s">
        <v>628</v>
      </c>
      <c r="BQ102" s="511" t="s">
        <v>596</v>
      </c>
      <c r="BR102" s="511" t="s">
        <v>636</v>
      </c>
      <c r="BS102" s="511"/>
      <c r="BT102" s="511" t="s">
        <v>509</v>
      </c>
      <c r="BU102" s="511">
        <f t="shared" si="37"/>
        <v>2.2257233915992074E-9</v>
      </c>
      <c r="BV102" s="511" t="s">
        <v>654</v>
      </c>
      <c r="BW102" s="511" t="s">
        <v>519</v>
      </c>
      <c r="BX102" s="511" t="s">
        <v>649</v>
      </c>
      <c r="BY102" s="511" t="s">
        <v>651</v>
      </c>
      <c r="BZ102" s="503">
        <f t="shared" si="22"/>
        <v>4.5200286409576705E-2</v>
      </c>
      <c r="CA102" s="502" t="s">
        <v>628</v>
      </c>
      <c r="CB102" s="511" t="s">
        <v>596</v>
      </c>
      <c r="CC102" s="511" t="s">
        <v>636</v>
      </c>
      <c r="CD102" s="511"/>
      <c r="CE102" s="511" t="s">
        <v>509</v>
      </c>
      <c r="CF102" s="511">
        <f t="shared" si="38"/>
        <v>4.2843873374006364E-8</v>
      </c>
      <c r="CG102" s="511" t="s">
        <v>654</v>
      </c>
      <c r="CH102" s="511" t="s">
        <v>519</v>
      </c>
      <c r="CI102" s="511" t="s">
        <v>649</v>
      </c>
      <c r="CJ102" s="511" t="s">
        <v>651</v>
      </c>
    </row>
    <row r="103" spans="1:88" s="350" customFormat="1" x14ac:dyDescent="0.35">
      <c r="A103" s="547">
        <f t="shared" si="24"/>
        <v>2.8139622876577234E-2</v>
      </c>
      <c r="B103" s="502" t="s">
        <v>628</v>
      </c>
      <c r="C103" s="511" t="s">
        <v>596</v>
      </c>
      <c r="D103" s="511" t="s">
        <v>636</v>
      </c>
      <c r="E103" s="511"/>
      <c r="F103" s="511" t="s">
        <v>510</v>
      </c>
      <c r="G103" s="511">
        <f t="shared" si="25"/>
        <v>2.6672628319030556E-8</v>
      </c>
      <c r="H103" s="511" t="s">
        <v>654</v>
      </c>
      <c r="I103" s="511" t="s">
        <v>519</v>
      </c>
      <c r="J103" s="511" t="s">
        <v>649</v>
      </c>
      <c r="K103" s="511" t="s">
        <v>651</v>
      </c>
      <c r="L103" s="547">
        <f t="shared" si="26"/>
        <v>-5.3471238603297638E-2</v>
      </c>
      <c r="M103" s="502" t="s">
        <v>628</v>
      </c>
      <c r="N103" s="511" t="s">
        <v>596</v>
      </c>
      <c r="O103" s="511" t="s">
        <v>636</v>
      </c>
      <c r="P103" s="511"/>
      <c r="Q103" s="511" t="s">
        <v>510</v>
      </c>
      <c r="R103" s="511">
        <f t="shared" si="27"/>
        <v>-5.068363848653805E-8</v>
      </c>
      <c r="S103" s="511" t="s">
        <v>654</v>
      </c>
      <c r="T103" s="511" t="s">
        <v>519</v>
      </c>
      <c r="U103" s="511" t="s">
        <v>649</v>
      </c>
      <c r="V103" s="511" t="s">
        <v>651</v>
      </c>
      <c r="W103" s="504">
        <f t="shared" si="28"/>
        <v>-3.0361444120067409E-2</v>
      </c>
      <c r="X103" s="502" t="s">
        <v>628</v>
      </c>
      <c r="Y103" s="511" t="s">
        <v>596</v>
      </c>
      <c r="Z103" s="511" t="s">
        <v>636</v>
      </c>
      <c r="AA103" s="511"/>
      <c r="AB103" s="511" t="s">
        <v>510</v>
      </c>
      <c r="AC103" s="511">
        <f t="shared" si="29"/>
        <v>-2.8778620019021244E-8</v>
      </c>
      <c r="AD103" s="511" t="s">
        <v>654</v>
      </c>
      <c r="AE103" s="511" t="s">
        <v>519</v>
      </c>
      <c r="AF103" s="511" t="s">
        <v>649</v>
      </c>
      <c r="AG103" s="511" t="s">
        <v>651</v>
      </c>
      <c r="AH103" s="504">
        <f t="shared" si="30"/>
        <v>-1.8490416244817932E-2</v>
      </c>
      <c r="AI103" s="502" t="s">
        <v>628</v>
      </c>
      <c r="AJ103" s="511" t="s">
        <v>596</v>
      </c>
      <c r="AK103" s="511" t="s">
        <v>636</v>
      </c>
      <c r="AL103" s="511"/>
      <c r="AM103" s="511" t="s">
        <v>510</v>
      </c>
      <c r="AN103" s="511">
        <f t="shared" si="31"/>
        <v>-1.7526460895562021E-8</v>
      </c>
      <c r="AO103" s="511" t="s">
        <v>654</v>
      </c>
      <c r="AP103" s="511" t="s">
        <v>519</v>
      </c>
      <c r="AQ103" s="511" t="s">
        <v>649</v>
      </c>
      <c r="AR103" s="511" t="s">
        <v>651</v>
      </c>
      <c r="AS103" s="504">
        <f t="shared" si="32"/>
        <v>-4.6064749472435468E-3</v>
      </c>
      <c r="AT103" s="502" t="s">
        <v>628</v>
      </c>
      <c r="AU103" s="511" t="s">
        <v>596</v>
      </c>
      <c r="AV103" s="511" t="s">
        <v>636</v>
      </c>
      <c r="AW103" s="511"/>
      <c r="AX103" s="511" t="s">
        <v>510</v>
      </c>
      <c r="AY103" s="511">
        <f t="shared" si="33"/>
        <v>-4.3663269642118935E-9</v>
      </c>
      <c r="AZ103" s="511" t="s">
        <v>654</v>
      </c>
      <c r="BA103" s="511" t="s">
        <v>519</v>
      </c>
      <c r="BB103" s="511" t="s">
        <v>649</v>
      </c>
      <c r="BC103" s="511" t="s">
        <v>651</v>
      </c>
      <c r="BD103" s="504">
        <f t="shared" si="34"/>
        <v>2.9795414797318407E-4</v>
      </c>
      <c r="BE103" s="502" t="s">
        <v>628</v>
      </c>
      <c r="BF103" s="511" t="s">
        <v>596</v>
      </c>
      <c r="BG103" s="511" t="s">
        <v>636</v>
      </c>
      <c r="BH103" s="511"/>
      <c r="BI103" s="511" t="s">
        <v>510</v>
      </c>
      <c r="BJ103" s="511">
        <f t="shared" si="35"/>
        <v>2.82420993339511E-10</v>
      </c>
      <c r="BK103" s="511" t="s">
        <v>654</v>
      </c>
      <c r="BL103" s="511" t="s">
        <v>519</v>
      </c>
      <c r="BM103" s="511" t="s">
        <v>649</v>
      </c>
      <c r="BN103" s="511" t="s">
        <v>651</v>
      </c>
      <c r="BO103" s="504">
        <f t="shared" si="36"/>
        <v>1.0174044077133114E-3</v>
      </c>
      <c r="BP103" s="502" t="s">
        <v>628</v>
      </c>
      <c r="BQ103" s="511" t="s">
        <v>596</v>
      </c>
      <c r="BR103" s="511" t="s">
        <v>636</v>
      </c>
      <c r="BS103" s="511"/>
      <c r="BT103" s="511" t="s">
        <v>510</v>
      </c>
      <c r="BU103" s="511">
        <f t="shared" si="37"/>
        <v>9.6436436750076911E-10</v>
      </c>
      <c r="BV103" s="511" t="s">
        <v>654</v>
      </c>
      <c r="BW103" s="511" t="s">
        <v>519</v>
      </c>
      <c r="BX103" s="511" t="s">
        <v>649</v>
      </c>
      <c r="BY103" s="511" t="s">
        <v>651</v>
      </c>
      <c r="BZ103" s="503">
        <f t="shared" si="22"/>
        <v>1.9715498559345825E-2</v>
      </c>
      <c r="CA103" s="502" t="s">
        <v>628</v>
      </c>
      <c r="CB103" s="511" t="s">
        <v>596</v>
      </c>
      <c r="CC103" s="511" t="s">
        <v>636</v>
      </c>
      <c r="CD103" s="511"/>
      <c r="CE103" s="511" t="s">
        <v>510</v>
      </c>
      <c r="CF103" s="511">
        <f t="shared" si="38"/>
        <v>1.8687676359569504E-8</v>
      </c>
      <c r="CG103" s="511" t="s">
        <v>654</v>
      </c>
      <c r="CH103" s="511" t="s">
        <v>519</v>
      </c>
      <c r="CI103" s="511" t="s">
        <v>649</v>
      </c>
      <c r="CJ103" s="511" t="s">
        <v>651</v>
      </c>
    </row>
    <row r="104" spans="1:88" s="350" customFormat="1" x14ac:dyDescent="0.35">
      <c r="A104" s="547">
        <f t="shared" si="24"/>
        <v>0.88927489044664443</v>
      </c>
      <c r="B104" s="502" t="s">
        <v>628</v>
      </c>
      <c r="C104" s="511" t="s">
        <v>596</v>
      </c>
      <c r="D104" s="511" t="s">
        <v>636</v>
      </c>
      <c r="E104" s="511"/>
      <c r="F104" s="511" t="s">
        <v>511</v>
      </c>
      <c r="G104" s="511">
        <f t="shared" si="25"/>
        <v>8.4291458810108479E-7</v>
      </c>
      <c r="H104" s="511" t="s">
        <v>654</v>
      </c>
      <c r="I104" s="511" t="s">
        <v>519</v>
      </c>
      <c r="J104" s="511" t="s">
        <v>649</v>
      </c>
      <c r="K104" s="511" t="s">
        <v>651</v>
      </c>
      <c r="L104" s="547">
        <f t="shared" si="26"/>
        <v>-2.1322530731291938</v>
      </c>
      <c r="M104" s="502" t="s">
        <v>628</v>
      </c>
      <c r="N104" s="511" t="s">
        <v>596</v>
      </c>
      <c r="O104" s="511" t="s">
        <v>636</v>
      </c>
      <c r="P104" s="511"/>
      <c r="Q104" s="511" t="s">
        <v>511</v>
      </c>
      <c r="R104" s="511">
        <f t="shared" si="27"/>
        <v>-2.021092960312032E-6</v>
      </c>
      <c r="S104" s="511" t="s">
        <v>654</v>
      </c>
      <c r="T104" s="511" t="s">
        <v>519</v>
      </c>
      <c r="U104" s="511" t="s">
        <v>649</v>
      </c>
      <c r="V104" s="511" t="s">
        <v>651</v>
      </c>
      <c r="W104" s="504">
        <f t="shared" si="28"/>
        <v>-1.2107122299886566</v>
      </c>
      <c r="X104" s="502" t="s">
        <v>628</v>
      </c>
      <c r="Y104" s="511" t="s">
        <v>596</v>
      </c>
      <c r="Z104" s="511" t="s">
        <v>636</v>
      </c>
      <c r="AA104" s="511"/>
      <c r="AB104" s="511" t="s">
        <v>511</v>
      </c>
      <c r="AC104" s="511">
        <f t="shared" si="29"/>
        <v>-1.1475945307949354E-6</v>
      </c>
      <c r="AD104" s="511" t="s">
        <v>654</v>
      </c>
      <c r="AE104" s="511" t="s">
        <v>519</v>
      </c>
      <c r="AF104" s="511" t="s">
        <v>649</v>
      </c>
      <c r="AG104" s="511" t="s">
        <v>651</v>
      </c>
      <c r="AH104" s="504">
        <f t="shared" si="30"/>
        <v>-0.73733558247927955</v>
      </c>
      <c r="AI104" s="502" t="s">
        <v>628</v>
      </c>
      <c r="AJ104" s="511" t="s">
        <v>596</v>
      </c>
      <c r="AK104" s="511" t="s">
        <v>636</v>
      </c>
      <c r="AL104" s="511"/>
      <c r="AM104" s="511" t="s">
        <v>511</v>
      </c>
      <c r="AN104" s="511">
        <f t="shared" si="31"/>
        <v>-6.9889628671021761E-7</v>
      </c>
      <c r="AO104" s="511" t="s">
        <v>654</v>
      </c>
      <c r="AP104" s="511" t="s">
        <v>519</v>
      </c>
      <c r="AQ104" s="511" t="s">
        <v>649</v>
      </c>
      <c r="AR104" s="511" t="s">
        <v>651</v>
      </c>
      <c r="AS104" s="504">
        <f t="shared" si="32"/>
        <v>-0.18369072082700824</v>
      </c>
      <c r="AT104" s="502" t="s">
        <v>628</v>
      </c>
      <c r="AU104" s="511" t="s">
        <v>596</v>
      </c>
      <c r="AV104" s="511" t="s">
        <v>636</v>
      </c>
      <c r="AW104" s="511"/>
      <c r="AX104" s="511" t="s">
        <v>511</v>
      </c>
      <c r="AY104" s="511">
        <f t="shared" si="33"/>
        <v>-1.7411442732417844E-7</v>
      </c>
      <c r="AZ104" s="511" t="s">
        <v>654</v>
      </c>
      <c r="BA104" s="511" t="s">
        <v>519</v>
      </c>
      <c r="BB104" s="511" t="s">
        <v>649</v>
      </c>
      <c r="BC104" s="511" t="s">
        <v>651</v>
      </c>
      <c r="BD104" s="504">
        <f t="shared" si="34"/>
        <v>9.4160161086425109E-3</v>
      </c>
      <c r="BE104" s="502" t="s">
        <v>628</v>
      </c>
      <c r="BF104" s="511" t="s">
        <v>596</v>
      </c>
      <c r="BG104" s="511" t="s">
        <v>636</v>
      </c>
      <c r="BH104" s="511"/>
      <c r="BI104" s="511" t="s">
        <v>511</v>
      </c>
      <c r="BJ104" s="511">
        <f t="shared" si="35"/>
        <v>8.9251337522677844E-9</v>
      </c>
      <c r="BK104" s="511" t="s">
        <v>654</v>
      </c>
      <c r="BL104" s="511" t="s">
        <v>519</v>
      </c>
      <c r="BM104" s="511" t="s">
        <v>649</v>
      </c>
      <c r="BN104" s="511" t="s">
        <v>651</v>
      </c>
      <c r="BO104" s="504">
        <f t="shared" si="36"/>
        <v>3.2152250127071992E-2</v>
      </c>
      <c r="BP104" s="502" t="s">
        <v>628</v>
      </c>
      <c r="BQ104" s="511" t="s">
        <v>596</v>
      </c>
      <c r="BR104" s="511" t="s">
        <v>636</v>
      </c>
      <c r="BS104" s="511"/>
      <c r="BT104" s="511" t="s">
        <v>511</v>
      </c>
      <c r="BU104" s="511">
        <f t="shared" si="37"/>
        <v>3.0476066471158294E-8</v>
      </c>
      <c r="BV104" s="511" t="s">
        <v>654</v>
      </c>
      <c r="BW104" s="511" t="s">
        <v>519</v>
      </c>
      <c r="BX104" s="511" t="s">
        <v>649</v>
      </c>
      <c r="BY104" s="511" t="s">
        <v>651</v>
      </c>
      <c r="BZ104" s="503">
        <f t="shared" si="22"/>
        <v>0.60567361760572669</v>
      </c>
      <c r="CA104" s="502" t="s">
        <v>628</v>
      </c>
      <c r="CB104" s="511" t="s">
        <v>596</v>
      </c>
      <c r="CC104" s="511" t="s">
        <v>636</v>
      </c>
      <c r="CD104" s="511"/>
      <c r="CE104" s="511" t="s">
        <v>511</v>
      </c>
      <c r="CF104" s="511">
        <f t="shared" si="38"/>
        <v>5.7409821574002529E-7</v>
      </c>
      <c r="CG104" s="511" t="s">
        <v>654</v>
      </c>
      <c r="CH104" s="511" t="s">
        <v>519</v>
      </c>
      <c r="CI104" s="511" t="s">
        <v>649</v>
      </c>
      <c r="CJ104" s="511" t="s">
        <v>651</v>
      </c>
    </row>
    <row r="105" spans="1:88" s="350" customFormat="1" x14ac:dyDescent="0.35">
      <c r="A105" s="547">
        <f t="shared" si="24"/>
        <v>2.3110545173897989E-3</v>
      </c>
      <c r="B105" s="502" t="s">
        <v>628</v>
      </c>
      <c r="C105" s="511" t="s">
        <v>596</v>
      </c>
      <c r="D105" s="511" t="s">
        <v>636</v>
      </c>
      <c r="E105" s="511"/>
      <c r="F105" s="511" t="s">
        <v>512</v>
      </c>
      <c r="G105" s="511">
        <f t="shared" si="25"/>
        <v>2.1905730022652121E-9</v>
      </c>
      <c r="H105" s="511" t="s">
        <v>654</v>
      </c>
      <c r="I105" s="511" t="s">
        <v>519</v>
      </c>
      <c r="J105" s="511" t="s">
        <v>649</v>
      </c>
      <c r="K105" s="511" t="s">
        <v>651</v>
      </c>
      <c r="L105" s="547">
        <f t="shared" si="26"/>
        <v>-2.9209719223982186E-3</v>
      </c>
      <c r="M105" s="502" t="s">
        <v>628</v>
      </c>
      <c r="N105" s="511" t="s">
        <v>596</v>
      </c>
      <c r="O105" s="511" t="s">
        <v>636</v>
      </c>
      <c r="P105" s="511"/>
      <c r="Q105" s="511" t="s">
        <v>512</v>
      </c>
      <c r="R105" s="511">
        <f t="shared" si="27"/>
        <v>-2.7686937653063687E-9</v>
      </c>
      <c r="S105" s="511" t="s">
        <v>654</v>
      </c>
      <c r="T105" s="511" t="s">
        <v>519</v>
      </c>
      <c r="U105" s="511" t="s">
        <v>649</v>
      </c>
      <c r="V105" s="511" t="s">
        <v>651</v>
      </c>
      <c r="W105" s="504">
        <f t="shared" si="28"/>
        <v>-1.6585537966706102E-3</v>
      </c>
      <c r="X105" s="502" t="s">
        <v>628</v>
      </c>
      <c r="Y105" s="511" t="s">
        <v>596</v>
      </c>
      <c r="Z105" s="511" t="s">
        <v>636</v>
      </c>
      <c r="AA105" s="511"/>
      <c r="AB105" s="511" t="s">
        <v>512</v>
      </c>
      <c r="AC105" s="511">
        <f t="shared" si="29"/>
        <v>-1.5720889067967869E-9</v>
      </c>
      <c r="AD105" s="511" t="s">
        <v>654</v>
      </c>
      <c r="AE105" s="511" t="s">
        <v>519</v>
      </c>
      <c r="AF105" s="511" t="s">
        <v>649</v>
      </c>
      <c r="AG105" s="511" t="s">
        <v>651</v>
      </c>
      <c r="AH105" s="504">
        <f t="shared" si="30"/>
        <v>-1.0100754741304652E-3</v>
      </c>
      <c r="AI105" s="502" t="s">
        <v>628</v>
      </c>
      <c r="AJ105" s="511" t="s">
        <v>596</v>
      </c>
      <c r="AK105" s="511" t="s">
        <v>636</v>
      </c>
      <c r="AL105" s="511"/>
      <c r="AM105" s="511" t="s">
        <v>512</v>
      </c>
      <c r="AN105" s="511">
        <f t="shared" si="31"/>
        <v>-9.5741751102413776E-10</v>
      </c>
      <c r="AO105" s="511" t="s">
        <v>654</v>
      </c>
      <c r="AP105" s="511" t="s">
        <v>519</v>
      </c>
      <c r="AQ105" s="511" t="s">
        <v>649</v>
      </c>
      <c r="AR105" s="511" t="s">
        <v>651</v>
      </c>
      <c r="AS105" s="504">
        <f t="shared" si="32"/>
        <v>-2.5163778385525195E-4</v>
      </c>
      <c r="AT105" s="502" t="s">
        <v>628</v>
      </c>
      <c r="AU105" s="511" t="s">
        <v>596</v>
      </c>
      <c r="AV105" s="511" t="s">
        <v>636</v>
      </c>
      <c r="AW105" s="511"/>
      <c r="AX105" s="511" t="s">
        <v>512</v>
      </c>
      <c r="AY105" s="511">
        <f t="shared" si="33"/>
        <v>-2.3851922640308245E-10</v>
      </c>
      <c r="AZ105" s="511" t="s">
        <v>654</v>
      </c>
      <c r="BA105" s="511" t="s">
        <v>519</v>
      </c>
      <c r="BB105" s="511" t="s">
        <v>649</v>
      </c>
      <c r="BC105" s="511" t="s">
        <v>651</v>
      </c>
      <c r="BD105" s="504">
        <f t="shared" si="34"/>
        <v>2.4470416063095873E-5</v>
      </c>
      <c r="BE105" s="502" t="s">
        <v>628</v>
      </c>
      <c r="BF105" s="511" t="s">
        <v>596</v>
      </c>
      <c r="BG105" s="511" t="s">
        <v>636</v>
      </c>
      <c r="BH105" s="511"/>
      <c r="BI105" s="511" t="s">
        <v>512</v>
      </c>
      <c r="BJ105" s="511">
        <f t="shared" si="35"/>
        <v>2.3194707168811255E-11</v>
      </c>
      <c r="BK105" s="511" t="s">
        <v>654</v>
      </c>
      <c r="BL105" s="511" t="s">
        <v>519</v>
      </c>
      <c r="BM105" s="511" t="s">
        <v>649</v>
      </c>
      <c r="BN105" s="511" t="s">
        <v>651</v>
      </c>
      <c r="BO105" s="504">
        <f t="shared" si="36"/>
        <v>8.3557518264229817E-5</v>
      </c>
      <c r="BP105" s="502" t="s">
        <v>628</v>
      </c>
      <c r="BQ105" s="511" t="s">
        <v>596</v>
      </c>
      <c r="BR105" s="511" t="s">
        <v>636</v>
      </c>
      <c r="BS105" s="511"/>
      <c r="BT105" s="511" t="s">
        <v>512</v>
      </c>
      <c r="BU105" s="511">
        <f t="shared" si="37"/>
        <v>7.9201439113014048E-11</v>
      </c>
      <c r="BV105" s="511" t="s">
        <v>654</v>
      </c>
      <c r="BW105" s="511" t="s">
        <v>519</v>
      </c>
      <c r="BX105" s="511" t="s">
        <v>649</v>
      </c>
      <c r="BY105" s="511" t="s">
        <v>651</v>
      </c>
      <c r="BZ105" s="503">
        <f t="shared" si="22"/>
        <v>1.6769623354307545E-3</v>
      </c>
      <c r="CA105" s="502" t="s">
        <v>628</v>
      </c>
      <c r="CB105" s="511" t="s">
        <v>596</v>
      </c>
      <c r="CC105" s="511" t="s">
        <v>636</v>
      </c>
      <c r="CD105" s="511"/>
      <c r="CE105" s="511" t="s">
        <v>512</v>
      </c>
      <c r="CF105" s="511">
        <f t="shared" si="38"/>
        <v>1.5895377587021371E-9</v>
      </c>
      <c r="CG105" s="511" t="s">
        <v>654</v>
      </c>
      <c r="CH105" s="511" t="s">
        <v>519</v>
      </c>
      <c r="CI105" s="511" t="s">
        <v>649</v>
      </c>
      <c r="CJ105" s="511" t="s">
        <v>651</v>
      </c>
    </row>
    <row r="106" spans="1:88" s="350" customFormat="1" x14ac:dyDescent="0.35">
      <c r="A106" s="547">
        <f t="shared" si="24"/>
        <v>5.4552788991608309E-3</v>
      </c>
      <c r="B106" s="502" t="s">
        <v>628</v>
      </c>
      <c r="C106" s="511" t="s">
        <v>596</v>
      </c>
      <c r="D106" s="511" t="s">
        <v>636</v>
      </c>
      <c r="E106" s="511"/>
      <c r="F106" s="511" t="s">
        <v>513</v>
      </c>
      <c r="G106" s="511">
        <f t="shared" si="25"/>
        <v>5.1708804731382282E-9</v>
      </c>
      <c r="H106" s="511" t="s">
        <v>654</v>
      </c>
      <c r="I106" s="511" t="s">
        <v>519</v>
      </c>
      <c r="J106" s="511" t="s">
        <v>649</v>
      </c>
      <c r="K106" s="511" t="s">
        <v>651</v>
      </c>
      <c r="L106" s="547">
        <f t="shared" si="26"/>
        <v>-6.9789516805280677E-3</v>
      </c>
      <c r="M106" s="502" t="s">
        <v>628</v>
      </c>
      <c r="N106" s="511" t="s">
        <v>596</v>
      </c>
      <c r="O106" s="511" t="s">
        <v>636</v>
      </c>
      <c r="P106" s="511"/>
      <c r="Q106" s="511" t="s">
        <v>513</v>
      </c>
      <c r="R106" s="511">
        <f t="shared" si="27"/>
        <v>-6.6151200763299226E-9</v>
      </c>
      <c r="S106" s="511" t="s">
        <v>654</v>
      </c>
      <c r="T106" s="511" t="s">
        <v>519</v>
      </c>
      <c r="U106" s="511" t="s">
        <v>649</v>
      </c>
      <c r="V106" s="511" t="s">
        <v>651</v>
      </c>
      <c r="W106" s="504">
        <f t="shared" si="28"/>
        <v>-3.9627107394504205E-3</v>
      </c>
      <c r="X106" s="502" t="s">
        <v>628</v>
      </c>
      <c r="Y106" s="511" t="s">
        <v>596</v>
      </c>
      <c r="Z106" s="511" t="s">
        <v>636</v>
      </c>
      <c r="AA106" s="511"/>
      <c r="AB106" s="511" t="s">
        <v>513</v>
      </c>
      <c r="AC106" s="511">
        <f t="shared" si="29"/>
        <v>-3.7561239236496881E-9</v>
      </c>
      <c r="AD106" s="511" t="s">
        <v>654</v>
      </c>
      <c r="AE106" s="511" t="s">
        <v>519</v>
      </c>
      <c r="AF106" s="511" t="s">
        <v>649</v>
      </c>
      <c r="AG106" s="511" t="s">
        <v>651</v>
      </c>
      <c r="AH106" s="504">
        <f t="shared" si="30"/>
        <v>-2.4133295748544211E-3</v>
      </c>
      <c r="AI106" s="502" t="s">
        <v>628</v>
      </c>
      <c r="AJ106" s="511" t="s">
        <v>596</v>
      </c>
      <c r="AK106" s="511" t="s">
        <v>636</v>
      </c>
      <c r="AL106" s="511"/>
      <c r="AM106" s="511" t="s">
        <v>513</v>
      </c>
      <c r="AN106" s="511">
        <f t="shared" si="31"/>
        <v>-2.2875161846961338E-9</v>
      </c>
      <c r="AO106" s="511" t="s">
        <v>654</v>
      </c>
      <c r="AP106" s="511" t="s">
        <v>519</v>
      </c>
      <c r="AQ106" s="511" t="s">
        <v>649</v>
      </c>
      <c r="AR106" s="511" t="s">
        <v>651</v>
      </c>
      <c r="AS106" s="504">
        <f t="shared" si="32"/>
        <v>-6.0122725626170854E-4</v>
      </c>
      <c r="AT106" s="502" t="s">
        <v>628</v>
      </c>
      <c r="AU106" s="511" t="s">
        <v>596</v>
      </c>
      <c r="AV106" s="511" t="s">
        <v>636</v>
      </c>
      <c r="AW106" s="511"/>
      <c r="AX106" s="511" t="s">
        <v>513</v>
      </c>
      <c r="AY106" s="511">
        <f t="shared" si="33"/>
        <v>-5.6988365522436834E-10</v>
      </c>
      <c r="AZ106" s="511" t="s">
        <v>654</v>
      </c>
      <c r="BA106" s="511" t="s">
        <v>519</v>
      </c>
      <c r="BB106" s="511" t="s">
        <v>649</v>
      </c>
      <c r="BC106" s="511" t="s">
        <v>651</v>
      </c>
      <c r="BD106" s="504">
        <f t="shared" si="34"/>
        <v>5.7762784650128312E-5</v>
      </c>
      <c r="BE106" s="502" t="s">
        <v>628</v>
      </c>
      <c r="BF106" s="511" t="s">
        <v>596</v>
      </c>
      <c r="BG106" s="511" t="s">
        <v>636</v>
      </c>
      <c r="BH106" s="511"/>
      <c r="BI106" s="511" t="s">
        <v>513</v>
      </c>
      <c r="BJ106" s="511">
        <f t="shared" si="35"/>
        <v>5.4751454644671383E-11</v>
      </c>
      <c r="BK106" s="511" t="s">
        <v>654</v>
      </c>
      <c r="BL106" s="511" t="s">
        <v>519</v>
      </c>
      <c r="BM106" s="511" t="s">
        <v>649</v>
      </c>
      <c r="BN106" s="511" t="s">
        <v>651</v>
      </c>
      <c r="BO106" s="504">
        <f t="shared" si="36"/>
        <v>1.972387768540967E-4</v>
      </c>
      <c r="BP106" s="502" t="s">
        <v>628</v>
      </c>
      <c r="BQ106" s="511" t="s">
        <v>596</v>
      </c>
      <c r="BR106" s="511" t="s">
        <v>636</v>
      </c>
      <c r="BS106" s="511"/>
      <c r="BT106" s="511" t="s">
        <v>513</v>
      </c>
      <c r="BU106" s="511">
        <f t="shared" si="37"/>
        <v>1.8695618659156085E-10</v>
      </c>
      <c r="BV106" s="511" t="s">
        <v>654</v>
      </c>
      <c r="BW106" s="511" t="s">
        <v>519</v>
      </c>
      <c r="BX106" s="511" t="s">
        <v>649</v>
      </c>
      <c r="BY106" s="511" t="s">
        <v>651</v>
      </c>
      <c r="BZ106" s="503">
        <f t="shared" si="22"/>
        <v>3.9551968938514427E-3</v>
      </c>
      <c r="CA106" s="502" t="s">
        <v>628</v>
      </c>
      <c r="CB106" s="511" t="s">
        <v>596</v>
      </c>
      <c r="CC106" s="511" t="s">
        <v>636</v>
      </c>
      <c r="CD106" s="511"/>
      <c r="CE106" s="511" t="s">
        <v>513</v>
      </c>
      <c r="CF106" s="511">
        <f t="shared" si="38"/>
        <v>3.749001795119851E-9</v>
      </c>
      <c r="CG106" s="511" t="s">
        <v>654</v>
      </c>
      <c r="CH106" s="511" t="s">
        <v>519</v>
      </c>
      <c r="CI106" s="511" t="s">
        <v>649</v>
      </c>
      <c r="CJ106" s="511" t="s">
        <v>651</v>
      </c>
    </row>
    <row r="107" spans="1:88" s="350" customFormat="1" x14ac:dyDescent="0.35">
      <c r="A107" s="547">
        <f t="shared" si="24"/>
        <v>1.0220757573686745</v>
      </c>
      <c r="B107" s="502" t="s">
        <v>628</v>
      </c>
      <c r="C107" s="511" t="s">
        <v>596</v>
      </c>
      <c r="D107" s="511" t="s">
        <v>636</v>
      </c>
      <c r="E107" s="511"/>
      <c r="F107" s="511" t="s">
        <v>514</v>
      </c>
      <c r="G107" s="511">
        <f t="shared" si="25"/>
        <v>9.6879218707931243E-7</v>
      </c>
      <c r="H107" s="511" t="s">
        <v>654</v>
      </c>
      <c r="I107" s="511" t="s">
        <v>519</v>
      </c>
      <c r="J107" s="511" t="s">
        <v>649</v>
      </c>
      <c r="K107" s="511" t="s">
        <v>651</v>
      </c>
      <c r="L107" s="547">
        <f t="shared" si="26"/>
        <v>-1.38872810368206</v>
      </c>
      <c r="M107" s="502" t="s">
        <v>628</v>
      </c>
      <c r="N107" s="511" t="s">
        <v>596</v>
      </c>
      <c r="O107" s="511" t="s">
        <v>636</v>
      </c>
      <c r="P107" s="511"/>
      <c r="Q107" s="511" t="s">
        <v>514</v>
      </c>
      <c r="R107" s="511">
        <f t="shared" si="27"/>
        <v>-1.3163299560967392E-6</v>
      </c>
      <c r="S107" s="511" t="s">
        <v>654</v>
      </c>
      <c r="T107" s="511" t="s">
        <v>519</v>
      </c>
      <c r="U107" s="511" t="s">
        <v>649</v>
      </c>
      <c r="V107" s="511" t="s">
        <v>651</v>
      </c>
      <c r="W107" s="504">
        <f t="shared" si="28"/>
        <v>-0.78853214960518503</v>
      </c>
      <c r="X107" s="502" t="s">
        <v>628</v>
      </c>
      <c r="Y107" s="511" t="s">
        <v>596</v>
      </c>
      <c r="Z107" s="511" t="s">
        <v>636</v>
      </c>
      <c r="AA107" s="511"/>
      <c r="AB107" s="511" t="s">
        <v>514</v>
      </c>
      <c r="AC107" s="511">
        <f t="shared" si="29"/>
        <v>-7.4742383848832699E-7</v>
      </c>
      <c r="AD107" s="511" t="s">
        <v>654</v>
      </c>
      <c r="AE107" s="511" t="s">
        <v>519</v>
      </c>
      <c r="AF107" s="511" t="s">
        <v>649</v>
      </c>
      <c r="AG107" s="511" t="s">
        <v>651</v>
      </c>
      <c r="AH107" s="504">
        <f t="shared" si="30"/>
        <v>-0.48022378681862737</v>
      </c>
      <c r="AI107" s="502" t="s">
        <v>628</v>
      </c>
      <c r="AJ107" s="511" t="s">
        <v>596</v>
      </c>
      <c r="AK107" s="511" t="s">
        <v>636</v>
      </c>
      <c r="AL107" s="511"/>
      <c r="AM107" s="511" t="s">
        <v>514</v>
      </c>
      <c r="AN107" s="511">
        <f t="shared" si="31"/>
        <v>-4.5518842352476538E-7</v>
      </c>
      <c r="AO107" s="511" t="s">
        <v>654</v>
      </c>
      <c r="AP107" s="511" t="s">
        <v>519</v>
      </c>
      <c r="AQ107" s="511" t="s">
        <v>649</v>
      </c>
      <c r="AR107" s="511" t="s">
        <v>651</v>
      </c>
      <c r="AS107" s="504">
        <f t="shared" si="32"/>
        <v>-0.11963704947260989</v>
      </c>
      <c r="AT107" s="502" t="s">
        <v>628</v>
      </c>
      <c r="AU107" s="511" t="s">
        <v>596</v>
      </c>
      <c r="AV107" s="511" t="s">
        <v>636</v>
      </c>
      <c r="AW107" s="511"/>
      <c r="AX107" s="511" t="s">
        <v>514</v>
      </c>
      <c r="AY107" s="511">
        <f t="shared" si="33"/>
        <v>-1.1340004689346908E-7</v>
      </c>
      <c r="AZ107" s="511" t="s">
        <v>654</v>
      </c>
      <c r="BA107" s="511" t="s">
        <v>519</v>
      </c>
      <c r="BB107" s="511" t="s">
        <v>649</v>
      </c>
      <c r="BC107" s="511" t="s">
        <v>651</v>
      </c>
      <c r="BD107" s="504">
        <f t="shared" si="34"/>
        <v>1.0822167474899435E-2</v>
      </c>
      <c r="BE107" s="502" t="s">
        <v>628</v>
      </c>
      <c r="BF107" s="511" t="s">
        <v>596</v>
      </c>
      <c r="BG107" s="511" t="s">
        <v>636</v>
      </c>
      <c r="BH107" s="511"/>
      <c r="BI107" s="511" t="s">
        <v>514</v>
      </c>
      <c r="BJ107" s="511">
        <f t="shared" si="35"/>
        <v>1.0257978649193777E-8</v>
      </c>
      <c r="BK107" s="511" t="s">
        <v>654</v>
      </c>
      <c r="BL107" s="511" t="s">
        <v>519</v>
      </c>
      <c r="BM107" s="511" t="s">
        <v>649</v>
      </c>
      <c r="BN107" s="511" t="s">
        <v>651</v>
      </c>
      <c r="BO107" s="504">
        <f t="shared" si="36"/>
        <v>3.6953742597217579E-2</v>
      </c>
      <c r="BP107" s="502" t="s">
        <v>628</v>
      </c>
      <c r="BQ107" s="511" t="s">
        <v>596</v>
      </c>
      <c r="BR107" s="511" t="s">
        <v>636</v>
      </c>
      <c r="BS107" s="511"/>
      <c r="BT107" s="511" t="s">
        <v>514</v>
      </c>
      <c r="BU107" s="511">
        <f t="shared" si="37"/>
        <v>3.5027244167978748E-8</v>
      </c>
      <c r="BV107" s="511" t="s">
        <v>654</v>
      </c>
      <c r="BW107" s="511" t="s">
        <v>519</v>
      </c>
      <c r="BX107" s="511" t="s">
        <v>649</v>
      </c>
      <c r="BY107" s="511" t="s">
        <v>651</v>
      </c>
      <c r="BZ107" s="503">
        <f t="shared" si="22"/>
        <v>0.73783825543118953</v>
      </c>
      <c r="CA107" s="502" t="s">
        <v>628</v>
      </c>
      <c r="CB107" s="511" t="s">
        <v>596</v>
      </c>
      <c r="CC107" s="511" t="s">
        <v>636</v>
      </c>
      <c r="CD107" s="511"/>
      <c r="CE107" s="511" t="s">
        <v>514</v>
      </c>
      <c r="CF107" s="511">
        <f t="shared" si="38"/>
        <v>6.9937275396321281E-7</v>
      </c>
      <c r="CG107" s="511" t="s">
        <v>654</v>
      </c>
      <c r="CH107" s="511" t="s">
        <v>519</v>
      </c>
      <c r="CI107" s="511" t="s">
        <v>649</v>
      </c>
      <c r="CJ107" s="511" t="s">
        <v>651</v>
      </c>
    </row>
    <row r="108" spans="1:88" s="350" customFormat="1" x14ac:dyDescent="0.35">
      <c r="A108" s="547">
        <f t="shared" si="24"/>
        <v>8.0752620167531437E-3</v>
      </c>
      <c r="B108" s="502" t="s">
        <v>628</v>
      </c>
      <c r="C108" s="511" t="s">
        <v>596</v>
      </c>
      <c r="D108" s="511" t="s">
        <v>636</v>
      </c>
      <c r="E108" s="511"/>
      <c r="F108" s="511" t="s">
        <v>515</v>
      </c>
      <c r="G108" s="511">
        <f t="shared" si="25"/>
        <v>7.6542767931309424E-9</v>
      </c>
      <c r="H108" s="511" t="s">
        <v>654</v>
      </c>
      <c r="I108" s="511" t="s">
        <v>519</v>
      </c>
      <c r="J108" s="511" t="s">
        <v>649</v>
      </c>
      <c r="K108" s="511" t="s">
        <v>651</v>
      </c>
      <c r="L108" s="547">
        <f t="shared" si="26"/>
        <v>-1.661348841595103E-2</v>
      </c>
      <c r="M108" s="502" t="s">
        <v>628</v>
      </c>
      <c r="N108" s="511" t="s">
        <v>596</v>
      </c>
      <c r="O108" s="511" t="s">
        <v>636</v>
      </c>
      <c r="P108" s="511"/>
      <c r="Q108" s="511" t="s">
        <v>515</v>
      </c>
      <c r="R108" s="511">
        <f t="shared" si="27"/>
        <v>-1.5747382384787707E-8</v>
      </c>
      <c r="S108" s="511" t="s">
        <v>654</v>
      </c>
      <c r="T108" s="511" t="s">
        <v>519</v>
      </c>
      <c r="U108" s="511" t="s">
        <v>649</v>
      </c>
      <c r="V108" s="511" t="s">
        <v>651</v>
      </c>
      <c r="W108" s="504">
        <f t="shared" si="28"/>
        <v>-9.433286255485708E-3</v>
      </c>
      <c r="X108" s="502" t="s">
        <v>628</v>
      </c>
      <c r="Y108" s="511" t="s">
        <v>596</v>
      </c>
      <c r="Z108" s="511" t="s">
        <v>636</v>
      </c>
      <c r="AA108" s="511"/>
      <c r="AB108" s="511" t="s">
        <v>515</v>
      </c>
      <c r="AC108" s="511">
        <f t="shared" si="29"/>
        <v>-8.9415035597020937E-9</v>
      </c>
      <c r="AD108" s="511" t="s">
        <v>654</v>
      </c>
      <c r="AE108" s="511" t="s">
        <v>519</v>
      </c>
      <c r="AF108" s="511" t="s">
        <v>649</v>
      </c>
      <c r="AG108" s="511" t="s">
        <v>651</v>
      </c>
      <c r="AH108" s="504">
        <f t="shared" si="30"/>
        <v>-5.7449635376587418E-3</v>
      </c>
      <c r="AI108" s="502" t="s">
        <v>628</v>
      </c>
      <c r="AJ108" s="511" t="s">
        <v>596</v>
      </c>
      <c r="AK108" s="511" t="s">
        <v>636</v>
      </c>
      <c r="AL108" s="511"/>
      <c r="AM108" s="511" t="s">
        <v>515</v>
      </c>
      <c r="AN108" s="511">
        <f t="shared" si="31"/>
        <v>-5.4454630688708457E-9</v>
      </c>
      <c r="AO108" s="511" t="s">
        <v>654</v>
      </c>
      <c r="AP108" s="511" t="s">
        <v>519</v>
      </c>
      <c r="AQ108" s="511" t="s">
        <v>649</v>
      </c>
      <c r="AR108" s="511" t="s">
        <v>651</v>
      </c>
      <c r="AS108" s="504">
        <f t="shared" si="32"/>
        <v>-1.4312295763741598E-3</v>
      </c>
      <c r="AT108" s="502" t="s">
        <v>628</v>
      </c>
      <c r="AU108" s="511" t="s">
        <v>596</v>
      </c>
      <c r="AV108" s="511" t="s">
        <v>636</v>
      </c>
      <c r="AW108" s="511"/>
      <c r="AX108" s="511" t="s">
        <v>515</v>
      </c>
      <c r="AY108" s="511">
        <f t="shared" si="33"/>
        <v>-1.3566157122029951E-9</v>
      </c>
      <c r="AZ108" s="511" t="s">
        <v>654</v>
      </c>
      <c r="BA108" s="511" t="s">
        <v>519</v>
      </c>
      <c r="BB108" s="511" t="s">
        <v>649</v>
      </c>
      <c r="BC108" s="511" t="s">
        <v>651</v>
      </c>
      <c r="BD108" s="504">
        <f t="shared" si="34"/>
        <v>8.5504266507588676E-5</v>
      </c>
      <c r="BE108" s="502" t="s">
        <v>628</v>
      </c>
      <c r="BF108" s="511" t="s">
        <v>596</v>
      </c>
      <c r="BG108" s="511" t="s">
        <v>636</v>
      </c>
      <c r="BH108" s="511"/>
      <c r="BI108" s="511" t="s">
        <v>515</v>
      </c>
      <c r="BJ108" s="511">
        <f t="shared" si="35"/>
        <v>8.1046698111458452E-11</v>
      </c>
      <c r="BK108" s="511" t="s">
        <v>654</v>
      </c>
      <c r="BL108" s="511" t="s">
        <v>519</v>
      </c>
      <c r="BM108" s="511" t="s">
        <v>649</v>
      </c>
      <c r="BN108" s="511" t="s">
        <v>651</v>
      </c>
      <c r="BO108" s="504">
        <f t="shared" si="36"/>
        <v>2.9196578807469306E-4</v>
      </c>
      <c r="BP108" s="502" t="s">
        <v>628</v>
      </c>
      <c r="BQ108" s="511" t="s">
        <v>596</v>
      </c>
      <c r="BR108" s="511" t="s">
        <v>636</v>
      </c>
      <c r="BS108" s="511"/>
      <c r="BT108" s="511" t="s">
        <v>515</v>
      </c>
      <c r="BU108" s="511">
        <f t="shared" si="37"/>
        <v>2.7674482281961431E-10</v>
      </c>
      <c r="BV108" s="511" t="s">
        <v>654</v>
      </c>
      <c r="BW108" s="511" t="s">
        <v>519</v>
      </c>
      <c r="BX108" s="511" t="s">
        <v>649</v>
      </c>
      <c r="BY108" s="511" t="s">
        <v>651</v>
      </c>
      <c r="BZ108" s="503">
        <f t="shared" si="22"/>
        <v>5.6079401495835639E-3</v>
      </c>
      <c r="CA108" s="502" t="s">
        <v>628</v>
      </c>
      <c r="CB108" s="511" t="s">
        <v>596</v>
      </c>
      <c r="CC108" s="511" t="s">
        <v>636</v>
      </c>
      <c r="CD108" s="511"/>
      <c r="CE108" s="511" t="s">
        <v>515</v>
      </c>
      <c r="CF108" s="511">
        <f t="shared" si="38"/>
        <v>5.315583080173995E-9</v>
      </c>
      <c r="CG108" s="511" t="s">
        <v>654</v>
      </c>
      <c r="CH108" s="511" t="s">
        <v>519</v>
      </c>
      <c r="CI108" s="511" t="s">
        <v>649</v>
      </c>
      <c r="CJ108" s="511" t="s">
        <v>651</v>
      </c>
    </row>
    <row r="109" spans="1:88" s="350" customFormat="1" x14ac:dyDescent="0.35">
      <c r="A109" s="547">
        <f t="shared" si="24"/>
        <v>515.30700807456196</v>
      </c>
      <c r="B109" s="502" t="s">
        <v>628</v>
      </c>
      <c r="C109" s="511" t="s">
        <v>596</v>
      </c>
      <c r="D109" s="511" t="s">
        <v>636</v>
      </c>
      <c r="E109" s="511"/>
      <c r="F109" s="511" t="s">
        <v>516</v>
      </c>
      <c r="G109" s="511">
        <f t="shared" si="25"/>
        <v>4.8844266168204928E-4</v>
      </c>
      <c r="H109" s="511" t="s">
        <v>654</v>
      </c>
      <c r="I109" s="511" t="s">
        <v>519</v>
      </c>
      <c r="J109" s="511" t="s">
        <v>649</v>
      </c>
      <c r="K109" s="511" t="s">
        <v>700</v>
      </c>
      <c r="L109" s="547">
        <f t="shared" si="26"/>
        <v>-966.46697414056212</v>
      </c>
      <c r="M109" s="502" t="s">
        <v>628</v>
      </c>
      <c r="N109" s="511" t="s">
        <v>596</v>
      </c>
      <c r="O109" s="511" t="s">
        <v>636</v>
      </c>
      <c r="P109" s="511"/>
      <c r="Q109" s="511" t="s">
        <v>516</v>
      </c>
      <c r="R109" s="511">
        <f t="shared" si="27"/>
        <v>-9.1608243994366085E-4</v>
      </c>
      <c r="S109" s="511" t="s">
        <v>654</v>
      </c>
      <c r="T109" s="511" t="s">
        <v>519</v>
      </c>
      <c r="U109" s="511" t="s">
        <v>649</v>
      </c>
      <c r="V109" s="511" t="s">
        <v>707</v>
      </c>
      <c r="W109" s="504">
        <f t="shared" si="28"/>
        <v>-548.76853044226414</v>
      </c>
      <c r="X109" s="502" t="s">
        <v>628</v>
      </c>
      <c r="Y109" s="511" t="s">
        <v>596</v>
      </c>
      <c r="Z109" s="511" t="s">
        <v>636</v>
      </c>
      <c r="AA109" s="511"/>
      <c r="AB109" s="511" t="s">
        <v>516</v>
      </c>
      <c r="AC109" s="511">
        <f t="shared" si="29"/>
        <v>-5.201597444950372E-4</v>
      </c>
      <c r="AD109" s="511" t="s">
        <v>654</v>
      </c>
      <c r="AE109" s="511" t="s">
        <v>519</v>
      </c>
      <c r="AF109" s="511" t="s">
        <v>649</v>
      </c>
      <c r="AG109" s="511" t="s">
        <v>707</v>
      </c>
      <c r="AH109" s="504">
        <f t="shared" si="30"/>
        <v>-334.20539911762199</v>
      </c>
      <c r="AI109" s="502" t="s">
        <v>628</v>
      </c>
      <c r="AJ109" s="511" t="s">
        <v>596</v>
      </c>
      <c r="AK109" s="511" t="s">
        <v>636</v>
      </c>
      <c r="AL109" s="511"/>
      <c r="AM109" s="511" t="s">
        <v>516</v>
      </c>
      <c r="AN109" s="511">
        <f t="shared" si="31"/>
        <v>-3.1678236883186917E-4</v>
      </c>
      <c r="AO109" s="511" t="s">
        <v>654</v>
      </c>
      <c r="AP109" s="511" t="s">
        <v>519</v>
      </c>
      <c r="AQ109" s="511" t="s">
        <v>649</v>
      </c>
      <c r="AR109" s="511" t="s">
        <v>707</v>
      </c>
      <c r="AS109" s="504">
        <f t="shared" si="32"/>
        <v>-83.259823785757888</v>
      </c>
      <c r="AT109" s="502" t="s">
        <v>628</v>
      </c>
      <c r="AU109" s="511" t="s">
        <v>596</v>
      </c>
      <c r="AV109" s="511" t="s">
        <v>636</v>
      </c>
      <c r="AW109" s="511"/>
      <c r="AX109" s="511" t="s">
        <v>516</v>
      </c>
      <c r="AY109" s="511">
        <f t="shared" si="33"/>
        <v>-7.8919264251903204E-5</v>
      </c>
      <c r="AZ109" s="511" t="s">
        <v>654</v>
      </c>
      <c r="BA109" s="511" t="s">
        <v>519</v>
      </c>
      <c r="BB109" s="511" t="s">
        <v>649</v>
      </c>
      <c r="BC109" s="511" t="s">
        <v>707</v>
      </c>
      <c r="BD109" s="504">
        <f t="shared" si="34"/>
        <v>5.4562870728188804</v>
      </c>
      <c r="BE109" s="502" t="s">
        <v>628</v>
      </c>
      <c r="BF109" s="511" t="s">
        <v>596</v>
      </c>
      <c r="BG109" s="511" t="s">
        <v>636</v>
      </c>
      <c r="BH109" s="511"/>
      <c r="BI109" s="511" t="s">
        <v>516</v>
      </c>
      <c r="BJ109" s="511">
        <f t="shared" si="35"/>
        <v>5.171836087979981E-6</v>
      </c>
      <c r="BK109" s="511" t="s">
        <v>654</v>
      </c>
      <c r="BL109" s="511" t="s">
        <v>519</v>
      </c>
      <c r="BM109" s="511" t="s">
        <v>649</v>
      </c>
      <c r="BN109" s="511" t="s">
        <v>728</v>
      </c>
      <c r="BO109" s="504">
        <f t="shared" si="36"/>
        <v>18.631224151088858</v>
      </c>
      <c r="BP109" s="502" t="s">
        <v>628</v>
      </c>
      <c r="BQ109" s="511" t="s">
        <v>596</v>
      </c>
      <c r="BR109" s="511" t="s">
        <v>636</v>
      </c>
      <c r="BS109" s="511"/>
      <c r="BT109" s="511" t="s">
        <v>516</v>
      </c>
      <c r="BU109" s="511">
        <f t="shared" si="37"/>
        <v>1.7659928105297498E-5</v>
      </c>
      <c r="BV109" s="511" t="s">
        <v>654</v>
      </c>
      <c r="BW109" s="511" t="s">
        <v>519</v>
      </c>
      <c r="BX109" s="511" t="s">
        <v>649</v>
      </c>
      <c r="BY109" s="511" t="s">
        <v>728</v>
      </c>
      <c r="BZ109" s="503">
        <f t="shared" si="22"/>
        <v>361.54006455479106</v>
      </c>
      <c r="CA109" s="502" t="s">
        <v>628</v>
      </c>
      <c r="CB109" s="511" t="s">
        <v>596</v>
      </c>
      <c r="CC109" s="511" t="s">
        <v>636</v>
      </c>
      <c r="CD109" s="511"/>
      <c r="CE109" s="511" t="s">
        <v>516</v>
      </c>
      <c r="CF109" s="511">
        <f t="shared" si="38"/>
        <v>3.4269200431733747E-4</v>
      </c>
      <c r="CG109" s="511" t="s">
        <v>654</v>
      </c>
      <c r="CH109" s="511" t="s">
        <v>519</v>
      </c>
      <c r="CI109" s="511" t="s">
        <v>649</v>
      </c>
      <c r="CJ109" s="511" t="s">
        <v>728</v>
      </c>
    </row>
    <row r="110" spans="1:88" s="350" customFormat="1" x14ac:dyDescent="0.35">
      <c r="A110" s="548">
        <f>B66</f>
        <v>1.3322555946925343</v>
      </c>
      <c r="B110" s="502" t="s">
        <v>628</v>
      </c>
      <c r="C110" s="511" t="s">
        <v>695</v>
      </c>
      <c r="D110" s="511" t="s">
        <v>636</v>
      </c>
      <c r="E110" s="511"/>
      <c r="F110" s="511" t="s">
        <v>507</v>
      </c>
      <c r="G110" s="511">
        <f t="shared" si="25"/>
        <v>1.2628015115569046E-6</v>
      </c>
      <c r="H110" s="511" t="s">
        <v>654</v>
      </c>
      <c r="I110" s="511" t="s">
        <v>519</v>
      </c>
      <c r="J110" s="511" t="s">
        <v>649</v>
      </c>
      <c r="K110" s="511" t="s">
        <v>653</v>
      </c>
      <c r="L110" s="548">
        <f>F66+G66+H66+I66+J66</f>
        <v>1.0684430098127984</v>
      </c>
      <c r="M110" s="502" t="s">
        <v>628</v>
      </c>
      <c r="N110" s="511" t="s">
        <v>695</v>
      </c>
      <c r="O110" s="511" t="s">
        <v>636</v>
      </c>
      <c r="P110" s="511"/>
      <c r="Q110" s="511" t="s">
        <v>507</v>
      </c>
      <c r="R110" s="511">
        <f t="shared" si="27"/>
        <v>1.0127421893960177E-6</v>
      </c>
      <c r="S110" s="511" t="s">
        <v>654</v>
      </c>
      <c r="T110" s="511" t="s">
        <v>519</v>
      </c>
      <c r="U110" s="511" t="s">
        <v>649</v>
      </c>
      <c r="V110" s="511" t="s">
        <v>653</v>
      </c>
      <c r="W110" s="548">
        <f>SUM(M66:Q66)</f>
        <v>1.9837184376424737</v>
      </c>
      <c r="X110" s="502" t="s">
        <v>628</v>
      </c>
      <c r="Y110" s="511" t="s">
        <v>695</v>
      </c>
      <c r="Z110" s="511" t="s">
        <v>636</v>
      </c>
      <c r="AA110" s="511"/>
      <c r="AB110" s="511" t="s">
        <v>507</v>
      </c>
      <c r="AC110" s="511">
        <f t="shared" si="29"/>
        <v>1.8803018366279372E-6</v>
      </c>
      <c r="AD110" s="511" t="s">
        <v>654</v>
      </c>
      <c r="AE110" s="511" t="s">
        <v>519</v>
      </c>
      <c r="AF110" s="511" t="s">
        <v>649</v>
      </c>
      <c r="AG110" s="511" t="s">
        <v>653</v>
      </c>
      <c r="AH110" s="548">
        <f>SUM(T66:X66)</f>
        <v>1.772015784735562</v>
      </c>
      <c r="AI110" s="502" t="s">
        <v>628</v>
      </c>
      <c r="AJ110" s="511" t="s">
        <v>695</v>
      </c>
      <c r="AK110" s="511" t="s">
        <v>636</v>
      </c>
      <c r="AL110" s="511"/>
      <c r="AM110" s="511" t="s">
        <v>507</v>
      </c>
      <c r="AN110" s="511">
        <f t="shared" si="31"/>
        <v>1.6796358149152247E-6</v>
      </c>
      <c r="AO110" s="511" t="s">
        <v>654</v>
      </c>
      <c r="AP110" s="511" t="s">
        <v>519</v>
      </c>
      <c r="AQ110" s="511" t="s">
        <v>649</v>
      </c>
      <c r="AR110" s="511" t="s">
        <v>653</v>
      </c>
      <c r="AS110" s="548">
        <f>SUM(AA66:AE66)</f>
        <v>2.9805240663434631</v>
      </c>
      <c r="AT110" s="502" t="s">
        <v>628</v>
      </c>
      <c r="AU110" s="511" t="s">
        <v>695</v>
      </c>
      <c r="AV110" s="511" t="s">
        <v>636</v>
      </c>
      <c r="AW110" s="511"/>
      <c r="AX110" s="511" t="s">
        <v>507</v>
      </c>
      <c r="AY110" s="511">
        <f t="shared" si="33"/>
        <v>2.8251412951122876E-6</v>
      </c>
      <c r="AZ110" s="511" t="s">
        <v>654</v>
      </c>
      <c r="BA110" s="511" t="s">
        <v>519</v>
      </c>
      <c r="BB110" s="511" t="s">
        <v>649</v>
      </c>
      <c r="BC110" s="511" t="s">
        <v>653</v>
      </c>
      <c r="BD110" s="548">
        <f>AH66</f>
        <v>0.73683279539509794</v>
      </c>
      <c r="BE110" s="502" t="s">
        <v>628</v>
      </c>
      <c r="BF110" s="511" t="s">
        <v>695</v>
      </c>
      <c r="BG110" s="511" t="s">
        <v>636</v>
      </c>
      <c r="BH110" s="511"/>
      <c r="BI110" s="511" t="s">
        <v>507</v>
      </c>
      <c r="BJ110" s="511">
        <f t="shared" si="35"/>
        <v>6.9841971127497441E-7</v>
      </c>
      <c r="BK110" s="511" t="s">
        <v>654</v>
      </c>
      <c r="BL110" s="511" t="s">
        <v>519</v>
      </c>
      <c r="BM110" s="511" t="s">
        <v>649</v>
      </c>
      <c r="BN110" s="511" t="s">
        <v>653</v>
      </c>
      <c r="BO110" s="548">
        <f>AK66</f>
        <v>0.95935797594063388</v>
      </c>
      <c r="BP110" s="502" t="s">
        <v>628</v>
      </c>
      <c r="BQ110" s="511" t="s">
        <v>695</v>
      </c>
      <c r="BR110" s="511" t="s">
        <v>636</v>
      </c>
      <c r="BS110" s="511"/>
      <c r="BT110" s="511" t="s">
        <v>507</v>
      </c>
      <c r="BU110" s="511">
        <f t="shared" si="37"/>
        <v>9.0934405302429751E-7</v>
      </c>
      <c r="BV110" s="511" t="s">
        <v>654</v>
      </c>
      <c r="BW110" s="511" t="s">
        <v>519</v>
      </c>
      <c r="BX110" s="511" t="s">
        <v>649</v>
      </c>
      <c r="BY110" s="511" t="s">
        <v>653</v>
      </c>
      <c r="BZ110" s="503">
        <f t="shared" si="22"/>
        <v>1.3141149217367833</v>
      </c>
      <c r="CA110" s="502" t="s">
        <v>628</v>
      </c>
      <c r="CB110" s="511" t="s">
        <v>695</v>
      </c>
      <c r="CC110" s="511" t="s">
        <v>636</v>
      </c>
      <c r="CD110" s="511"/>
      <c r="CE110" s="511" t="s">
        <v>507</v>
      </c>
      <c r="CF110" s="511">
        <f t="shared" si="38"/>
        <v>1.2456065608879464E-6</v>
      </c>
      <c r="CG110" s="511" t="s">
        <v>654</v>
      </c>
      <c r="CH110" s="511" t="s">
        <v>519</v>
      </c>
      <c r="CI110" s="511" t="s">
        <v>649</v>
      </c>
      <c r="CJ110" s="511" t="s">
        <v>653</v>
      </c>
    </row>
    <row r="111" spans="1:88" s="350" customFormat="1" x14ac:dyDescent="0.35">
      <c r="A111" s="548">
        <f t="shared" ref="A111:A121" si="39">B67</f>
        <v>6.9081357775083392</v>
      </c>
      <c r="B111" s="502" t="s">
        <v>628</v>
      </c>
      <c r="C111" s="511" t="s">
        <v>695</v>
      </c>
      <c r="D111" s="511" t="s">
        <v>636</v>
      </c>
      <c r="E111" s="511"/>
      <c r="F111" s="549" t="s">
        <v>517</v>
      </c>
      <c r="G111" s="511">
        <f t="shared" si="25"/>
        <v>6.5479959976382364E-6</v>
      </c>
      <c r="H111" s="511" t="s">
        <v>654</v>
      </c>
      <c r="I111" s="511" t="s">
        <v>519</v>
      </c>
      <c r="J111" s="511" t="s">
        <v>649</v>
      </c>
      <c r="K111" s="511" t="s">
        <v>653</v>
      </c>
      <c r="L111" s="548">
        <f t="shared" ref="L111:L120" si="40">F67+G67+H67+I67+J67</f>
        <v>5.5828679346182302</v>
      </c>
      <c r="M111" s="502" t="s">
        <v>628</v>
      </c>
      <c r="N111" s="511" t="s">
        <v>695</v>
      </c>
      <c r="O111" s="511" t="s">
        <v>636</v>
      </c>
      <c r="P111" s="511"/>
      <c r="Q111" s="549" t="s">
        <v>517</v>
      </c>
      <c r="R111" s="511">
        <f t="shared" si="27"/>
        <v>5.2918179475054321E-6</v>
      </c>
      <c r="S111" s="511" t="s">
        <v>654</v>
      </c>
      <c r="T111" s="511" t="s">
        <v>519</v>
      </c>
      <c r="U111" s="511" t="s">
        <v>649</v>
      </c>
      <c r="V111" s="511" t="s">
        <v>653</v>
      </c>
      <c r="W111" s="548">
        <f t="shared" ref="W111:W121" si="41">SUM(M67:Q67)</f>
        <v>12.158202770353469</v>
      </c>
      <c r="X111" s="502" t="s">
        <v>628</v>
      </c>
      <c r="Y111" s="511" t="s">
        <v>695</v>
      </c>
      <c r="Z111" s="511" t="s">
        <v>636</v>
      </c>
      <c r="AA111" s="511"/>
      <c r="AB111" s="549" t="s">
        <v>517</v>
      </c>
      <c r="AC111" s="511">
        <f t="shared" si="29"/>
        <v>1.1524362815500918E-5</v>
      </c>
      <c r="AD111" s="511" t="s">
        <v>654</v>
      </c>
      <c r="AE111" s="511" t="s">
        <v>519</v>
      </c>
      <c r="AF111" s="511" t="s">
        <v>649</v>
      </c>
      <c r="AG111" s="511" t="s">
        <v>653</v>
      </c>
      <c r="AH111" s="548">
        <f t="shared" ref="AH111:AH121" si="42">SUM(T67:X67)</f>
        <v>11.540229951674643</v>
      </c>
      <c r="AI111" s="502" t="s">
        <v>628</v>
      </c>
      <c r="AJ111" s="511" t="s">
        <v>695</v>
      </c>
      <c r="AK111" s="511" t="s">
        <v>636</v>
      </c>
      <c r="AL111" s="511"/>
      <c r="AM111" s="549" t="s">
        <v>517</v>
      </c>
      <c r="AN111" s="511">
        <f t="shared" si="31"/>
        <v>1.0938606589265065E-5</v>
      </c>
      <c r="AO111" s="511" t="s">
        <v>654</v>
      </c>
      <c r="AP111" s="511" t="s">
        <v>519</v>
      </c>
      <c r="AQ111" s="511" t="s">
        <v>649</v>
      </c>
      <c r="AR111" s="511" t="s">
        <v>653</v>
      </c>
      <c r="AS111" s="548">
        <f t="shared" ref="AS111:AS121" si="43">SUM(AA67:AE67)</f>
        <v>20.002222847732291</v>
      </c>
      <c r="AT111" s="502" t="s">
        <v>628</v>
      </c>
      <c r="AU111" s="511" t="s">
        <v>695</v>
      </c>
      <c r="AV111" s="511" t="s">
        <v>636</v>
      </c>
      <c r="AW111" s="511"/>
      <c r="AX111" s="549" t="s">
        <v>517</v>
      </c>
      <c r="AY111" s="511">
        <f t="shared" si="33"/>
        <v>1.8959452936239139E-5</v>
      </c>
      <c r="AZ111" s="511" t="s">
        <v>654</v>
      </c>
      <c r="BA111" s="511" t="s">
        <v>519</v>
      </c>
      <c r="BB111" s="511" t="s">
        <v>649</v>
      </c>
      <c r="BC111" s="511" t="s">
        <v>653</v>
      </c>
      <c r="BD111" s="548">
        <f t="shared" ref="BD111:BD121" si="44">AH67</f>
        <v>4.3188910471412782</v>
      </c>
      <c r="BE111" s="502" t="s">
        <v>628</v>
      </c>
      <c r="BF111" s="511" t="s">
        <v>695</v>
      </c>
      <c r="BG111" s="511" t="s">
        <v>636</v>
      </c>
      <c r="BH111" s="511"/>
      <c r="BI111" s="549" t="s">
        <v>517</v>
      </c>
      <c r="BJ111" s="511">
        <f t="shared" si="35"/>
        <v>4.0937355897073722E-6</v>
      </c>
      <c r="BK111" s="511" t="s">
        <v>654</v>
      </c>
      <c r="BL111" s="511" t="s">
        <v>519</v>
      </c>
      <c r="BM111" s="511" t="s">
        <v>649</v>
      </c>
      <c r="BN111" s="511" t="s">
        <v>653</v>
      </c>
      <c r="BO111" s="548">
        <f t="shared" ref="BO111:BO121" si="45">AK67</f>
        <v>5.4010253340863343</v>
      </c>
      <c r="BP111" s="502" t="s">
        <v>628</v>
      </c>
      <c r="BQ111" s="511" t="s">
        <v>695</v>
      </c>
      <c r="BR111" s="511" t="s">
        <v>636</v>
      </c>
      <c r="BS111" s="511"/>
      <c r="BT111" s="549" t="s">
        <v>517</v>
      </c>
      <c r="BU111" s="511">
        <f t="shared" si="37"/>
        <v>5.1194552929728291E-6</v>
      </c>
      <c r="BV111" s="511" t="s">
        <v>654</v>
      </c>
      <c r="BW111" s="511" t="s">
        <v>519</v>
      </c>
      <c r="BX111" s="511" t="s">
        <v>649</v>
      </c>
      <c r="BY111" s="511" t="s">
        <v>653</v>
      </c>
      <c r="BZ111" s="503">
        <f t="shared" si="22"/>
        <v>7.0732461057041753</v>
      </c>
      <c r="CA111" s="502" t="s">
        <v>628</v>
      </c>
      <c r="CB111" s="511" t="s">
        <v>695</v>
      </c>
      <c r="CC111" s="511" t="s">
        <v>636</v>
      </c>
      <c r="CD111" s="511"/>
      <c r="CE111" s="549" t="s">
        <v>517</v>
      </c>
      <c r="CF111" s="511">
        <f t="shared" si="38"/>
        <v>6.7044986783925833E-6</v>
      </c>
      <c r="CG111" s="511" t="s">
        <v>654</v>
      </c>
      <c r="CH111" s="511" t="s">
        <v>519</v>
      </c>
      <c r="CI111" s="511" t="s">
        <v>649</v>
      </c>
      <c r="CJ111" s="511" t="s">
        <v>653</v>
      </c>
    </row>
    <row r="112" spans="1:88" s="350" customFormat="1" x14ac:dyDescent="0.35">
      <c r="A112" s="548">
        <f t="shared" si="39"/>
        <v>10.024377676457913</v>
      </c>
      <c r="B112" s="502" t="s">
        <v>628</v>
      </c>
      <c r="C112" s="511" t="s">
        <v>695</v>
      </c>
      <c r="D112" s="511" t="s">
        <v>636</v>
      </c>
      <c r="E112" s="511"/>
      <c r="F112" s="549" t="s">
        <v>508</v>
      </c>
      <c r="G112" s="511">
        <f t="shared" si="25"/>
        <v>9.5017797881117653E-6</v>
      </c>
      <c r="H112" s="511" t="s">
        <v>654</v>
      </c>
      <c r="I112" s="511" t="s">
        <v>519</v>
      </c>
      <c r="J112" s="511" t="s">
        <v>649</v>
      </c>
      <c r="K112" s="511" t="s">
        <v>653</v>
      </c>
      <c r="L112" s="548">
        <f t="shared" si="40"/>
        <v>9.3892323762821768</v>
      </c>
      <c r="M112" s="502" t="s">
        <v>628</v>
      </c>
      <c r="N112" s="511" t="s">
        <v>695</v>
      </c>
      <c r="O112" s="511" t="s">
        <v>636</v>
      </c>
      <c r="P112" s="511"/>
      <c r="Q112" s="549" t="s">
        <v>508</v>
      </c>
      <c r="R112" s="511">
        <f t="shared" si="27"/>
        <v>8.899746328229551E-6</v>
      </c>
      <c r="S112" s="511" t="s">
        <v>654</v>
      </c>
      <c r="T112" s="511" t="s">
        <v>519</v>
      </c>
      <c r="U112" s="511" t="s">
        <v>649</v>
      </c>
      <c r="V112" s="511" t="s">
        <v>653</v>
      </c>
      <c r="W112" s="548">
        <f t="shared" si="41"/>
        <v>21.028738325772093</v>
      </c>
      <c r="X112" s="502" t="s">
        <v>628</v>
      </c>
      <c r="Y112" s="511" t="s">
        <v>695</v>
      </c>
      <c r="Z112" s="511" t="s">
        <v>636</v>
      </c>
      <c r="AA112" s="511"/>
      <c r="AB112" s="549" t="s">
        <v>508</v>
      </c>
      <c r="AC112" s="511">
        <f t="shared" si="29"/>
        <v>1.9932453389357435E-5</v>
      </c>
      <c r="AD112" s="511" t="s">
        <v>654</v>
      </c>
      <c r="AE112" s="511" t="s">
        <v>519</v>
      </c>
      <c r="AF112" s="511" t="s">
        <v>649</v>
      </c>
      <c r="AG112" s="511" t="s">
        <v>653</v>
      </c>
      <c r="AH112" s="548">
        <f t="shared" si="42"/>
        <v>15.835145429248117</v>
      </c>
      <c r="AI112" s="502" t="s">
        <v>628</v>
      </c>
      <c r="AJ112" s="511" t="s">
        <v>695</v>
      </c>
      <c r="AK112" s="511" t="s">
        <v>636</v>
      </c>
      <c r="AL112" s="511"/>
      <c r="AM112" s="549" t="s">
        <v>508</v>
      </c>
      <c r="AN112" s="511">
        <f t="shared" si="31"/>
        <v>1.5009616520614332E-5</v>
      </c>
      <c r="AO112" s="511" t="s">
        <v>654</v>
      </c>
      <c r="AP112" s="511" t="s">
        <v>519</v>
      </c>
      <c r="AQ112" s="511" t="s">
        <v>649</v>
      </c>
      <c r="AR112" s="511" t="s">
        <v>653</v>
      </c>
      <c r="AS112" s="548">
        <f t="shared" si="43"/>
        <v>31.128235569849981</v>
      </c>
      <c r="AT112" s="502" t="s">
        <v>628</v>
      </c>
      <c r="AU112" s="511" t="s">
        <v>695</v>
      </c>
      <c r="AV112" s="511" t="s">
        <v>636</v>
      </c>
      <c r="AW112" s="511"/>
      <c r="AX112" s="549" t="s">
        <v>508</v>
      </c>
      <c r="AY112" s="511">
        <f t="shared" si="33"/>
        <v>2.9505436559099512E-5</v>
      </c>
      <c r="AZ112" s="511" t="s">
        <v>654</v>
      </c>
      <c r="BA112" s="511" t="s">
        <v>519</v>
      </c>
      <c r="BB112" s="511" t="s">
        <v>649</v>
      </c>
      <c r="BC112" s="511" t="s">
        <v>653</v>
      </c>
      <c r="BD112" s="548">
        <f t="shared" si="44"/>
        <v>6.1300945388395096</v>
      </c>
      <c r="BE112" s="502" t="s">
        <v>628</v>
      </c>
      <c r="BF112" s="511" t="s">
        <v>695</v>
      </c>
      <c r="BG112" s="511" t="s">
        <v>636</v>
      </c>
      <c r="BH112" s="511"/>
      <c r="BI112" s="549" t="s">
        <v>508</v>
      </c>
      <c r="BJ112" s="511">
        <f t="shared" si="35"/>
        <v>5.8105161505587767E-6</v>
      </c>
      <c r="BK112" s="511" t="s">
        <v>654</v>
      </c>
      <c r="BL112" s="511" t="s">
        <v>519</v>
      </c>
      <c r="BM112" s="511" t="s">
        <v>649</v>
      </c>
      <c r="BN112" s="511" t="s">
        <v>653</v>
      </c>
      <c r="BO112" s="548">
        <f t="shared" si="45"/>
        <v>7.1851432083033409</v>
      </c>
      <c r="BP112" s="502" t="s">
        <v>628</v>
      </c>
      <c r="BQ112" s="511" t="s">
        <v>695</v>
      </c>
      <c r="BR112" s="511" t="s">
        <v>636</v>
      </c>
      <c r="BS112" s="511"/>
      <c r="BT112" s="549" t="s">
        <v>508</v>
      </c>
      <c r="BU112" s="511">
        <f t="shared" si="37"/>
        <v>6.8105622827519821E-6</v>
      </c>
      <c r="BV112" s="511" t="s">
        <v>654</v>
      </c>
      <c r="BW112" s="511" t="s">
        <v>519</v>
      </c>
      <c r="BX112" s="511" t="s">
        <v>649</v>
      </c>
      <c r="BY112" s="511" t="s">
        <v>653</v>
      </c>
      <c r="BZ112" s="503">
        <f t="shared" si="22"/>
        <v>10.289279356839836</v>
      </c>
      <c r="CA112" s="502" t="s">
        <v>628</v>
      </c>
      <c r="CB112" s="511" t="s">
        <v>695</v>
      </c>
      <c r="CC112" s="511" t="s">
        <v>636</v>
      </c>
      <c r="CD112" s="511"/>
      <c r="CE112" s="549" t="s">
        <v>508</v>
      </c>
      <c r="CF112" s="511">
        <f t="shared" si="38"/>
        <v>9.7528714282842036E-6</v>
      </c>
      <c r="CG112" s="511" t="s">
        <v>654</v>
      </c>
      <c r="CH112" s="511" t="s">
        <v>519</v>
      </c>
      <c r="CI112" s="511" t="s">
        <v>649</v>
      </c>
      <c r="CJ112" s="511" t="s">
        <v>653</v>
      </c>
    </row>
    <row r="113" spans="1:88" s="350" customFormat="1" x14ac:dyDescent="0.35">
      <c r="A113" s="548">
        <f t="shared" si="39"/>
        <v>0.28982286716511063</v>
      </c>
      <c r="B113" s="502" t="s">
        <v>628</v>
      </c>
      <c r="C113" s="511" t="s">
        <v>695</v>
      </c>
      <c r="D113" s="511" t="s">
        <v>636</v>
      </c>
      <c r="E113" s="511"/>
      <c r="F113" s="549" t="s">
        <v>509</v>
      </c>
      <c r="G113" s="511">
        <f t="shared" si="25"/>
        <v>2.7471361816598166E-7</v>
      </c>
      <c r="H113" s="511" t="s">
        <v>654</v>
      </c>
      <c r="I113" s="511" t="s">
        <v>519</v>
      </c>
      <c r="J113" s="511" t="s">
        <v>649</v>
      </c>
      <c r="K113" s="511" t="s">
        <v>653</v>
      </c>
      <c r="L113" s="548">
        <f t="shared" si="40"/>
        <v>0.2740505335416018</v>
      </c>
      <c r="M113" s="502" t="s">
        <v>628</v>
      </c>
      <c r="N113" s="511" t="s">
        <v>695</v>
      </c>
      <c r="O113" s="511" t="s">
        <v>636</v>
      </c>
      <c r="P113" s="511"/>
      <c r="Q113" s="549" t="s">
        <v>509</v>
      </c>
      <c r="R113" s="511">
        <f t="shared" si="27"/>
        <v>2.5976353890199222E-7</v>
      </c>
      <c r="S113" s="511" t="s">
        <v>654</v>
      </c>
      <c r="T113" s="511" t="s">
        <v>519</v>
      </c>
      <c r="U113" s="511" t="s">
        <v>649</v>
      </c>
      <c r="V113" s="511" t="s">
        <v>653</v>
      </c>
      <c r="W113" s="548">
        <f t="shared" si="41"/>
        <v>0.97360336461447838</v>
      </c>
      <c r="X113" s="502" t="s">
        <v>628</v>
      </c>
      <c r="Y113" s="511" t="s">
        <v>695</v>
      </c>
      <c r="Z113" s="511" t="s">
        <v>636</v>
      </c>
      <c r="AA113" s="511"/>
      <c r="AB113" s="549" t="s">
        <v>509</v>
      </c>
      <c r="AC113" s="511">
        <f t="shared" si="29"/>
        <v>9.2284679110377084E-7</v>
      </c>
      <c r="AD113" s="511" t="s">
        <v>654</v>
      </c>
      <c r="AE113" s="511" t="s">
        <v>519</v>
      </c>
      <c r="AF113" s="511" t="s">
        <v>649</v>
      </c>
      <c r="AG113" s="511" t="s">
        <v>653</v>
      </c>
      <c r="AH113" s="548">
        <f t="shared" si="42"/>
        <v>0.75081730217259146</v>
      </c>
      <c r="AI113" s="502" t="s">
        <v>628</v>
      </c>
      <c r="AJ113" s="511" t="s">
        <v>695</v>
      </c>
      <c r="AK113" s="511" t="s">
        <v>636</v>
      </c>
      <c r="AL113" s="511"/>
      <c r="AM113" s="549" t="s">
        <v>509</v>
      </c>
      <c r="AN113" s="511">
        <f t="shared" si="31"/>
        <v>7.1167516793610568E-7</v>
      </c>
      <c r="AO113" s="511" t="s">
        <v>654</v>
      </c>
      <c r="AP113" s="511" t="s">
        <v>519</v>
      </c>
      <c r="AQ113" s="511" t="s">
        <v>649</v>
      </c>
      <c r="AR113" s="511" t="s">
        <v>653</v>
      </c>
      <c r="AS113" s="548">
        <f t="shared" si="43"/>
        <v>1.4812338043200699</v>
      </c>
      <c r="AT113" s="502" t="s">
        <v>628</v>
      </c>
      <c r="AU113" s="511" t="s">
        <v>695</v>
      </c>
      <c r="AV113" s="511" t="s">
        <v>636</v>
      </c>
      <c r="AW113" s="511"/>
      <c r="AX113" s="549" t="s">
        <v>509</v>
      </c>
      <c r="AY113" s="511">
        <f t="shared" si="33"/>
        <v>1.4040130846635735E-6</v>
      </c>
      <c r="AZ113" s="511" t="s">
        <v>654</v>
      </c>
      <c r="BA113" s="511" t="s">
        <v>519</v>
      </c>
      <c r="BB113" s="511" t="s">
        <v>649</v>
      </c>
      <c r="BC113" s="511" t="s">
        <v>653</v>
      </c>
      <c r="BD113" s="548">
        <f t="shared" si="44"/>
        <v>0.10698208477923433</v>
      </c>
      <c r="BE113" s="502" t="s">
        <v>628</v>
      </c>
      <c r="BF113" s="511" t="s">
        <v>695</v>
      </c>
      <c r="BG113" s="511" t="s">
        <v>636</v>
      </c>
      <c r="BH113" s="511"/>
      <c r="BI113" s="549" t="s">
        <v>509</v>
      </c>
      <c r="BJ113" s="511">
        <f t="shared" si="35"/>
        <v>1.0140481969595671E-7</v>
      </c>
      <c r="BK113" s="511" t="s">
        <v>654</v>
      </c>
      <c r="BL113" s="511" t="s">
        <v>519</v>
      </c>
      <c r="BM113" s="511" t="s">
        <v>649</v>
      </c>
      <c r="BN113" s="511" t="s">
        <v>653</v>
      </c>
      <c r="BO113" s="548">
        <f t="shared" si="45"/>
        <v>0.11361530539096951</v>
      </c>
      <c r="BP113" s="502" t="s">
        <v>628</v>
      </c>
      <c r="BQ113" s="511" t="s">
        <v>695</v>
      </c>
      <c r="BR113" s="511" t="s">
        <v>636</v>
      </c>
      <c r="BS113" s="511"/>
      <c r="BT113" s="549" t="s">
        <v>509</v>
      </c>
      <c r="BU113" s="511">
        <f t="shared" si="37"/>
        <v>1.0769223259807537E-7</v>
      </c>
      <c r="BV113" s="511" t="s">
        <v>654</v>
      </c>
      <c r="BW113" s="511" t="s">
        <v>519</v>
      </c>
      <c r="BX113" s="511" t="s">
        <v>649</v>
      </c>
      <c r="BY113" s="511" t="s">
        <v>653</v>
      </c>
      <c r="BZ113" s="503">
        <f t="shared" si="22"/>
        <v>0.31453559195324515</v>
      </c>
      <c r="CA113" s="502" t="s">
        <v>628</v>
      </c>
      <c r="CB113" s="511" t="s">
        <v>695</v>
      </c>
      <c r="CC113" s="511" t="s">
        <v>636</v>
      </c>
      <c r="CD113" s="511"/>
      <c r="CE113" s="549" t="s">
        <v>509</v>
      </c>
      <c r="CF113" s="511">
        <f t="shared" si="38"/>
        <v>2.9813800185141724E-7</v>
      </c>
      <c r="CG113" s="511" t="s">
        <v>654</v>
      </c>
      <c r="CH113" s="511" t="s">
        <v>519</v>
      </c>
      <c r="CI113" s="511" t="s">
        <v>649</v>
      </c>
      <c r="CJ113" s="511" t="s">
        <v>653</v>
      </c>
    </row>
    <row r="114" spans="1:88" s="350" customFormat="1" x14ac:dyDescent="0.35">
      <c r="A114" s="548">
        <f t="shared" si="39"/>
        <v>0.2289065200186198</v>
      </c>
      <c r="B114" s="502" t="s">
        <v>628</v>
      </c>
      <c r="C114" s="511" t="s">
        <v>695</v>
      </c>
      <c r="D114" s="511" t="s">
        <v>636</v>
      </c>
      <c r="E114" s="511"/>
      <c r="F114" s="549" t="s">
        <v>510</v>
      </c>
      <c r="G114" s="511">
        <f t="shared" si="25"/>
        <v>2.169730047569856E-7</v>
      </c>
      <c r="H114" s="511" t="s">
        <v>654</v>
      </c>
      <c r="I114" s="511" t="s">
        <v>519</v>
      </c>
      <c r="J114" s="511" t="s">
        <v>649</v>
      </c>
      <c r="K114" s="511" t="s">
        <v>653</v>
      </c>
      <c r="L114" s="548">
        <f t="shared" si="40"/>
        <v>0.27292003977281487</v>
      </c>
      <c r="M114" s="502" t="s">
        <v>628</v>
      </c>
      <c r="N114" s="511" t="s">
        <v>695</v>
      </c>
      <c r="O114" s="511" t="s">
        <v>636</v>
      </c>
      <c r="P114" s="511"/>
      <c r="Q114" s="549" t="s">
        <v>510</v>
      </c>
      <c r="R114" s="511">
        <f t="shared" si="27"/>
        <v>2.5869198082731273E-7</v>
      </c>
      <c r="S114" s="511" t="s">
        <v>654</v>
      </c>
      <c r="T114" s="511" t="s">
        <v>519</v>
      </c>
      <c r="U114" s="511" t="s">
        <v>649</v>
      </c>
      <c r="V114" s="511" t="s">
        <v>653</v>
      </c>
      <c r="W114" s="548">
        <f t="shared" si="41"/>
        <v>0.94414442660863906</v>
      </c>
      <c r="X114" s="502" t="s">
        <v>628</v>
      </c>
      <c r="Y114" s="511" t="s">
        <v>695</v>
      </c>
      <c r="Z114" s="511" t="s">
        <v>636</v>
      </c>
      <c r="AA114" s="511"/>
      <c r="AB114" s="549" t="s">
        <v>510</v>
      </c>
      <c r="AC114" s="511">
        <f t="shared" si="29"/>
        <v>8.9492362711719362E-7</v>
      </c>
      <c r="AD114" s="511" t="s">
        <v>654</v>
      </c>
      <c r="AE114" s="511" t="s">
        <v>519</v>
      </c>
      <c r="AF114" s="511" t="s">
        <v>649</v>
      </c>
      <c r="AG114" s="511" t="s">
        <v>653</v>
      </c>
      <c r="AH114" s="548">
        <f t="shared" si="42"/>
        <v>0.77487769242078897</v>
      </c>
      <c r="AI114" s="502" t="s">
        <v>628</v>
      </c>
      <c r="AJ114" s="511" t="s">
        <v>695</v>
      </c>
      <c r="AK114" s="511" t="s">
        <v>636</v>
      </c>
      <c r="AL114" s="511"/>
      <c r="AM114" s="549" t="s">
        <v>510</v>
      </c>
      <c r="AN114" s="511">
        <f t="shared" si="31"/>
        <v>7.3448122504340196E-7</v>
      </c>
      <c r="AO114" s="511" t="s">
        <v>654</v>
      </c>
      <c r="AP114" s="511" t="s">
        <v>519</v>
      </c>
      <c r="AQ114" s="511" t="s">
        <v>649</v>
      </c>
      <c r="AR114" s="511" t="s">
        <v>653</v>
      </c>
      <c r="AS114" s="548">
        <f t="shared" si="43"/>
        <v>1.4764374362389177</v>
      </c>
      <c r="AT114" s="502" t="s">
        <v>628</v>
      </c>
      <c r="AU114" s="511" t="s">
        <v>695</v>
      </c>
      <c r="AV114" s="511" t="s">
        <v>636</v>
      </c>
      <c r="AW114" s="511"/>
      <c r="AX114" s="549" t="s">
        <v>510</v>
      </c>
      <c r="AY114" s="511">
        <f t="shared" si="33"/>
        <v>1.3994667642075051E-6</v>
      </c>
      <c r="AZ114" s="511" t="s">
        <v>654</v>
      </c>
      <c r="BA114" s="511" t="s">
        <v>519</v>
      </c>
      <c r="BB114" s="511" t="s">
        <v>649</v>
      </c>
      <c r="BC114" s="511" t="s">
        <v>653</v>
      </c>
      <c r="BD114" s="548">
        <f t="shared" si="44"/>
        <v>9.9142973515273181E-2</v>
      </c>
      <c r="BE114" s="502" t="s">
        <v>628</v>
      </c>
      <c r="BF114" s="511" t="s">
        <v>695</v>
      </c>
      <c r="BG114" s="511" t="s">
        <v>636</v>
      </c>
      <c r="BH114" s="511"/>
      <c r="BI114" s="549" t="s">
        <v>510</v>
      </c>
      <c r="BJ114" s="511">
        <f t="shared" si="35"/>
        <v>9.3974382478931924E-8</v>
      </c>
      <c r="BK114" s="511" t="s">
        <v>654</v>
      </c>
      <c r="BL114" s="511" t="s">
        <v>519</v>
      </c>
      <c r="BM114" s="511" t="s">
        <v>649</v>
      </c>
      <c r="BN114" s="511" t="s">
        <v>653</v>
      </c>
      <c r="BO114" s="548">
        <f t="shared" si="45"/>
        <v>0.10669273789750533</v>
      </c>
      <c r="BP114" s="502" t="s">
        <v>628</v>
      </c>
      <c r="BQ114" s="511" t="s">
        <v>695</v>
      </c>
      <c r="BR114" s="511" t="s">
        <v>636</v>
      </c>
      <c r="BS114" s="511"/>
      <c r="BT114" s="549" t="s">
        <v>510</v>
      </c>
      <c r="BU114" s="511">
        <f t="shared" si="37"/>
        <v>1.0113055724882022E-7</v>
      </c>
      <c r="BV114" s="511" t="s">
        <v>654</v>
      </c>
      <c r="BW114" s="511" t="s">
        <v>519</v>
      </c>
      <c r="BX114" s="511" t="s">
        <v>649</v>
      </c>
      <c r="BY114" s="511" t="s">
        <v>653</v>
      </c>
      <c r="BZ114" s="503">
        <f t="shared" si="22"/>
        <v>0.26665949232662206</v>
      </c>
      <c r="CA114" s="502" t="s">
        <v>628</v>
      </c>
      <c r="CB114" s="511" t="s">
        <v>695</v>
      </c>
      <c r="CC114" s="511" t="s">
        <v>636</v>
      </c>
      <c r="CD114" s="511"/>
      <c r="CE114" s="549" t="s">
        <v>510</v>
      </c>
      <c r="CF114" s="511">
        <f t="shared" si="38"/>
        <v>2.5275781263186927E-7</v>
      </c>
      <c r="CG114" s="511" t="s">
        <v>654</v>
      </c>
      <c r="CH114" s="511" t="s">
        <v>519</v>
      </c>
      <c r="CI114" s="511" t="s">
        <v>649</v>
      </c>
      <c r="CJ114" s="511" t="s">
        <v>653</v>
      </c>
    </row>
    <row r="115" spans="1:88" s="350" customFormat="1" x14ac:dyDescent="0.35">
      <c r="A115" s="548">
        <f t="shared" si="39"/>
        <v>1.2948928644994349</v>
      </c>
      <c r="B115" s="502" t="s">
        <v>628</v>
      </c>
      <c r="C115" s="511" t="s">
        <v>695</v>
      </c>
      <c r="D115" s="511" t="s">
        <v>636</v>
      </c>
      <c r="E115" s="511"/>
      <c r="F115" s="549" t="s">
        <v>511</v>
      </c>
      <c r="G115" s="511">
        <f t="shared" si="25"/>
        <v>1.2273866014212654E-6</v>
      </c>
      <c r="H115" s="511" t="s">
        <v>654</v>
      </c>
      <c r="I115" s="511" t="s">
        <v>519</v>
      </c>
      <c r="J115" s="511" t="s">
        <v>649</v>
      </c>
      <c r="K115" s="511" t="s">
        <v>653</v>
      </c>
      <c r="L115" s="548">
        <f t="shared" si="40"/>
        <v>9.2297819634369116E-2</v>
      </c>
      <c r="M115" s="502" t="s">
        <v>628</v>
      </c>
      <c r="N115" s="511" t="s">
        <v>695</v>
      </c>
      <c r="O115" s="511" t="s">
        <v>636</v>
      </c>
      <c r="P115" s="511"/>
      <c r="Q115" s="549" t="s">
        <v>511</v>
      </c>
      <c r="R115" s="511">
        <f t="shared" si="27"/>
        <v>8.7486084961487315E-8</v>
      </c>
      <c r="S115" s="511" t="s">
        <v>654</v>
      </c>
      <c r="T115" s="511" t="s">
        <v>519</v>
      </c>
      <c r="U115" s="511" t="s">
        <v>649</v>
      </c>
      <c r="V115" s="511" t="s">
        <v>653</v>
      </c>
      <c r="W115" s="548">
        <f t="shared" si="41"/>
        <v>15.410567766401268</v>
      </c>
      <c r="X115" s="502" t="s">
        <v>628</v>
      </c>
      <c r="Y115" s="511" t="s">
        <v>695</v>
      </c>
      <c r="Z115" s="511" t="s">
        <v>636</v>
      </c>
      <c r="AA115" s="511"/>
      <c r="AB115" s="549" t="s">
        <v>511</v>
      </c>
      <c r="AC115" s="511">
        <f t="shared" si="29"/>
        <v>1.4607173238295043E-5</v>
      </c>
      <c r="AD115" s="511" t="s">
        <v>654</v>
      </c>
      <c r="AE115" s="511" t="s">
        <v>519</v>
      </c>
      <c r="AF115" s="511" t="s">
        <v>649</v>
      </c>
      <c r="AG115" s="511" t="s">
        <v>653</v>
      </c>
      <c r="AH115" s="548">
        <f t="shared" si="42"/>
        <v>-0.67313654476205853</v>
      </c>
      <c r="AI115" s="502" t="s">
        <v>628</v>
      </c>
      <c r="AJ115" s="511" t="s">
        <v>695</v>
      </c>
      <c r="AK115" s="511" t="s">
        <v>636</v>
      </c>
      <c r="AL115" s="511"/>
      <c r="AM115" s="549" t="s">
        <v>511</v>
      </c>
      <c r="AN115" s="511">
        <f t="shared" si="31"/>
        <v>-6.3804411825787539E-7</v>
      </c>
      <c r="AO115" s="511" t="s">
        <v>654</v>
      </c>
      <c r="AP115" s="511" t="s">
        <v>519</v>
      </c>
      <c r="AQ115" s="511" t="s">
        <v>649</v>
      </c>
      <c r="AR115" s="511" t="s">
        <v>653</v>
      </c>
      <c r="AS115" s="548">
        <f t="shared" si="43"/>
        <v>19.57257967292275</v>
      </c>
      <c r="AT115" s="502" t="s">
        <v>628</v>
      </c>
      <c r="AU115" s="511" t="s">
        <v>695</v>
      </c>
      <c r="AV115" s="511" t="s">
        <v>636</v>
      </c>
      <c r="AW115" s="511"/>
      <c r="AX115" s="549" t="s">
        <v>511</v>
      </c>
      <c r="AY115" s="511">
        <f t="shared" si="33"/>
        <v>1.8552208220779856E-5</v>
      </c>
      <c r="AZ115" s="511" t="s">
        <v>654</v>
      </c>
      <c r="BA115" s="511" t="s">
        <v>519</v>
      </c>
      <c r="BB115" s="511" t="s">
        <v>649</v>
      </c>
      <c r="BC115" s="511" t="s">
        <v>653</v>
      </c>
      <c r="BD115" s="548">
        <f t="shared" si="44"/>
        <v>2.6261711403118084E-2</v>
      </c>
      <c r="BE115" s="502" t="s">
        <v>628</v>
      </c>
      <c r="BF115" s="511" t="s">
        <v>695</v>
      </c>
      <c r="BG115" s="511" t="s">
        <v>636</v>
      </c>
      <c r="BH115" s="511"/>
      <c r="BI115" s="549" t="s">
        <v>511</v>
      </c>
      <c r="BJ115" s="511">
        <f t="shared" si="35"/>
        <v>2.4892617443713826E-8</v>
      </c>
      <c r="BK115" s="511" t="s">
        <v>654</v>
      </c>
      <c r="BL115" s="511" t="s">
        <v>519</v>
      </c>
      <c r="BM115" s="511" t="s">
        <v>649</v>
      </c>
      <c r="BN115" s="511" t="s">
        <v>653</v>
      </c>
      <c r="BO115" s="548">
        <f t="shared" si="45"/>
        <v>4.6721786839111226E-2</v>
      </c>
      <c r="BP115" s="502" t="s">
        <v>628</v>
      </c>
      <c r="BQ115" s="511" t="s">
        <v>695</v>
      </c>
      <c r="BR115" s="511" t="s">
        <v>636</v>
      </c>
      <c r="BS115" s="511"/>
      <c r="BT115" s="549" t="s">
        <v>511</v>
      </c>
      <c r="BU115" s="511">
        <f t="shared" si="37"/>
        <v>4.4286053875934814E-8</v>
      </c>
      <c r="BV115" s="511" t="s">
        <v>654</v>
      </c>
      <c r="BW115" s="511" t="s">
        <v>519</v>
      </c>
      <c r="BX115" s="511" t="s">
        <v>649</v>
      </c>
      <c r="BY115" s="511" t="s">
        <v>653</v>
      </c>
      <c r="BZ115" s="503">
        <f t="shared" si="22"/>
        <v>1.5646148369008479</v>
      </c>
      <c r="CA115" s="502" t="s">
        <v>628</v>
      </c>
      <c r="CB115" s="511" t="s">
        <v>695</v>
      </c>
      <c r="CC115" s="511" t="s">
        <v>636</v>
      </c>
      <c r="CD115" s="511"/>
      <c r="CE115" s="549" t="s">
        <v>511</v>
      </c>
      <c r="CF115" s="511">
        <f t="shared" si="38"/>
        <v>1.4830472387685762E-6</v>
      </c>
      <c r="CG115" s="511" t="s">
        <v>654</v>
      </c>
      <c r="CH115" s="511" t="s">
        <v>519</v>
      </c>
      <c r="CI115" s="511" t="s">
        <v>649</v>
      </c>
      <c r="CJ115" s="511" t="s">
        <v>653</v>
      </c>
    </row>
    <row r="116" spans="1:88" s="350" customFormat="1" x14ac:dyDescent="0.35">
      <c r="A116" s="548">
        <f t="shared" si="39"/>
        <v>8.8423439308212406E-2</v>
      </c>
      <c r="B116" s="502" t="s">
        <v>628</v>
      </c>
      <c r="C116" s="511" t="s">
        <v>695</v>
      </c>
      <c r="D116" s="511" t="s">
        <v>636</v>
      </c>
      <c r="E116" s="511"/>
      <c r="F116" s="549" t="s">
        <v>512</v>
      </c>
      <c r="G116" s="511">
        <f t="shared" si="25"/>
        <v>8.3813686548068643E-8</v>
      </c>
      <c r="H116" s="511" t="s">
        <v>654</v>
      </c>
      <c r="I116" s="511" t="s">
        <v>519</v>
      </c>
      <c r="J116" s="511" t="s">
        <v>649</v>
      </c>
      <c r="K116" s="511" t="s">
        <v>653</v>
      </c>
      <c r="L116" s="548">
        <f t="shared" si="40"/>
        <v>5.2489627636130624E-2</v>
      </c>
      <c r="M116" s="502" t="s">
        <v>628</v>
      </c>
      <c r="N116" s="511" t="s">
        <v>695</v>
      </c>
      <c r="O116" s="511" t="s">
        <v>636</v>
      </c>
      <c r="P116" s="511"/>
      <c r="Q116" s="549" t="s">
        <v>512</v>
      </c>
      <c r="R116" s="511">
        <f t="shared" si="27"/>
        <v>4.9753201550834721E-8</v>
      </c>
      <c r="S116" s="511" t="s">
        <v>654</v>
      </c>
      <c r="T116" s="511" t="s">
        <v>519</v>
      </c>
      <c r="U116" s="511" t="s">
        <v>649</v>
      </c>
      <c r="V116" s="511" t="s">
        <v>653</v>
      </c>
      <c r="W116" s="548">
        <f t="shared" si="41"/>
        <v>0.16022676602559249</v>
      </c>
      <c r="X116" s="502" t="s">
        <v>628</v>
      </c>
      <c r="Y116" s="511" t="s">
        <v>695</v>
      </c>
      <c r="Z116" s="511" t="s">
        <v>636</v>
      </c>
      <c r="AA116" s="511"/>
      <c r="AB116" s="549" t="s">
        <v>512</v>
      </c>
      <c r="AC116" s="511">
        <f t="shared" si="29"/>
        <v>1.5187371187259951E-7</v>
      </c>
      <c r="AD116" s="511" t="s">
        <v>654</v>
      </c>
      <c r="AE116" s="511" t="s">
        <v>519</v>
      </c>
      <c r="AF116" s="511" t="s">
        <v>649</v>
      </c>
      <c r="AG116" s="511" t="s">
        <v>653</v>
      </c>
      <c r="AH116" s="548">
        <f t="shared" si="42"/>
        <v>0.13640576221259418</v>
      </c>
      <c r="AI116" s="502" t="s">
        <v>628</v>
      </c>
      <c r="AJ116" s="511" t="s">
        <v>695</v>
      </c>
      <c r="AK116" s="511" t="s">
        <v>636</v>
      </c>
      <c r="AL116" s="511"/>
      <c r="AM116" s="549" t="s">
        <v>512</v>
      </c>
      <c r="AN116" s="511">
        <f t="shared" si="31"/>
        <v>1.2929456133895182E-7</v>
      </c>
      <c r="AO116" s="511" t="s">
        <v>654</v>
      </c>
      <c r="AP116" s="511" t="s">
        <v>519</v>
      </c>
      <c r="AQ116" s="511" t="s">
        <v>649</v>
      </c>
      <c r="AR116" s="511" t="s">
        <v>653</v>
      </c>
      <c r="AS116" s="548">
        <f t="shared" si="43"/>
        <v>0.32571597834674737</v>
      </c>
      <c r="AT116" s="502" t="s">
        <v>628</v>
      </c>
      <c r="AU116" s="511" t="s">
        <v>695</v>
      </c>
      <c r="AV116" s="511" t="s">
        <v>636</v>
      </c>
      <c r="AW116" s="511"/>
      <c r="AX116" s="549" t="s">
        <v>512</v>
      </c>
      <c r="AY116" s="511">
        <f t="shared" si="33"/>
        <v>3.087355244992866E-7</v>
      </c>
      <c r="AZ116" s="511" t="s">
        <v>654</v>
      </c>
      <c r="BA116" s="511" t="s">
        <v>519</v>
      </c>
      <c r="BB116" s="511" t="s">
        <v>649</v>
      </c>
      <c r="BC116" s="511" t="s">
        <v>653</v>
      </c>
      <c r="BD116" s="548">
        <f t="shared" si="44"/>
        <v>4.0521790556949558E-2</v>
      </c>
      <c r="BE116" s="502" t="s">
        <v>628</v>
      </c>
      <c r="BF116" s="511" t="s">
        <v>695</v>
      </c>
      <c r="BG116" s="511" t="s">
        <v>636</v>
      </c>
      <c r="BH116" s="511"/>
      <c r="BI116" s="549" t="s">
        <v>512</v>
      </c>
      <c r="BJ116" s="511">
        <f t="shared" si="35"/>
        <v>3.8409280148767348E-8</v>
      </c>
      <c r="BK116" s="511" t="s">
        <v>654</v>
      </c>
      <c r="BL116" s="511" t="s">
        <v>519</v>
      </c>
      <c r="BM116" s="511" t="s">
        <v>649</v>
      </c>
      <c r="BN116" s="511" t="s">
        <v>653</v>
      </c>
      <c r="BO116" s="548">
        <f t="shared" si="45"/>
        <v>3.637104338998709E-2</v>
      </c>
      <c r="BP116" s="502" t="s">
        <v>628</v>
      </c>
      <c r="BQ116" s="511" t="s">
        <v>695</v>
      </c>
      <c r="BR116" s="511" t="s">
        <v>636</v>
      </c>
      <c r="BS116" s="511"/>
      <c r="BT116" s="549" t="s">
        <v>512</v>
      </c>
      <c r="BU116" s="511">
        <f t="shared" si="37"/>
        <v>3.447492264453753E-8</v>
      </c>
      <c r="BV116" s="511" t="s">
        <v>654</v>
      </c>
      <c r="BW116" s="511" t="s">
        <v>519</v>
      </c>
      <c r="BX116" s="511" t="s">
        <v>649</v>
      </c>
      <c r="BY116" s="511" t="s">
        <v>653</v>
      </c>
      <c r="BZ116" s="503">
        <f t="shared" si="22"/>
        <v>8.7102474277063385E-2</v>
      </c>
      <c r="CA116" s="502" t="s">
        <v>628</v>
      </c>
      <c r="CB116" s="511" t="s">
        <v>695</v>
      </c>
      <c r="CC116" s="511" t="s">
        <v>636</v>
      </c>
      <c r="CD116" s="511"/>
      <c r="CE116" s="549" t="s">
        <v>512</v>
      </c>
      <c r="CF116" s="511">
        <f t="shared" si="38"/>
        <v>8.2561586992477149E-8</v>
      </c>
      <c r="CG116" s="511" t="s">
        <v>654</v>
      </c>
      <c r="CH116" s="511" t="s">
        <v>519</v>
      </c>
      <c r="CI116" s="511" t="s">
        <v>649</v>
      </c>
      <c r="CJ116" s="511" t="s">
        <v>653</v>
      </c>
    </row>
    <row r="117" spans="1:88" s="350" customFormat="1" x14ac:dyDescent="0.35">
      <c r="A117" s="548">
        <f t="shared" si="39"/>
        <v>6.2722819176508224E-2</v>
      </c>
      <c r="B117" s="502" t="s">
        <v>628</v>
      </c>
      <c r="C117" s="511" t="s">
        <v>695</v>
      </c>
      <c r="D117" s="511" t="s">
        <v>636</v>
      </c>
      <c r="E117" s="511"/>
      <c r="F117" s="549" t="s">
        <v>513</v>
      </c>
      <c r="G117" s="511">
        <f t="shared" si="25"/>
        <v>5.9452909172045716E-8</v>
      </c>
      <c r="H117" s="511" t="s">
        <v>654</v>
      </c>
      <c r="I117" s="511" t="s">
        <v>519</v>
      </c>
      <c r="J117" s="511" t="s">
        <v>649</v>
      </c>
      <c r="K117" s="511" t="s">
        <v>653</v>
      </c>
      <c r="L117" s="548">
        <f t="shared" si="40"/>
        <v>0.14905776247081767</v>
      </c>
      <c r="M117" s="502" t="s">
        <v>628</v>
      </c>
      <c r="N117" s="511" t="s">
        <v>695</v>
      </c>
      <c r="O117" s="511" t="s">
        <v>636</v>
      </c>
      <c r="P117" s="511"/>
      <c r="Q117" s="549" t="s">
        <v>513</v>
      </c>
      <c r="R117" s="511">
        <f t="shared" si="27"/>
        <v>1.4128697864532482E-7</v>
      </c>
      <c r="S117" s="511" t="s">
        <v>654</v>
      </c>
      <c r="T117" s="511" t="s">
        <v>519</v>
      </c>
      <c r="U117" s="511" t="s">
        <v>649</v>
      </c>
      <c r="V117" s="511" t="s">
        <v>653</v>
      </c>
      <c r="W117" s="548">
        <f t="shared" si="41"/>
        <v>0.37117372901143503</v>
      </c>
      <c r="X117" s="502" t="s">
        <v>628</v>
      </c>
      <c r="Y117" s="511" t="s">
        <v>695</v>
      </c>
      <c r="Z117" s="511" t="s">
        <v>636</v>
      </c>
      <c r="AA117" s="511"/>
      <c r="AB117" s="549" t="s">
        <v>513</v>
      </c>
      <c r="AC117" s="511">
        <f t="shared" si="29"/>
        <v>3.5182343982126543E-7</v>
      </c>
      <c r="AD117" s="511" t="s">
        <v>654</v>
      </c>
      <c r="AE117" s="511" t="s">
        <v>519</v>
      </c>
      <c r="AF117" s="511" t="s">
        <v>649</v>
      </c>
      <c r="AG117" s="511" t="s">
        <v>653</v>
      </c>
      <c r="AH117" s="548">
        <f t="shared" si="42"/>
        <v>0.33684426962566943</v>
      </c>
      <c r="AI117" s="502" t="s">
        <v>628</v>
      </c>
      <c r="AJ117" s="511" t="s">
        <v>695</v>
      </c>
      <c r="AK117" s="511" t="s">
        <v>636</v>
      </c>
      <c r="AL117" s="511"/>
      <c r="AM117" s="549" t="s">
        <v>513</v>
      </c>
      <c r="AN117" s="511">
        <f t="shared" si="31"/>
        <v>3.1928366789162981E-7</v>
      </c>
      <c r="AO117" s="511" t="s">
        <v>654</v>
      </c>
      <c r="AP117" s="511" t="s">
        <v>519</v>
      </c>
      <c r="AQ117" s="511" t="s">
        <v>649</v>
      </c>
      <c r="AR117" s="511" t="s">
        <v>653</v>
      </c>
      <c r="AS117" s="548">
        <f t="shared" si="43"/>
        <v>0.53623616157800125</v>
      </c>
      <c r="AT117" s="502" t="s">
        <v>628</v>
      </c>
      <c r="AU117" s="511" t="s">
        <v>695</v>
      </c>
      <c r="AV117" s="511" t="s">
        <v>636</v>
      </c>
      <c r="AW117" s="511"/>
      <c r="AX117" s="549" t="s">
        <v>513</v>
      </c>
      <c r="AY117" s="511">
        <f t="shared" si="33"/>
        <v>5.0828072187488277E-7</v>
      </c>
      <c r="AZ117" s="511" t="s">
        <v>654</v>
      </c>
      <c r="BA117" s="511" t="s">
        <v>519</v>
      </c>
      <c r="BB117" s="511" t="s">
        <v>649</v>
      </c>
      <c r="BC117" s="511" t="s">
        <v>653</v>
      </c>
      <c r="BD117" s="548">
        <f t="shared" si="44"/>
        <v>3.2450215278192647E-2</v>
      </c>
      <c r="BE117" s="502" t="s">
        <v>628</v>
      </c>
      <c r="BF117" s="511" t="s">
        <v>695</v>
      </c>
      <c r="BG117" s="511" t="s">
        <v>636</v>
      </c>
      <c r="BH117" s="511"/>
      <c r="BI117" s="549" t="s">
        <v>513</v>
      </c>
      <c r="BJ117" s="511">
        <f t="shared" si="35"/>
        <v>3.0758497894021471E-8</v>
      </c>
      <c r="BK117" s="511" t="s">
        <v>654</v>
      </c>
      <c r="BL117" s="511" t="s">
        <v>519</v>
      </c>
      <c r="BM117" s="511" t="s">
        <v>649</v>
      </c>
      <c r="BN117" s="511" t="s">
        <v>653</v>
      </c>
      <c r="BO117" s="548">
        <f t="shared" si="45"/>
        <v>3.800263138052562E-2</v>
      </c>
      <c r="BP117" s="502" t="s">
        <v>628</v>
      </c>
      <c r="BQ117" s="511" t="s">
        <v>695</v>
      </c>
      <c r="BR117" s="511" t="s">
        <v>636</v>
      </c>
      <c r="BS117" s="511"/>
      <c r="BT117" s="549" t="s">
        <v>513</v>
      </c>
      <c r="BU117" s="511">
        <f t="shared" si="37"/>
        <v>3.6021451545521918E-8</v>
      </c>
      <c r="BV117" s="511" t="s">
        <v>654</v>
      </c>
      <c r="BW117" s="511" t="s">
        <v>519</v>
      </c>
      <c r="BX117" s="511" t="s">
        <v>649</v>
      </c>
      <c r="BY117" s="511" t="s">
        <v>653</v>
      </c>
      <c r="BZ117" s="503">
        <f t="shared" si="22"/>
        <v>8.4533666412658956E-2</v>
      </c>
      <c r="CA117" s="502" t="s">
        <v>628</v>
      </c>
      <c r="CB117" s="511" t="s">
        <v>695</v>
      </c>
      <c r="CC117" s="511" t="s">
        <v>636</v>
      </c>
      <c r="CD117" s="511"/>
      <c r="CE117" s="549" t="s">
        <v>513</v>
      </c>
      <c r="CF117" s="511">
        <f t="shared" si="38"/>
        <v>8.0126698021477688E-8</v>
      </c>
      <c r="CG117" s="511" t="s">
        <v>654</v>
      </c>
      <c r="CH117" s="511" t="s">
        <v>519</v>
      </c>
      <c r="CI117" s="511" t="s">
        <v>649</v>
      </c>
      <c r="CJ117" s="511" t="s">
        <v>653</v>
      </c>
    </row>
    <row r="118" spans="1:88" s="350" customFormat="1" x14ac:dyDescent="0.35">
      <c r="A118" s="548">
        <f t="shared" si="39"/>
        <v>6.7164467470620322</v>
      </c>
      <c r="B118" s="502" t="s">
        <v>628</v>
      </c>
      <c r="C118" s="511" t="s">
        <v>695</v>
      </c>
      <c r="D118" s="511" t="s">
        <v>636</v>
      </c>
      <c r="E118" s="511"/>
      <c r="F118" s="549" t="s">
        <v>696</v>
      </c>
      <c r="G118" s="511">
        <f t="shared" si="25"/>
        <v>6.3663002341820207E-6</v>
      </c>
      <c r="H118" s="511" t="s">
        <v>654</v>
      </c>
      <c r="I118" s="511" t="s">
        <v>519</v>
      </c>
      <c r="J118" s="511" t="s">
        <v>649</v>
      </c>
      <c r="K118" s="511" t="s">
        <v>653</v>
      </c>
      <c r="L118" s="548">
        <f t="shared" si="40"/>
        <v>8.6364585170536117</v>
      </c>
      <c r="M118" s="502" t="s">
        <v>628</v>
      </c>
      <c r="N118" s="511" t="s">
        <v>695</v>
      </c>
      <c r="O118" s="511" t="s">
        <v>636</v>
      </c>
      <c r="P118" s="511"/>
      <c r="Q118" s="549" t="s">
        <v>696</v>
      </c>
      <c r="R118" s="511">
        <f t="shared" si="27"/>
        <v>8.1862166038422869E-6</v>
      </c>
      <c r="S118" s="511" t="s">
        <v>654</v>
      </c>
      <c r="T118" s="511" t="s">
        <v>519</v>
      </c>
      <c r="U118" s="511" t="s">
        <v>649</v>
      </c>
      <c r="V118" s="511" t="s">
        <v>653</v>
      </c>
      <c r="W118" s="548">
        <f t="shared" si="41"/>
        <v>17.868143641296626</v>
      </c>
      <c r="X118" s="502" t="s">
        <v>628</v>
      </c>
      <c r="Y118" s="511" t="s">
        <v>695</v>
      </c>
      <c r="Z118" s="511" t="s">
        <v>636</v>
      </c>
      <c r="AA118" s="511"/>
      <c r="AB118" s="549" t="s">
        <v>696</v>
      </c>
      <c r="AC118" s="511">
        <f t="shared" si="29"/>
        <v>1.6936629043883058E-5</v>
      </c>
      <c r="AD118" s="511" t="s">
        <v>654</v>
      </c>
      <c r="AE118" s="511" t="s">
        <v>519</v>
      </c>
      <c r="AF118" s="511" t="s">
        <v>649</v>
      </c>
      <c r="AG118" s="511" t="s">
        <v>653</v>
      </c>
      <c r="AH118" s="548">
        <f t="shared" si="42"/>
        <v>19.433260853373607</v>
      </c>
      <c r="AI118" s="502" t="s">
        <v>628</v>
      </c>
      <c r="AJ118" s="511" t="s">
        <v>695</v>
      </c>
      <c r="AK118" s="511" t="s">
        <v>636</v>
      </c>
      <c r="AL118" s="511"/>
      <c r="AM118" s="549" t="s">
        <v>696</v>
      </c>
      <c r="AN118" s="511">
        <f t="shared" si="31"/>
        <v>1.842015246765271E-5</v>
      </c>
      <c r="AO118" s="511" t="s">
        <v>654</v>
      </c>
      <c r="AP118" s="511" t="s">
        <v>519</v>
      </c>
      <c r="AQ118" s="511" t="s">
        <v>649</v>
      </c>
      <c r="AR118" s="511" t="s">
        <v>653</v>
      </c>
      <c r="AS118" s="548">
        <f t="shared" si="43"/>
        <v>33.314323913465273</v>
      </c>
      <c r="AT118" s="502" t="s">
        <v>628</v>
      </c>
      <c r="AU118" s="511" t="s">
        <v>695</v>
      </c>
      <c r="AV118" s="511" t="s">
        <v>636</v>
      </c>
      <c r="AW118" s="511"/>
      <c r="AX118" s="549" t="s">
        <v>696</v>
      </c>
      <c r="AY118" s="511">
        <f t="shared" si="33"/>
        <v>3.1577558211815428E-5</v>
      </c>
      <c r="AZ118" s="511" t="s">
        <v>654</v>
      </c>
      <c r="BA118" s="511" t="s">
        <v>519</v>
      </c>
      <c r="BB118" s="511" t="s">
        <v>649</v>
      </c>
      <c r="BC118" s="511" t="s">
        <v>653</v>
      </c>
      <c r="BD118" s="548">
        <f t="shared" si="44"/>
        <v>2.9243973233745506</v>
      </c>
      <c r="BE118" s="502" t="s">
        <v>628</v>
      </c>
      <c r="BF118" s="511" t="s">
        <v>695</v>
      </c>
      <c r="BG118" s="511" t="s">
        <v>636</v>
      </c>
      <c r="BH118" s="511"/>
      <c r="BI118" s="549" t="s">
        <v>696</v>
      </c>
      <c r="BJ118" s="511">
        <f t="shared" si="35"/>
        <v>2.7719405908763515E-6</v>
      </c>
      <c r="BK118" s="511" t="s">
        <v>654</v>
      </c>
      <c r="BL118" s="511" t="s">
        <v>519</v>
      </c>
      <c r="BM118" s="511" t="s">
        <v>649</v>
      </c>
      <c r="BN118" s="511" t="s">
        <v>653</v>
      </c>
      <c r="BO118" s="548">
        <f t="shared" si="45"/>
        <v>3.7532308266095398</v>
      </c>
      <c r="BP118" s="502" t="s">
        <v>628</v>
      </c>
      <c r="BQ118" s="511" t="s">
        <v>695</v>
      </c>
      <c r="BR118" s="511" t="s">
        <v>636</v>
      </c>
      <c r="BS118" s="511"/>
      <c r="BT118" s="549" t="s">
        <v>696</v>
      </c>
      <c r="BU118" s="511">
        <f t="shared" si="37"/>
        <v>3.5575647645588055E-6</v>
      </c>
      <c r="BV118" s="511" t="s">
        <v>654</v>
      </c>
      <c r="BW118" s="511" t="s">
        <v>519</v>
      </c>
      <c r="BX118" s="511" t="s">
        <v>649</v>
      </c>
      <c r="BY118" s="511" t="s">
        <v>653</v>
      </c>
      <c r="BZ118" s="503">
        <f t="shared" si="22"/>
        <v>7.3518780920519413</v>
      </c>
      <c r="CA118" s="502" t="s">
        <v>628</v>
      </c>
      <c r="CB118" s="511" t="s">
        <v>695</v>
      </c>
      <c r="CC118" s="511" t="s">
        <v>636</v>
      </c>
      <c r="CD118" s="511"/>
      <c r="CE118" s="549" t="s">
        <v>696</v>
      </c>
      <c r="CF118" s="511">
        <f t="shared" si="38"/>
        <v>6.9686048265895188E-6</v>
      </c>
      <c r="CG118" s="511" t="s">
        <v>654</v>
      </c>
      <c r="CH118" s="511" t="s">
        <v>519</v>
      </c>
      <c r="CI118" s="511" t="s">
        <v>649</v>
      </c>
      <c r="CJ118" s="511" t="s">
        <v>653</v>
      </c>
    </row>
    <row r="119" spans="1:88" s="350" customFormat="1" x14ac:dyDescent="0.35">
      <c r="A119" s="548">
        <f t="shared" si="39"/>
        <v>3.2828826454957653E-2</v>
      </c>
      <c r="B119" s="502" t="s">
        <v>628</v>
      </c>
      <c r="C119" s="511" t="s">
        <v>695</v>
      </c>
      <c r="D119" s="511" t="s">
        <v>636</v>
      </c>
      <c r="E119" s="511"/>
      <c r="F119" s="549" t="s">
        <v>515</v>
      </c>
      <c r="G119" s="511">
        <f t="shared" si="25"/>
        <v>3.1117371047353234E-8</v>
      </c>
      <c r="H119" s="511" t="s">
        <v>654</v>
      </c>
      <c r="I119" s="511" t="s">
        <v>519</v>
      </c>
      <c r="J119" s="511" t="s">
        <v>649</v>
      </c>
      <c r="K119" s="511" t="s">
        <v>653</v>
      </c>
      <c r="L119" s="548">
        <f t="shared" si="40"/>
        <v>0.13869079366547388</v>
      </c>
      <c r="M119" s="502" t="s">
        <v>628</v>
      </c>
      <c r="N119" s="511" t="s">
        <v>695</v>
      </c>
      <c r="O119" s="511" t="s">
        <v>636</v>
      </c>
      <c r="P119" s="511"/>
      <c r="Q119" s="549" t="s">
        <v>515</v>
      </c>
      <c r="R119" s="511">
        <f t="shared" si="27"/>
        <v>1.3146046792935914E-7</v>
      </c>
      <c r="S119" s="511" t="s">
        <v>654</v>
      </c>
      <c r="T119" s="511" t="s">
        <v>519</v>
      </c>
      <c r="U119" s="511" t="s">
        <v>649</v>
      </c>
      <c r="V119" s="511" t="s">
        <v>653</v>
      </c>
      <c r="W119" s="548">
        <f t="shared" si="41"/>
        <v>0.39814639483686787</v>
      </c>
      <c r="X119" s="502" t="s">
        <v>628</v>
      </c>
      <c r="Y119" s="511" t="s">
        <v>695</v>
      </c>
      <c r="Z119" s="511" t="s">
        <v>636</v>
      </c>
      <c r="AA119" s="511"/>
      <c r="AB119" s="549" t="s">
        <v>515</v>
      </c>
      <c r="AC119" s="511">
        <f t="shared" si="29"/>
        <v>3.7738994771267101E-7</v>
      </c>
      <c r="AD119" s="511" t="s">
        <v>654</v>
      </c>
      <c r="AE119" s="511" t="s">
        <v>519</v>
      </c>
      <c r="AF119" s="511" t="s">
        <v>649</v>
      </c>
      <c r="AG119" s="511" t="s">
        <v>653</v>
      </c>
      <c r="AH119" s="548">
        <f t="shared" si="42"/>
        <v>0.44516291580831219</v>
      </c>
      <c r="AI119" s="502" t="s">
        <v>628</v>
      </c>
      <c r="AJ119" s="511" t="s">
        <v>695</v>
      </c>
      <c r="AK119" s="511" t="s">
        <v>636</v>
      </c>
      <c r="AL119" s="511"/>
      <c r="AM119" s="549" t="s">
        <v>515</v>
      </c>
      <c r="AN119" s="511">
        <f t="shared" si="31"/>
        <v>4.2195537043441915E-7</v>
      </c>
      <c r="AO119" s="511" t="s">
        <v>654</v>
      </c>
      <c r="AP119" s="511" t="s">
        <v>519</v>
      </c>
      <c r="AQ119" s="511" t="s">
        <v>649</v>
      </c>
      <c r="AR119" s="511" t="s">
        <v>653</v>
      </c>
      <c r="AS119" s="548">
        <f t="shared" si="43"/>
        <v>0.77588172189267723</v>
      </c>
      <c r="AT119" s="502" t="s">
        <v>628</v>
      </c>
      <c r="AU119" s="511" t="s">
        <v>695</v>
      </c>
      <c r="AV119" s="511" t="s">
        <v>636</v>
      </c>
      <c r="AW119" s="511"/>
      <c r="AX119" s="549" t="s">
        <v>515</v>
      </c>
      <c r="AY119" s="511">
        <f t="shared" si="33"/>
        <v>7.3543291174661353E-7</v>
      </c>
      <c r="AZ119" s="511" t="s">
        <v>654</v>
      </c>
      <c r="BA119" s="511" t="s">
        <v>519</v>
      </c>
      <c r="BB119" s="511" t="s">
        <v>649</v>
      </c>
      <c r="BC119" s="511" t="s">
        <v>653</v>
      </c>
      <c r="BD119" s="548">
        <f t="shared" si="44"/>
        <v>3.7218288892296404E-3</v>
      </c>
      <c r="BE119" s="502" t="s">
        <v>628</v>
      </c>
      <c r="BF119" s="511" t="s">
        <v>695</v>
      </c>
      <c r="BG119" s="511" t="s">
        <v>636</v>
      </c>
      <c r="BH119" s="511"/>
      <c r="BI119" s="549" t="s">
        <v>515</v>
      </c>
      <c r="BJ119" s="511">
        <f t="shared" si="35"/>
        <v>3.5277998950043983E-9</v>
      </c>
      <c r="BK119" s="511" t="s">
        <v>654</v>
      </c>
      <c r="BL119" s="511" t="s">
        <v>519</v>
      </c>
      <c r="BM119" s="511" t="s">
        <v>649</v>
      </c>
      <c r="BN119" s="511" t="s">
        <v>653</v>
      </c>
      <c r="BO119" s="548">
        <f t="shared" si="45"/>
        <v>4.3813733202433406E-3</v>
      </c>
      <c r="BP119" s="502" t="s">
        <v>628</v>
      </c>
      <c r="BQ119" s="511" t="s">
        <v>695</v>
      </c>
      <c r="BR119" s="511" t="s">
        <v>636</v>
      </c>
      <c r="BS119" s="511"/>
      <c r="BT119" s="549" t="s">
        <v>515</v>
      </c>
      <c r="BU119" s="511">
        <f t="shared" si="37"/>
        <v>4.1529604931216498E-9</v>
      </c>
      <c r="BV119" s="511" t="s">
        <v>654</v>
      </c>
      <c r="BW119" s="511" t="s">
        <v>519</v>
      </c>
      <c r="BX119" s="511" t="s">
        <v>649</v>
      </c>
      <c r="BY119" s="511" t="s">
        <v>653</v>
      </c>
      <c r="BZ119" s="503">
        <f t="shared" si="22"/>
        <v>6.4319182669998948E-2</v>
      </c>
      <c r="CA119" s="502" t="s">
        <v>628</v>
      </c>
      <c r="CB119" s="511" t="s">
        <v>695</v>
      </c>
      <c r="CC119" s="511" t="s">
        <v>636</v>
      </c>
      <c r="CD119" s="511"/>
      <c r="CE119" s="549" t="s">
        <v>515</v>
      </c>
      <c r="CF119" s="511">
        <f t="shared" si="38"/>
        <v>6.0966049924169628E-8</v>
      </c>
      <c r="CG119" s="511" t="s">
        <v>654</v>
      </c>
      <c r="CH119" s="511" t="s">
        <v>519</v>
      </c>
      <c r="CI119" s="511" t="s">
        <v>649</v>
      </c>
      <c r="CJ119" s="511" t="s">
        <v>653</v>
      </c>
    </row>
    <row r="120" spans="1:88" s="350" customFormat="1" x14ac:dyDescent="0.35">
      <c r="A120" s="548">
        <f t="shared" si="39"/>
        <v>2760.378781951581</v>
      </c>
      <c r="B120" s="502" t="s">
        <v>628</v>
      </c>
      <c r="C120" s="511" t="s">
        <v>695</v>
      </c>
      <c r="D120" s="511" t="s">
        <v>636</v>
      </c>
      <c r="E120" s="511"/>
      <c r="F120" s="549" t="s">
        <v>516</v>
      </c>
      <c r="G120" s="511">
        <f t="shared" si="25"/>
        <v>2.6164727791010249E-3</v>
      </c>
      <c r="H120" s="511" t="s">
        <v>654</v>
      </c>
      <c r="I120" s="511" t="s">
        <v>519</v>
      </c>
      <c r="J120" s="511" t="s">
        <v>649</v>
      </c>
      <c r="K120" s="511" t="s">
        <v>708</v>
      </c>
      <c r="L120" s="548">
        <f t="shared" si="40"/>
        <v>7086.3764755987322</v>
      </c>
      <c r="M120" s="502" t="s">
        <v>628</v>
      </c>
      <c r="N120" s="511" t="s">
        <v>695</v>
      </c>
      <c r="O120" s="511" t="s">
        <v>636</v>
      </c>
      <c r="P120" s="511"/>
      <c r="Q120" s="549" t="s">
        <v>516</v>
      </c>
      <c r="R120" s="511">
        <f t="shared" si="27"/>
        <v>6.7169445266338701E-3</v>
      </c>
      <c r="S120" s="511" t="s">
        <v>654</v>
      </c>
      <c r="T120" s="511" t="s">
        <v>519</v>
      </c>
      <c r="U120" s="511" t="s">
        <v>649</v>
      </c>
      <c r="V120" s="511" t="s">
        <v>709</v>
      </c>
      <c r="W120" s="548">
        <f t="shared" si="41"/>
        <v>23307.186940234526</v>
      </c>
      <c r="X120" s="502" t="s">
        <v>628</v>
      </c>
      <c r="Y120" s="511" t="s">
        <v>695</v>
      </c>
      <c r="Z120" s="511" t="s">
        <v>636</v>
      </c>
      <c r="AA120" s="511"/>
      <c r="AB120" s="549" t="s">
        <v>516</v>
      </c>
      <c r="AC120" s="511">
        <f t="shared" si="29"/>
        <v>2.2092120322497185E-2</v>
      </c>
      <c r="AD120" s="511" t="s">
        <v>654</v>
      </c>
      <c r="AE120" s="511" t="s">
        <v>519</v>
      </c>
      <c r="AF120" s="511" t="s">
        <v>649</v>
      </c>
      <c r="AG120" s="511" t="s">
        <v>709</v>
      </c>
      <c r="AH120" s="548">
        <f t="shared" si="42"/>
        <v>13901.626371882263</v>
      </c>
      <c r="AI120" s="502" t="s">
        <v>628</v>
      </c>
      <c r="AJ120" s="511" t="s">
        <v>695</v>
      </c>
      <c r="AK120" s="511" t="s">
        <v>636</v>
      </c>
      <c r="AL120" s="511"/>
      <c r="AM120" s="549" t="s">
        <v>516</v>
      </c>
      <c r="AN120" s="511">
        <f t="shared" si="31"/>
        <v>1.317689703495949E-2</v>
      </c>
      <c r="AO120" s="511" t="s">
        <v>654</v>
      </c>
      <c r="AP120" s="511" t="s">
        <v>519</v>
      </c>
      <c r="AQ120" s="511" t="s">
        <v>649</v>
      </c>
      <c r="AR120" s="511" t="s">
        <v>709</v>
      </c>
      <c r="AS120" s="548">
        <f t="shared" si="43"/>
        <v>30737.206101991531</v>
      </c>
      <c r="AT120" s="502" t="s">
        <v>628</v>
      </c>
      <c r="AU120" s="511" t="s">
        <v>695</v>
      </c>
      <c r="AV120" s="511" t="s">
        <v>636</v>
      </c>
      <c r="AW120" s="511"/>
      <c r="AX120" s="549" t="s">
        <v>516</v>
      </c>
      <c r="AY120" s="511">
        <f t="shared" si="33"/>
        <v>2.913479251373605E-2</v>
      </c>
      <c r="AZ120" s="511" t="s">
        <v>654</v>
      </c>
      <c r="BA120" s="511" t="s">
        <v>519</v>
      </c>
      <c r="BB120" s="511" t="s">
        <v>649</v>
      </c>
      <c r="BC120" s="511" t="s">
        <v>709</v>
      </c>
      <c r="BD120" s="548">
        <f t="shared" si="44"/>
        <v>6450.6819445283727</v>
      </c>
      <c r="BE120" s="502" t="s">
        <v>628</v>
      </c>
      <c r="BF120" s="511" t="s">
        <v>695</v>
      </c>
      <c r="BG120" s="511" t="s">
        <v>636</v>
      </c>
      <c r="BH120" s="511"/>
      <c r="BI120" s="549" t="s">
        <v>516</v>
      </c>
      <c r="BJ120" s="511">
        <f t="shared" si="35"/>
        <v>6.1143904687472727E-3</v>
      </c>
      <c r="BK120" s="511" t="s">
        <v>654</v>
      </c>
      <c r="BL120" s="511" t="s">
        <v>519</v>
      </c>
      <c r="BM120" s="511" t="s">
        <v>649</v>
      </c>
      <c r="BN120" s="511" t="s">
        <v>705</v>
      </c>
      <c r="BO120" s="548">
        <f t="shared" si="45"/>
        <v>2370.5882141601737</v>
      </c>
      <c r="BP120" s="502" t="s">
        <v>628</v>
      </c>
      <c r="BQ120" s="511" t="s">
        <v>695</v>
      </c>
      <c r="BR120" s="511" t="s">
        <v>636</v>
      </c>
      <c r="BS120" s="511"/>
      <c r="BT120" s="549" t="s">
        <v>516</v>
      </c>
      <c r="BU120" s="511">
        <f t="shared" si="37"/>
        <v>2.2470030465973211E-3</v>
      </c>
      <c r="BV120" s="511" t="s">
        <v>654</v>
      </c>
      <c r="BW120" s="511" t="s">
        <v>519</v>
      </c>
      <c r="BX120" s="511" t="s">
        <v>649</v>
      </c>
      <c r="BY120" s="511" t="s">
        <v>705</v>
      </c>
      <c r="BZ120" s="503">
        <f t="shared" si="22"/>
        <v>4330.1584599926091</v>
      </c>
      <c r="CA120" s="502" t="s">
        <v>628</v>
      </c>
      <c r="CB120" s="511" t="s">
        <v>695</v>
      </c>
      <c r="CC120" s="511" t="s">
        <v>636</v>
      </c>
      <c r="CD120" s="511"/>
      <c r="CE120" s="549" t="s">
        <v>516</v>
      </c>
      <c r="CF120" s="511">
        <f t="shared" si="38"/>
        <v>4.1044156018887291E-3</v>
      </c>
      <c r="CG120" s="511" t="s">
        <v>654</v>
      </c>
      <c r="CH120" s="511" t="s">
        <v>519</v>
      </c>
      <c r="CI120" s="511" t="s">
        <v>649</v>
      </c>
      <c r="CJ120" s="511" t="s">
        <v>705</v>
      </c>
    </row>
    <row r="121" spans="1:88" s="350" customFormat="1" x14ac:dyDescent="0.35">
      <c r="A121" s="548">
        <f t="shared" si="39"/>
        <v>80</v>
      </c>
      <c r="B121" s="502" t="s">
        <v>628</v>
      </c>
      <c r="C121" s="511" t="s">
        <v>695</v>
      </c>
      <c r="D121" s="511" t="s">
        <v>636</v>
      </c>
      <c r="E121" s="511"/>
      <c r="F121" s="511" t="s">
        <v>697</v>
      </c>
      <c r="G121" s="511">
        <f t="shared" si="25"/>
        <v>7.5829383886255936E-5</v>
      </c>
      <c r="H121" s="511" t="s">
        <v>654</v>
      </c>
      <c r="I121" s="511" t="s">
        <v>519</v>
      </c>
      <c r="J121" s="511" t="s">
        <v>649</v>
      </c>
      <c r="K121" s="511" t="s">
        <v>653</v>
      </c>
      <c r="L121" s="548">
        <f>F77+G77+H77+I77+J77</f>
        <v>111.90233977619533</v>
      </c>
      <c r="M121" s="502" t="s">
        <v>628</v>
      </c>
      <c r="N121" s="511" t="s">
        <v>695</v>
      </c>
      <c r="O121" s="511" t="s">
        <v>636</v>
      </c>
      <c r="P121" s="511"/>
      <c r="Q121" s="511" t="s">
        <v>697</v>
      </c>
      <c r="R121" s="511">
        <f t="shared" si="27"/>
        <v>1.0606856850824203E-4</v>
      </c>
      <c r="S121" s="511" t="s">
        <v>654</v>
      </c>
      <c r="T121" s="511" t="s">
        <v>519</v>
      </c>
      <c r="U121" s="511" t="s">
        <v>649</v>
      </c>
      <c r="V121" s="511" t="s">
        <v>653</v>
      </c>
      <c r="W121" s="548">
        <f t="shared" si="41"/>
        <v>138.75890132248219</v>
      </c>
      <c r="X121" s="502" t="s">
        <v>628</v>
      </c>
      <c r="Y121" s="511" t="s">
        <v>695</v>
      </c>
      <c r="Z121" s="511" t="s">
        <v>636</v>
      </c>
      <c r="AA121" s="511"/>
      <c r="AB121" s="511" t="s">
        <v>697</v>
      </c>
      <c r="AC121" s="511">
        <f t="shared" si="29"/>
        <v>1.315250249502201E-4</v>
      </c>
      <c r="AD121" s="511" t="s">
        <v>654</v>
      </c>
      <c r="AE121" s="511" t="s">
        <v>519</v>
      </c>
      <c r="AF121" s="511" t="s">
        <v>649</v>
      </c>
      <c r="AG121" s="511" t="s">
        <v>653</v>
      </c>
      <c r="AH121" s="548">
        <f t="shared" si="42"/>
        <v>156.66327568667344</v>
      </c>
      <c r="AI121" s="502" t="s">
        <v>628</v>
      </c>
      <c r="AJ121" s="511" t="s">
        <v>695</v>
      </c>
      <c r="AK121" s="511" t="s">
        <v>636</v>
      </c>
      <c r="AL121" s="511"/>
      <c r="AM121" s="511" t="s">
        <v>697</v>
      </c>
      <c r="AN121" s="511">
        <f t="shared" si="31"/>
        <v>1.4849599591153882E-4</v>
      </c>
      <c r="AO121" s="511" t="s">
        <v>654</v>
      </c>
      <c r="AP121" s="511" t="s">
        <v>519</v>
      </c>
      <c r="AQ121" s="511" t="s">
        <v>649</v>
      </c>
      <c r="AR121" s="511" t="s">
        <v>653</v>
      </c>
      <c r="AS121" s="548">
        <f t="shared" si="43"/>
        <v>0</v>
      </c>
      <c r="AT121" s="502" t="s">
        <v>628</v>
      </c>
      <c r="AU121" s="511" t="s">
        <v>695</v>
      </c>
      <c r="AV121" s="511" t="s">
        <v>636</v>
      </c>
      <c r="AW121" s="511"/>
      <c r="AX121" s="511" t="s">
        <v>697</v>
      </c>
      <c r="AY121" s="511">
        <f t="shared" si="33"/>
        <v>0</v>
      </c>
      <c r="AZ121" s="511" t="s">
        <v>654</v>
      </c>
      <c r="BA121" s="511" t="s">
        <v>519</v>
      </c>
      <c r="BB121" s="511" t="s">
        <v>649</v>
      </c>
      <c r="BC121" s="511" t="s">
        <v>653</v>
      </c>
      <c r="BD121" s="548">
        <f t="shared" si="44"/>
        <v>65</v>
      </c>
      <c r="BE121" s="502" t="s">
        <v>628</v>
      </c>
      <c r="BF121" s="511" t="s">
        <v>695</v>
      </c>
      <c r="BG121" s="511" t="s">
        <v>636</v>
      </c>
      <c r="BH121" s="511"/>
      <c r="BI121" s="511" t="s">
        <v>697</v>
      </c>
      <c r="BJ121" s="511">
        <f t="shared" si="35"/>
        <v>6.1611374407582944E-5</v>
      </c>
      <c r="BK121" s="511" t="s">
        <v>654</v>
      </c>
      <c r="BL121" s="511" t="s">
        <v>519</v>
      </c>
      <c r="BM121" s="511" t="s">
        <v>649</v>
      </c>
      <c r="BN121" s="511" t="s">
        <v>653</v>
      </c>
      <c r="BO121" s="548">
        <f t="shared" si="45"/>
        <v>64</v>
      </c>
      <c r="BP121" s="502" t="s">
        <v>628</v>
      </c>
      <c r="BQ121" s="511" t="s">
        <v>695</v>
      </c>
      <c r="BR121" s="511" t="s">
        <v>636</v>
      </c>
      <c r="BS121" s="511"/>
      <c r="BT121" s="511" t="s">
        <v>697</v>
      </c>
      <c r="BU121" s="511">
        <f t="shared" si="37"/>
        <v>6.0663507109004743E-5</v>
      </c>
      <c r="BV121" s="511" t="s">
        <v>654</v>
      </c>
      <c r="BW121" s="511" t="s">
        <v>519</v>
      </c>
      <c r="BX121" s="511" t="s">
        <v>649</v>
      </c>
      <c r="BY121" s="511" t="s">
        <v>653</v>
      </c>
      <c r="BZ121" s="503">
        <f t="shared" si="22"/>
        <v>83.040430476701488</v>
      </c>
      <c r="CA121" s="502" t="s">
        <v>628</v>
      </c>
      <c r="CB121" s="511" t="s">
        <v>695</v>
      </c>
      <c r="CC121" s="511" t="s">
        <v>636</v>
      </c>
      <c r="CD121" s="511"/>
      <c r="CE121" s="511" t="s">
        <v>697</v>
      </c>
      <c r="CF121" s="511">
        <f t="shared" si="38"/>
        <v>7.8711308508721783E-5</v>
      </c>
      <c r="CG121" s="511" t="s">
        <v>654</v>
      </c>
      <c r="CH121" s="511" t="s">
        <v>519</v>
      </c>
      <c r="CI121" s="511" t="s">
        <v>649</v>
      </c>
      <c r="CJ121" s="511" t="s">
        <v>653</v>
      </c>
    </row>
    <row r="122" spans="1:88" x14ac:dyDescent="0.35">
      <c r="A122" s="550"/>
      <c r="B122" s="551"/>
      <c r="C122" s="552"/>
      <c r="D122" s="551"/>
      <c r="E122" s="551"/>
      <c r="F122" s="551"/>
      <c r="G122" s="551"/>
      <c r="H122" s="551"/>
      <c r="I122" s="551"/>
      <c r="J122" s="551"/>
      <c r="K122" s="552"/>
      <c r="L122" s="551"/>
      <c r="M122" s="551"/>
      <c r="N122" s="551"/>
      <c r="O122" s="551"/>
      <c r="P122" s="551"/>
      <c r="Q122" s="551"/>
      <c r="R122" s="552"/>
      <c r="S122" s="551"/>
      <c r="T122" s="551"/>
      <c r="U122" s="551"/>
      <c r="V122" s="551"/>
      <c r="W122" s="551"/>
      <c r="X122" s="551"/>
      <c r="Y122" s="552"/>
      <c r="Z122" s="551"/>
      <c r="AA122" s="551"/>
      <c r="AB122" s="551"/>
      <c r="AC122" s="551"/>
      <c r="AD122" s="551"/>
      <c r="AE122" s="551"/>
      <c r="AF122" s="552"/>
      <c r="AG122" s="551"/>
      <c r="AH122" s="551"/>
      <c r="AI122" s="552"/>
    </row>
    <row r="123" spans="1:88" x14ac:dyDescent="0.35">
      <c r="A123" s="550"/>
      <c r="B123" s="551"/>
      <c r="C123" s="552"/>
      <c r="D123" s="551"/>
      <c r="E123" s="551"/>
      <c r="F123" s="551"/>
      <c r="G123" s="551"/>
      <c r="H123" s="551"/>
      <c r="I123" s="551"/>
      <c r="J123" s="551"/>
      <c r="K123" s="552"/>
      <c r="L123" s="551"/>
      <c r="M123" s="551"/>
      <c r="N123" s="551"/>
      <c r="O123" s="551"/>
      <c r="P123" s="551"/>
      <c r="Q123" s="551"/>
      <c r="R123" s="552"/>
      <c r="S123" s="551"/>
      <c r="T123" s="551"/>
      <c r="U123" s="551"/>
      <c r="V123" s="551"/>
      <c r="W123" s="551"/>
      <c r="X123" s="551"/>
      <c r="Y123" s="552"/>
      <c r="Z123" s="551"/>
      <c r="AA123" s="551"/>
      <c r="AB123" s="551"/>
      <c r="AC123" s="551"/>
      <c r="AD123" s="551"/>
      <c r="AE123" s="551"/>
      <c r="AF123" s="552"/>
      <c r="AG123" s="551"/>
      <c r="AH123" s="551"/>
      <c r="AI123" s="552"/>
    </row>
    <row r="124" spans="1:88" x14ac:dyDescent="0.35">
      <c r="A124" s="550"/>
      <c r="B124" s="551"/>
      <c r="C124" s="552"/>
      <c r="D124" s="551"/>
      <c r="E124" s="551"/>
      <c r="F124" s="551"/>
      <c r="G124" s="551"/>
      <c r="H124" s="551"/>
      <c r="I124" s="551"/>
      <c r="J124" s="551"/>
      <c r="K124" s="552"/>
      <c r="L124" s="551"/>
      <c r="M124" s="551"/>
      <c r="N124" s="551"/>
      <c r="O124" s="551"/>
      <c r="P124" s="551"/>
      <c r="Q124" s="551"/>
      <c r="R124" s="552"/>
      <c r="S124" s="551"/>
      <c r="T124" s="551"/>
      <c r="U124" s="551"/>
      <c r="V124" s="551"/>
      <c r="W124" s="551"/>
      <c r="X124" s="551"/>
      <c r="Y124" s="552"/>
      <c r="Z124" s="551"/>
      <c r="AA124" s="551"/>
      <c r="AB124" s="551"/>
      <c r="AC124" s="551"/>
      <c r="AD124" s="551"/>
      <c r="AE124" s="551"/>
      <c r="AF124" s="552"/>
      <c r="AG124" s="551"/>
      <c r="AH124" s="551"/>
      <c r="AI124" s="552"/>
    </row>
    <row r="125" spans="1:88" x14ac:dyDescent="0.35">
      <c r="A125" s="550"/>
      <c r="B125" s="551"/>
      <c r="C125" s="552"/>
      <c r="D125" s="551"/>
      <c r="E125" s="551"/>
      <c r="F125" s="551"/>
      <c r="G125" s="551"/>
      <c r="H125" s="551"/>
      <c r="I125" s="551"/>
      <c r="J125" s="551"/>
      <c r="K125" s="552"/>
      <c r="L125" s="551"/>
      <c r="M125" s="551"/>
      <c r="N125" s="551"/>
      <c r="O125" s="551"/>
      <c r="P125" s="551"/>
      <c r="Q125" s="551"/>
      <c r="R125" s="552"/>
      <c r="S125" s="551"/>
      <c r="T125" s="551"/>
      <c r="U125" s="551"/>
      <c r="V125" s="551"/>
      <c r="W125" s="551"/>
      <c r="X125" s="551"/>
      <c r="Y125" s="552"/>
      <c r="Z125" s="551"/>
      <c r="AA125" s="551"/>
      <c r="AB125" s="551"/>
      <c r="AC125" s="551"/>
      <c r="AD125" s="551"/>
      <c r="AE125" s="551"/>
      <c r="AF125" s="552"/>
      <c r="AG125" s="551"/>
      <c r="AH125" s="551"/>
      <c r="AI125" s="552"/>
    </row>
    <row r="126" spans="1:88" x14ac:dyDescent="0.35">
      <c r="A126" s="550"/>
      <c r="B126" s="551"/>
      <c r="C126" s="552"/>
      <c r="D126" s="551"/>
      <c r="E126" s="551"/>
      <c r="F126" s="551"/>
      <c r="G126" s="551"/>
      <c r="H126" s="551"/>
      <c r="I126" s="551"/>
      <c r="J126" s="551"/>
      <c r="K126" s="552"/>
      <c r="L126" s="551"/>
      <c r="M126" s="551"/>
      <c r="N126" s="551"/>
      <c r="O126" s="551"/>
      <c r="P126" s="551"/>
      <c r="Q126" s="551"/>
      <c r="R126" s="552"/>
      <c r="S126" s="551"/>
      <c r="T126" s="551"/>
      <c r="U126" s="551"/>
      <c r="V126" s="551"/>
      <c r="W126" s="551"/>
      <c r="X126" s="551"/>
      <c r="Y126" s="552"/>
      <c r="Z126" s="551"/>
      <c r="AA126" s="551"/>
      <c r="AB126" s="551"/>
      <c r="AC126" s="551"/>
      <c r="AD126" s="551"/>
      <c r="AE126" s="551"/>
      <c r="AF126" s="552"/>
      <c r="AG126" s="551"/>
      <c r="AH126" s="551"/>
      <c r="AI126" s="552"/>
    </row>
    <row r="127" spans="1:88" x14ac:dyDescent="0.35">
      <c r="A127" s="550"/>
      <c r="B127" s="551"/>
      <c r="C127" s="552"/>
      <c r="D127" s="551"/>
      <c r="E127" s="551"/>
      <c r="F127" s="551"/>
      <c r="G127" s="551"/>
      <c r="H127" s="551"/>
      <c r="I127" s="551"/>
      <c r="J127" s="551"/>
      <c r="K127" s="552"/>
      <c r="L127" s="551"/>
      <c r="M127" s="551"/>
      <c r="N127" s="551"/>
      <c r="O127" s="551"/>
      <c r="P127" s="551"/>
      <c r="Q127" s="551"/>
      <c r="R127" s="552"/>
      <c r="S127" s="551"/>
      <c r="T127" s="551"/>
      <c r="U127" s="551"/>
      <c r="V127" s="551"/>
      <c r="W127" s="551"/>
      <c r="X127" s="551"/>
      <c r="Y127" s="552"/>
      <c r="Z127" s="551"/>
      <c r="AA127" s="551"/>
      <c r="AB127" s="551"/>
      <c r="AC127" s="551"/>
      <c r="AD127" s="551"/>
      <c r="AE127" s="551"/>
      <c r="AF127" s="552"/>
      <c r="AG127" s="551"/>
      <c r="AH127" s="551"/>
      <c r="AI127" s="552"/>
    </row>
    <row r="128" spans="1:88" x14ac:dyDescent="0.35">
      <c r="A128" s="550"/>
      <c r="B128" s="551"/>
      <c r="C128" s="552"/>
      <c r="D128" s="551"/>
      <c r="E128" s="551"/>
      <c r="F128" s="551"/>
      <c r="G128" s="551"/>
      <c r="H128" s="551"/>
      <c r="I128" s="551"/>
      <c r="J128" s="551"/>
      <c r="K128" s="552"/>
      <c r="L128" s="551"/>
      <c r="M128" s="551"/>
      <c r="N128" s="551"/>
      <c r="O128" s="551"/>
      <c r="P128" s="551"/>
      <c r="Q128" s="551"/>
      <c r="R128" s="552"/>
      <c r="S128" s="551"/>
      <c r="T128" s="551"/>
      <c r="U128" s="551"/>
      <c r="V128" s="551"/>
      <c r="W128" s="551"/>
      <c r="X128" s="551"/>
      <c r="Y128" s="552"/>
      <c r="Z128" s="551"/>
      <c r="AA128" s="551"/>
      <c r="AB128" s="551"/>
      <c r="AC128" s="551"/>
      <c r="AD128" s="551"/>
      <c r="AE128" s="551"/>
      <c r="AF128" s="552"/>
      <c r="AG128" s="551"/>
      <c r="AH128" s="551"/>
      <c r="AI128" s="552"/>
    </row>
    <row r="129" spans="1:35" x14ac:dyDescent="0.35">
      <c r="A129" s="550"/>
      <c r="B129" s="551"/>
      <c r="C129" s="552"/>
      <c r="D129" s="551"/>
      <c r="E129" s="551"/>
      <c r="F129" s="551"/>
      <c r="G129" s="551"/>
      <c r="H129" s="551"/>
      <c r="I129" s="551"/>
      <c r="J129" s="551"/>
      <c r="K129" s="552"/>
      <c r="L129" s="551"/>
      <c r="M129" s="551"/>
      <c r="N129" s="551"/>
      <c r="O129" s="551"/>
      <c r="P129" s="551"/>
      <c r="Q129" s="551"/>
      <c r="R129" s="552"/>
      <c r="S129" s="551"/>
      <c r="T129" s="551"/>
      <c r="U129" s="551"/>
      <c r="V129" s="551"/>
      <c r="W129" s="551"/>
      <c r="X129" s="551"/>
      <c r="Y129" s="552"/>
      <c r="Z129" s="551"/>
      <c r="AA129" s="551"/>
      <c r="AB129" s="551"/>
      <c r="AC129" s="551"/>
      <c r="AD129" s="551"/>
      <c r="AE129" s="551"/>
      <c r="AF129" s="552"/>
      <c r="AG129" s="551"/>
      <c r="AH129" s="551"/>
      <c r="AI129" s="552"/>
    </row>
    <row r="130" spans="1:35" x14ac:dyDescent="0.35">
      <c r="A130" s="550"/>
      <c r="B130" s="551"/>
      <c r="C130" s="552"/>
      <c r="D130" s="551"/>
      <c r="E130" s="551"/>
      <c r="F130" s="551"/>
      <c r="G130" s="551"/>
      <c r="H130" s="551"/>
      <c r="I130" s="551"/>
      <c r="J130" s="551"/>
      <c r="K130" s="552"/>
      <c r="L130" s="551"/>
      <c r="M130" s="551"/>
      <c r="N130" s="551"/>
      <c r="O130" s="551"/>
      <c r="P130" s="551"/>
      <c r="Q130" s="551"/>
      <c r="R130" s="552"/>
      <c r="S130" s="551"/>
      <c r="T130" s="551"/>
      <c r="U130" s="551"/>
      <c r="V130" s="551"/>
      <c r="W130" s="551"/>
      <c r="X130" s="551"/>
      <c r="Y130" s="552"/>
      <c r="Z130" s="551"/>
      <c r="AA130" s="551"/>
      <c r="AB130" s="551"/>
      <c r="AC130" s="551"/>
      <c r="AD130" s="551"/>
      <c r="AE130" s="551"/>
      <c r="AF130" s="552"/>
      <c r="AG130" s="551"/>
      <c r="AH130" s="551"/>
      <c r="AI130" s="552"/>
    </row>
    <row r="131" spans="1:35" x14ac:dyDescent="0.35">
      <c r="A131" s="550"/>
      <c r="B131" s="551"/>
      <c r="C131" s="552"/>
      <c r="D131" s="551"/>
      <c r="E131" s="551"/>
      <c r="F131" s="551"/>
      <c r="G131" s="551"/>
      <c r="H131" s="551"/>
      <c r="I131" s="551"/>
      <c r="J131" s="551"/>
      <c r="K131" s="552"/>
      <c r="L131" s="551"/>
      <c r="M131" s="551"/>
      <c r="N131" s="551"/>
      <c r="O131" s="551"/>
      <c r="P131" s="551"/>
      <c r="Q131" s="551"/>
      <c r="R131" s="552"/>
      <c r="S131" s="551"/>
      <c r="T131" s="551"/>
      <c r="U131" s="551"/>
      <c r="V131" s="551"/>
      <c r="W131" s="551"/>
      <c r="X131" s="551"/>
      <c r="Y131" s="552"/>
      <c r="Z131" s="551"/>
      <c r="AA131" s="551"/>
      <c r="AB131" s="551"/>
      <c r="AC131" s="551"/>
      <c r="AD131" s="551"/>
      <c r="AE131" s="551"/>
      <c r="AF131" s="552"/>
      <c r="AG131" s="551"/>
      <c r="AH131" s="551"/>
      <c r="AI131" s="552"/>
    </row>
    <row r="132" spans="1:35" x14ac:dyDescent="0.35">
      <c r="A132" s="550"/>
      <c r="B132" s="551"/>
      <c r="C132" s="552"/>
      <c r="D132" s="551"/>
      <c r="E132" s="551"/>
      <c r="F132" s="551"/>
      <c r="G132" s="551"/>
      <c r="H132" s="551"/>
      <c r="I132" s="551"/>
      <c r="J132" s="551"/>
      <c r="K132" s="552"/>
      <c r="L132" s="551"/>
      <c r="M132" s="551"/>
      <c r="N132" s="551"/>
      <c r="O132" s="551"/>
      <c r="P132" s="551"/>
      <c r="Q132" s="551"/>
      <c r="R132" s="552"/>
      <c r="S132" s="551"/>
      <c r="T132" s="551"/>
      <c r="U132" s="551"/>
      <c r="V132" s="551"/>
      <c r="W132" s="551"/>
      <c r="X132" s="551"/>
      <c r="Y132" s="552"/>
      <c r="Z132" s="551"/>
      <c r="AA132" s="551"/>
      <c r="AB132" s="551"/>
      <c r="AC132" s="551"/>
      <c r="AD132" s="551"/>
      <c r="AE132" s="551"/>
      <c r="AF132" s="552"/>
      <c r="AG132" s="551"/>
      <c r="AH132" s="551"/>
      <c r="AI132" s="552"/>
    </row>
    <row r="133" spans="1:35" x14ac:dyDescent="0.35">
      <c r="A133" s="550"/>
      <c r="B133" s="551"/>
      <c r="C133" s="552"/>
      <c r="D133" s="551"/>
      <c r="E133" s="551"/>
      <c r="F133" s="551"/>
      <c r="G133" s="551"/>
      <c r="H133" s="551"/>
      <c r="I133" s="551"/>
      <c r="J133" s="551"/>
      <c r="K133" s="552"/>
      <c r="L133" s="551"/>
      <c r="M133" s="551"/>
      <c r="N133" s="551"/>
      <c r="O133" s="551"/>
      <c r="P133" s="551"/>
      <c r="Q133" s="551"/>
      <c r="R133" s="552"/>
      <c r="S133" s="551"/>
      <c r="T133" s="551"/>
      <c r="U133" s="551"/>
      <c r="V133" s="551"/>
      <c r="W133" s="551"/>
      <c r="X133" s="551"/>
      <c r="Y133" s="552"/>
      <c r="Z133" s="551"/>
      <c r="AA133" s="551"/>
      <c r="AB133" s="551"/>
      <c r="AC133" s="551"/>
      <c r="AD133" s="551"/>
      <c r="AE133" s="551"/>
      <c r="AF133" s="552"/>
      <c r="AG133" s="551"/>
      <c r="AH133" s="551"/>
      <c r="AI133" s="552"/>
    </row>
    <row r="134" spans="1:35" x14ac:dyDescent="0.35">
      <c r="A134" s="550"/>
      <c r="B134" s="551"/>
      <c r="C134" s="552"/>
      <c r="D134" s="551"/>
      <c r="E134" s="551"/>
      <c r="F134" s="551"/>
      <c r="G134" s="551"/>
      <c r="H134" s="551"/>
      <c r="I134" s="551"/>
      <c r="J134" s="551"/>
      <c r="K134" s="552"/>
      <c r="L134" s="551"/>
      <c r="M134" s="551"/>
      <c r="N134" s="551"/>
      <c r="O134" s="551"/>
      <c r="P134" s="551"/>
      <c r="Q134" s="551"/>
      <c r="R134" s="552"/>
      <c r="S134" s="551"/>
      <c r="T134" s="551"/>
      <c r="U134" s="551"/>
      <c r="V134" s="551"/>
      <c r="W134" s="551"/>
      <c r="X134" s="551"/>
      <c r="Y134" s="552"/>
      <c r="Z134" s="551"/>
      <c r="AA134" s="551"/>
      <c r="AB134" s="551"/>
      <c r="AC134" s="551"/>
      <c r="AD134" s="551"/>
      <c r="AE134" s="551"/>
      <c r="AF134" s="552"/>
      <c r="AG134" s="551"/>
      <c r="AH134" s="551"/>
      <c r="AI134" s="552"/>
    </row>
    <row r="135" spans="1:35" x14ac:dyDescent="0.35">
      <c r="A135" s="550"/>
      <c r="B135" s="551"/>
      <c r="C135" s="552"/>
      <c r="D135" s="551"/>
      <c r="E135" s="551"/>
      <c r="F135" s="551"/>
      <c r="G135" s="551"/>
      <c r="H135" s="551"/>
      <c r="I135" s="551"/>
      <c r="J135" s="551"/>
      <c r="K135" s="552"/>
      <c r="L135" s="551"/>
      <c r="M135" s="551"/>
      <c r="N135" s="551"/>
      <c r="O135" s="551"/>
      <c r="P135" s="551"/>
      <c r="Q135" s="551"/>
      <c r="R135" s="552"/>
      <c r="S135" s="551"/>
      <c r="T135" s="551"/>
      <c r="U135" s="551"/>
      <c r="V135" s="551"/>
      <c r="W135" s="551"/>
      <c r="X135" s="551"/>
      <c r="Y135" s="552"/>
      <c r="Z135" s="551"/>
      <c r="AA135" s="551"/>
      <c r="AB135" s="551"/>
      <c r="AC135" s="551"/>
      <c r="AD135" s="551"/>
      <c r="AE135" s="551"/>
      <c r="AF135" s="552"/>
      <c r="AG135" s="551"/>
      <c r="AH135" s="551"/>
      <c r="AI135" s="552"/>
    </row>
    <row r="136" spans="1:35" x14ac:dyDescent="0.35">
      <c r="A136" s="550"/>
      <c r="B136" s="551"/>
      <c r="C136" s="552"/>
      <c r="D136" s="551"/>
      <c r="E136" s="551"/>
      <c r="F136" s="551"/>
      <c r="G136" s="551"/>
      <c r="H136" s="551"/>
      <c r="I136" s="551"/>
      <c r="J136" s="551"/>
      <c r="K136" s="552"/>
      <c r="L136" s="551"/>
      <c r="M136" s="551"/>
      <c r="N136" s="551"/>
      <c r="O136" s="551"/>
      <c r="P136" s="551"/>
      <c r="Q136" s="551"/>
      <c r="R136" s="552"/>
      <c r="S136" s="551"/>
      <c r="T136" s="551"/>
      <c r="U136" s="551"/>
      <c r="V136" s="551"/>
      <c r="W136" s="551"/>
      <c r="X136" s="551"/>
      <c r="Y136" s="552"/>
      <c r="Z136" s="551"/>
      <c r="AA136" s="551"/>
      <c r="AB136" s="551"/>
      <c r="AC136" s="551"/>
      <c r="AD136" s="551"/>
      <c r="AE136" s="551"/>
      <c r="AF136" s="552"/>
      <c r="AG136" s="551"/>
      <c r="AH136" s="551"/>
      <c r="AI136" s="552"/>
    </row>
    <row r="137" spans="1:35" x14ac:dyDescent="0.35">
      <c r="A137" s="550"/>
      <c r="B137" s="551"/>
      <c r="C137" s="552"/>
      <c r="D137" s="551"/>
      <c r="E137" s="551"/>
      <c r="F137" s="551"/>
      <c r="G137" s="551"/>
      <c r="H137" s="551"/>
      <c r="I137" s="551"/>
      <c r="J137" s="551"/>
      <c r="K137" s="552"/>
      <c r="L137" s="551"/>
      <c r="M137" s="551"/>
      <c r="N137" s="551"/>
      <c r="O137" s="551"/>
      <c r="P137" s="551"/>
      <c r="Q137" s="551"/>
      <c r="R137" s="552"/>
      <c r="S137" s="551"/>
      <c r="T137" s="551"/>
      <c r="U137" s="551"/>
      <c r="V137" s="551"/>
      <c r="W137" s="551"/>
      <c r="X137" s="551"/>
      <c r="Y137" s="552"/>
      <c r="Z137" s="551"/>
      <c r="AA137" s="551"/>
      <c r="AB137" s="551"/>
      <c r="AC137" s="551"/>
      <c r="AD137" s="551"/>
      <c r="AE137" s="551"/>
      <c r="AF137" s="552"/>
      <c r="AG137" s="551"/>
      <c r="AH137" s="551"/>
      <c r="AI137" s="552"/>
    </row>
    <row r="138" spans="1:35" x14ac:dyDescent="0.35">
      <c r="A138" s="550"/>
      <c r="B138" s="551"/>
      <c r="C138" s="552"/>
      <c r="D138" s="551"/>
      <c r="E138" s="551"/>
      <c r="F138" s="551"/>
      <c r="G138" s="551"/>
      <c r="H138" s="551"/>
      <c r="I138" s="551"/>
      <c r="J138" s="551"/>
      <c r="K138" s="552"/>
      <c r="L138" s="551"/>
      <c r="M138" s="551"/>
      <c r="N138" s="551"/>
      <c r="O138" s="551"/>
      <c r="P138" s="551"/>
      <c r="Q138" s="551"/>
      <c r="R138" s="552"/>
      <c r="S138" s="551"/>
      <c r="T138" s="551"/>
      <c r="U138" s="551"/>
      <c r="V138" s="551"/>
      <c r="W138" s="551"/>
      <c r="X138" s="551"/>
      <c r="Y138" s="552"/>
      <c r="Z138" s="551"/>
      <c r="AA138" s="551"/>
      <c r="AB138" s="551"/>
      <c r="AC138" s="551"/>
      <c r="AD138" s="551"/>
      <c r="AE138" s="551"/>
      <c r="AF138" s="552"/>
      <c r="AG138" s="551"/>
      <c r="AH138" s="551"/>
      <c r="AI138" s="552"/>
    </row>
    <row r="139" spans="1:35" x14ac:dyDescent="0.35">
      <c r="A139" s="550"/>
      <c r="B139" s="551"/>
      <c r="C139" s="552"/>
      <c r="D139" s="551"/>
      <c r="E139" s="551"/>
      <c r="F139" s="551"/>
      <c r="G139" s="551"/>
      <c r="H139" s="551"/>
      <c r="I139" s="551"/>
      <c r="J139" s="551"/>
      <c r="K139" s="552"/>
      <c r="L139" s="551"/>
      <c r="M139" s="551"/>
      <c r="N139" s="551"/>
      <c r="O139" s="551"/>
      <c r="P139" s="551"/>
      <c r="Q139" s="551"/>
      <c r="R139" s="552"/>
      <c r="S139" s="551"/>
      <c r="T139" s="551"/>
      <c r="U139" s="551"/>
      <c r="V139" s="551"/>
      <c r="W139" s="551"/>
      <c r="X139" s="551"/>
      <c r="Y139" s="552"/>
      <c r="Z139" s="551"/>
      <c r="AA139" s="551"/>
      <c r="AB139" s="551"/>
      <c r="AC139" s="551"/>
      <c r="AD139" s="551"/>
      <c r="AE139" s="551"/>
      <c r="AF139" s="552"/>
      <c r="AG139" s="551"/>
      <c r="AH139" s="551"/>
      <c r="AI139" s="552"/>
    </row>
    <row r="140" spans="1:35" x14ac:dyDescent="0.35">
      <c r="A140" s="550"/>
      <c r="B140" s="551"/>
      <c r="C140" s="552"/>
      <c r="D140" s="551"/>
      <c r="E140" s="551"/>
      <c r="F140" s="551"/>
      <c r="G140" s="551"/>
      <c r="H140" s="551"/>
      <c r="I140" s="551"/>
      <c r="J140" s="551"/>
      <c r="K140" s="552"/>
      <c r="L140" s="551"/>
      <c r="M140" s="551"/>
      <c r="N140" s="551"/>
      <c r="O140" s="551"/>
      <c r="P140" s="551"/>
      <c r="Q140" s="551"/>
      <c r="R140" s="552"/>
      <c r="S140" s="551"/>
      <c r="T140" s="551"/>
      <c r="U140" s="551"/>
      <c r="V140" s="551"/>
      <c r="W140" s="551"/>
      <c r="X140" s="551"/>
      <c r="Y140" s="552"/>
      <c r="Z140" s="551"/>
      <c r="AA140" s="551"/>
      <c r="AB140" s="551"/>
      <c r="AC140" s="551"/>
      <c r="AD140" s="551"/>
      <c r="AE140" s="551"/>
      <c r="AF140" s="552"/>
      <c r="AG140" s="551"/>
      <c r="AH140" s="551"/>
      <c r="AI140" s="552"/>
    </row>
    <row r="141" spans="1:35" x14ac:dyDescent="0.35">
      <c r="A141" s="550"/>
      <c r="B141" s="551"/>
      <c r="C141" s="552"/>
      <c r="D141" s="551"/>
      <c r="E141" s="551"/>
      <c r="F141" s="551"/>
      <c r="G141" s="551"/>
      <c r="H141" s="551"/>
      <c r="I141" s="551"/>
      <c r="J141" s="551"/>
      <c r="K141" s="552"/>
      <c r="L141" s="551"/>
      <c r="M141" s="551"/>
      <c r="N141" s="551"/>
      <c r="O141" s="551"/>
      <c r="P141" s="551"/>
      <c r="Q141" s="551"/>
      <c r="R141" s="552"/>
      <c r="S141" s="551"/>
      <c r="T141" s="551"/>
      <c r="U141" s="551"/>
      <c r="V141" s="551"/>
      <c r="W141" s="551"/>
      <c r="X141" s="551"/>
      <c r="Y141" s="552"/>
      <c r="Z141" s="551"/>
      <c r="AA141" s="551"/>
      <c r="AB141" s="551"/>
      <c r="AC141" s="551"/>
      <c r="AD141" s="551"/>
      <c r="AE141" s="551"/>
      <c r="AF141" s="552"/>
      <c r="AG141" s="551"/>
      <c r="AH141" s="551"/>
      <c r="AI141" s="552"/>
    </row>
    <row r="142" spans="1:35" x14ac:dyDescent="0.35">
      <c r="A142" s="550"/>
      <c r="B142" s="551"/>
      <c r="C142" s="552"/>
      <c r="D142" s="551"/>
      <c r="E142" s="551"/>
      <c r="F142" s="551"/>
      <c r="G142" s="551"/>
      <c r="H142" s="551"/>
      <c r="I142" s="551"/>
      <c r="J142" s="551"/>
      <c r="K142" s="552"/>
      <c r="L142" s="551"/>
      <c r="M142" s="551"/>
      <c r="N142" s="551"/>
      <c r="O142" s="551"/>
      <c r="P142" s="551"/>
      <c r="Q142" s="551"/>
      <c r="R142" s="552"/>
      <c r="S142" s="551"/>
      <c r="T142" s="551"/>
      <c r="U142" s="551"/>
      <c r="V142" s="551"/>
      <c r="W142" s="551"/>
      <c r="X142" s="551"/>
      <c r="Y142" s="552"/>
      <c r="Z142" s="551"/>
      <c r="AA142" s="551"/>
      <c r="AB142" s="551"/>
      <c r="AC142" s="551"/>
      <c r="AD142" s="551"/>
      <c r="AE142" s="551"/>
      <c r="AF142" s="552"/>
      <c r="AG142" s="551"/>
      <c r="AH142" s="551"/>
      <c r="AI142" s="552"/>
    </row>
    <row r="143" spans="1:35" x14ac:dyDescent="0.35">
      <c r="A143" s="550"/>
      <c r="B143" s="551"/>
      <c r="C143" s="552"/>
      <c r="D143" s="551"/>
      <c r="E143" s="551"/>
      <c r="F143" s="551"/>
      <c r="G143" s="551"/>
      <c r="H143" s="551"/>
      <c r="I143" s="551"/>
      <c r="J143" s="551"/>
      <c r="K143" s="552"/>
      <c r="L143" s="551"/>
      <c r="M143" s="551"/>
      <c r="N143" s="551"/>
      <c r="O143" s="551"/>
      <c r="P143" s="551"/>
      <c r="Q143" s="551"/>
      <c r="R143" s="552"/>
      <c r="S143" s="551"/>
      <c r="T143" s="551"/>
      <c r="U143" s="551"/>
      <c r="V143" s="551"/>
      <c r="W143" s="551"/>
      <c r="X143" s="551"/>
      <c r="Y143" s="552"/>
      <c r="Z143" s="551"/>
      <c r="AA143" s="551"/>
      <c r="AB143" s="551"/>
      <c r="AC143" s="551"/>
      <c r="AD143" s="551"/>
      <c r="AE143" s="551"/>
      <c r="AF143" s="552"/>
      <c r="AG143" s="551"/>
      <c r="AH143" s="551"/>
      <c r="AI143" s="552"/>
    </row>
    <row r="144" spans="1:35" x14ac:dyDescent="0.35">
      <c r="A144" s="550"/>
      <c r="B144" s="551"/>
      <c r="C144" s="552"/>
      <c r="D144" s="551"/>
      <c r="E144" s="551"/>
      <c r="F144" s="551"/>
      <c r="G144" s="551"/>
      <c r="H144" s="551"/>
      <c r="I144" s="551"/>
      <c r="J144" s="551"/>
      <c r="K144" s="552"/>
      <c r="L144" s="551"/>
      <c r="M144" s="551"/>
      <c r="N144" s="551"/>
      <c r="O144" s="551"/>
      <c r="P144" s="551"/>
      <c r="Q144" s="551"/>
      <c r="R144" s="552"/>
      <c r="S144" s="551"/>
      <c r="T144" s="551"/>
      <c r="U144" s="551"/>
      <c r="V144" s="551"/>
      <c r="W144" s="551"/>
      <c r="X144" s="551"/>
      <c r="Y144" s="552"/>
      <c r="Z144" s="551"/>
      <c r="AA144" s="551"/>
      <c r="AB144" s="551"/>
      <c r="AC144" s="551"/>
      <c r="AD144" s="551"/>
      <c r="AE144" s="551"/>
      <c r="AF144" s="552"/>
      <c r="AG144" s="551"/>
      <c r="AH144" s="551"/>
      <c r="AI144" s="552"/>
    </row>
    <row r="145" spans="1:35" x14ac:dyDescent="0.35">
      <c r="A145" s="550"/>
      <c r="B145" s="551"/>
      <c r="C145" s="552"/>
      <c r="D145" s="551"/>
      <c r="E145" s="551"/>
      <c r="F145" s="551"/>
      <c r="G145" s="551"/>
      <c r="H145" s="551"/>
      <c r="I145" s="551"/>
      <c r="J145" s="551"/>
      <c r="K145" s="552"/>
      <c r="L145" s="551"/>
      <c r="M145" s="551"/>
      <c r="N145" s="551"/>
      <c r="O145" s="551"/>
      <c r="P145" s="551"/>
      <c r="Q145" s="551"/>
      <c r="R145" s="552"/>
      <c r="S145" s="551"/>
      <c r="T145" s="551"/>
      <c r="U145" s="551"/>
      <c r="V145" s="551"/>
      <c r="W145" s="551"/>
      <c r="X145" s="551"/>
      <c r="Y145" s="552"/>
      <c r="Z145" s="551"/>
      <c r="AA145" s="551"/>
      <c r="AB145" s="551"/>
      <c r="AC145" s="551"/>
      <c r="AD145" s="551"/>
      <c r="AE145" s="551"/>
      <c r="AF145" s="552"/>
      <c r="AG145" s="551"/>
      <c r="AH145" s="551"/>
      <c r="AI145" s="552"/>
    </row>
    <row r="146" spans="1:35" x14ac:dyDescent="0.35">
      <c r="A146" s="550"/>
      <c r="B146" s="551"/>
      <c r="C146" s="552"/>
      <c r="D146" s="551"/>
      <c r="E146" s="551"/>
      <c r="F146" s="551"/>
      <c r="G146" s="551"/>
      <c r="H146" s="551"/>
      <c r="I146" s="551"/>
      <c r="J146" s="551"/>
      <c r="K146" s="552"/>
      <c r="L146" s="551"/>
      <c r="M146" s="551"/>
      <c r="N146" s="551"/>
      <c r="O146" s="551"/>
      <c r="P146" s="551"/>
      <c r="Q146" s="551"/>
      <c r="R146" s="552"/>
      <c r="S146" s="551"/>
      <c r="T146" s="551"/>
      <c r="U146" s="551"/>
      <c r="V146" s="551"/>
      <c r="W146" s="551"/>
      <c r="X146" s="551"/>
      <c r="Y146" s="552"/>
      <c r="Z146" s="551"/>
      <c r="AA146" s="551"/>
      <c r="AB146" s="551"/>
      <c r="AC146" s="551"/>
      <c r="AD146" s="551"/>
      <c r="AE146" s="551"/>
      <c r="AF146" s="552"/>
      <c r="AG146" s="551"/>
      <c r="AH146" s="551"/>
      <c r="AI146" s="552"/>
    </row>
    <row r="147" spans="1:35" x14ac:dyDescent="0.35">
      <c r="A147" s="550"/>
      <c r="B147" s="551"/>
      <c r="C147" s="552"/>
      <c r="D147" s="551"/>
      <c r="E147" s="551"/>
      <c r="F147" s="551"/>
      <c r="G147" s="551"/>
      <c r="H147" s="551"/>
      <c r="I147" s="551"/>
      <c r="J147" s="551"/>
      <c r="K147" s="552"/>
      <c r="L147" s="551"/>
      <c r="M147" s="551"/>
      <c r="N147" s="551"/>
      <c r="O147" s="551"/>
      <c r="P147" s="551"/>
      <c r="Q147" s="551"/>
      <c r="R147" s="552"/>
      <c r="S147" s="551"/>
      <c r="T147" s="551"/>
      <c r="U147" s="551"/>
      <c r="V147" s="551"/>
      <c r="W147" s="551"/>
      <c r="X147" s="551"/>
      <c r="Y147" s="552"/>
      <c r="Z147" s="551"/>
      <c r="AA147" s="551"/>
      <c r="AB147" s="551"/>
      <c r="AC147" s="551"/>
      <c r="AD147" s="551"/>
      <c r="AE147" s="551"/>
      <c r="AF147" s="552"/>
      <c r="AG147" s="551"/>
      <c r="AH147" s="551"/>
      <c r="AI147" s="552"/>
    </row>
    <row r="148" spans="1:35" x14ac:dyDescent="0.35">
      <c r="A148" s="550"/>
      <c r="B148" s="551"/>
      <c r="C148" s="552"/>
      <c r="D148" s="551"/>
      <c r="E148" s="551"/>
      <c r="F148" s="551"/>
      <c r="G148" s="551"/>
      <c r="H148" s="551"/>
      <c r="I148" s="551"/>
      <c r="J148" s="551"/>
      <c r="K148" s="552"/>
      <c r="L148" s="551"/>
      <c r="M148" s="551"/>
      <c r="N148" s="551"/>
      <c r="O148" s="551"/>
      <c r="P148" s="551"/>
      <c r="Q148" s="551"/>
      <c r="R148" s="552"/>
      <c r="S148" s="551"/>
      <c r="T148" s="551"/>
      <c r="U148" s="551"/>
      <c r="V148" s="551"/>
      <c r="W148" s="551"/>
      <c r="X148" s="551"/>
      <c r="Y148" s="552"/>
      <c r="Z148" s="551"/>
      <c r="AA148" s="551"/>
      <c r="AB148" s="551"/>
      <c r="AC148" s="551"/>
      <c r="AD148" s="551"/>
      <c r="AE148" s="551"/>
      <c r="AF148" s="552"/>
      <c r="AG148" s="551"/>
      <c r="AH148" s="551"/>
      <c r="AI148" s="552"/>
    </row>
    <row r="149" spans="1:35" x14ac:dyDescent="0.35">
      <c r="A149" s="550"/>
      <c r="B149" s="551"/>
      <c r="C149" s="552"/>
      <c r="D149" s="551"/>
      <c r="E149" s="551"/>
      <c r="F149" s="551"/>
      <c r="G149" s="551"/>
      <c r="H149" s="551"/>
      <c r="I149" s="551"/>
      <c r="J149" s="551"/>
      <c r="K149" s="552"/>
      <c r="L149" s="551"/>
      <c r="M149" s="551"/>
      <c r="N149" s="551"/>
      <c r="O149" s="551"/>
      <c r="P149" s="551"/>
      <c r="Q149" s="551"/>
      <c r="R149" s="552"/>
      <c r="S149" s="551"/>
      <c r="T149" s="551"/>
      <c r="U149" s="551"/>
      <c r="V149" s="551"/>
      <c r="W149" s="551"/>
      <c r="X149" s="551"/>
      <c r="Y149" s="552"/>
      <c r="Z149" s="551"/>
      <c r="AA149" s="551"/>
      <c r="AB149" s="551"/>
      <c r="AC149" s="551"/>
      <c r="AD149" s="551"/>
      <c r="AE149" s="551"/>
      <c r="AF149" s="552"/>
      <c r="AG149" s="551"/>
      <c r="AH149" s="551"/>
      <c r="AI149" s="552"/>
    </row>
    <row r="150" spans="1:35" x14ac:dyDescent="0.35">
      <c r="A150" s="550"/>
      <c r="B150" s="551"/>
      <c r="C150" s="552"/>
      <c r="D150" s="551"/>
      <c r="E150" s="551"/>
      <c r="F150" s="551"/>
      <c r="G150" s="551"/>
      <c r="H150" s="551"/>
      <c r="I150" s="551"/>
      <c r="J150" s="551"/>
      <c r="K150" s="552"/>
      <c r="L150" s="551"/>
      <c r="M150" s="551"/>
      <c r="N150" s="551"/>
      <c r="O150" s="551"/>
      <c r="P150" s="551"/>
      <c r="Q150" s="551"/>
      <c r="R150" s="552"/>
      <c r="S150" s="551"/>
      <c r="T150" s="551"/>
      <c r="U150" s="551"/>
      <c r="V150" s="551"/>
      <c r="W150" s="551"/>
      <c r="X150" s="551"/>
      <c r="Y150" s="552"/>
      <c r="Z150" s="551"/>
      <c r="AA150" s="551"/>
      <c r="AB150" s="551"/>
      <c r="AC150" s="551"/>
      <c r="AD150" s="551"/>
      <c r="AE150" s="551"/>
      <c r="AF150" s="552"/>
      <c r="AG150" s="551"/>
      <c r="AH150" s="551"/>
      <c r="AI150" s="552"/>
    </row>
    <row r="151" spans="1:35" x14ac:dyDescent="0.35">
      <c r="A151" s="550"/>
      <c r="B151" s="551"/>
      <c r="C151" s="552"/>
      <c r="D151" s="551"/>
      <c r="E151" s="551"/>
      <c r="F151" s="551"/>
      <c r="G151" s="551"/>
      <c r="H151" s="551"/>
      <c r="I151" s="551"/>
      <c r="J151" s="551"/>
      <c r="K151" s="552"/>
      <c r="L151" s="551"/>
      <c r="M151" s="551"/>
      <c r="N151" s="551"/>
      <c r="O151" s="551"/>
      <c r="P151" s="551"/>
      <c r="Q151" s="551"/>
      <c r="R151" s="552"/>
      <c r="S151" s="551"/>
      <c r="T151" s="551"/>
      <c r="U151" s="551"/>
      <c r="V151" s="551"/>
      <c r="W151" s="551"/>
      <c r="X151" s="551"/>
      <c r="Y151" s="552"/>
      <c r="Z151" s="551"/>
      <c r="AA151" s="551"/>
      <c r="AB151" s="551"/>
      <c r="AC151" s="551"/>
      <c r="AD151" s="551"/>
      <c r="AE151" s="551"/>
      <c r="AF151" s="552"/>
      <c r="AG151" s="551"/>
      <c r="AH151" s="551"/>
      <c r="AI151" s="552"/>
    </row>
    <row r="152" spans="1:35" x14ac:dyDescent="0.35">
      <c r="A152" s="550"/>
      <c r="B152" s="551"/>
      <c r="C152" s="552"/>
      <c r="D152" s="551"/>
      <c r="E152" s="551"/>
      <c r="F152" s="551"/>
      <c r="G152" s="551"/>
      <c r="H152" s="551"/>
      <c r="I152" s="551"/>
      <c r="J152" s="551"/>
      <c r="K152" s="552"/>
      <c r="L152" s="551"/>
      <c r="M152" s="551"/>
      <c r="N152" s="551"/>
      <c r="O152" s="551"/>
      <c r="P152" s="551"/>
      <c r="Q152" s="551"/>
      <c r="R152" s="552"/>
      <c r="S152" s="551"/>
      <c r="T152" s="551"/>
      <c r="U152" s="551"/>
      <c r="V152" s="551"/>
      <c r="W152" s="551"/>
      <c r="X152" s="551"/>
      <c r="Y152" s="552"/>
      <c r="Z152" s="551"/>
      <c r="AA152" s="551"/>
      <c r="AB152" s="551"/>
      <c r="AC152" s="551"/>
      <c r="AD152" s="551"/>
      <c r="AE152" s="551"/>
      <c r="AF152" s="552"/>
      <c r="AG152" s="551"/>
      <c r="AH152" s="551"/>
      <c r="AI152" s="552"/>
    </row>
    <row r="153" spans="1:35" x14ac:dyDescent="0.35">
      <c r="A153" s="550"/>
      <c r="B153" s="551"/>
      <c r="C153" s="552"/>
      <c r="D153" s="551"/>
      <c r="E153" s="551"/>
      <c r="F153" s="551"/>
      <c r="G153" s="551"/>
      <c r="H153" s="551"/>
      <c r="I153" s="551"/>
      <c r="J153" s="551"/>
      <c r="K153" s="552"/>
      <c r="L153" s="551"/>
      <c r="M153" s="551"/>
      <c r="N153" s="551"/>
      <c r="O153" s="551"/>
      <c r="P153" s="551"/>
      <c r="Q153" s="551"/>
      <c r="R153" s="552"/>
      <c r="S153" s="551"/>
      <c r="T153" s="551"/>
      <c r="U153" s="551"/>
      <c r="V153" s="551"/>
      <c r="W153" s="551"/>
      <c r="X153" s="551"/>
      <c r="Y153" s="552"/>
      <c r="Z153" s="551"/>
      <c r="AA153" s="551"/>
      <c r="AB153" s="551"/>
      <c r="AC153" s="551"/>
      <c r="AD153" s="551"/>
      <c r="AE153" s="551"/>
      <c r="AF153" s="552"/>
      <c r="AG153" s="551"/>
      <c r="AH153" s="551"/>
      <c r="AI153" s="552"/>
    </row>
    <row r="154" spans="1:35" x14ac:dyDescent="0.35">
      <c r="A154" s="550"/>
      <c r="B154" s="551"/>
      <c r="C154" s="552"/>
      <c r="D154" s="551"/>
      <c r="E154" s="551"/>
      <c r="F154" s="551"/>
      <c r="G154" s="551"/>
      <c r="H154" s="551"/>
      <c r="I154" s="551"/>
      <c r="J154" s="551"/>
      <c r="K154" s="552"/>
      <c r="L154" s="551"/>
      <c r="M154" s="551"/>
      <c r="N154" s="551"/>
      <c r="O154" s="551"/>
      <c r="P154" s="551"/>
      <c r="Q154" s="551"/>
      <c r="R154" s="552"/>
      <c r="S154" s="551"/>
      <c r="T154" s="551"/>
      <c r="U154" s="551"/>
      <c r="V154" s="551"/>
      <c r="W154" s="551"/>
      <c r="X154" s="551"/>
      <c r="Y154" s="552"/>
      <c r="Z154" s="551"/>
      <c r="AA154" s="551"/>
      <c r="AB154" s="551"/>
      <c r="AC154" s="551"/>
      <c r="AD154" s="551"/>
      <c r="AE154" s="551"/>
      <c r="AF154" s="552"/>
      <c r="AG154" s="551"/>
      <c r="AH154" s="551"/>
      <c r="AI154" s="552"/>
    </row>
    <row r="155" spans="1:35" x14ac:dyDescent="0.35">
      <c r="A155" s="550"/>
      <c r="B155" s="551"/>
      <c r="C155" s="552"/>
      <c r="D155" s="551"/>
      <c r="E155" s="551"/>
      <c r="F155" s="551"/>
      <c r="G155" s="551"/>
      <c r="H155" s="551"/>
      <c r="I155" s="551"/>
      <c r="J155" s="551"/>
      <c r="K155" s="552"/>
      <c r="L155" s="551"/>
      <c r="M155" s="551"/>
      <c r="N155" s="551"/>
      <c r="O155" s="551"/>
      <c r="P155" s="551"/>
      <c r="Q155" s="551"/>
      <c r="R155" s="552"/>
      <c r="S155" s="551"/>
      <c r="T155" s="551"/>
      <c r="U155" s="551"/>
      <c r="V155" s="551"/>
      <c r="W155" s="551"/>
      <c r="X155" s="551"/>
      <c r="Y155" s="552"/>
      <c r="Z155" s="551"/>
      <c r="AA155" s="551"/>
      <c r="AB155" s="551"/>
      <c r="AC155" s="551"/>
      <c r="AD155" s="551"/>
      <c r="AE155" s="551"/>
      <c r="AF155" s="552"/>
      <c r="AG155" s="551"/>
      <c r="AH155" s="551"/>
      <c r="AI155" s="552"/>
    </row>
    <row r="156" spans="1:35" x14ac:dyDescent="0.35">
      <c r="A156" s="550"/>
      <c r="B156" s="551"/>
      <c r="C156" s="552"/>
      <c r="D156" s="551"/>
      <c r="E156" s="551"/>
      <c r="F156" s="551"/>
      <c r="G156" s="551"/>
      <c r="H156" s="551"/>
      <c r="I156" s="551"/>
      <c r="J156" s="551"/>
      <c r="K156" s="552"/>
      <c r="L156" s="551"/>
      <c r="M156" s="551"/>
      <c r="N156" s="551"/>
      <c r="O156" s="551"/>
      <c r="P156" s="551"/>
      <c r="Q156" s="551"/>
      <c r="R156" s="552"/>
      <c r="S156" s="551"/>
      <c r="T156" s="551"/>
      <c r="U156" s="551"/>
      <c r="V156" s="551"/>
      <c r="W156" s="551"/>
      <c r="X156" s="551"/>
      <c r="Y156" s="552"/>
      <c r="Z156" s="551"/>
      <c r="AA156" s="551"/>
      <c r="AB156" s="551"/>
      <c r="AC156" s="551"/>
      <c r="AD156" s="551"/>
      <c r="AE156" s="551"/>
      <c r="AF156" s="552"/>
      <c r="AG156" s="551"/>
      <c r="AH156" s="551"/>
      <c r="AI156" s="552"/>
    </row>
    <row r="157" spans="1:35" x14ac:dyDescent="0.35">
      <c r="A157" s="550"/>
      <c r="B157" s="551"/>
      <c r="C157" s="552"/>
      <c r="D157" s="551"/>
      <c r="E157" s="551"/>
      <c r="F157" s="551"/>
      <c r="G157" s="551"/>
      <c r="H157" s="551"/>
      <c r="I157" s="551"/>
      <c r="J157" s="551"/>
      <c r="K157" s="552"/>
      <c r="L157" s="551"/>
      <c r="M157" s="551"/>
      <c r="N157" s="551"/>
      <c r="O157" s="551"/>
      <c r="P157" s="551"/>
      <c r="Q157" s="551"/>
      <c r="R157" s="552"/>
      <c r="S157" s="551"/>
      <c r="T157" s="551"/>
      <c r="U157" s="551"/>
      <c r="V157" s="551"/>
      <c r="W157" s="551"/>
      <c r="X157" s="551"/>
      <c r="Y157" s="552"/>
      <c r="Z157" s="551"/>
      <c r="AA157" s="551"/>
      <c r="AB157" s="551"/>
      <c r="AC157" s="551"/>
      <c r="AD157" s="551"/>
      <c r="AE157" s="551"/>
      <c r="AF157" s="552"/>
      <c r="AG157" s="551"/>
      <c r="AH157" s="551"/>
      <c r="AI157" s="552"/>
    </row>
    <row r="158" spans="1:35" x14ac:dyDescent="0.35">
      <c r="A158" s="550"/>
      <c r="B158" s="551"/>
      <c r="C158" s="552"/>
      <c r="D158" s="551"/>
      <c r="E158" s="551"/>
      <c r="F158" s="551"/>
      <c r="G158" s="551"/>
      <c r="H158" s="551"/>
      <c r="I158" s="551"/>
      <c r="J158" s="551"/>
      <c r="K158" s="552"/>
      <c r="L158" s="551"/>
      <c r="M158" s="551"/>
      <c r="N158" s="551"/>
      <c r="O158" s="551"/>
      <c r="P158" s="551"/>
      <c r="Q158" s="551"/>
      <c r="R158" s="552"/>
      <c r="S158" s="551"/>
      <c r="T158" s="551"/>
      <c r="U158" s="551"/>
      <c r="V158" s="551"/>
      <c r="W158" s="551"/>
      <c r="X158" s="551"/>
      <c r="Y158" s="552"/>
      <c r="Z158" s="551"/>
      <c r="AA158" s="551"/>
      <c r="AB158" s="551"/>
      <c r="AC158" s="551"/>
      <c r="AD158" s="551"/>
      <c r="AE158" s="551"/>
      <c r="AF158" s="552"/>
      <c r="AG158" s="551"/>
      <c r="AH158" s="551"/>
      <c r="AI158" s="552"/>
    </row>
    <row r="159" spans="1:35" x14ac:dyDescent="0.35">
      <c r="A159" s="550"/>
      <c r="B159" s="551"/>
      <c r="C159" s="552"/>
      <c r="D159" s="551"/>
      <c r="E159" s="551"/>
      <c r="F159" s="551"/>
      <c r="G159" s="551"/>
      <c r="H159" s="551"/>
      <c r="I159" s="551"/>
      <c r="J159" s="551"/>
      <c r="K159" s="552"/>
      <c r="L159" s="551"/>
      <c r="M159" s="551"/>
      <c r="N159" s="551"/>
      <c r="O159" s="551"/>
      <c r="P159" s="551"/>
      <c r="Q159" s="551"/>
      <c r="R159" s="552"/>
      <c r="S159" s="551"/>
      <c r="T159" s="551"/>
      <c r="U159" s="551"/>
      <c r="V159" s="551"/>
      <c r="W159" s="551"/>
      <c r="X159" s="551"/>
      <c r="Y159" s="552"/>
      <c r="Z159" s="551"/>
      <c r="AA159" s="551"/>
      <c r="AB159" s="551"/>
      <c r="AC159" s="551"/>
      <c r="AD159" s="551"/>
      <c r="AE159" s="551"/>
      <c r="AF159" s="552"/>
      <c r="AG159" s="551"/>
      <c r="AH159" s="551"/>
      <c r="AI159" s="552"/>
    </row>
    <row r="160" spans="1:35" x14ac:dyDescent="0.35">
      <c r="A160" s="550"/>
      <c r="B160" s="551"/>
      <c r="C160" s="552"/>
      <c r="D160" s="551"/>
      <c r="E160" s="551"/>
      <c r="F160" s="551"/>
      <c r="G160" s="551"/>
      <c r="H160" s="551"/>
      <c r="I160" s="551"/>
      <c r="J160" s="551"/>
      <c r="K160" s="552"/>
      <c r="L160" s="551"/>
      <c r="M160" s="551"/>
      <c r="N160" s="551"/>
      <c r="O160" s="551"/>
      <c r="P160" s="551"/>
      <c r="Q160" s="551"/>
      <c r="R160" s="552"/>
      <c r="S160" s="551"/>
      <c r="T160" s="551"/>
      <c r="U160" s="551"/>
      <c r="V160" s="551"/>
      <c r="W160" s="551"/>
      <c r="X160" s="551"/>
      <c r="Y160" s="552"/>
      <c r="Z160" s="551"/>
      <c r="AA160" s="551"/>
      <c r="AB160" s="551"/>
      <c r="AC160" s="551"/>
      <c r="AD160" s="551"/>
      <c r="AE160" s="551"/>
      <c r="AF160" s="552"/>
      <c r="AG160" s="551"/>
      <c r="AH160" s="551"/>
      <c r="AI160" s="552"/>
    </row>
    <row r="161" spans="1:35" x14ac:dyDescent="0.35">
      <c r="A161" s="550"/>
      <c r="B161" s="551"/>
      <c r="C161" s="552"/>
      <c r="D161" s="551"/>
      <c r="E161" s="551"/>
      <c r="F161" s="551"/>
      <c r="G161" s="551"/>
      <c r="H161" s="551"/>
      <c r="I161" s="551"/>
      <c r="J161" s="551"/>
      <c r="K161" s="552"/>
      <c r="L161" s="551"/>
      <c r="M161" s="551"/>
      <c r="N161" s="551"/>
      <c r="O161" s="551"/>
      <c r="P161" s="551"/>
      <c r="Q161" s="551"/>
      <c r="R161" s="552"/>
      <c r="S161" s="551"/>
      <c r="T161" s="551"/>
      <c r="U161" s="551"/>
      <c r="V161" s="551"/>
      <c r="W161" s="551"/>
      <c r="X161" s="551"/>
      <c r="Y161" s="552"/>
      <c r="Z161" s="551"/>
      <c r="AA161" s="551"/>
      <c r="AB161" s="551"/>
      <c r="AC161" s="551"/>
      <c r="AD161" s="551"/>
      <c r="AE161" s="551"/>
      <c r="AF161" s="552"/>
      <c r="AG161" s="551"/>
      <c r="AH161" s="551"/>
      <c r="AI161" s="552"/>
    </row>
    <row r="162" spans="1:35" x14ac:dyDescent="0.35">
      <c r="A162" s="550"/>
      <c r="B162" s="551"/>
      <c r="C162" s="552"/>
      <c r="D162" s="551"/>
      <c r="E162" s="551"/>
      <c r="F162" s="551"/>
      <c r="G162" s="551"/>
      <c r="H162" s="551"/>
      <c r="I162" s="551"/>
      <c r="J162" s="551"/>
      <c r="K162" s="552"/>
      <c r="L162" s="551"/>
      <c r="M162" s="551"/>
      <c r="N162" s="551"/>
      <c r="O162" s="551"/>
      <c r="P162" s="551"/>
      <c r="Q162" s="551"/>
      <c r="R162" s="552"/>
      <c r="S162" s="551"/>
      <c r="T162" s="551"/>
      <c r="U162" s="551"/>
      <c r="V162" s="551"/>
      <c r="W162" s="551"/>
      <c r="X162" s="551"/>
      <c r="Y162" s="552"/>
      <c r="Z162" s="551"/>
      <c r="AA162" s="551"/>
      <c r="AB162" s="551"/>
      <c r="AC162" s="551"/>
      <c r="AD162" s="551"/>
      <c r="AE162" s="551"/>
      <c r="AF162" s="552"/>
      <c r="AG162" s="551"/>
      <c r="AH162" s="551"/>
      <c r="AI162" s="552"/>
    </row>
    <row r="163" spans="1:35" x14ac:dyDescent="0.35">
      <c r="A163" s="550"/>
      <c r="B163" s="551"/>
      <c r="C163" s="552"/>
      <c r="D163" s="551"/>
      <c r="E163" s="551"/>
      <c r="F163" s="551"/>
      <c r="G163" s="551"/>
      <c r="H163" s="551"/>
      <c r="I163" s="551"/>
      <c r="J163" s="551"/>
      <c r="K163" s="552"/>
      <c r="L163" s="551"/>
      <c r="M163" s="551"/>
      <c r="N163" s="551"/>
      <c r="O163" s="551"/>
      <c r="P163" s="551"/>
      <c r="Q163" s="551"/>
      <c r="R163" s="552"/>
      <c r="S163" s="551"/>
      <c r="T163" s="551"/>
      <c r="U163" s="551"/>
      <c r="V163" s="551"/>
      <c r="W163" s="551"/>
      <c r="X163" s="551"/>
      <c r="Y163" s="552"/>
      <c r="Z163" s="551"/>
      <c r="AA163" s="551"/>
      <c r="AB163" s="551"/>
      <c r="AC163" s="551"/>
      <c r="AD163" s="551"/>
      <c r="AE163" s="551"/>
      <c r="AF163" s="552"/>
      <c r="AG163" s="551"/>
      <c r="AH163" s="551"/>
      <c r="AI163" s="552"/>
    </row>
    <row r="164" spans="1:35" x14ac:dyDescent="0.35">
      <c r="A164" s="550"/>
      <c r="B164" s="551"/>
      <c r="C164" s="552"/>
      <c r="D164" s="551"/>
      <c r="E164" s="551"/>
      <c r="F164" s="551"/>
      <c r="G164" s="551"/>
      <c r="H164" s="551"/>
      <c r="I164" s="551"/>
      <c r="J164" s="551"/>
      <c r="K164" s="552"/>
      <c r="L164" s="551"/>
      <c r="M164" s="551"/>
      <c r="N164" s="551"/>
      <c r="O164" s="551"/>
      <c r="P164" s="551"/>
      <c r="Q164" s="551"/>
      <c r="R164" s="552"/>
      <c r="S164" s="551"/>
      <c r="T164" s="551"/>
      <c r="U164" s="551"/>
      <c r="V164" s="551"/>
      <c r="W164" s="551"/>
      <c r="X164" s="551"/>
      <c r="Y164" s="552"/>
      <c r="Z164" s="551"/>
      <c r="AA164" s="551"/>
      <c r="AB164" s="551"/>
      <c r="AC164" s="551"/>
      <c r="AD164" s="551"/>
      <c r="AE164" s="551"/>
      <c r="AF164" s="552"/>
      <c r="AG164" s="551"/>
      <c r="AH164" s="551"/>
      <c r="AI164" s="552"/>
    </row>
    <row r="165" spans="1:35" x14ac:dyDescent="0.35">
      <c r="A165" s="550"/>
      <c r="B165" s="551"/>
      <c r="C165" s="552"/>
      <c r="D165" s="551"/>
      <c r="E165" s="551"/>
      <c r="F165" s="551"/>
      <c r="G165" s="551"/>
      <c r="H165" s="551"/>
      <c r="I165" s="551"/>
      <c r="J165" s="551"/>
      <c r="K165" s="552"/>
      <c r="L165" s="551"/>
      <c r="M165" s="551"/>
      <c r="N165" s="551"/>
      <c r="O165" s="551"/>
      <c r="P165" s="551"/>
      <c r="Q165" s="551"/>
      <c r="R165" s="552"/>
      <c r="S165" s="551"/>
      <c r="T165" s="551"/>
      <c r="U165" s="551"/>
      <c r="V165" s="551"/>
      <c r="W165" s="551"/>
      <c r="X165" s="551"/>
      <c r="Y165" s="552"/>
      <c r="Z165" s="551"/>
      <c r="AA165" s="551"/>
      <c r="AB165" s="551"/>
      <c r="AC165" s="551"/>
      <c r="AD165" s="551"/>
      <c r="AE165" s="551"/>
      <c r="AF165" s="552"/>
      <c r="AG165" s="551"/>
      <c r="AH165" s="551"/>
      <c r="AI165" s="552"/>
    </row>
    <row r="166" spans="1:35" x14ac:dyDescent="0.35">
      <c r="A166" s="550"/>
      <c r="B166" s="551"/>
      <c r="C166" s="552"/>
      <c r="D166" s="551"/>
      <c r="E166" s="551"/>
      <c r="F166" s="551"/>
      <c r="G166" s="551"/>
      <c r="H166" s="551"/>
      <c r="I166" s="551"/>
      <c r="J166" s="551"/>
      <c r="K166" s="552"/>
      <c r="L166" s="551"/>
      <c r="M166" s="551"/>
      <c r="N166" s="551"/>
      <c r="O166" s="551"/>
      <c r="P166" s="551"/>
      <c r="Q166" s="551"/>
      <c r="R166" s="552"/>
      <c r="S166" s="551"/>
      <c r="T166" s="551"/>
      <c r="U166" s="551"/>
      <c r="V166" s="551"/>
      <c r="W166" s="551"/>
      <c r="X166" s="551"/>
      <c r="Y166" s="552"/>
      <c r="Z166" s="551"/>
      <c r="AA166" s="551"/>
      <c r="AB166" s="551"/>
      <c r="AC166" s="551"/>
      <c r="AD166" s="551"/>
      <c r="AE166" s="551"/>
      <c r="AF166" s="552"/>
      <c r="AG166" s="551"/>
      <c r="AH166" s="551"/>
      <c r="AI166" s="552"/>
    </row>
    <row r="167" spans="1:35" x14ac:dyDescent="0.35">
      <c r="A167" s="550"/>
      <c r="B167" s="551"/>
      <c r="C167" s="552"/>
      <c r="D167" s="551"/>
      <c r="E167" s="551"/>
      <c r="F167" s="551"/>
      <c r="G167" s="551"/>
      <c r="H167" s="551"/>
      <c r="I167" s="551"/>
      <c r="J167" s="551"/>
      <c r="K167" s="552"/>
      <c r="L167" s="551"/>
      <c r="M167" s="551"/>
      <c r="N167" s="551"/>
      <c r="O167" s="551"/>
      <c r="P167" s="551"/>
      <c r="Q167" s="551"/>
      <c r="R167" s="552"/>
      <c r="S167" s="551"/>
      <c r="T167" s="551"/>
      <c r="U167" s="551"/>
      <c r="V167" s="551"/>
      <c r="W167" s="551"/>
      <c r="X167" s="551"/>
      <c r="Y167" s="552"/>
      <c r="Z167" s="551"/>
      <c r="AA167" s="551"/>
      <c r="AB167" s="551"/>
      <c r="AC167" s="551"/>
      <c r="AD167" s="551"/>
      <c r="AE167" s="551"/>
      <c r="AF167" s="552"/>
      <c r="AG167" s="551"/>
      <c r="AH167" s="551"/>
      <c r="AI167" s="552"/>
    </row>
    <row r="168" spans="1:35" x14ac:dyDescent="0.35">
      <c r="A168" s="550"/>
      <c r="B168" s="551"/>
      <c r="C168" s="552"/>
      <c r="D168" s="551"/>
      <c r="E168" s="551"/>
      <c r="F168" s="551"/>
      <c r="G168" s="551"/>
      <c r="H168" s="551"/>
      <c r="I168" s="551"/>
      <c r="J168" s="551"/>
      <c r="K168" s="552"/>
      <c r="L168" s="551"/>
      <c r="M168" s="551"/>
      <c r="N168" s="551"/>
      <c r="O168" s="551"/>
      <c r="P168" s="551"/>
      <c r="Q168" s="551"/>
      <c r="R168" s="552"/>
      <c r="S168" s="551"/>
      <c r="T168" s="551"/>
      <c r="U168" s="551"/>
      <c r="V168" s="551"/>
      <c r="W168" s="551"/>
      <c r="X168" s="551"/>
      <c r="Y168" s="552"/>
      <c r="Z168" s="551"/>
      <c r="AA168" s="551"/>
      <c r="AB168" s="551"/>
      <c r="AC168" s="551"/>
      <c r="AD168" s="551"/>
      <c r="AE168" s="551"/>
      <c r="AF168" s="552"/>
      <c r="AG168" s="551"/>
      <c r="AH168" s="551"/>
      <c r="AI168" s="552"/>
    </row>
    <row r="169" spans="1:35" x14ac:dyDescent="0.35">
      <c r="A169" s="550"/>
      <c r="B169" s="551"/>
      <c r="C169" s="552"/>
      <c r="D169" s="551"/>
      <c r="E169" s="551"/>
      <c r="F169" s="551"/>
      <c r="G169" s="551"/>
      <c r="H169" s="551"/>
      <c r="I169" s="551"/>
      <c r="J169" s="551"/>
      <c r="K169" s="552"/>
      <c r="L169" s="551"/>
      <c r="M169" s="551"/>
      <c r="N169" s="551"/>
      <c r="O169" s="551"/>
      <c r="P169" s="551"/>
      <c r="Q169" s="551"/>
      <c r="R169" s="552"/>
      <c r="S169" s="551"/>
      <c r="T169" s="551"/>
      <c r="U169" s="551"/>
      <c r="V169" s="551"/>
      <c r="W169" s="551"/>
      <c r="X169" s="551"/>
      <c r="Y169" s="552"/>
      <c r="Z169" s="551"/>
      <c r="AA169" s="551"/>
      <c r="AB169" s="551"/>
      <c r="AC169" s="551"/>
      <c r="AD169" s="551"/>
      <c r="AE169" s="551"/>
      <c r="AF169" s="552"/>
      <c r="AG169" s="551"/>
      <c r="AH169" s="551"/>
      <c r="AI169" s="552"/>
    </row>
    <row r="170" spans="1:35" x14ac:dyDescent="0.35">
      <c r="A170" s="550"/>
      <c r="B170" s="551"/>
      <c r="C170" s="552"/>
      <c r="D170" s="551"/>
      <c r="E170" s="551"/>
      <c r="F170" s="551"/>
      <c r="G170" s="551"/>
      <c r="H170" s="551"/>
      <c r="I170" s="551"/>
      <c r="J170" s="551"/>
      <c r="K170" s="552"/>
      <c r="L170" s="551"/>
      <c r="M170" s="551"/>
      <c r="N170" s="551"/>
      <c r="O170" s="551"/>
      <c r="P170" s="551"/>
      <c r="Q170" s="551"/>
      <c r="R170" s="552"/>
      <c r="S170" s="551"/>
      <c r="T170" s="551"/>
      <c r="U170" s="551"/>
      <c r="V170" s="551"/>
      <c r="W170" s="551"/>
      <c r="X170" s="551"/>
      <c r="Y170" s="552"/>
      <c r="Z170" s="551"/>
      <c r="AA170" s="551"/>
      <c r="AB170" s="551"/>
      <c r="AC170" s="551"/>
      <c r="AD170" s="551"/>
      <c r="AE170" s="551"/>
      <c r="AF170" s="552"/>
      <c r="AG170" s="551"/>
      <c r="AH170" s="551"/>
      <c r="AI170" s="552"/>
    </row>
    <row r="171" spans="1:35" x14ac:dyDescent="0.35">
      <c r="A171" s="550"/>
      <c r="B171" s="551"/>
      <c r="C171" s="552"/>
      <c r="D171" s="551"/>
      <c r="E171" s="551"/>
      <c r="F171" s="551"/>
      <c r="G171" s="551"/>
      <c r="H171" s="551"/>
      <c r="I171" s="551"/>
      <c r="J171" s="551"/>
      <c r="K171" s="552"/>
      <c r="L171" s="551"/>
      <c r="M171" s="551"/>
      <c r="N171" s="551"/>
      <c r="O171" s="551"/>
      <c r="P171" s="551"/>
      <c r="Q171" s="551"/>
      <c r="R171" s="552"/>
      <c r="S171" s="551"/>
      <c r="T171" s="551"/>
      <c r="U171" s="551"/>
      <c r="V171" s="551"/>
      <c r="W171" s="551"/>
      <c r="X171" s="551"/>
      <c r="Y171" s="552"/>
      <c r="Z171" s="551"/>
      <c r="AA171" s="551"/>
      <c r="AB171" s="551"/>
      <c r="AC171" s="551"/>
      <c r="AD171" s="551"/>
      <c r="AE171" s="551"/>
      <c r="AF171" s="552"/>
      <c r="AG171" s="551"/>
      <c r="AH171" s="551"/>
      <c r="AI171" s="552"/>
    </row>
    <row r="172" spans="1:35" x14ac:dyDescent="0.35">
      <c r="A172" s="550"/>
      <c r="B172" s="551"/>
      <c r="C172" s="552"/>
      <c r="D172" s="551"/>
      <c r="E172" s="551"/>
      <c r="F172" s="551"/>
      <c r="G172" s="551"/>
      <c r="H172" s="551"/>
      <c r="I172" s="551"/>
      <c r="J172" s="551"/>
      <c r="K172" s="552"/>
      <c r="L172" s="551"/>
      <c r="M172" s="551"/>
      <c r="N172" s="551"/>
      <c r="O172" s="551"/>
      <c r="P172" s="551"/>
      <c r="Q172" s="551"/>
      <c r="R172" s="552"/>
      <c r="S172" s="551"/>
      <c r="T172" s="551"/>
      <c r="U172" s="551"/>
      <c r="V172" s="551"/>
      <c r="W172" s="551"/>
      <c r="X172" s="551"/>
      <c r="Y172" s="552"/>
      <c r="Z172" s="551"/>
      <c r="AA172" s="551"/>
      <c r="AB172" s="551"/>
      <c r="AC172" s="551"/>
      <c r="AD172" s="551"/>
      <c r="AE172" s="551"/>
      <c r="AF172" s="552"/>
      <c r="AG172" s="551"/>
      <c r="AH172" s="551"/>
      <c r="AI172" s="552"/>
    </row>
    <row r="173" spans="1:35" x14ac:dyDescent="0.35">
      <c r="A173" s="550"/>
      <c r="B173" s="551"/>
      <c r="C173" s="552"/>
      <c r="D173" s="551"/>
      <c r="E173" s="551"/>
      <c r="F173" s="551"/>
      <c r="G173" s="551"/>
      <c r="H173" s="551"/>
      <c r="I173" s="551"/>
      <c r="J173" s="551"/>
      <c r="K173" s="552"/>
      <c r="L173" s="551"/>
      <c r="M173" s="551"/>
      <c r="N173" s="551"/>
      <c r="O173" s="551"/>
      <c r="P173" s="551"/>
      <c r="Q173" s="551"/>
      <c r="R173" s="552"/>
      <c r="S173" s="551"/>
      <c r="T173" s="551"/>
      <c r="U173" s="551"/>
      <c r="V173" s="551"/>
      <c r="W173" s="551"/>
      <c r="X173" s="551"/>
      <c r="Y173" s="552"/>
      <c r="Z173" s="551"/>
      <c r="AA173" s="551"/>
      <c r="AB173" s="551"/>
      <c r="AC173" s="551"/>
      <c r="AD173" s="551"/>
      <c r="AE173" s="551"/>
      <c r="AF173" s="552"/>
      <c r="AG173" s="551"/>
      <c r="AH173" s="551"/>
      <c r="AI173" s="552"/>
    </row>
    <row r="174" spans="1:35" x14ac:dyDescent="0.35">
      <c r="A174" s="550"/>
      <c r="B174" s="551"/>
      <c r="C174" s="552"/>
      <c r="D174" s="551"/>
      <c r="E174" s="551"/>
      <c r="F174" s="551"/>
      <c r="G174" s="551"/>
      <c r="H174" s="551"/>
      <c r="I174" s="551"/>
      <c r="J174" s="551"/>
      <c r="K174" s="552"/>
      <c r="L174" s="551"/>
      <c r="M174" s="551"/>
      <c r="N174" s="551"/>
      <c r="O174" s="551"/>
      <c r="P174" s="551"/>
      <c r="Q174" s="551"/>
      <c r="R174" s="552"/>
      <c r="S174" s="551"/>
      <c r="T174" s="551"/>
      <c r="U174" s="551"/>
      <c r="V174" s="551"/>
      <c r="W174" s="551"/>
      <c r="X174" s="551"/>
      <c r="Y174" s="552"/>
      <c r="Z174" s="551"/>
      <c r="AA174" s="551"/>
      <c r="AB174" s="551"/>
      <c r="AC174" s="551"/>
      <c r="AD174" s="551"/>
      <c r="AE174" s="551"/>
      <c r="AF174" s="552"/>
      <c r="AG174" s="551"/>
      <c r="AH174" s="551"/>
      <c r="AI174" s="552"/>
    </row>
    <row r="175" spans="1:35" x14ac:dyDescent="0.35">
      <c r="A175" s="550"/>
      <c r="B175" s="551"/>
      <c r="C175" s="552"/>
      <c r="D175" s="551"/>
      <c r="E175" s="551"/>
      <c r="F175" s="551"/>
      <c r="G175" s="551"/>
      <c r="H175" s="551"/>
      <c r="I175" s="551"/>
      <c r="J175" s="551"/>
      <c r="K175" s="552"/>
      <c r="L175" s="551"/>
      <c r="M175" s="551"/>
      <c r="N175" s="551"/>
      <c r="O175" s="551"/>
      <c r="P175" s="551"/>
      <c r="Q175" s="551"/>
      <c r="R175" s="552"/>
      <c r="S175" s="551"/>
      <c r="T175" s="551"/>
      <c r="U175" s="551"/>
      <c r="V175" s="551"/>
      <c r="W175" s="551"/>
      <c r="X175" s="551"/>
      <c r="Y175" s="552"/>
      <c r="Z175" s="551"/>
      <c r="AA175" s="551"/>
      <c r="AB175" s="551"/>
      <c r="AC175" s="551"/>
      <c r="AD175" s="551"/>
      <c r="AE175" s="551"/>
      <c r="AF175" s="552"/>
      <c r="AG175" s="551"/>
      <c r="AH175" s="551"/>
      <c r="AI175" s="552"/>
    </row>
    <row r="176" spans="1:35" x14ac:dyDescent="0.35">
      <c r="A176" s="550"/>
      <c r="B176" s="551"/>
      <c r="C176" s="552"/>
      <c r="D176" s="551"/>
      <c r="E176" s="551"/>
      <c r="F176" s="551"/>
      <c r="G176" s="551"/>
      <c r="H176" s="551"/>
      <c r="I176" s="551"/>
      <c r="J176" s="551"/>
      <c r="K176" s="552"/>
      <c r="L176" s="551"/>
      <c r="M176" s="551"/>
      <c r="N176" s="551"/>
      <c r="O176" s="551"/>
      <c r="P176" s="551"/>
      <c r="Q176" s="551"/>
      <c r="R176" s="552"/>
      <c r="S176" s="551"/>
      <c r="T176" s="551"/>
      <c r="U176" s="551"/>
      <c r="V176" s="551"/>
      <c r="W176" s="551"/>
      <c r="X176" s="551"/>
      <c r="Y176" s="552"/>
      <c r="Z176" s="551"/>
      <c r="AA176" s="551"/>
      <c r="AB176" s="551"/>
      <c r="AC176" s="551"/>
      <c r="AD176" s="551"/>
      <c r="AE176" s="551"/>
      <c r="AF176" s="552"/>
      <c r="AG176" s="551"/>
      <c r="AH176" s="551"/>
      <c r="AI176" s="552"/>
    </row>
    <row r="177" spans="1:35" x14ac:dyDescent="0.35">
      <c r="A177" s="550"/>
      <c r="B177" s="551"/>
      <c r="C177" s="552"/>
      <c r="D177" s="551"/>
      <c r="E177" s="551"/>
      <c r="F177" s="551"/>
      <c r="G177" s="551"/>
      <c r="H177" s="551"/>
      <c r="I177" s="551"/>
      <c r="J177" s="551"/>
      <c r="K177" s="552"/>
      <c r="L177" s="551"/>
      <c r="M177" s="551"/>
      <c r="N177" s="551"/>
      <c r="O177" s="551"/>
      <c r="P177" s="551"/>
      <c r="Q177" s="551"/>
      <c r="R177" s="552"/>
      <c r="S177" s="551"/>
      <c r="T177" s="551"/>
      <c r="U177" s="551"/>
      <c r="V177" s="551"/>
      <c r="W177" s="551"/>
      <c r="X177" s="551"/>
      <c r="Y177" s="552"/>
      <c r="Z177" s="551"/>
      <c r="AA177" s="551"/>
      <c r="AB177" s="551"/>
      <c r="AC177" s="551"/>
      <c r="AD177" s="551"/>
      <c r="AE177" s="551"/>
      <c r="AF177" s="552"/>
      <c r="AG177" s="551"/>
      <c r="AH177" s="551"/>
      <c r="AI177" s="552"/>
    </row>
    <row r="178" spans="1:35" x14ac:dyDescent="0.35">
      <c r="A178" s="550"/>
      <c r="B178" s="551"/>
      <c r="C178" s="552"/>
      <c r="D178" s="551"/>
      <c r="E178" s="551"/>
      <c r="F178" s="551"/>
      <c r="G178" s="551"/>
      <c r="H178" s="551"/>
      <c r="I178" s="551"/>
      <c r="J178" s="551"/>
      <c r="K178" s="552"/>
      <c r="L178" s="551"/>
      <c r="M178" s="551"/>
      <c r="N178" s="551"/>
      <c r="O178" s="551"/>
      <c r="P178" s="551"/>
      <c r="Q178" s="551"/>
      <c r="R178" s="552"/>
      <c r="S178" s="551"/>
      <c r="T178" s="551"/>
      <c r="U178" s="551"/>
      <c r="V178" s="551"/>
      <c r="W178" s="551"/>
      <c r="X178" s="551"/>
      <c r="Y178" s="552"/>
      <c r="Z178" s="551"/>
      <c r="AA178" s="551"/>
      <c r="AB178" s="551"/>
      <c r="AC178" s="551"/>
      <c r="AD178" s="551"/>
      <c r="AE178" s="551"/>
      <c r="AF178" s="552"/>
      <c r="AG178" s="551"/>
      <c r="AH178" s="551"/>
      <c r="AI178" s="552"/>
    </row>
    <row r="179" spans="1:35" x14ac:dyDescent="0.35">
      <c r="A179" s="550"/>
      <c r="B179" s="551"/>
      <c r="C179" s="552"/>
      <c r="D179" s="551"/>
      <c r="E179" s="551"/>
      <c r="F179" s="551"/>
      <c r="G179" s="551"/>
      <c r="H179" s="551"/>
      <c r="I179" s="551"/>
      <c r="J179" s="551"/>
      <c r="K179" s="552"/>
      <c r="L179" s="551"/>
      <c r="M179" s="551"/>
      <c r="N179" s="551"/>
      <c r="O179" s="551"/>
      <c r="P179" s="551"/>
      <c r="Q179" s="551"/>
      <c r="R179" s="552"/>
      <c r="S179" s="551"/>
      <c r="T179" s="551"/>
      <c r="U179" s="551"/>
      <c r="V179" s="551"/>
      <c r="W179" s="551"/>
      <c r="X179" s="551"/>
      <c r="Y179" s="552"/>
      <c r="Z179" s="551"/>
      <c r="AA179" s="551"/>
      <c r="AB179" s="551"/>
      <c r="AC179" s="551"/>
      <c r="AD179" s="551"/>
      <c r="AE179" s="551"/>
      <c r="AF179" s="552"/>
      <c r="AG179" s="551"/>
      <c r="AH179" s="551"/>
      <c r="AI179" s="552"/>
    </row>
    <row r="180" spans="1:35" x14ac:dyDescent="0.35">
      <c r="A180" s="550"/>
      <c r="B180" s="551"/>
      <c r="C180" s="552"/>
      <c r="D180" s="551"/>
      <c r="E180" s="551"/>
      <c r="F180" s="551"/>
      <c r="G180" s="551"/>
      <c r="H180" s="551"/>
      <c r="I180" s="551"/>
      <c r="J180" s="551"/>
      <c r="K180" s="552"/>
      <c r="L180" s="551"/>
      <c r="M180" s="551"/>
      <c r="N180" s="551"/>
      <c r="O180" s="551"/>
      <c r="P180" s="551"/>
      <c r="Q180" s="551"/>
      <c r="R180" s="552"/>
      <c r="S180" s="551"/>
      <c r="T180" s="551"/>
      <c r="U180" s="551"/>
      <c r="V180" s="551"/>
      <c r="W180" s="551"/>
      <c r="X180" s="551"/>
      <c r="Y180" s="552"/>
      <c r="Z180" s="551"/>
      <c r="AA180" s="551"/>
      <c r="AB180" s="551"/>
      <c r="AC180" s="551"/>
      <c r="AD180" s="551"/>
      <c r="AE180" s="551"/>
      <c r="AF180" s="552"/>
      <c r="AG180" s="551"/>
      <c r="AH180" s="551"/>
      <c r="AI180" s="552"/>
    </row>
    <row r="181" spans="1:35" x14ac:dyDescent="0.35">
      <c r="A181" s="550"/>
      <c r="B181" s="551"/>
      <c r="C181" s="552"/>
      <c r="D181" s="551"/>
      <c r="E181" s="551"/>
      <c r="F181" s="551"/>
      <c r="G181" s="551"/>
      <c r="H181" s="551"/>
      <c r="I181" s="551"/>
      <c r="J181" s="551"/>
      <c r="K181" s="552"/>
      <c r="L181" s="551"/>
      <c r="M181" s="551"/>
      <c r="N181" s="551"/>
      <c r="O181" s="551"/>
      <c r="P181" s="551"/>
      <c r="Q181" s="551"/>
      <c r="R181" s="552"/>
      <c r="S181" s="551"/>
      <c r="T181" s="551"/>
      <c r="U181" s="551"/>
      <c r="V181" s="551"/>
      <c r="W181" s="551"/>
      <c r="X181" s="551"/>
      <c r="Y181" s="552"/>
      <c r="Z181" s="551"/>
      <c r="AA181" s="551"/>
      <c r="AB181" s="551"/>
      <c r="AC181" s="551"/>
      <c r="AD181" s="551"/>
      <c r="AE181" s="551"/>
      <c r="AF181" s="552"/>
      <c r="AG181" s="551"/>
      <c r="AH181" s="551"/>
      <c r="AI181" s="552"/>
    </row>
    <row r="182" spans="1:35" x14ac:dyDescent="0.35">
      <c r="A182" s="550"/>
      <c r="B182" s="551"/>
      <c r="C182" s="552"/>
      <c r="D182" s="551"/>
      <c r="E182" s="551"/>
      <c r="F182" s="551"/>
      <c r="G182" s="551"/>
      <c r="H182" s="551"/>
      <c r="I182" s="551"/>
      <c r="J182" s="551"/>
      <c r="K182" s="552"/>
      <c r="L182" s="551"/>
      <c r="M182" s="551"/>
      <c r="N182" s="551"/>
      <c r="O182" s="551"/>
      <c r="P182" s="551"/>
      <c r="Q182" s="551"/>
      <c r="R182" s="552"/>
      <c r="S182" s="551"/>
      <c r="T182" s="551"/>
      <c r="U182" s="551"/>
      <c r="V182" s="551"/>
      <c r="W182" s="551"/>
      <c r="X182" s="551"/>
      <c r="Y182" s="552"/>
      <c r="Z182" s="551"/>
      <c r="AA182" s="551"/>
      <c r="AB182" s="551"/>
      <c r="AC182" s="551"/>
      <c r="AD182" s="551"/>
      <c r="AE182" s="551"/>
      <c r="AF182" s="552"/>
      <c r="AG182" s="551"/>
      <c r="AH182" s="551"/>
      <c r="AI182" s="552"/>
    </row>
    <row r="183" spans="1:35" x14ac:dyDescent="0.35">
      <c r="A183" s="550"/>
      <c r="B183" s="551"/>
      <c r="C183" s="552"/>
      <c r="D183" s="551"/>
      <c r="E183" s="551"/>
      <c r="F183" s="551"/>
      <c r="G183" s="551"/>
      <c r="H183" s="551"/>
      <c r="I183" s="551"/>
      <c r="J183" s="551"/>
      <c r="K183" s="552"/>
      <c r="L183" s="551"/>
      <c r="M183" s="551"/>
      <c r="N183" s="551"/>
      <c r="O183" s="551"/>
      <c r="P183" s="551"/>
      <c r="Q183" s="551"/>
      <c r="R183" s="552"/>
      <c r="S183" s="551"/>
      <c r="T183" s="551"/>
      <c r="U183" s="551"/>
      <c r="V183" s="551"/>
      <c r="W183" s="551"/>
      <c r="X183" s="551"/>
      <c r="Y183" s="552"/>
      <c r="Z183" s="551"/>
      <c r="AA183" s="551"/>
      <c r="AB183" s="551"/>
      <c r="AC183" s="551"/>
      <c r="AD183" s="551"/>
      <c r="AE183" s="551"/>
      <c r="AF183" s="552"/>
      <c r="AG183" s="551"/>
      <c r="AH183" s="551"/>
      <c r="AI183" s="552"/>
    </row>
    <row r="184" spans="1:35" x14ac:dyDescent="0.35">
      <c r="A184" s="550"/>
      <c r="B184" s="551"/>
      <c r="C184" s="552"/>
      <c r="D184" s="551"/>
      <c r="E184" s="551"/>
      <c r="F184" s="551"/>
      <c r="G184" s="551"/>
      <c r="H184" s="551"/>
      <c r="I184" s="551"/>
      <c r="J184" s="551"/>
      <c r="K184" s="552"/>
      <c r="L184" s="551"/>
      <c r="M184" s="551"/>
      <c r="N184" s="551"/>
      <c r="O184" s="551"/>
      <c r="P184" s="551"/>
      <c r="Q184" s="551"/>
      <c r="R184" s="552"/>
      <c r="S184" s="551"/>
      <c r="T184" s="551"/>
      <c r="U184" s="551"/>
      <c r="V184" s="551"/>
      <c r="W184" s="551"/>
      <c r="X184" s="551"/>
      <c r="Y184" s="552"/>
      <c r="Z184" s="551"/>
      <c r="AA184" s="551"/>
      <c r="AB184" s="551"/>
      <c r="AC184" s="551"/>
      <c r="AD184" s="551"/>
      <c r="AE184" s="551"/>
      <c r="AF184" s="552"/>
      <c r="AG184" s="551"/>
      <c r="AH184" s="551"/>
      <c r="AI184" s="552"/>
    </row>
    <row r="185" spans="1:35" x14ac:dyDescent="0.35">
      <c r="A185" s="550"/>
      <c r="B185" s="551"/>
      <c r="C185" s="552"/>
      <c r="D185" s="551"/>
      <c r="E185" s="551"/>
      <c r="F185" s="551"/>
      <c r="G185" s="551"/>
      <c r="H185" s="551"/>
      <c r="I185" s="551"/>
      <c r="J185" s="551"/>
      <c r="K185" s="552"/>
      <c r="L185" s="551"/>
      <c r="M185" s="551"/>
      <c r="N185" s="551"/>
      <c r="O185" s="551"/>
      <c r="P185" s="551"/>
      <c r="Q185" s="551"/>
      <c r="R185" s="552"/>
      <c r="S185" s="551"/>
      <c r="T185" s="551"/>
      <c r="U185" s="551"/>
      <c r="V185" s="551"/>
      <c r="W185" s="551"/>
      <c r="X185" s="551"/>
      <c r="Y185" s="552"/>
      <c r="Z185" s="551"/>
      <c r="AA185" s="551"/>
      <c r="AB185" s="551"/>
      <c r="AC185" s="551"/>
      <c r="AD185" s="551"/>
      <c r="AE185" s="551"/>
      <c r="AF185" s="552"/>
      <c r="AG185" s="551"/>
      <c r="AH185" s="551"/>
      <c r="AI185" s="552"/>
    </row>
    <row r="186" spans="1:35" x14ac:dyDescent="0.35">
      <c r="A186" s="550"/>
      <c r="B186" s="551"/>
      <c r="C186" s="552"/>
      <c r="D186" s="551"/>
      <c r="E186" s="551"/>
      <c r="F186" s="551"/>
      <c r="G186" s="551"/>
      <c r="H186" s="551"/>
      <c r="I186" s="551"/>
      <c r="J186" s="551"/>
      <c r="K186" s="552"/>
      <c r="L186" s="551"/>
      <c r="M186" s="551"/>
      <c r="N186" s="551"/>
      <c r="O186" s="551"/>
      <c r="P186" s="551"/>
      <c r="Q186" s="551"/>
      <c r="R186" s="552"/>
      <c r="S186" s="551"/>
      <c r="T186" s="551"/>
      <c r="U186" s="551"/>
      <c r="V186" s="551"/>
      <c r="W186" s="551"/>
      <c r="X186" s="551"/>
      <c r="Y186" s="552"/>
      <c r="Z186" s="551"/>
      <c r="AA186" s="551"/>
      <c r="AB186" s="551"/>
      <c r="AC186" s="551"/>
      <c r="AD186" s="551"/>
      <c r="AE186" s="551"/>
      <c r="AF186" s="552"/>
      <c r="AG186" s="551"/>
      <c r="AH186" s="551"/>
      <c r="AI186" s="552"/>
    </row>
    <row r="187" spans="1:35" x14ac:dyDescent="0.35">
      <c r="A187" s="550"/>
      <c r="B187" s="551"/>
      <c r="C187" s="552"/>
      <c r="D187" s="551"/>
      <c r="E187" s="551"/>
      <c r="F187" s="551"/>
      <c r="G187" s="551"/>
      <c r="H187" s="551"/>
      <c r="I187" s="551"/>
      <c r="J187" s="551"/>
      <c r="K187" s="552"/>
      <c r="L187" s="551"/>
      <c r="M187" s="551"/>
      <c r="N187" s="551"/>
      <c r="O187" s="551"/>
      <c r="P187" s="551"/>
      <c r="Q187" s="551"/>
      <c r="R187" s="552"/>
      <c r="S187" s="551"/>
      <c r="T187" s="551"/>
      <c r="U187" s="551"/>
      <c r="V187" s="551"/>
      <c r="W187" s="551"/>
      <c r="X187" s="551"/>
      <c r="Y187" s="552"/>
      <c r="Z187" s="551"/>
      <c r="AA187" s="551"/>
      <c r="AB187" s="551"/>
      <c r="AC187" s="551"/>
      <c r="AD187" s="551"/>
      <c r="AE187" s="551"/>
      <c r="AF187" s="552"/>
      <c r="AG187" s="551"/>
      <c r="AH187" s="551"/>
      <c r="AI187" s="552"/>
    </row>
    <row r="188" spans="1:35" x14ac:dyDescent="0.35">
      <c r="A188" s="550"/>
      <c r="B188" s="551"/>
      <c r="C188" s="552"/>
      <c r="D188" s="551"/>
      <c r="E188" s="551"/>
      <c r="F188" s="551"/>
      <c r="G188" s="551"/>
      <c r="H188" s="551"/>
      <c r="I188" s="551"/>
      <c r="J188" s="551"/>
      <c r="K188" s="552"/>
      <c r="L188" s="551"/>
      <c r="M188" s="551"/>
      <c r="N188" s="551"/>
      <c r="O188" s="551"/>
      <c r="P188" s="551"/>
      <c r="Q188" s="551"/>
      <c r="R188" s="552"/>
      <c r="S188" s="551"/>
      <c r="T188" s="551"/>
      <c r="U188" s="551"/>
      <c r="V188" s="551"/>
      <c r="W188" s="551"/>
      <c r="X188" s="551"/>
      <c r="Y188" s="552"/>
      <c r="Z188" s="551"/>
      <c r="AA188" s="551"/>
      <c r="AB188" s="551"/>
      <c r="AC188" s="551"/>
      <c r="AD188" s="551"/>
      <c r="AE188" s="551"/>
      <c r="AF188" s="552"/>
      <c r="AG188" s="551"/>
      <c r="AH188" s="551"/>
      <c r="AI188" s="552"/>
    </row>
    <row r="189" spans="1:35" x14ac:dyDescent="0.35">
      <c r="A189" s="550"/>
      <c r="B189" s="551"/>
      <c r="C189" s="552"/>
      <c r="D189" s="551"/>
      <c r="E189" s="551"/>
      <c r="F189" s="551"/>
      <c r="G189" s="551"/>
      <c r="H189" s="551"/>
      <c r="I189" s="551"/>
      <c r="J189" s="551"/>
      <c r="K189" s="552"/>
      <c r="L189" s="551"/>
      <c r="M189" s="551"/>
      <c r="N189" s="551"/>
      <c r="O189" s="551"/>
      <c r="P189" s="551"/>
      <c r="Q189" s="551"/>
      <c r="R189" s="552"/>
      <c r="S189" s="551"/>
      <c r="T189" s="551"/>
      <c r="U189" s="551"/>
      <c r="V189" s="551"/>
      <c r="W189" s="551"/>
      <c r="X189" s="551"/>
      <c r="Y189" s="552"/>
      <c r="Z189" s="551"/>
      <c r="AA189" s="551"/>
      <c r="AB189" s="551"/>
      <c r="AC189" s="551"/>
      <c r="AD189" s="551"/>
      <c r="AE189" s="551"/>
      <c r="AF189" s="552"/>
      <c r="AG189" s="551"/>
      <c r="AH189" s="551"/>
      <c r="AI189" s="552"/>
    </row>
    <row r="190" spans="1:35" x14ac:dyDescent="0.35">
      <c r="A190" s="550"/>
      <c r="B190" s="551"/>
      <c r="C190" s="552"/>
      <c r="D190" s="551"/>
      <c r="E190" s="551"/>
      <c r="F190" s="551"/>
      <c r="G190" s="551"/>
      <c r="H190" s="551"/>
      <c r="I190" s="551"/>
      <c r="J190" s="551"/>
      <c r="K190" s="552"/>
      <c r="L190" s="551"/>
      <c r="M190" s="551"/>
      <c r="N190" s="551"/>
      <c r="O190" s="551"/>
      <c r="P190" s="551"/>
      <c r="Q190" s="551"/>
      <c r="R190" s="552"/>
      <c r="S190" s="551"/>
      <c r="T190" s="551"/>
      <c r="U190" s="551"/>
      <c r="V190" s="551"/>
      <c r="W190" s="551"/>
      <c r="X190" s="551"/>
      <c r="Y190" s="552"/>
      <c r="Z190" s="551"/>
      <c r="AA190" s="551"/>
      <c r="AB190" s="551"/>
      <c r="AC190" s="551"/>
      <c r="AD190" s="551"/>
      <c r="AE190" s="551"/>
      <c r="AF190" s="552"/>
      <c r="AG190" s="551"/>
      <c r="AH190" s="551"/>
      <c r="AI190" s="552"/>
    </row>
    <row r="191" spans="1:35" x14ac:dyDescent="0.35">
      <c r="A191" s="550"/>
      <c r="B191" s="551"/>
      <c r="C191" s="552"/>
      <c r="D191" s="551"/>
      <c r="E191" s="551"/>
      <c r="F191" s="551"/>
      <c r="G191" s="551"/>
      <c r="H191" s="551"/>
      <c r="I191" s="551"/>
      <c r="J191" s="551"/>
      <c r="K191" s="552"/>
      <c r="L191" s="551"/>
      <c r="M191" s="551"/>
      <c r="N191" s="551"/>
      <c r="O191" s="551"/>
      <c r="P191" s="551"/>
      <c r="Q191" s="551"/>
      <c r="R191" s="552"/>
      <c r="S191" s="551"/>
      <c r="T191" s="551"/>
      <c r="U191" s="551"/>
      <c r="V191" s="551"/>
      <c r="W191" s="551"/>
      <c r="X191" s="551"/>
      <c r="Y191" s="552"/>
      <c r="Z191" s="551"/>
      <c r="AA191" s="551"/>
      <c r="AB191" s="551"/>
      <c r="AC191" s="551"/>
      <c r="AD191" s="551"/>
      <c r="AE191" s="551"/>
      <c r="AF191" s="552"/>
      <c r="AG191" s="551"/>
      <c r="AH191" s="551"/>
      <c r="AI191" s="552"/>
    </row>
    <row r="192" spans="1:35" x14ac:dyDescent="0.35">
      <c r="A192" s="550"/>
      <c r="B192" s="551"/>
      <c r="C192" s="552"/>
      <c r="D192" s="551"/>
      <c r="E192" s="551"/>
      <c r="F192" s="551"/>
      <c r="G192" s="551"/>
      <c r="H192" s="551"/>
      <c r="I192" s="551"/>
      <c r="J192" s="551"/>
      <c r="K192" s="552"/>
      <c r="L192" s="551"/>
      <c r="M192" s="551"/>
      <c r="N192" s="551"/>
      <c r="O192" s="551"/>
      <c r="P192" s="551"/>
      <c r="Q192" s="551"/>
      <c r="R192" s="552"/>
      <c r="S192" s="551"/>
      <c r="T192" s="551"/>
      <c r="U192" s="551"/>
      <c r="V192" s="551"/>
      <c r="W192" s="551"/>
      <c r="X192" s="551"/>
      <c r="Y192" s="552"/>
      <c r="Z192" s="551"/>
      <c r="AA192" s="551"/>
      <c r="AB192" s="551"/>
      <c r="AC192" s="551"/>
      <c r="AD192" s="551"/>
      <c r="AE192" s="551"/>
      <c r="AF192" s="552"/>
      <c r="AG192" s="551"/>
      <c r="AH192" s="551"/>
      <c r="AI192" s="552"/>
    </row>
    <row r="193" spans="1:35" x14ac:dyDescent="0.35">
      <c r="A193" s="550"/>
      <c r="B193" s="551"/>
      <c r="C193" s="552"/>
      <c r="D193" s="551"/>
      <c r="E193" s="551"/>
      <c r="F193" s="551"/>
      <c r="G193" s="551"/>
      <c r="H193" s="551"/>
      <c r="I193" s="551"/>
      <c r="J193" s="551"/>
      <c r="K193" s="552"/>
      <c r="L193" s="551"/>
      <c r="M193" s="551"/>
      <c r="N193" s="551"/>
      <c r="O193" s="551"/>
      <c r="P193" s="551"/>
      <c r="Q193" s="551"/>
      <c r="R193" s="552"/>
      <c r="S193" s="551"/>
      <c r="T193" s="551"/>
      <c r="U193" s="551"/>
      <c r="V193" s="551"/>
      <c r="W193" s="551"/>
      <c r="X193" s="551"/>
      <c r="Y193" s="552"/>
      <c r="Z193" s="551"/>
      <c r="AA193" s="551"/>
      <c r="AB193" s="551"/>
      <c r="AC193" s="551"/>
      <c r="AD193" s="551"/>
      <c r="AE193" s="551"/>
      <c r="AF193" s="552"/>
      <c r="AG193" s="551"/>
      <c r="AH193" s="551"/>
      <c r="AI193" s="552"/>
    </row>
  </sheetData>
  <mergeCells count="15">
    <mergeCell ref="A80:K80"/>
    <mergeCell ref="L80:V80"/>
    <mergeCell ref="W80:AG80"/>
    <mergeCell ref="AH41:AJ41"/>
    <mergeCell ref="AK41:AM41"/>
    <mergeCell ref="B41:E41"/>
    <mergeCell ref="F41:L41"/>
    <mergeCell ref="M41:S41"/>
    <mergeCell ref="T41:Z41"/>
    <mergeCell ref="AA41:AG41"/>
    <mergeCell ref="BZ80:CJ80"/>
    <mergeCell ref="AH80:AR80"/>
    <mergeCell ref="AS80:BC80"/>
    <mergeCell ref="BD80:BN80"/>
    <mergeCell ref="BO80:BY80"/>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CrudeUp_CSV</vt:lpstr>
      <vt:lpstr>Gasoline_CSV</vt:lpstr>
      <vt:lpstr>LPG_CSV</vt:lpstr>
      <vt:lpstr>Diesel_CSV</vt:lpstr>
      <vt:lpstr>Midstream_CSV(coal MJ)</vt:lpstr>
      <vt:lpstr>G2U_CSV</vt:lpstr>
      <vt:lpstr>Midstream loss factor_CSV</vt:lpstr>
      <vt:lpstr>G2U loss factor_CSV</vt:lpstr>
      <vt:lpstr>Upstream_no well infrastr</vt:lpstr>
      <vt:lpstr>Upstream_with well infrastr</vt:lpstr>
      <vt:lpstr>Process</vt:lpstr>
      <vt:lpstr>T&amp;D_csv_no unit convert</vt:lpstr>
      <vt:lpstr>T&amp;D_final</vt:lpstr>
      <vt:lpstr>T&amp;D_processed</vt:lpstr>
      <vt:lpstr>T&amp;D_raw for SESAME</vt:lpstr>
      <vt:lpstr>T&amp;D_raw</vt:lpstr>
      <vt:lpstr>Midstream_CSV(coal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2020-09-01T17:02:14Z</dcterms:modified>
</cp:coreProperties>
</file>