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 codeName="ThisWorkbook"/>
  <xr:revisionPtr revIDLastSave="0" documentId="13_ncr:1_{7C9161B7-9E8B-9246-B811-9BEF7ED115BF}" xr6:coauthVersionLast="45" xr6:coauthVersionMax="45" xr10:uidLastSave="{00000000-0000-0000-0000-000000000000}"/>
  <bookViews>
    <workbookView xWindow="0" yWindow="460" windowWidth="28800" windowHeight="15940" activeTab="4" xr2:uid="{00000000-000D-0000-FFFF-FFFF00000000}"/>
  </bookViews>
  <sheets>
    <sheet name="NA NG to LNG-EPA 2019-wo well" sheetId="1" r:id="rId1"/>
    <sheet name="NA NG to LNG-EDF 2019- wo well" sheetId="13" r:id="rId2"/>
    <sheet name="NA NG to LNG-EPA 2019- w well" sheetId="14" r:id="rId3"/>
    <sheet name="NA NG to LNG-EDF 2019- w well" sheetId="15" r:id="rId4"/>
    <sheet name="Table for SESAME-final" sheetId="7" r:id="rId5"/>
  </sheets>
  <externalReferences>
    <externalReference r:id="rId6"/>
  </externalReferences>
  <definedNames>
    <definedName name="lb2g">[1]Fuel_Specs!$E$135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5" l="1"/>
  <c r="Q4" i="13" l="1"/>
  <c r="Q4" i="1"/>
  <c r="A102" i="15" l="1"/>
  <c r="E102" i="15" s="1"/>
  <c r="A101" i="15"/>
  <c r="E101" i="15" s="1"/>
  <c r="A100" i="15"/>
  <c r="E100" i="15" s="1"/>
  <c r="A99" i="15"/>
  <c r="E99" i="15" s="1"/>
  <c r="A98" i="15"/>
  <c r="E98" i="15" s="1"/>
  <c r="A97" i="15"/>
  <c r="E97" i="15" s="1"/>
  <c r="A96" i="15"/>
  <c r="E96" i="15" s="1"/>
  <c r="A95" i="15"/>
  <c r="E95" i="15" s="1"/>
  <c r="A94" i="15"/>
  <c r="E94" i="15" s="1"/>
  <c r="A93" i="15"/>
  <c r="E93" i="15" s="1"/>
  <c r="A92" i="15"/>
  <c r="E92" i="15" s="1"/>
  <c r="A91" i="15"/>
  <c r="E91" i="15" s="1"/>
  <c r="A90" i="15"/>
  <c r="E90" i="15" s="1"/>
  <c r="E88" i="15"/>
  <c r="A88" i="15"/>
  <c r="A87" i="15"/>
  <c r="E87" i="15" s="1"/>
  <c r="E84" i="15"/>
  <c r="A84" i="15"/>
  <c r="A83" i="15"/>
  <c r="E83" i="15" s="1"/>
  <c r="E80" i="15"/>
  <c r="A80" i="15"/>
  <c r="A79" i="15"/>
  <c r="E79" i="15" s="1"/>
  <c r="E78" i="15"/>
  <c r="A78" i="15"/>
  <c r="A77" i="15"/>
  <c r="E77" i="15" s="1"/>
  <c r="E76" i="15"/>
  <c r="A76" i="15"/>
  <c r="A75" i="15"/>
  <c r="E75" i="15" s="1"/>
  <c r="Q14" i="15"/>
  <c r="A89" i="15" s="1"/>
  <c r="E89" i="15" s="1"/>
  <c r="O14" i="15"/>
  <c r="Q13" i="15"/>
  <c r="O13" i="15"/>
  <c r="Q12" i="15"/>
  <c r="O12" i="15"/>
  <c r="Q11" i="15"/>
  <c r="A86" i="15" s="1"/>
  <c r="E86" i="15" s="1"/>
  <c r="O11" i="15"/>
  <c r="Q10" i="15"/>
  <c r="A85" i="15" s="1"/>
  <c r="E85" i="15" s="1"/>
  <c r="O10" i="15"/>
  <c r="Q9" i="15"/>
  <c r="O9" i="15"/>
  <c r="Q8" i="15"/>
  <c r="O8" i="15"/>
  <c r="Q7" i="15"/>
  <c r="A82" i="15" s="1"/>
  <c r="E82" i="15" s="1"/>
  <c r="O7" i="15"/>
  <c r="Q6" i="15"/>
  <c r="A81" i="15" s="1"/>
  <c r="E81" i="15" s="1"/>
  <c r="O6" i="15"/>
  <c r="Q5" i="15"/>
  <c r="O5" i="15"/>
  <c r="O4" i="15"/>
  <c r="A102" i="14"/>
  <c r="E102" i="14" s="1"/>
  <c r="A101" i="14"/>
  <c r="E101" i="14" s="1"/>
  <c r="A100" i="14"/>
  <c r="E100" i="14" s="1"/>
  <c r="A99" i="14"/>
  <c r="E99" i="14" s="1"/>
  <c r="A98" i="14"/>
  <c r="E98" i="14" s="1"/>
  <c r="A97" i="14"/>
  <c r="E97" i="14" s="1"/>
  <c r="A96" i="14"/>
  <c r="E96" i="14" s="1"/>
  <c r="E95" i="14"/>
  <c r="A95" i="14"/>
  <c r="A94" i="14"/>
  <c r="E94" i="14" s="1"/>
  <c r="A93" i="14"/>
  <c r="E93" i="14" s="1"/>
  <c r="A92" i="14"/>
  <c r="E92" i="14" s="1"/>
  <c r="A91" i="14"/>
  <c r="E91" i="14" s="1"/>
  <c r="A90" i="14"/>
  <c r="E90" i="14" s="1"/>
  <c r="A84" i="14"/>
  <c r="E84" i="14" s="1"/>
  <c r="A82" i="14"/>
  <c r="E82" i="14" s="1"/>
  <c r="A78" i="14"/>
  <c r="E78" i="14" s="1"/>
  <c r="A77" i="14"/>
  <c r="E77" i="14" s="1"/>
  <c r="A76" i="14"/>
  <c r="E76" i="14" s="1"/>
  <c r="A75" i="14"/>
  <c r="E75" i="14" s="1"/>
  <c r="Q14" i="14"/>
  <c r="A89" i="14" s="1"/>
  <c r="E89" i="14" s="1"/>
  <c r="O14" i="14"/>
  <c r="Q13" i="14"/>
  <c r="A88" i="14" s="1"/>
  <c r="E88" i="14" s="1"/>
  <c r="O13" i="14"/>
  <c r="Q12" i="14"/>
  <c r="A87" i="14" s="1"/>
  <c r="E87" i="14" s="1"/>
  <c r="O12" i="14"/>
  <c r="Q11" i="14"/>
  <c r="A86" i="14" s="1"/>
  <c r="E86" i="14" s="1"/>
  <c r="O11" i="14"/>
  <c r="Q10" i="14"/>
  <c r="A85" i="14" s="1"/>
  <c r="E85" i="14" s="1"/>
  <c r="O10" i="14"/>
  <c r="Q9" i="14"/>
  <c r="O9" i="14"/>
  <c r="Q8" i="14"/>
  <c r="A83" i="14" s="1"/>
  <c r="E83" i="14" s="1"/>
  <c r="O8" i="14"/>
  <c r="Q7" i="14"/>
  <c r="O7" i="14"/>
  <c r="Q6" i="14"/>
  <c r="A81" i="14" s="1"/>
  <c r="E81" i="14" s="1"/>
  <c r="O6" i="14"/>
  <c r="Q5" i="14"/>
  <c r="A80" i="14" s="1"/>
  <c r="E80" i="14" s="1"/>
  <c r="O5" i="14"/>
  <c r="Q4" i="14"/>
  <c r="A79" i="14" s="1"/>
  <c r="E79" i="14" s="1"/>
  <c r="O4" i="14"/>
  <c r="E78" i="13" l="1"/>
  <c r="E77" i="13"/>
  <c r="E76" i="13"/>
  <c r="E76" i="1"/>
  <c r="A78" i="13"/>
  <c r="A76" i="13"/>
  <c r="E78" i="1"/>
  <c r="A78" i="1"/>
  <c r="A76" i="1"/>
  <c r="A75" i="1"/>
  <c r="E91" i="13" l="1"/>
  <c r="E94" i="13"/>
  <c r="E98" i="13"/>
  <c r="E100" i="13"/>
  <c r="E97" i="13" l="1"/>
  <c r="E96" i="13"/>
  <c r="E95" i="13"/>
  <c r="E92" i="13"/>
  <c r="E90" i="13"/>
  <c r="A102" i="13"/>
  <c r="E102" i="13" s="1"/>
  <c r="A101" i="13"/>
  <c r="E101" i="13" s="1"/>
  <c r="A100" i="13"/>
  <c r="A99" i="13"/>
  <c r="E99" i="13" s="1"/>
  <c r="A98" i="13"/>
  <c r="A97" i="13"/>
  <c r="A96" i="13"/>
  <c r="A95" i="13"/>
  <c r="A94" i="13"/>
  <c r="A93" i="13"/>
  <c r="E93" i="13" s="1"/>
  <c r="A91" i="13"/>
  <c r="A90" i="13"/>
  <c r="A77" i="13"/>
  <c r="A75" i="13"/>
  <c r="A92" i="13"/>
  <c r="A83" i="13"/>
  <c r="E83" i="13" s="1"/>
  <c r="A79" i="13"/>
  <c r="E79" i="13" s="1"/>
  <c r="E75" i="13"/>
  <c r="Q14" i="13"/>
  <c r="A89" i="13" s="1"/>
  <c r="E89" i="13" s="1"/>
  <c r="O14" i="13"/>
  <c r="Q13" i="13"/>
  <c r="A88" i="13" s="1"/>
  <c r="E88" i="13" s="1"/>
  <c r="O13" i="13"/>
  <c r="Q12" i="13"/>
  <c r="A87" i="13" s="1"/>
  <c r="E87" i="13" s="1"/>
  <c r="O12" i="13"/>
  <c r="Q11" i="13"/>
  <c r="A86" i="13" s="1"/>
  <c r="E86" i="13" s="1"/>
  <c r="O11" i="13"/>
  <c r="Q10" i="13"/>
  <c r="A85" i="13" s="1"/>
  <c r="E85" i="13" s="1"/>
  <c r="O10" i="13"/>
  <c r="Q9" i="13"/>
  <c r="A84" i="13" s="1"/>
  <c r="E84" i="13" s="1"/>
  <c r="O9" i="13"/>
  <c r="Q8" i="13"/>
  <c r="O8" i="13"/>
  <c r="Q7" i="13"/>
  <c r="A82" i="13" s="1"/>
  <c r="E82" i="13" s="1"/>
  <c r="O7" i="13"/>
  <c r="Q6" i="13"/>
  <c r="A81" i="13" s="1"/>
  <c r="E81" i="13" s="1"/>
  <c r="O6" i="13"/>
  <c r="Q5" i="13"/>
  <c r="A80" i="13" s="1"/>
  <c r="E80" i="13" s="1"/>
  <c r="O5" i="13"/>
  <c r="O4" i="13"/>
  <c r="A102" i="1" l="1"/>
  <c r="E102" i="1" s="1"/>
  <c r="A90" i="1"/>
  <c r="E90" i="1" s="1"/>
  <c r="A77" i="1" l="1"/>
  <c r="E77" i="1" s="1"/>
  <c r="E75" i="1"/>
  <c r="Q14" i="1"/>
  <c r="A89" i="1" s="1"/>
  <c r="E89" i="1" s="1"/>
  <c r="Q13" i="1"/>
  <c r="A88" i="1" s="1"/>
  <c r="E88" i="1" s="1"/>
  <c r="Q12" i="1"/>
  <c r="A87" i="1" s="1"/>
  <c r="E87" i="1" s="1"/>
  <c r="Q11" i="1"/>
  <c r="A86" i="1" s="1"/>
  <c r="E86" i="1" s="1"/>
  <c r="Q10" i="1"/>
  <c r="A85" i="1" s="1"/>
  <c r="E85" i="1" s="1"/>
  <c r="Q9" i="1"/>
  <c r="A84" i="1" s="1"/>
  <c r="E84" i="1" s="1"/>
  <c r="Q8" i="1"/>
  <c r="A83" i="1" s="1"/>
  <c r="E83" i="1" s="1"/>
  <c r="Q7" i="1"/>
  <c r="A82" i="1" s="1"/>
  <c r="E82" i="1" s="1"/>
  <c r="Q6" i="1"/>
  <c r="A81" i="1" s="1"/>
  <c r="Q5" i="1"/>
  <c r="A80" i="1" s="1"/>
  <c r="E80" i="1" s="1"/>
  <c r="A79" i="1"/>
  <c r="E79" i="1" s="1"/>
  <c r="A95" i="1" l="1"/>
  <c r="E95" i="1" s="1"/>
  <c r="A91" i="1" l="1"/>
  <c r="E91" i="1" s="1"/>
  <c r="A100" i="1" l="1"/>
  <c r="E100" i="1" s="1"/>
  <c r="A98" i="1"/>
  <c r="E98" i="1" s="1"/>
  <c r="A97" i="1"/>
  <c r="E97" i="1" s="1"/>
  <c r="A96" i="1"/>
  <c r="E96" i="1" s="1"/>
  <c r="A94" i="1"/>
  <c r="E94" i="1" s="1"/>
  <c r="A92" i="1"/>
  <c r="E92" i="1" s="1"/>
  <c r="A101" i="1" l="1"/>
  <c r="E101" i="1" s="1"/>
  <c r="A99" i="1"/>
  <c r="E99" i="1" s="1"/>
  <c r="A93" i="1"/>
  <c r="E93" i="1" s="1"/>
  <c r="E81" i="1" l="1"/>
  <c r="O14" i="1" l="1"/>
  <c r="O13" i="1"/>
  <c r="O12" i="1"/>
  <c r="O11" i="1"/>
  <c r="O10" i="1"/>
  <c r="O9" i="1"/>
  <c r="O8" i="1"/>
  <c r="O7" i="1"/>
  <c r="O6" i="1"/>
  <c r="O5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3" authorId="0" shapeId="0" xr:uid="{73803C6D-5363-D947-BF60-12621D271BD2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3" authorId="0" shapeId="0" xr:uid="{31E27A45-C490-A045-878A-DE8D1AFE16A5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3" authorId="0" shapeId="0" xr:uid="{90174E3B-9B71-2843-A223-E07E68DA303D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3" authorId="0" shapeId="0" xr:uid="{C0228F80-7363-7547-8EB3-54BB7729D266}">
      <text>
        <r>
          <rPr>
            <sz val="9"/>
            <color rgb="FF000000"/>
            <rFont val="Tahoma"/>
            <family val="2"/>
          </rPr>
          <t>Data from natural gas production assumed to be the same for all NG sources (Burnham et al. 2011)</t>
        </r>
      </text>
    </comment>
  </commentList>
</comments>
</file>

<file path=xl/sharedStrings.xml><?xml version="1.0" encoding="utf-8"?>
<sst xmlns="http://schemas.openxmlformats.org/spreadsheetml/2006/main" count="2904" uniqueCount="112">
  <si>
    <t>The final csv file can be generated by copying the blue highlighted parts into a csv file (remember not to paste formula)</t>
  </si>
  <si>
    <t>Calculate once &amp; use for all cases: CI of electricity, h2, steam in GREET (default mix)</t>
  </si>
  <si>
    <t>Emissions for elec/h2/steam</t>
  </si>
  <si>
    <t>flow</t>
  </si>
  <si>
    <t>value</t>
  </si>
  <si>
    <t>unit</t>
  </si>
  <si>
    <t>formula</t>
  </si>
  <si>
    <t>electricity</t>
  </si>
  <si>
    <t>voc</t>
  </si>
  <si>
    <t>g/btu electricity</t>
  </si>
  <si>
    <t>see co2</t>
  </si>
  <si>
    <t>g/mmBtu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</si>
  <si>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</si>
  <si>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</si>
  <si>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</si>
  <si>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</si>
  <si>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</si>
  <si>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</si>
  <si>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</si>
  <si>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</si>
  <si>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</si>
  <si>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</si>
  <si>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(Electric!$B220+Electric!$C220)/1000000</t>
  </si>
  <si>
    <t>h2</t>
  </si>
  <si>
    <t>g/btu h2</t>
  </si>
  <si>
    <t>SUM(Hydrogen!$BV272:$BW272)/1000000</t>
  </si>
  <si>
    <t>steam (for displacement credit calculation)</t>
  </si>
  <si>
    <t>g/btu steam</t>
  </si>
  <si>
    <t>MeOH_FTD!D135</t>
  </si>
  <si>
    <r>
      <t xml:space="preserve">This is a simpler case than MeOH because there is no co-gen (e.g., steam </t>
    </r>
    <r>
      <rPr>
        <b/>
        <sz val="11"/>
        <color rgb="FFFF0000"/>
        <rFont val="Calibri"/>
        <family val="2"/>
        <scheme val="minor"/>
      </rPr>
      <t>Red 7</t>
    </r>
    <r>
      <rPr>
        <sz val="11"/>
        <color rgb="FFFF0000"/>
        <rFont val="Calibri"/>
        <family val="2"/>
        <scheme val="minor"/>
      </rPr>
      <t>) nor "feed stock loss" (</t>
    </r>
    <r>
      <rPr>
        <b/>
        <sz val="11"/>
        <color rgb="FF00B0F0"/>
        <rFont val="Calibri"/>
        <family val="2"/>
        <scheme val="minor"/>
      </rPr>
      <t>Blue 2</t>
    </r>
    <r>
      <rPr>
        <b/>
        <sz val="11"/>
        <color rgb="FFFF0000"/>
        <rFont val="Calibri"/>
        <family val="2"/>
        <scheme val="minor"/>
      </rPr>
      <t>)</t>
    </r>
  </si>
  <si>
    <t>Data to be used in SESAME are highlighted in green</t>
  </si>
  <si>
    <t>Energy efficiency</t>
  </si>
  <si>
    <t>Urban emission share</t>
  </si>
  <si>
    <t>Loss factor</t>
  </si>
  <si>
    <t xml:space="preserve">     Residual oil</t>
  </si>
  <si>
    <t xml:space="preserve">     Diesel fuel</t>
  </si>
  <si>
    <t xml:space="preserve">     Gasoline</t>
  </si>
  <si>
    <t xml:space="preserve">     Coal</t>
  </si>
  <si>
    <t xml:space="preserve">     Electricity</t>
  </si>
  <si>
    <t xml:space="preserve">     Hydrogen</t>
  </si>
  <si>
    <t xml:space="preserve">     Natural gas flared</t>
  </si>
  <si>
    <t>Total emissions: grams/mmBtu of fuel throughput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</si>
  <si>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</si>
  <si>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</si>
  <si>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</si>
  <si>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</si>
  <si>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</si>
  <si>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</si>
  <si>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</si>
  <si>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</si>
  <si>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CH4: combustion</t>
  </si>
  <si>
    <t xml:space="preserve">     N2O</t>
  </si>
  <si>
    <t xml:space="preserve">     CO2</t>
  </si>
  <si>
    <t>Putting all data together to generate SESAME csv file (check Slide 3 of "How to use GREET in SESAME" deck)</t>
  </si>
  <si>
    <t>value before unit conversion</t>
  </si>
  <si>
    <t>GREET unit</t>
  </si>
  <si>
    <t>Source</t>
  </si>
  <si>
    <t>comment</t>
  </si>
  <si>
    <t>flows</t>
  </si>
  <si>
    <t>direction</t>
  </si>
  <si>
    <t>type</t>
  </si>
  <si>
    <t>data location</t>
  </si>
  <si>
    <t>GREET</t>
  </si>
  <si>
    <t>MJ/MJ</t>
  </si>
  <si>
    <t>input</t>
  </si>
  <si>
    <t>energy</t>
  </si>
  <si>
    <t>btu/mmbtu</t>
  </si>
  <si>
    <t>kg/MJ</t>
  </si>
  <si>
    <t>output</t>
  </si>
  <si>
    <t>mass</t>
  </si>
  <si>
    <t>See "co2 from electricity" flow</t>
  </si>
  <si>
    <t>See "co2" flow</t>
  </si>
  <si>
    <t>3) Calculations of Energy Consumption, Water Consumption, and Emissions for Each Stage</t>
  </si>
  <si>
    <t>Energy use: Btu/mmBtu of fuel throughput (except as noted)</t>
  </si>
  <si>
    <t xml:space="preserve">     Natural gas: process fuel</t>
  </si>
  <si>
    <t xml:space="preserve">     Natural gas: feed loss</t>
  </si>
  <si>
    <t xml:space="preserve">     N-butane</t>
  </si>
  <si>
    <t xml:space="preserve">     Feedstock loss</t>
  </si>
  <si>
    <t xml:space="preserve">     CH4: leakage</t>
  </si>
  <si>
    <t>ch4: combustion</t>
  </si>
  <si>
    <t>GREET NG Tab A20</t>
  </si>
  <si>
    <t>EPA 2019</t>
  </si>
  <si>
    <t>EDF 2019</t>
  </si>
  <si>
    <t>ch4 : leakage</t>
  </si>
  <si>
    <t>flow_source</t>
  </si>
  <si>
    <t>Leakage Parameter</t>
  </si>
  <si>
    <t>NG tab Row 66 for conventional gas (recovery)</t>
  </si>
  <si>
    <t>Natural Gas to Liquefied Natural Gas</t>
  </si>
  <si>
    <t>NG Liquefaction: As a Transportation Fuel</t>
  </si>
  <si>
    <t>LNG Transportation and Distribution: As a Transportation Fuel</t>
  </si>
  <si>
    <t>LNG Storage: As a Transportation Fuel</t>
  </si>
  <si>
    <t xml:space="preserve">     Misc. Items</t>
  </si>
  <si>
    <t>LNG</t>
  </si>
  <si>
    <t>Calculate emissions (g/mmBtu product fuel) due to electricity for LNG for SESAME</t>
  </si>
  <si>
    <t>btu/btu</t>
  </si>
  <si>
    <t>NG tab Row 25 for LNG</t>
  </si>
  <si>
    <t>NG</t>
  </si>
  <si>
    <t>Primary variable to be passed to midstream stage</t>
  </si>
  <si>
    <t>NG tab Row 47 for LNG-Transportation Fuel</t>
  </si>
  <si>
    <t>NG tab Row 47 for LNG-Transportation Fuel and Electric tab B220 and C220</t>
  </si>
  <si>
    <t>total from NG Liquefaction: As a Transportation Fuel</t>
  </si>
  <si>
    <t xml:space="preserve">total from NG Liquefaction: As a Transportation Fuel </t>
  </si>
  <si>
    <t>Natural gas: process fuel</t>
  </si>
  <si>
    <t>Feedstock loss</t>
  </si>
  <si>
    <t>NG tab Row 41 for LNG-Transportation Fuel</t>
  </si>
  <si>
    <t>NG tab Row 48 for LNG-Transportation Fuel</t>
  </si>
  <si>
    <t xml:space="preserve">NG tab Row 66 for LNG-Transportation Fuel </t>
  </si>
  <si>
    <t>activity</t>
  </si>
  <si>
    <t>total</t>
  </si>
  <si>
    <t>Well infrastructure emissions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</si>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</sst>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#,##0.000"/>
    <numFmt numFmtId="166" formatCode="0.000"/>
    <numFmt numFmtId="167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0" tint="-0.14999847407452621"/>
      <name val="Arial"/>
      <family val="2"/>
    </font>
    <font>
      <sz val="9"/>
      <color rgb="FF000000"/>
      <name val="Tahoma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BD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 textRotation="90" wrapText="1"/>
    </xf>
    <xf numFmtId="164" fontId="14" fillId="0" borderId="2" xfId="0" applyNumberFormat="1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164" fontId="6" fillId="0" borderId="1" xfId="2" applyNumberFormat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 vertical="center"/>
    </xf>
    <xf numFmtId="0" fontId="14" fillId="0" borderId="9" xfId="0" applyNumberFormat="1" applyFont="1" applyFill="1" applyBorder="1" applyAlignment="1">
      <alignment horizontal="left" vertical="center"/>
    </xf>
    <xf numFmtId="165" fontId="0" fillId="4" borderId="9" xfId="0" applyNumberFormat="1" applyFont="1" applyFill="1" applyBorder="1" applyAlignment="1">
      <alignment horizontal="left" vertical="center"/>
    </xf>
    <xf numFmtId="0" fontId="14" fillId="0" borderId="11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3" fontId="0" fillId="0" borderId="0" xfId="1" applyNumberFormat="1" applyFont="1" applyFill="1" applyBorder="1" applyAlignment="1">
      <alignment horizontal="left" vertical="center"/>
    </xf>
    <xf numFmtId="3" fontId="6" fillId="0" borderId="0" xfId="1" applyNumberFormat="1" applyFont="1" applyFill="1" applyBorder="1" applyAlignment="1">
      <alignment horizontal="left" vertical="center"/>
    </xf>
    <xf numFmtId="3" fontId="6" fillId="0" borderId="6" xfId="1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0" fontId="14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/>
    </xf>
    <xf numFmtId="3" fontId="0" fillId="0" borderId="7" xfId="0" applyNumberFormat="1" applyFont="1" applyFill="1" applyBorder="1" applyAlignment="1">
      <alignment horizontal="left" vertical="center"/>
    </xf>
    <xf numFmtId="165" fontId="0" fillId="4" borderId="1" xfId="0" applyNumberFormat="1" applyFont="1" applyFill="1" applyBorder="1" applyAlignment="1">
      <alignment horizontal="left" vertical="center"/>
    </xf>
    <xf numFmtId="165" fontId="6" fillId="0" borderId="0" xfId="1" applyNumberFormat="1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0" fillId="4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/>
    <xf numFmtId="0" fontId="0" fillId="0" borderId="12" xfId="0" applyBorder="1"/>
    <xf numFmtId="0" fontId="0" fillId="0" borderId="13" xfId="0" applyBorder="1"/>
    <xf numFmtId="3" fontId="17" fillId="0" borderId="1" xfId="1" applyNumberFormat="1" applyFont="1" applyFill="1" applyBorder="1" applyAlignment="1"/>
    <xf numFmtId="3" fontId="17" fillId="0" borderId="9" xfId="1" applyNumberFormat="1" applyFont="1" applyFill="1" applyBorder="1" applyAlignment="1"/>
    <xf numFmtId="165" fontId="6" fillId="0" borderId="0" xfId="0" applyNumberFormat="1" applyFont="1" applyFill="1" applyBorder="1" applyAlignment="1">
      <alignment horizontal="left" vertical="center"/>
    </xf>
    <xf numFmtId="164" fontId="17" fillId="0" borderId="0" xfId="2" applyNumberFormat="1" applyFont="1" applyFill="1" applyBorder="1" applyAlignment="1"/>
    <xf numFmtId="164" fontId="17" fillId="0" borderId="1" xfId="2" applyNumberFormat="1" applyFont="1" applyFill="1" applyBorder="1" applyAlignment="1"/>
    <xf numFmtId="3" fontId="0" fillId="0" borderId="6" xfId="1" applyNumberFormat="1" applyFont="1" applyFill="1" applyBorder="1" applyAlignment="1">
      <alignment horizontal="left" vertical="center"/>
    </xf>
    <xf numFmtId="0" fontId="14" fillId="0" borderId="3" xfId="0" applyNumberFormat="1" applyFont="1" applyFill="1" applyBorder="1" applyAlignment="1">
      <alignment horizontal="left" vertical="center" textRotation="90" wrapText="1"/>
    </xf>
    <xf numFmtId="0" fontId="14" fillId="0" borderId="4" xfId="0" applyNumberFormat="1" applyFont="1" applyFill="1" applyBorder="1" applyAlignment="1">
      <alignment horizontal="left" vertical="center" textRotation="90" wrapText="1"/>
    </xf>
    <xf numFmtId="0" fontId="14" fillId="0" borderId="5" xfId="0" applyNumberFormat="1" applyFont="1" applyFill="1" applyBorder="1" applyAlignment="1">
      <alignment horizontal="left" vertical="center" textRotation="90" wrapText="1"/>
    </xf>
    <xf numFmtId="167" fontId="0" fillId="0" borderId="1" xfId="0" applyNumberFormat="1" applyFill="1" applyBorder="1" applyAlignment="1">
      <alignment horizontal="left" vertical="center"/>
    </xf>
    <xf numFmtId="3" fontId="17" fillId="4" borderId="1" xfId="1" applyNumberFormat="1" applyFont="1" applyFill="1" applyBorder="1" applyAlignment="1"/>
    <xf numFmtId="0" fontId="14" fillId="0" borderId="0" xfId="0" applyNumberFormat="1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horizontal="left" vertical="center"/>
    </xf>
    <xf numFmtId="3" fontId="0" fillId="0" borderId="8" xfId="0" applyNumberFormat="1" applyFont="1" applyFill="1" applyBorder="1" applyAlignment="1">
      <alignment horizontal="left" vertical="center"/>
    </xf>
    <xf numFmtId="0" fontId="0" fillId="0" borderId="12" xfId="0" applyFill="1" applyBorder="1"/>
    <xf numFmtId="0" fontId="0" fillId="2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5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14" fillId="0" borderId="0" xfId="0" applyFont="1" applyBorder="1" applyAlignment="1">
      <alignment horizontal="right" textRotation="90" wrapText="1"/>
    </xf>
    <xf numFmtId="166" fontId="0" fillId="0" borderId="0" xfId="0" applyNumberFormat="1" applyBorder="1"/>
    <xf numFmtId="165" fontId="1" fillId="0" borderId="0" xfId="0" applyNumberFormat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 textRotation="90" wrapText="1"/>
    </xf>
    <xf numFmtId="0" fontId="14" fillId="0" borderId="0" xfId="0" applyFont="1" applyFill="1" applyBorder="1" applyAlignment="1">
      <alignment horizontal="right" textRotation="90" wrapText="1"/>
    </xf>
    <xf numFmtId="164" fontId="0" fillId="0" borderId="0" xfId="2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166" fontId="0" fillId="0" borderId="0" xfId="0" applyNumberFormat="1" applyFill="1" applyBorder="1"/>
    <xf numFmtId="165" fontId="1" fillId="0" borderId="0" xfId="1" applyNumberFormat="1" applyFont="1" applyFill="1" applyBorder="1" applyAlignment="1">
      <alignment horizontal="left" vertical="center"/>
    </xf>
    <xf numFmtId="164" fontId="0" fillId="0" borderId="8" xfId="0" applyNumberFormat="1" applyBorder="1"/>
    <xf numFmtId="164" fontId="6" fillId="0" borderId="6" xfId="0" applyNumberFormat="1" applyFont="1" applyFill="1" applyBorder="1" applyAlignment="1">
      <alignment horizontal="left" vertical="center"/>
    </xf>
    <xf numFmtId="165" fontId="20" fillId="0" borderId="0" xfId="0" applyNumberFormat="1" applyFont="1" applyFill="1" applyBorder="1" applyAlignment="1">
      <alignment horizontal="left" vertical="center"/>
    </xf>
    <xf numFmtId="165" fontId="20" fillId="0" borderId="6" xfId="0" applyNumberFormat="1" applyFont="1" applyFill="1" applyBorder="1" applyAlignment="1">
      <alignment horizontal="left" vertical="center"/>
    </xf>
    <xf numFmtId="3" fontId="20" fillId="0" borderId="0" xfId="0" applyNumberFormat="1" applyFont="1" applyFill="1" applyBorder="1" applyAlignment="1">
      <alignment horizontal="left" vertical="center"/>
    </xf>
    <xf numFmtId="3" fontId="20" fillId="0" borderId="6" xfId="1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5" fontId="20" fillId="0" borderId="9" xfId="0" applyNumberFormat="1" applyFont="1" applyFill="1" applyBorder="1" applyAlignment="1">
      <alignment horizontal="left" vertical="center"/>
    </xf>
    <xf numFmtId="165" fontId="20" fillId="0" borderId="10" xfId="0" applyNumberFormat="1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2" borderId="0" xfId="0" applyNumberFormat="1" applyFill="1" applyAlignment="1">
      <alignment horizontal="left" vertical="center"/>
    </xf>
    <xf numFmtId="3" fontId="0" fillId="0" borderId="0" xfId="0" applyNumberFormat="1" applyFill="1" applyBorder="1" applyAlignment="1">
      <alignment horizontal="left" vertical="center"/>
    </xf>
    <xf numFmtId="4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3" fontId="6" fillId="0" borderId="10" xfId="0" applyNumberFormat="1" applyFont="1" applyFill="1" applyBorder="1" applyAlignment="1">
      <alignment horizontal="left" vertical="center"/>
    </xf>
    <xf numFmtId="0" fontId="3" fillId="0" borderId="0" xfId="0" applyFont="1" applyFill="1"/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35">
          <cell r="E135">
            <v>453.59237000000002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107"/>
  <sheetViews>
    <sheetView topLeftCell="A74" zoomScaleNormal="100" workbookViewId="0">
      <selection activeCell="J100" sqref="J100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93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92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O4" s="15" t="str">
        <f t="shared" ref="O4:O14" si="0">CONCATENATE(B4," from", " ", A4)</f>
        <v>voc from electricity</v>
      </c>
      <c r="P4" s="15" t="s">
        <v>11</v>
      </c>
      <c r="Q4" s="15">
        <f>($B$56)*$C4</f>
        <v>2.975763638343628E-2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O5" s="15" t="str">
        <f t="shared" si="0"/>
        <v>co from electricity</v>
      </c>
      <c r="P5" s="15" t="s">
        <v>11</v>
      </c>
      <c r="Q5" s="15">
        <f t="shared" ref="Q5:Q14" si="1">($B$56)*C5</f>
        <v>9.4292263149208272E-2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O6" s="15" t="str">
        <f t="shared" si="0"/>
        <v>nox from electricity</v>
      </c>
      <c r="P6" s="15" t="s">
        <v>11</v>
      </c>
      <c r="Q6" s="15">
        <f t="shared" si="1"/>
        <v>0.18470561520777032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O7" s="15" t="str">
        <f t="shared" si="0"/>
        <v>pm10 from electricity</v>
      </c>
      <c r="P7" s="15" t="s">
        <v>11</v>
      </c>
      <c r="Q7" s="15">
        <f t="shared" si="1"/>
        <v>3.3176206598484213E-2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O8" s="15" t="str">
        <f t="shared" si="0"/>
        <v>pm2.5 from electricity</v>
      </c>
      <c r="P8" s="15" t="s">
        <v>11</v>
      </c>
      <c r="Q8" s="15">
        <f t="shared" si="1"/>
        <v>1.4374630564238291E-2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O9" s="15" t="str">
        <f t="shared" si="0"/>
        <v>sox from electricity</v>
      </c>
      <c r="P9" s="15" t="s">
        <v>11</v>
      </c>
      <c r="Q9" s="15">
        <f t="shared" si="1"/>
        <v>0.45427040995863033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O10" s="15" t="str">
        <f t="shared" si="0"/>
        <v>bc from electricity</v>
      </c>
      <c r="P10" s="15" t="s">
        <v>11</v>
      </c>
      <c r="Q10" s="15">
        <f t="shared" si="1"/>
        <v>1.1805614825401371E-3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O11" s="15" t="str">
        <f t="shared" si="0"/>
        <v>oc from electricity</v>
      </c>
      <c r="P11" s="15" t="s">
        <v>11</v>
      </c>
      <c r="Q11" s="15">
        <f t="shared" si="1"/>
        <v>2.7867331109683955E-3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O12" s="15" t="str">
        <f t="shared" si="0"/>
        <v>ch4 from electricity</v>
      </c>
      <c r="P12" s="15" t="s">
        <v>11</v>
      </c>
      <c r="Q12" s="15">
        <f t="shared" si="1"/>
        <v>0.52210939305330895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O13" s="15" t="str">
        <f t="shared" si="0"/>
        <v>n2o from electricity</v>
      </c>
      <c r="P13" s="15" t="s">
        <v>11</v>
      </c>
      <c r="Q13" s="15">
        <f t="shared" si="1"/>
        <v>4.1251053260160661E-3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O14" s="15" t="str">
        <f t="shared" si="0"/>
        <v>co2 from electricity</v>
      </c>
      <c r="P14" s="15" t="s">
        <v>11</v>
      </c>
      <c r="Q14" s="15">
        <f t="shared" si="1"/>
        <v>263.23550605933991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80</v>
      </c>
      <c r="I38" s="21" t="s">
        <v>29</v>
      </c>
    </row>
    <row r="39" spans="1:49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55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2">
      <c r="A41" s="24"/>
      <c r="B41" s="119" t="s">
        <v>87</v>
      </c>
      <c r="C41" s="120"/>
      <c r="D41" s="121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</row>
    <row r="42" spans="1:49" s="20" customFormat="1" ht="156" customHeight="1" x14ac:dyDescent="0.2">
      <c r="A42" s="17"/>
      <c r="B42" s="64" t="s">
        <v>88</v>
      </c>
      <c r="C42" s="65" t="s">
        <v>89</v>
      </c>
      <c r="D42" s="66" t="s">
        <v>90</v>
      </c>
      <c r="E42" s="85"/>
      <c r="F42" s="85"/>
      <c r="G42" s="85"/>
      <c r="H42" s="86"/>
      <c r="I42" s="86"/>
      <c r="J42" s="86"/>
      <c r="Q42" s="81"/>
      <c r="R42" s="81"/>
      <c r="S42" s="25"/>
    </row>
    <row r="43" spans="1:49" s="20" customFormat="1" x14ac:dyDescent="0.2">
      <c r="A43" s="26" t="s">
        <v>31</v>
      </c>
      <c r="B43" s="62">
        <v>0.91</v>
      </c>
      <c r="C43" s="61"/>
      <c r="D43" s="92"/>
      <c r="E43" s="61"/>
      <c r="F43" s="61"/>
      <c r="G43" s="61"/>
      <c r="H43" s="87"/>
      <c r="I43" s="88"/>
      <c r="J43" s="29"/>
      <c r="Q43" s="29"/>
      <c r="R43" s="29"/>
      <c r="S43" s="29"/>
    </row>
    <row r="44" spans="1:49" s="23" customFormat="1" x14ac:dyDescent="0.2">
      <c r="A44" s="27" t="s">
        <v>32</v>
      </c>
      <c r="B44" s="28">
        <v>0.1</v>
      </c>
      <c r="C44" s="29">
        <v>0.67</v>
      </c>
      <c r="D44" s="93">
        <v>0.7</v>
      </c>
      <c r="E44" s="29"/>
      <c r="F44" s="29"/>
      <c r="G44" s="29"/>
      <c r="H44" s="29"/>
      <c r="I44" s="30"/>
      <c r="J44" s="29"/>
      <c r="Q44" s="29"/>
      <c r="R44" s="29"/>
      <c r="S44" s="29"/>
    </row>
    <row r="45" spans="1:49" s="20" customFormat="1" x14ac:dyDescent="0.2">
      <c r="A45" s="31" t="s">
        <v>33</v>
      </c>
      <c r="B45" s="32">
        <v>1.0010050251256282</v>
      </c>
      <c r="C45" s="101">
        <v>1.0026900342302589</v>
      </c>
      <c r="D45" s="102">
        <v>1.010613629081994</v>
      </c>
      <c r="E45" s="60"/>
      <c r="F45" s="89"/>
      <c r="G45" s="89"/>
      <c r="H45" s="90"/>
      <c r="I45" s="90"/>
      <c r="J45" s="90"/>
      <c r="Q45" s="82"/>
      <c r="R45" s="82"/>
      <c r="S45" s="60"/>
    </row>
    <row r="46" spans="1:49" s="20" customFormat="1" x14ac:dyDescent="0.2">
      <c r="A46" s="33" t="s">
        <v>73</v>
      </c>
      <c r="B46" s="24"/>
      <c r="C46" s="34"/>
      <c r="D46" s="70"/>
      <c r="E46" s="23"/>
      <c r="F46" s="23"/>
      <c r="J46" s="23"/>
      <c r="Q46" s="23"/>
      <c r="R46" s="23"/>
      <c r="S46" s="23"/>
    </row>
    <row r="47" spans="1:49" s="20" customFormat="1" x14ac:dyDescent="0.2">
      <c r="A47" s="56" t="s">
        <v>34</v>
      </c>
      <c r="B47" s="58">
        <v>0</v>
      </c>
      <c r="C47" s="35"/>
      <c r="D47" s="63"/>
      <c r="E47" s="35"/>
      <c r="F47" s="35"/>
      <c r="G47" s="35"/>
      <c r="H47" s="35"/>
      <c r="I47" s="18"/>
      <c r="J47" s="36"/>
      <c r="Q47" s="36"/>
      <c r="R47" s="36"/>
      <c r="S47" s="36"/>
    </row>
    <row r="48" spans="1:49" s="20" customFormat="1" x14ac:dyDescent="0.2">
      <c r="A48" s="56" t="s">
        <v>35</v>
      </c>
      <c r="B48" s="58">
        <v>0</v>
      </c>
      <c r="C48" s="35"/>
      <c r="D48" s="63"/>
      <c r="E48" s="35"/>
      <c r="F48" s="35"/>
      <c r="G48" s="35"/>
      <c r="H48" s="35"/>
      <c r="I48" s="18"/>
      <c r="J48" s="36"/>
      <c r="Q48" s="36"/>
      <c r="R48" s="36"/>
      <c r="S48" s="36"/>
    </row>
    <row r="49" spans="1:19" s="20" customFormat="1" x14ac:dyDescent="0.2">
      <c r="A49" s="56" t="s">
        <v>36</v>
      </c>
      <c r="B49" s="58">
        <v>0</v>
      </c>
      <c r="C49" s="35"/>
      <c r="D49" s="63"/>
      <c r="E49" s="35"/>
      <c r="F49" s="35"/>
      <c r="G49" s="35"/>
      <c r="H49" s="35"/>
      <c r="I49" s="18"/>
      <c r="J49" s="36"/>
      <c r="Q49" s="36"/>
      <c r="R49" s="36"/>
      <c r="S49" s="36"/>
    </row>
    <row r="50" spans="1:19" s="20" customFormat="1" x14ac:dyDescent="0.2">
      <c r="A50" s="56" t="s">
        <v>74</v>
      </c>
      <c r="B50" s="58">
        <v>96923.076923076791</v>
      </c>
      <c r="C50" s="35"/>
      <c r="D50" s="63"/>
      <c r="E50" s="35"/>
      <c r="F50" s="35"/>
      <c r="G50" s="35"/>
      <c r="H50" s="35"/>
      <c r="I50" s="18"/>
      <c r="J50" s="36"/>
      <c r="Q50" s="36"/>
      <c r="R50" s="36"/>
      <c r="S50" s="36"/>
    </row>
    <row r="51" spans="1:19" s="20" customFormat="1" x14ac:dyDescent="0.2">
      <c r="A51" s="56" t="s">
        <v>37</v>
      </c>
      <c r="B51" s="58"/>
      <c r="C51" s="35"/>
      <c r="D51" s="63"/>
      <c r="E51" s="35"/>
      <c r="F51" s="35"/>
      <c r="G51" s="35"/>
      <c r="H51" s="35"/>
      <c r="I51" s="18"/>
      <c r="J51" s="36"/>
      <c r="Q51" s="36"/>
      <c r="R51" s="36"/>
      <c r="S51" s="36"/>
    </row>
    <row r="52" spans="1:19" s="20" customFormat="1" x14ac:dyDescent="0.2">
      <c r="A52" s="56" t="s">
        <v>75</v>
      </c>
      <c r="B52" s="58"/>
      <c r="C52" s="35"/>
      <c r="D52" s="63"/>
      <c r="E52" s="35"/>
      <c r="F52" s="35"/>
      <c r="G52" s="35"/>
      <c r="H52" s="35"/>
      <c r="I52" s="18"/>
      <c r="J52" s="36"/>
      <c r="Q52" s="36"/>
      <c r="R52" s="36"/>
      <c r="S52" s="36"/>
    </row>
    <row r="53" spans="1:19" s="20" customFormat="1" x14ac:dyDescent="0.2">
      <c r="A53" s="56" t="s">
        <v>40</v>
      </c>
      <c r="B53" s="58"/>
      <c r="C53" s="35"/>
      <c r="D53" s="63"/>
      <c r="E53" s="35"/>
      <c r="F53" s="35"/>
      <c r="G53" s="35"/>
      <c r="H53" s="35"/>
      <c r="I53" s="18"/>
      <c r="J53" s="36"/>
      <c r="Q53" s="36"/>
      <c r="R53" s="36"/>
      <c r="S53" s="36"/>
    </row>
    <row r="54" spans="1:19" s="20" customFormat="1" x14ac:dyDescent="0.2">
      <c r="A54" s="56" t="s">
        <v>76</v>
      </c>
      <c r="B54" s="58"/>
      <c r="C54" s="35"/>
      <c r="D54" s="63"/>
      <c r="E54" s="35"/>
      <c r="F54" s="35"/>
      <c r="G54" s="35"/>
      <c r="H54" s="35"/>
      <c r="I54" s="18"/>
      <c r="J54" s="36"/>
      <c r="Q54" s="36"/>
      <c r="R54" s="36"/>
      <c r="S54" s="36"/>
    </row>
    <row r="55" spans="1:19" s="20" customFormat="1" x14ac:dyDescent="0.2">
      <c r="A55" s="56" t="s">
        <v>39</v>
      </c>
      <c r="B55" s="58"/>
      <c r="C55" s="35"/>
      <c r="D55" s="63"/>
      <c r="E55" s="35"/>
      <c r="F55" s="35"/>
      <c r="G55" s="35"/>
      <c r="H55" s="35"/>
      <c r="I55" s="18"/>
      <c r="J55" s="36"/>
      <c r="Q55" s="36"/>
      <c r="R55" s="36"/>
      <c r="S55" s="36"/>
    </row>
    <row r="56" spans="1:19" s="20" customFormat="1" x14ac:dyDescent="0.2">
      <c r="A56" s="56" t="s">
        <v>38</v>
      </c>
      <c r="B56" s="68">
        <v>1978.0219780219754</v>
      </c>
      <c r="C56" s="35"/>
      <c r="D56" s="63"/>
      <c r="E56" s="35"/>
      <c r="F56" s="35"/>
      <c r="G56" s="35"/>
      <c r="H56" s="35"/>
      <c r="I56" s="18"/>
      <c r="J56" s="36"/>
      <c r="Q56" s="36"/>
      <c r="R56" s="36"/>
      <c r="S56" s="36"/>
    </row>
    <row r="57" spans="1:19" s="20" customFormat="1" x14ac:dyDescent="0.2">
      <c r="A57" s="57" t="s">
        <v>77</v>
      </c>
      <c r="B57" s="59">
        <v>1005.0251256281406</v>
      </c>
      <c r="C57" s="38">
        <v>538.00684605180356</v>
      </c>
      <c r="D57" s="113">
        <v>4186.3069144863866</v>
      </c>
      <c r="E57" s="35"/>
      <c r="F57" s="35"/>
      <c r="G57" s="35"/>
      <c r="H57" s="18"/>
      <c r="I57" s="18"/>
      <c r="J57" s="38"/>
      <c r="Q57" s="38"/>
      <c r="R57" s="38"/>
      <c r="S57" s="38"/>
    </row>
    <row r="58" spans="1:19" s="20" customFormat="1" x14ac:dyDescent="0.2">
      <c r="A58" s="39" t="s">
        <v>41</v>
      </c>
      <c r="B58" s="40"/>
      <c r="C58" s="41"/>
      <c r="D58" s="71"/>
      <c r="E58" s="36"/>
      <c r="F58" s="38"/>
      <c r="G58" s="18"/>
      <c r="H58" s="18"/>
      <c r="I58" s="18"/>
      <c r="J58" s="36"/>
      <c r="Q58" s="36"/>
      <c r="R58" s="36"/>
      <c r="S58" s="38"/>
    </row>
    <row r="59" spans="1:19" s="20" customFormat="1" x14ac:dyDescent="0.2">
      <c r="A59" s="17" t="s">
        <v>42</v>
      </c>
      <c r="B59" s="42">
        <v>0.78250423990835294</v>
      </c>
      <c r="C59" s="94">
        <v>0.25696918994770335</v>
      </c>
      <c r="D59" s="95"/>
      <c r="E59" s="91"/>
      <c r="F59" s="83"/>
      <c r="G59" s="89"/>
      <c r="H59" s="43"/>
      <c r="I59" s="43"/>
      <c r="J59" s="43"/>
      <c r="Q59" s="43"/>
      <c r="R59" s="43"/>
      <c r="S59" s="60"/>
    </row>
    <row r="60" spans="1:19" s="20" customFormat="1" x14ac:dyDescent="0.2">
      <c r="A60" s="17" t="s">
        <v>43</v>
      </c>
      <c r="B60" s="42">
        <v>5.4046404819343232</v>
      </c>
      <c r="C60" s="94">
        <v>0.98130552832136753</v>
      </c>
      <c r="D60" s="95"/>
      <c r="E60" s="91"/>
      <c r="F60" s="83"/>
      <c r="G60" s="89"/>
      <c r="H60" s="43"/>
      <c r="I60" s="43"/>
      <c r="J60" s="43"/>
      <c r="Q60" s="43"/>
      <c r="R60" s="43"/>
      <c r="S60" s="60"/>
    </row>
    <row r="61" spans="1:19" s="20" customFormat="1" x14ac:dyDescent="0.2">
      <c r="A61" s="17" t="s">
        <v>44</v>
      </c>
      <c r="B61" s="42">
        <v>5.0382433471624788</v>
      </c>
      <c r="C61" s="94">
        <v>5.5895914199009873</v>
      </c>
      <c r="D61" s="95"/>
      <c r="E61" s="91"/>
      <c r="F61" s="83"/>
      <c r="G61" s="89"/>
      <c r="H61" s="43"/>
      <c r="I61" s="43"/>
      <c r="J61" s="43"/>
      <c r="Q61" s="43"/>
      <c r="R61" s="43"/>
      <c r="S61" s="60"/>
    </row>
    <row r="62" spans="1:19" s="20" customFormat="1" x14ac:dyDescent="0.2">
      <c r="A62" s="17" t="s">
        <v>45</v>
      </c>
      <c r="B62" s="42">
        <v>0.42051803502113116</v>
      </c>
      <c r="C62" s="94">
        <v>0.1292736405524606</v>
      </c>
      <c r="D62" s="95"/>
      <c r="E62" s="91"/>
      <c r="F62" s="83"/>
      <c r="G62" s="89"/>
      <c r="H62" s="43"/>
      <c r="I62" s="43"/>
      <c r="J62" s="43"/>
      <c r="Q62" s="43"/>
      <c r="R62" s="43"/>
      <c r="S62" s="60"/>
    </row>
    <row r="63" spans="1:19" s="20" customFormat="1" x14ac:dyDescent="0.2">
      <c r="A63" s="17" t="s">
        <v>46</v>
      </c>
      <c r="B63" s="42">
        <v>0.39733903633179918</v>
      </c>
      <c r="C63" s="94">
        <v>0.11872254263927105</v>
      </c>
      <c r="D63" s="95"/>
      <c r="E63" s="91"/>
      <c r="F63" s="83"/>
      <c r="G63" s="89"/>
      <c r="H63" s="43"/>
      <c r="I63" s="43"/>
      <c r="J63" s="43"/>
      <c r="Q63" s="43"/>
      <c r="R63" s="43"/>
      <c r="S63" s="60"/>
    </row>
    <row r="64" spans="1:19" s="20" customFormat="1" x14ac:dyDescent="0.2">
      <c r="A64" s="17" t="s">
        <v>47</v>
      </c>
      <c r="B64" s="42">
        <v>1.5578790303182404</v>
      </c>
      <c r="C64" s="94">
        <v>0.45137067059954378</v>
      </c>
      <c r="D64" s="95"/>
      <c r="E64" s="91"/>
      <c r="F64" s="83"/>
      <c r="G64" s="89"/>
      <c r="H64" s="43"/>
      <c r="I64" s="43"/>
      <c r="J64" s="43"/>
      <c r="Q64" s="43"/>
      <c r="R64" s="43"/>
      <c r="S64" s="60"/>
    </row>
    <row r="65" spans="1:49" s="20" customFormat="1" x14ac:dyDescent="0.2">
      <c r="A65" s="17" t="s">
        <v>48</v>
      </c>
      <c r="B65" s="42">
        <v>2.3045579173310151E-2</v>
      </c>
      <c r="C65" s="94">
        <v>1.3677848864060664E-2</v>
      </c>
      <c r="D65" s="95"/>
      <c r="E65" s="91"/>
      <c r="F65" s="83"/>
      <c r="G65" s="89"/>
      <c r="H65" s="43"/>
      <c r="I65" s="43"/>
      <c r="J65" s="43"/>
      <c r="Q65" s="43"/>
      <c r="R65" s="43"/>
      <c r="S65" s="60"/>
    </row>
    <row r="66" spans="1:49" s="20" customFormat="1" x14ac:dyDescent="0.2">
      <c r="A66" s="17" t="s">
        <v>49</v>
      </c>
      <c r="B66" s="42">
        <v>0.25135660190085468</v>
      </c>
      <c r="C66" s="94">
        <v>7.4241636847776682E-2</v>
      </c>
      <c r="D66" s="95"/>
      <c r="E66" s="91"/>
      <c r="F66" s="83"/>
      <c r="G66" s="89"/>
      <c r="H66" s="43"/>
      <c r="I66" s="43"/>
      <c r="J66" s="43"/>
      <c r="Q66" s="43"/>
      <c r="R66" s="43"/>
      <c r="S66" s="60"/>
    </row>
    <row r="67" spans="1:49" s="20" customFormat="1" x14ac:dyDescent="0.2">
      <c r="A67" s="17" t="s">
        <v>50</v>
      </c>
      <c r="B67" s="42">
        <v>16.293909684653912</v>
      </c>
      <c r="C67" s="94">
        <v>1.2922120654683944</v>
      </c>
      <c r="D67" s="95"/>
      <c r="E67" s="91"/>
      <c r="F67" s="83"/>
      <c r="G67" s="89"/>
      <c r="H67" s="43"/>
      <c r="I67" s="43"/>
      <c r="J67" s="43"/>
      <c r="Q67" s="43"/>
      <c r="R67" s="43"/>
      <c r="S67" s="60"/>
    </row>
    <row r="68" spans="1:49" s="20" customFormat="1" x14ac:dyDescent="0.2">
      <c r="A68" s="17" t="s">
        <v>51</v>
      </c>
      <c r="B68" s="42">
        <v>2.663628106349292E-2</v>
      </c>
      <c r="C68" s="94">
        <v>1.2714285339956638E-2</v>
      </c>
      <c r="D68" s="95"/>
      <c r="E68" s="91"/>
      <c r="F68" s="83"/>
      <c r="G68" s="89"/>
      <c r="H68" s="43"/>
      <c r="I68" s="43"/>
      <c r="J68" s="43"/>
      <c r="Q68" s="43"/>
      <c r="R68" s="43"/>
      <c r="S68" s="60"/>
    </row>
    <row r="69" spans="1:49" s="18" customFormat="1" x14ac:dyDescent="0.2">
      <c r="A69" s="44" t="s">
        <v>52</v>
      </c>
      <c r="B69" s="45">
        <v>6443.7966413594941</v>
      </c>
      <c r="C69" s="96">
        <v>608.22719732678104</v>
      </c>
      <c r="D69" s="97"/>
      <c r="E69" s="84"/>
      <c r="F69" s="84"/>
      <c r="H69" s="36"/>
      <c r="I69" s="36"/>
      <c r="J69" s="36"/>
      <c r="Q69" s="36"/>
      <c r="R69" s="36"/>
      <c r="S69" s="37"/>
    </row>
    <row r="70" spans="1:49" x14ac:dyDescent="0.2">
      <c r="A70" s="72" t="s">
        <v>78</v>
      </c>
      <c r="B70" s="15">
        <v>21.803342192762525</v>
      </c>
      <c r="C70" s="98">
        <v>11.6716956296838</v>
      </c>
      <c r="D70" s="99">
        <v>90.819104769572178</v>
      </c>
      <c r="E70" s="75"/>
      <c r="F70" s="50"/>
      <c r="G70" s="50"/>
      <c r="H70" s="43"/>
      <c r="I70" s="50"/>
      <c r="J70" s="50"/>
      <c r="P70" s="50"/>
      <c r="Q70" s="50"/>
      <c r="R70" s="50"/>
    </row>
    <row r="71" spans="1:49" x14ac:dyDescent="0.2">
      <c r="A71" s="57" t="s">
        <v>91</v>
      </c>
      <c r="B71" s="15">
        <v>109.01671096381264</v>
      </c>
      <c r="C71" s="100">
        <v>58.35847814841901</v>
      </c>
      <c r="D71" s="99">
        <v>230.25552384786096</v>
      </c>
      <c r="E71" s="75"/>
      <c r="F71" s="50"/>
      <c r="G71" s="50"/>
      <c r="H71" s="43"/>
      <c r="I71" s="50"/>
      <c r="J71" s="50"/>
      <c r="P71" s="50"/>
      <c r="Q71" s="50"/>
      <c r="R71" s="50"/>
    </row>
    <row r="72" spans="1:49" ht="16" x14ac:dyDescent="0.2">
      <c r="A72" s="6" t="s">
        <v>53</v>
      </c>
      <c r="B72" s="7"/>
      <c r="C72" s="7"/>
      <c r="D72" s="7"/>
      <c r="E72" s="7"/>
      <c r="F72" s="7"/>
      <c r="G72" s="7"/>
      <c r="H72" s="7"/>
      <c r="I72" s="7"/>
      <c r="J72" s="7"/>
      <c r="K72" s="8"/>
      <c r="L72" s="7"/>
      <c r="M72" s="7"/>
      <c r="N72" s="7"/>
      <c r="P72" s="50"/>
      <c r="Q72" s="50"/>
      <c r="R72" s="50"/>
      <c r="S72" s="50"/>
    </row>
    <row r="73" spans="1:49" s="10" customFormat="1" x14ac:dyDescent="0.2">
      <c r="A73" s="115" t="s">
        <v>92</v>
      </c>
      <c r="B73" s="116"/>
      <c r="C73" s="116"/>
      <c r="D73" s="116"/>
      <c r="E73" s="116"/>
      <c r="F73" s="116"/>
      <c r="G73" s="116"/>
      <c r="H73" s="116"/>
      <c r="I73" s="116"/>
      <c r="J73" s="116"/>
      <c r="K73" s="117"/>
      <c r="L73" s="80"/>
      <c r="M73" s="80"/>
      <c r="N73" s="80"/>
      <c r="O73" s="80"/>
      <c r="P73" s="80"/>
      <c r="Q73" s="80"/>
      <c r="R73" s="80"/>
      <c r="S73" s="54"/>
      <c r="T73" s="47"/>
      <c r="U73" s="47"/>
      <c r="V73" s="47"/>
      <c r="W73" s="47"/>
      <c r="X73" s="47"/>
      <c r="Y73" s="47"/>
      <c r="Z73" s="47"/>
      <c r="AA73" s="47"/>
      <c r="AB73" s="47"/>
      <c r="AD73" s="13"/>
      <c r="AG73" s="13"/>
      <c r="AN73" s="13"/>
    </row>
    <row r="74" spans="1:49" s="10" customFormat="1" x14ac:dyDescent="0.2">
      <c r="A74" s="46" t="s">
        <v>54</v>
      </c>
      <c r="B74" s="47" t="s">
        <v>55</v>
      </c>
      <c r="C74" s="48" t="s">
        <v>84</v>
      </c>
      <c r="D74" s="48" t="s">
        <v>58</v>
      </c>
      <c r="E74" s="48" t="s">
        <v>4</v>
      </c>
      <c r="F74" s="49" t="s">
        <v>5</v>
      </c>
      <c r="G74" s="48" t="s">
        <v>59</v>
      </c>
      <c r="H74" s="48" t="s">
        <v>60</v>
      </c>
      <c r="I74" s="48" t="s">
        <v>56</v>
      </c>
      <c r="J74" s="48" t="s">
        <v>57</v>
      </c>
      <c r="K74" s="48" t="s">
        <v>61</v>
      </c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80"/>
      <c r="AA74" s="47"/>
      <c r="AB74" s="47"/>
      <c r="AF74" s="13"/>
      <c r="AI74" s="13"/>
      <c r="AP74" s="13"/>
    </row>
    <row r="75" spans="1:49" s="10" customFormat="1" x14ac:dyDescent="0.2">
      <c r="A75" s="103">
        <f>B45</f>
        <v>1.0010050251256282</v>
      </c>
      <c r="B75" s="104" t="s">
        <v>94</v>
      </c>
      <c r="C75" s="2" t="s">
        <v>96</v>
      </c>
      <c r="D75" s="2" t="s">
        <v>96</v>
      </c>
      <c r="E75" s="105">
        <f>A75</f>
        <v>1.0010050251256282</v>
      </c>
      <c r="F75" s="2" t="s">
        <v>63</v>
      </c>
      <c r="G75" s="2" t="s">
        <v>64</v>
      </c>
      <c r="H75" s="2" t="s">
        <v>65</v>
      </c>
      <c r="I75" s="2" t="s">
        <v>62</v>
      </c>
      <c r="J75" s="2" t="s">
        <v>97</v>
      </c>
      <c r="K75" s="53" t="s">
        <v>95</v>
      </c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80"/>
      <c r="AA75" s="47"/>
      <c r="AB75" s="47"/>
      <c r="AF75" s="13"/>
      <c r="AI75" s="13"/>
      <c r="AP75" s="13"/>
    </row>
    <row r="76" spans="1:49" s="10" customFormat="1" x14ac:dyDescent="0.2">
      <c r="A76" s="103">
        <f>B50</f>
        <v>96923.076923076791</v>
      </c>
      <c r="B76" s="50" t="s">
        <v>66</v>
      </c>
      <c r="C76" s="2" t="s">
        <v>102</v>
      </c>
      <c r="D76" s="2" t="s">
        <v>102</v>
      </c>
      <c r="E76" s="105">
        <f>A76/10^6</f>
        <v>9.6923076923076792E-2</v>
      </c>
      <c r="F76" s="2" t="s">
        <v>63</v>
      </c>
      <c r="G76" s="2" t="s">
        <v>64</v>
      </c>
      <c r="H76" s="2" t="s">
        <v>65</v>
      </c>
      <c r="I76" s="2" t="s">
        <v>62</v>
      </c>
      <c r="J76" s="2"/>
      <c r="K76" s="51" t="s">
        <v>104</v>
      </c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80"/>
      <c r="AA76" s="47"/>
      <c r="AB76" s="47"/>
      <c r="AF76" s="13"/>
      <c r="AI76" s="13"/>
      <c r="AP76" s="13"/>
    </row>
    <row r="77" spans="1:49" x14ac:dyDescent="0.2">
      <c r="A77" s="67">
        <f>B56</f>
        <v>1978.0219780219754</v>
      </c>
      <c r="B77" s="50" t="s">
        <v>66</v>
      </c>
      <c r="C77" s="51" t="s">
        <v>7</v>
      </c>
      <c r="D77" s="51" t="s">
        <v>7</v>
      </c>
      <c r="E77" s="51">
        <f>A77/10^6</f>
        <v>1.9780219780219754E-3</v>
      </c>
      <c r="F77" s="2" t="s">
        <v>63</v>
      </c>
      <c r="G77" s="2" t="s">
        <v>64</v>
      </c>
      <c r="H77" s="2" t="s">
        <v>65</v>
      </c>
      <c r="I77" s="2" t="s">
        <v>62</v>
      </c>
      <c r="J77" s="51"/>
      <c r="K77" s="51" t="s">
        <v>98</v>
      </c>
      <c r="O77" s="47"/>
      <c r="P77" s="47"/>
      <c r="Q77" s="47"/>
      <c r="R77" s="47"/>
      <c r="S77" s="47"/>
      <c r="T77" s="77"/>
      <c r="U77" s="47"/>
      <c r="V77" s="47"/>
      <c r="W77" s="47"/>
      <c r="X77" s="47"/>
      <c r="Y77" s="47"/>
      <c r="Z77" s="50"/>
      <c r="AA77" s="50"/>
      <c r="AB77" s="50"/>
      <c r="AD77" s="5"/>
      <c r="AG77" s="5"/>
      <c r="AJ77" s="4"/>
      <c r="AM77" s="4"/>
      <c r="AN77" s="5"/>
      <c r="AP77" s="4"/>
      <c r="AW77" s="4"/>
    </row>
    <row r="78" spans="1:49" x14ac:dyDescent="0.2">
      <c r="A78" s="111">
        <f>B57</f>
        <v>1005.0251256281406</v>
      </c>
      <c r="B78" s="50" t="s">
        <v>66</v>
      </c>
      <c r="C78" s="51" t="s">
        <v>103</v>
      </c>
      <c r="D78" s="51" t="s">
        <v>103</v>
      </c>
      <c r="E78" s="51">
        <f>A78/10^6</f>
        <v>1.0050251256281406E-3</v>
      </c>
      <c r="F78" s="51" t="s">
        <v>63</v>
      </c>
      <c r="G78" s="51" t="s">
        <v>64</v>
      </c>
      <c r="H78" s="51" t="s">
        <v>65</v>
      </c>
      <c r="I78" s="51" t="s">
        <v>62</v>
      </c>
      <c r="J78" s="51"/>
      <c r="K78" s="51" t="s">
        <v>105</v>
      </c>
    </row>
    <row r="79" spans="1:49" x14ac:dyDescent="0.2">
      <c r="A79" s="67">
        <f t="shared" ref="A79:A89" si="2">Q4</f>
        <v>2.975763638343628E-2</v>
      </c>
      <c r="B79" s="50" t="s">
        <v>11</v>
      </c>
      <c r="C79" s="51" t="s">
        <v>7</v>
      </c>
      <c r="D79" s="51" t="s">
        <v>8</v>
      </c>
      <c r="E79" s="51">
        <f>A79/1000/10^6/0.001055</f>
        <v>2.8206290410840077E-8</v>
      </c>
      <c r="F79" s="51" t="s">
        <v>67</v>
      </c>
      <c r="G79" s="51" t="s">
        <v>68</v>
      </c>
      <c r="H79" s="51" t="s">
        <v>69</v>
      </c>
      <c r="I79" s="51" t="s">
        <v>62</v>
      </c>
      <c r="J79" s="51"/>
      <c r="K79" s="51" t="s">
        <v>70</v>
      </c>
      <c r="O79" s="106"/>
      <c r="P79" s="50"/>
      <c r="Q79" s="50"/>
      <c r="R79" s="75"/>
      <c r="S79" s="50"/>
      <c r="T79" s="50"/>
      <c r="U79" s="50"/>
      <c r="V79" s="50"/>
      <c r="W79" s="50"/>
      <c r="X79" s="50"/>
      <c r="Y79" s="50"/>
      <c r="Z79" s="50"/>
      <c r="AA79" s="50"/>
      <c r="AB79" s="50"/>
      <c r="AD79" s="5"/>
      <c r="AG79" s="5"/>
      <c r="AJ79" s="4"/>
      <c r="AM79" s="4"/>
      <c r="AN79" s="5"/>
      <c r="AP79" s="4"/>
      <c r="AW79" s="4"/>
    </row>
    <row r="80" spans="1:49" x14ac:dyDescent="0.2">
      <c r="A80" s="67">
        <f t="shared" si="2"/>
        <v>9.4292263149208272E-2</v>
      </c>
      <c r="B80" s="50" t="s">
        <v>11</v>
      </c>
      <c r="C80" s="51" t="s">
        <v>7</v>
      </c>
      <c r="D80" s="73" t="s">
        <v>12</v>
      </c>
      <c r="E80" s="51">
        <f>A80/1000/10^6/0.001055</f>
        <v>8.9376552748064714E-8</v>
      </c>
      <c r="F80" s="51" t="s">
        <v>67</v>
      </c>
      <c r="G80" s="51" t="s">
        <v>68</v>
      </c>
      <c r="H80" s="51" t="s">
        <v>69</v>
      </c>
      <c r="I80" s="51" t="s">
        <v>62</v>
      </c>
      <c r="J80" s="51"/>
      <c r="K80" s="51" t="s">
        <v>70</v>
      </c>
      <c r="O80" s="107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D80" s="5"/>
      <c r="AG80" s="5"/>
      <c r="AJ80" s="4"/>
      <c r="AM80" s="4"/>
      <c r="AN80" s="5"/>
      <c r="AP80" s="4"/>
      <c r="AW80" s="4"/>
    </row>
    <row r="81" spans="1:49" x14ac:dyDescent="0.2">
      <c r="A81" s="67">
        <f t="shared" si="2"/>
        <v>0.18470561520777032</v>
      </c>
      <c r="B81" s="50" t="s">
        <v>11</v>
      </c>
      <c r="C81" s="51" t="s">
        <v>7</v>
      </c>
      <c r="D81" s="73" t="s">
        <v>13</v>
      </c>
      <c r="E81" s="51">
        <f t="shared" ref="E81" si="3">A81/1000/10^6/0.001055</f>
        <v>1.7507641251921361E-7</v>
      </c>
      <c r="F81" s="51" t="s">
        <v>67</v>
      </c>
      <c r="G81" s="51" t="s">
        <v>68</v>
      </c>
      <c r="H81" s="51" t="s">
        <v>69</v>
      </c>
      <c r="I81" s="51" t="s">
        <v>62</v>
      </c>
      <c r="J81" s="51"/>
      <c r="K81" s="51" t="s">
        <v>70</v>
      </c>
      <c r="O81" s="107"/>
      <c r="P81" s="50"/>
      <c r="Q81" s="50"/>
      <c r="R81" s="2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D81" s="5"/>
      <c r="AG81" s="5"/>
      <c r="AJ81" s="4"/>
      <c r="AM81" s="4"/>
      <c r="AN81" s="5"/>
      <c r="AP81" s="4"/>
      <c r="AW81" s="4"/>
    </row>
    <row r="82" spans="1:49" x14ac:dyDescent="0.2">
      <c r="A82" s="67">
        <f t="shared" si="2"/>
        <v>3.3176206598484213E-2</v>
      </c>
      <c r="B82" s="50" t="s">
        <v>11</v>
      </c>
      <c r="C82" s="51" t="s">
        <v>7</v>
      </c>
      <c r="D82" s="73" t="s">
        <v>14</v>
      </c>
      <c r="E82" s="51">
        <f t="shared" ref="E82:E102" si="4">A82/1000/10^6/0.001055</f>
        <v>3.1446641325577454E-8</v>
      </c>
      <c r="F82" s="51" t="s">
        <v>67</v>
      </c>
      <c r="G82" s="51" t="s">
        <v>68</v>
      </c>
      <c r="H82" s="51" t="s">
        <v>69</v>
      </c>
      <c r="I82" s="51" t="s">
        <v>62</v>
      </c>
      <c r="J82" s="51"/>
      <c r="K82" s="51" t="s">
        <v>70</v>
      </c>
      <c r="O82" s="107"/>
      <c r="P82" s="50"/>
      <c r="Q82" s="50"/>
      <c r="R82" s="2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D82" s="5"/>
      <c r="AG82" s="5"/>
      <c r="AJ82" s="4"/>
      <c r="AM82" s="4"/>
      <c r="AN82" s="5"/>
      <c r="AP82" s="4"/>
      <c r="AW82" s="4"/>
    </row>
    <row r="83" spans="1:49" x14ac:dyDescent="0.2">
      <c r="A83" s="67">
        <f t="shared" si="2"/>
        <v>1.4374630564238291E-2</v>
      </c>
      <c r="B83" s="50" t="s">
        <v>11</v>
      </c>
      <c r="C83" s="51" t="s">
        <v>7</v>
      </c>
      <c r="D83" s="73" t="s">
        <v>15</v>
      </c>
      <c r="E83" s="51">
        <f t="shared" si="4"/>
        <v>1.3625242240984163E-8</v>
      </c>
      <c r="F83" s="51" t="s">
        <v>67</v>
      </c>
      <c r="G83" s="51" t="s">
        <v>68</v>
      </c>
      <c r="H83" s="51" t="s">
        <v>69</v>
      </c>
      <c r="I83" s="51" t="s">
        <v>62</v>
      </c>
      <c r="J83" s="51"/>
      <c r="K83" s="51" t="s">
        <v>70</v>
      </c>
      <c r="O83" s="107"/>
      <c r="P83" s="50"/>
      <c r="Q83" s="50"/>
      <c r="R83" s="2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D83" s="5"/>
      <c r="AG83" s="5"/>
      <c r="AJ83" s="4"/>
      <c r="AM83" s="4"/>
      <c r="AN83" s="5"/>
      <c r="AP83" s="4"/>
      <c r="AW83" s="4"/>
    </row>
    <row r="84" spans="1:49" x14ac:dyDescent="0.2">
      <c r="A84" s="67">
        <f t="shared" si="2"/>
        <v>0.45427040995863033</v>
      </c>
      <c r="B84" s="50" t="s">
        <v>11</v>
      </c>
      <c r="C84" s="51" t="s">
        <v>7</v>
      </c>
      <c r="D84" s="73" t="s">
        <v>16</v>
      </c>
      <c r="E84" s="51">
        <f t="shared" si="4"/>
        <v>4.3058806631149792E-7</v>
      </c>
      <c r="F84" s="51" t="s">
        <v>67</v>
      </c>
      <c r="G84" s="51" t="s">
        <v>68</v>
      </c>
      <c r="H84" s="51" t="s">
        <v>69</v>
      </c>
      <c r="I84" s="51" t="s">
        <v>62</v>
      </c>
      <c r="J84" s="51"/>
      <c r="K84" s="51" t="s">
        <v>70</v>
      </c>
      <c r="O84" s="107"/>
      <c r="P84" s="50"/>
      <c r="Q84" s="50"/>
      <c r="R84" s="2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D84" s="5"/>
      <c r="AG84" s="5"/>
      <c r="AJ84" s="4"/>
      <c r="AM84" s="4"/>
      <c r="AN84" s="5"/>
      <c r="AP84" s="4"/>
      <c r="AW84" s="4"/>
    </row>
    <row r="85" spans="1:49" x14ac:dyDescent="0.2">
      <c r="A85" s="67">
        <f t="shared" si="2"/>
        <v>1.1805614825401371E-3</v>
      </c>
      <c r="B85" s="50" t="s">
        <v>11</v>
      </c>
      <c r="C85" s="51" t="s">
        <v>7</v>
      </c>
      <c r="D85" s="73" t="s">
        <v>17</v>
      </c>
      <c r="E85" s="51">
        <f t="shared" si="4"/>
        <v>1.1190156232607934E-9</v>
      </c>
      <c r="F85" s="51" t="s">
        <v>67</v>
      </c>
      <c r="G85" s="51" t="s">
        <v>68</v>
      </c>
      <c r="H85" s="51" t="s">
        <v>69</v>
      </c>
      <c r="I85" s="51" t="s">
        <v>62</v>
      </c>
      <c r="J85" s="51"/>
      <c r="K85" s="51" t="s">
        <v>70</v>
      </c>
      <c r="O85" s="107"/>
      <c r="P85" s="50"/>
      <c r="Q85" s="50"/>
      <c r="R85" s="2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D85" s="5"/>
      <c r="AG85" s="5"/>
      <c r="AJ85" s="4"/>
      <c r="AM85" s="4"/>
      <c r="AN85" s="5"/>
      <c r="AP85" s="4"/>
      <c r="AW85" s="4"/>
    </row>
    <row r="86" spans="1:49" x14ac:dyDescent="0.2">
      <c r="A86" s="67">
        <f t="shared" si="2"/>
        <v>2.7867331109683955E-3</v>
      </c>
      <c r="B86" s="50" t="s">
        <v>11</v>
      </c>
      <c r="C86" s="51" t="s">
        <v>7</v>
      </c>
      <c r="D86" s="73" t="s">
        <v>18</v>
      </c>
      <c r="E86" s="51">
        <f t="shared" si="4"/>
        <v>2.6414531857520336E-9</v>
      </c>
      <c r="F86" s="51" t="s">
        <v>67</v>
      </c>
      <c r="G86" s="51" t="s">
        <v>68</v>
      </c>
      <c r="H86" s="51" t="s">
        <v>69</v>
      </c>
      <c r="I86" s="51" t="s">
        <v>62</v>
      </c>
      <c r="J86" s="51"/>
      <c r="K86" s="51" t="s">
        <v>70</v>
      </c>
      <c r="M86" s="50"/>
      <c r="O86" s="107"/>
      <c r="P86" s="50"/>
      <c r="Q86" s="50"/>
      <c r="R86" s="2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D86" s="5"/>
      <c r="AG86" s="5"/>
      <c r="AJ86" s="4"/>
      <c r="AM86" s="4"/>
      <c r="AN86" s="5"/>
      <c r="AP86" s="4"/>
      <c r="AW86" s="4"/>
    </row>
    <row r="87" spans="1:49" x14ac:dyDescent="0.2">
      <c r="A87" s="67">
        <f t="shared" si="2"/>
        <v>0.52210939305330895</v>
      </c>
      <c r="B87" s="50" t="s">
        <v>11</v>
      </c>
      <c r="C87" s="51" t="s">
        <v>7</v>
      </c>
      <c r="D87" s="73" t="s">
        <v>79</v>
      </c>
      <c r="E87" s="51">
        <f t="shared" si="4"/>
        <v>4.9489041995574316E-7</v>
      </c>
      <c r="F87" s="51" t="s">
        <v>67</v>
      </c>
      <c r="G87" s="51" t="s">
        <v>68</v>
      </c>
      <c r="H87" s="51" t="s">
        <v>69</v>
      </c>
      <c r="I87" s="51" t="s">
        <v>62</v>
      </c>
      <c r="J87" s="51"/>
      <c r="K87" s="51" t="s">
        <v>70</v>
      </c>
      <c r="O87" s="107"/>
      <c r="P87" s="50"/>
      <c r="Q87" s="50"/>
      <c r="R87" s="2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D87" s="5"/>
      <c r="AG87" s="5"/>
      <c r="AJ87" s="4"/>
      <c r="AM87" s="4"/>
      <c r="AN87" s="5"/>
      <c r="AP87" s="4"/>
      <c r="AW87" s="4"/>
    </row>
    <row r="88" spans="1:49" x14ac:dyDescent="0.2">
      <c r="A88" s="67">
        <f t="shared" si="2"/>
        <v>4.1251053260160661E-3</v>
      </c>
      <c r="B88" s="50" t="s">
        <v>11</v>
      </c>
      <c r="C88" s="51" t="s">
        <v>7</v>
      </c>
      <c r="D88" s="73" t="s">
        <v>20</v>
      </c>
      <c r="E88" s="51">
        <f t="shared" si="4"/>
        <v>3.9100524417213896E-9</v>
      </c>
      <c r="F88" s="51" t="s">
        <v>67</v>
      </c>
      <c r="G88" s="51" t="s">
        <v>68</v>
      </c>
      <c r="H88" s="51" t="s">
        <v>69</v>
      </c>
      <c r="I88" s="51" t="s">
        <v>62</v>
      </c>
      <c r="J88" s="51"/>
      <c r="K88" s="51" t="s">
        <v>70</v>
      </c>
      <c r="O88" s="107"/>
      <c r="P88" s="50"/>
      <c r="Q88" s="50"/>
      <c r="R88" s="2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D88" s="5"/>
      <c r="AG88" s="5"/>
      <c r="AJ88" s="4"/>
      <c r="AM88" s="4"/>
      <c r="AN88" s="5"/>
      <c r="AP88" s="4"/>
      <c r="AW88" s="4"/>
    </row>
    <row r="89" spans="1:49" x14ac:dyDescent="0.2">
      <c r="A89" s="67">
        <f t="shared" si="2"/>
        <v>263.23550605933991</v>
      </c>
      <c r="B89" s="50" t="s">
        <v>11</v>
      </c>
      <c r="C89" s="51" t="s">
        <v>7</v>
      </c>
      <c r="D89" s="73" t="s">
        <v>21</v>
      </c>
      <c r="E89" s="51">
        <f t="shared" si="4"/>
        <v>2.495123280183317E-4</v>
      </c>
      <c r="F89" s="51" t="s">
        <v>67</v>
      </c>
      <c r="G89" s="51" t="s">
        <v>68</v>
      </c>
      <c r="H89" s="51" t="s">
        <v>69</v>
      </c>
      <c r="I89" s="51" t="s">
        <v>62</v>
      </c>
      <c r="J89" s="51"/>
      <c r="K89" s="51" t="s">
        <v>99</v>
      </c>
      <c r="O89" s="107"/>
      <c r="P89" s="50"/>
      <c r="Q89" s="50"/>
      <c r="R89" s="2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D89" s="5"/>
      <c r="AG89" s="5"/>
      <c r="AJ89" s="4"/>
      <c r="AM89" s="4"/>
      <c r="AN89" s="5"/>
      <c r="AP89" s="4"/>
      <c r="AW89" s="4"/>
    </row>
    <row r="90" spans="1:49" x14ac:dyDescent="0.2">
      <c r="A90" s="67">
        <f>B59</f>
        <v>0.78250423990835294</v>
      </c>
      <c r="B90" s="50" t="s">
        <v>11</v>
      </c>
      <c r="C90" s="51" t="s">
        <v>100</v>
      </c>
      <c r="D90" s="51" t="s">
        <v>8</v>
      </c>
      <c r="E90" s="51">
        <f t="shared" si="4"/>
        <v>7.4171018000791754E-7</v>
      </c>
      <c r="F90" s="51" t="s">
        <v>67</v>
      </c>
      <c r="G90" s="51" t="s">
        <v>68</v>
      </c>
      <c r="H90" s="51" t="s">
        <v>69</v>
      </c>
      <c r="I90" s="51" t="s">
        <v>62</v>
      </c>
      <c r="J90" s="51" t="s">
        <v>100</v>
      </c>
      <c r="K90" s="51" t="s">
        <v>71</v>
      </c>
      <c r="O90" s="107"/>
      <c r="P90" s="50"/>
      <c r="Q90" s="50"/>
      <c r="R90" s="2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D90" s="5"/>
      <c r="AG90" s="5"/>
      <c r="AJ90" s="4"/>
      <c r="AM90" s="4"/>
      <c r="AN90" s="5"/>
      <c r="AP90" s="4"/>
      <c r="AW90" s="4"/>
    </row>
    <row r="91" spans="1:49" x14ac:dyDescent="0.2">
      <c r="A91" s="67">
        <f t="shared" ref="A91:A101" si="5">B60</f>
        <v>5.4046404819343232</v>
      </c>
      <c r="B91" s="50" t="s">
        <v>11</v>
      </c>
      <c r="C91" s="51" t="s">
        <v>100</v>
      </c>
      <c r="D91" s="73" t="s">
        <v>12</v>
      </c>
      <c r="E91" s="51">
        <f>A91/1000/10^6/0.001055</f>
        <v>5.1228819733974628E-6</v>
      </c>
      <c r="F91" s="51" t="s">
        <v>67</v>
      </c>
      <c r="G91" s="51" t="s">
        <v>68</v>
      </c>
      <c r="H91" s="51" t="s">
        <v>69</v>
      </c>
      <c r="I91" s="51" t="s">
        <v>62</v>
      </c>
      <c r="J91" s="51" t="s">
        <v>100</v>
      </c>
      <c r="K91" s="51" t="s">
        <v>71</v>
      </c>
      <c r="O91" s="108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D91" s="5"/>
      <c r="AG91" s="5"/>
      <c r="AJ91" s="4"/>
      <c r="AM91" s="4"/>
      <c r="AN91" s="5"/>
      <c r="AP91" s="4"/>
      <c r="AW91" s="4"/>
    </row>
    <row r="92" spans="1:49" x14ac:dyDescent="0.2">
      <c r="A92" s="67">
        <f t="shared" si="5"/>
        <v>5.0382433471624788</v>
      </c>
      <c r="B92" s="50" t="s">
        <v>11</v>
      </c>
      <c r="C92" s="51" t="s">
        <v>100</v>
      </c>
      <c r="D92" s="73" t="s">
        <v>13</v>
      </c>
      <c r="E92" s="51">
        <f t="shared" si="4"/>
        <v>4.7755861110544826E-6</v>
      </c>
      <c r="F92" s="51" t="s">
        <v>67</v>
      </c>
      <c r="G92" s="51" t="s">
        <v>68</v>
      </c>
      <c r="H92" s="51" t="s">
        <v>69</v>
      </c>
      <c r="I92" s="51" t="s">
        <v>62</v>
      </c>
      <c r="J92" s="51" t="s">
        <v>100</v>
      </c>
      <c r="K92" s="51" t="s">
        <v>71</v>
      </c>
      <c r="O92" s="108"/>
      <c r="P92" s="50"/>
      <c r="Q92" s="50"/>
      <c r="R92" s="2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D92" s="5"/>
      <c r="AG92" s="5"/>
      <c r="AJ92" s="4"/>
      <c r="AM92" s="4"/>
      <c r="AN92" s="5"/>
      <c r="AP92" s="4"/>
      <c r="AW92" s="4"/>
    </row>
    <row r="93" spans="1:49" x14ac:dyDescent="0.2">
      <c r="A93" s="67">
        <f t="shared" si="5"/>
        <v>0.42051803502113116</v>
      </c>
      <c r="B93" s="50" t="s">
        <v>11</v>
      </c>
      <c r="C93" s="51" t="s">
        <v>100</v>
      </c>
      <c r="D93" s="73" t="s">
        <v>14</v>
      </c>
      <c r="E93" s="51">
        <f t="shared" si="4"/>
        <v>3.985952938588921E-7</v>
      </c>
      <c r="F93" s="51" t="s">
        <v>67</v>
      </c>
      <c r="G93" s="51" t="s">
        <v>68</v>
      </c>
      <c r="H93" s="51" t="s">
        <v>69</v>
      </c>
      <c r="I93" s="51" t="s">
        <v>62</v>
      </c>
      <c r="J93" s="51" t="s">
        <v>100</v>
      </c>
      <c r="K93" s="51" t="s">
        <v>71</v>
      </c>
      <c r="O93" s="108"/>
      <c r="P93" s="50"/>
      <c r="Q93" s="50"/>
      <c r="R93" s="2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D93" s="5"/>
      <c r="AG93" s="5"/>
      <c r="AJ93" s="4"/>
      <c r="AM93" s="4"/>
      <c r="AN93" s="5"/>
      <c r="AP93" s="4"/>
      <c r="AW93" s="4"/>
    </row>
    <row r="94" spans="1:49" x14ac:dyDescent="0.2">
      <c r="A94" s="67">
        <f t="shared" si="5"/>
        <v>0.39733903633179918</v>
      </c>
      <c r="B94" s="50" t="s">
        <v>11</v>
      </c>
      <c r="C94" s="51" t="s">
        <v>100</v>
      </c>
      <c r="D94" s="73" t="s">
        <v>15</v>
      </c>
      <c r="E94" s="51">
        <f t="shared" si="4"/>
        <v>3.7662467898748739E-7</v>
      </c>
      <c r="F94" s="51" t="s">
        <v>67</v>
      </c>
      <c r="G94" s="51" t="s">
        <v>68</v>
      </c>
      <c r="H94" s="51" t="s">
        <v>69</v>
      </c>
      <c r="I94" s="51" t="s">
        <v>62</v>
      </c>
      <c r="J94" s="51" t="s">
        <v>100</v>
      </c>
      <c r="K94" s="51" t="s">
        <v>71</v>
      </c>
      <c r="O94" s="108"/>
      <c r="P94" s="50"/>
      <c r="Q94" s="50"/>
      <c r="R94" s="2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D94" s="5"/>
      <c r="AG94" s="5"/>
      <c r="AJ94" s="4"/>
      <c r="AM94" s="4"/>
      <c r="AN94" s="5"/>
      <c r="AP94" s="4"/>
      <c r="AW94" s="4"/>
    </row>
    <row r="95" spans="1:49" x14ac:dyDescent="0.2">
      <c r="A95" s="67">
        <f>B64</f>
        <v>1.5578790303182404</v>
      </c>
      <c r="B95" s="50" t="s">
        <v>11</v>
      </c>
      <c r="C95" s="51" t="s">
        <v>100</v>
      </c>
      <c r="D95" s="73" t="s">
        <v>16</v>
      </c>
      <c r="E95" s="51">
        <f t="shared" si="4"/>
        <v>1.4766625879793748E-6</v>
      </c>
      <c r="F95" s="51" t="s">
        <v>67</v>
      </c>
      <c r="G95" s="51" t="s">
        <v>68</v>
      </c>
      <c r="H95" s="51" t="s">
        <v>69</v>
      </c>
      <c r="I95" s="51" t="s">
        <v>62</v>
      </c>
      <c r="J95" s="51" t="s">
        <v>100</v>
      </c>
      <c r="K95" s="51" t="s">
        <v>71</v>
      </c>
      <c r="O95" s="108"/>
      <c r="P95" s="50"/>
      <c r="Q95" s="50"/>
      <c r="R95" s="2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D95" s="5"/>
      <c r="AG95" s="5"/>
      <c r="AJ95" s="4"/>
      <c r="AM95" s="4"/>
      <c r="AN95" s="5"/>
      <c r="AP95" s="4"/>
      <c r="AW95" s="4"/>
    </row>
    <row r="96" spans="1:49" x14ac:dyDescent="0.2">
      <c r="A96" s="67">
        <f t="shared" si="5"/>
        <v>2.3045579173310151E-2</v>
      </c>
      <c r="B96" s="50" t="s">
        <v>11</v>
      </c>
      <c r="C96" s="51" t="s">
        <v>100</v>
      </c>
      <c r="D96" s="73" t="s">
        <v>17</v>
      </c>
      <c r="E96" s="51">
        <f t="shared" si="4"/>
        <v>2.1844150875175503E-8</v>
      </c>
      <c r="F96" s="51" t="s">
        <v>67</v>
      </c>
      <c r="G96" s="51" t="s">
        <v>68</v>
      </c>
      <c r="H96" s="51" t="s">
        <v>69</v>
      </c>
      <c r="I96" s="51" t="s">
        <v>62</v>
      </c>
      <c r="J96" s="51" t="s">
        <v>100</v>
      </c>
      <c r="K96" s="51" t="s">
        <v>71</v>
      </c>
      <c r="O96" s="108"/>
      <c r="P96" s="50"/>
      <c r="Q96" s="50"/>
      <c r="R96" s="2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D96" s="5"/>
      <c r="AG96" s="5"/>
      <c r="AJ96" s="4"/>
      <c r="AM96" s="4"/>
      <c r="AN96" s="5"/>
      <c r="AP96" s="4"/>
      <c r="AW96" s="4"/>
    </row>
    <row r="97" spans="1:49" x14ac:dyDescent="0.2">
      <c r="A97" s="67">
        <f t="shared" si="5"/>
        <v>0.25135660190085468</v>
      </c>
      <c r="B97" s="50" t="s">
        <v>11</v>
      </c>
      <c r="C97" s="51" t="s">
        <v>100</v>
      </c>
      <c r="D97" s="73" t="s">
        <v>18</v>
      </c>
      <c r="E97" s="51">
        <f t="shared" si="4"/>
        <v>2.3825270322355896E-7</v>
      </c>
      <c r="F97" s="51" t="s">
        <v>67</v>
      </c>
      <c r="G97" s="51" t="s">
        <v>68</v>
      </c>
      <c r="H97" s="51" t="s">
        <v>69</v>
      </c>
      <c r="I97" s="51" t="s">
        <v>62</v>
      </c>
      <c r="J97" s="51" t="s">
        <v>100</v>
      </c>
      <c r="K97" s="51" t="s">
        <v>71</v>
      </c>
      <c r="O97" s="108"/>
      <c r="P97" s="50"/>
      <c r="Q97" s="50"/>
      <c r="R97" s="2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D97" s="5"/>
      <c r="AG97" s="5"/>
      <c r="AJ97" s="4"/>
      <c r="AM97" s="4"/>
      <c r="AN97" s="5"/>
      <c r="AP97" s="4"/>
      <c r="AW97" s="4"/>
    </row>
    <row r="98" spans="1:49" x14ac:dyDescent="0.2">
      <c r="A98" s="67">
        <f t="shared" si="5"/>
        <v>16.293909684653912</v>
      </c>
      <c r="B98" s="50" t="s">
        <v>11</v>
      </c>
      <c r="C98" s="51" t="s">
        <v>100</v>
      </c>
      <c r="D98" s="73" t="s">
        <v>79</v>
      </c>
      <c r="E98" s="51">
        <f t="shared" si="4"/>
        <v>1.5444464156070062E-5</v>
      </c>
      <c r="F98" s="51" t="s">
        <v>67</v>
      </c>
      <c r="G98" s="51" t="s">
        <v>68</v>
      </c>
      <c r="H98" s="51" t="s">
        <v>69</v>
      </c>
      <c r="I98" s="51" t="s">
        <v>62</v>
      </c>
      <c r="J98" s="51" t="s">
        <v>100</v>
      </c>
      <c r="K98" s="51" t="s">
        <v>71</v>
      </c>
      <c r="O98" s="108"/>
      <c r="P98" s="50"/>
      <c r="Q98" s="50"/>
      <c r="R98" s="2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D98" s="5"/>
      <c r="AG98" s="5"/>
      <c r="AJ98" s="4"/>
      <c r="AM98" s="4"/>
      <c r="AN98" s="5"/>
      <c r="AP98" s="4"/>
      <c r="AW98" s="4"/>
    </row>
    <row r="99" spans="1:49" x14ac:dyDescent="0.2">
      <c r="A99" s="67">
        <f t="shared" si="5"/>
        <v>2.663628106349292E-2</v>
      </c>
      <c r="B99" s="50" t="s">
        <v>11</v>
      </c>
      <c r="C99" s="51" t="s">
        <v>100</v>
      </c>
      <c r="D99" s="73" t="s">
        <v>20</v>
      </c>
      <c r="E99" s="51">
        <f>A99/1000/10^6/0.001055</f>
        <v>2.5247659775822675E-8</v>
      </c>
      <c r="F99" s="51" t="s">
        <v>67</v>
      </c>
      <c r="G99" s="51" t="s">
        <v>68</v>
      </c>
      <c r="H99" s="51" t="s">
        <v>69</v>
      </c>
      <c r="I99" s="51" t="s">
        <v>62</v>
      </c>
      <c r="J99" s="51" t="s">
        <v>100</v>
      </c>
      <c r="K99" s="51" t="s">
        <v>71</v>
      </c>
      <c r="O99" s="108"/>
      <c r="P99" s="50"/>
      <c r="Q99" s="50"/>
      <c r="R99" s="2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D99" s="5"/>
      <c r="AG99" s="5"/>
      <c r="AJ99" s="4"/>
      <c r="AM99" s="4"/>
      <c r="AN99" s="5"/>
      <c r="AP99" s="4"/>
      <c r="AW99" s="4"/>
    </row>
    <row r="100" spans="1:49" x14ac:dyDescent="0.2">
      <c r="A100" s="67">
        <f t="shared" si="5"/>
        <v>6443.7966413594941</v>
      </c>
      <c r="B100" s="50" t="s">
        <v>11</v>
      </c>
      <c r="C100" s="51" t="s">
        <v>100</v>
      </c>
      <c r="D100" s="73" t="s">
        <v>21</v>
      </c>
      <c r="E100" s="51">
        <f>A100/1000/10^6/0.001055</f>
        <v>6.1078641150326962E-3</v>
      </c>
      <c r="F100" s="51" t="s">
        <v>67</v>
      </c>
      <c r="G100" s="51" t="s">
        <v>68</v>
      </c>
      <c r="H100" s="51" t="s">
        <v>69</v>
      </c>
      <c r="I100" s="51" t="s">
        <v>62</v>
      </c>
      <c r="J100" s="51" t="s">
        <v>100</v>
      </c>
      <c r="K100" s="51" t="s">
        <v>106</v>
      </c>
      <c r="O100" s="108"/>
      <c r="P100" s="50"/>
      <c r="Q100" s="50"/>
      <c r="R100" s="2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D100" s="5"/>
      <c r="AG100" s="5"/>
      <c r="AJ100" s="4"/>
      <c r="AM100" s="4"/>
      <c r="AN100" s="5"/>
      <c r="AP100" s="4"/>
      <c r="AW100" s="4"/>
    </row>
    <row r="101" spans="1:49" x14ac:dyDescent="0.2">
      <c r="A101" s="67">
        <f t="shared" si="5"/>
        <v>21.803342192762525</v>
      </c>
      <c r="B101" s="50" t="s">
        <v>11</v>
      </c>
      <c r="C101" s="51" t="s">
        <v>100</v>
      </c>
      <c r="D101" s="73" t="s">
        <v>83</v>
      </c>
      <c r="E101" s="51">
        <f t="shared" si="4"/>
        <v>2.066667506422988E-5</v>
      </c>
      <c r="F101" s="51" t="s">
        <v>67</v>
      </c>
      <c r="G101" s="51" t="s">
        <v>68</v>
      </c>
      <c r="H101" s="51" t="s">
        <v>69</v>
      </c>
      <c r="I101" s="51" t="s">
        <v>62</v>
      </c>
      <c r="J101" s="51" t="s">
        <v>100</v>
      </c>
      <c r="K101" s="51" t="s">
        <v>71</v>
      </c>
      <c r="O101" s="108"/>
      <c r="P101" s="50"/>
      <c r="Q101" s="50"/>
      <c r="R101" s="2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1:49" x14ac:dyDescent="0.2">
      <c r="A102" s="67">
        <f>B71</f>
        <v>109.01671096381264</v>
      </c>
      <c r="B102" s="50" t="s">
        <v>11</v>
      </c>
      <c r="C102" s="51" t="s">
        <v>100</v>
      </c>
      <c r="D102" s="73" t="s">
        <v>91</v>
      </c>
      <c r="E102" s="51">
        <f t="shared" si="4"/>
        <v>1.0333337532114944E-4</v>
      </c>
      <c r="F102" s="51" t="s">
        <v>67</v>
      </c>
      <c r="G102" s="51" t="s">
        <v>68</v>
      </c>
      <c r="H102" s="51" t="s">
        <v>69</v>
      </c>
      <c r="I102" s="51" t="s">
        <v>62</v>
      </c>
      <c r="J102" s="51" t="s">
        <v>100</v>
      </c>
      <c r="K102" s="51" t="s">
        <v>71</v>
      </c>
      <c r="L102" s="50"/>
      <c r="O102" s="108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1:49" x14ac:dyDescent="0.2">
      <c r="O103" s="50"/>
      <c r="P103" s="50"/>
      <c r="Q103" s="50"/>
      <c r="R103" s="50"/>
      <c r="S103" s="50"/>
      <c r="T103" s="109"/>
      <c r="U103" s="50"/>
      <c r="V103" s="50"/>
      <c r="W103" s="50"/>
      <c r="X103" s="50"/>
      <c r="Y103" s="50"/>
      <c r="Z103" s="50"/>
      <c r="AA103" s="50"/>
      <c r="AB103" s="50"/>
    </row>
    <row r="104" spans="1:49" x14ac:dyDescent="0.2">
      <c r="O104" s="50"/>
      <c r="P104" s="50"/>
      <c r="Q104" s="50"/>
      <c r="R104" s="50"/>
      <c r="S104" s="50"/>
      <c r="T104" s="109"/>
      <c r="U104" s="50"/>
      <c r="V104" s="50"/>
      <c r="W104" s="50"/>
      <c r="X104" s="50"/>
      <c r="Y104" s="50"/>
      <c r="Z104" s="50"/>
      <c r="AA104" s="50"/>
      <c r="AB104" s="50"/>
    </row>
    <row r="105" spans="1:49" x14ac:dyDescent="0.2">
      <c r="O105" s="50"/>
      <c r="P105" s="50"/>
      <c r="Q105" s="50"/>
      <c r="R105" s="50"/>
      <c r="S105" s="50"/>
      <c r="T105" s="109"/>
      <c r="U105" s="50"/>
      <c r="V105" s="50"/>
      <c r="W105" s="50"/>
      <c r="X105" s="50"/>
      <c r="Y105" s="50"/>
      <c r="Z105" s="50"/>
      <c r="AA105" s="50"/>
      <c r="AB105" s="50"/>
    </row>
    <row r="106" spans="1:49" x14ac:dyDescent="0.2">
      <c r="O106" s="50"/>
      <c r="P106" s="50"/>
      <c r="Q106" s="50"/>
      <c r="R106" s="50"/>
      <c r="S106" s="50"/>
      <c r="T106" s="109"/>
      <c r="U106" s="50"/>
      <c r="V106" s="50"/>
      <c r="W106" s="50"/>
      <c r="X106" s="50"/>
      <c r="Y106" s="50"/>
      <c r="Z106" s="50"/>
      <c r="AA106" s="50"/>
      <c r="AB106" s="50"/>
    </row>
    <row r="107" spans="1:49" x14ac:dyDescent="0.2">
      <c r="O107" s="50"/>
      <c r="P107" s="50"/>
      <c r="Q107" s="50"/>
      <c r="R107" s="50"/>
      <c r="S107" s="50"/>
      <c r="T107" s="109"/>
      <c r="U107" s="50"/>
      <c r="V107" s="50"/>
      <c r="W107" s="50"/>
      <c r="X107" s="50"/>
      <c r="Y107" s="50"/>
      <c r="Z107" s="50"/>
      <c r="AA107" s="50"/>
      <c r="AB107" s="50"/>
    </row>
  </sheetData>
  <mergeCells count="3">
    <mergeCell ref="A73:K73"/>
    <mergeCell ref="O74:Y74"/>
    <mergeCell ref="B41:D41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80CF-99BD-5B47-A5AE-CD79D945E476}">
  <sheetPr codeName="Sheet2"/>
  <dimension ref="A1:AW107"/>
  <sheetViews>
    <sheetView topLeftCell="A76" zoomScaleNormal="100" workbookViewId="0">
      <selection activeCell="D101" sqref="D101:I101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93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92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O4" s="15" t="str">
        <f t="shared" ref="O4:O14" si="0">CONCATENATE(B4," from", " ", A4)</f>
        <v>voc from electricity</v>
      </c>
      <c r="P4" s="15" t="s">
        <v>11</v>
      </c>
      <c r="Q4" s="15">
        <f>($B$56)*$C4</f>
        <v>2.975763638343628E-2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O5" s="15" t="str">
        <f t="shared" si="0"/>
        <v>co from electricity</v>
      </c>
      <c r="P5" s="15" t="s">
        <v>11</v>
      </c>
      <c r="Q5" s="15">
        <f t="shared" ref="Q5:Q14" si="1">($B$56)*C5</f>
        <v>9.4292263149208272E-2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O6" s="15" t="str">
        <f t="shared" si="0"/>
        <v>nox from electricity</v>
      </c>
      <c r="P6" s="15" t="s">
        <v>11</v>
      </c>
      <c r="Q6" s="15">
        <f t="shared" si="1"/>
        <v>0.18470561520777032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O7" s="15" t="str">
        <f t="shared" si="0"/>
        <v>pm10 from electricity</v>
      </c>
      <c r="P7" s="15" t="s">
        <v>11</v>
      </c>
      <c r="Q7" s="15">
        <f t="shared" si="1"/>
        <v>3.3176206598484213E-2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O8" s="15" t="str">
        <f t="shared" si="0"/>
        <v>pm2.5 from electricity</v>
      </c>
      <c r="P8" s="15" t="s">
        <v>11</v>
      </c>
      <c r="Q8" s="15">
        <f t="shared" si="1"/>
        <v>1.4374630564238291E-2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O9" s="15" t="str">
        <f t="shared" si="0"/>
        <v>sox from electricity</v>
      </c>
      <c r="P9" s="15" t="s">
        <v>11</v>
      </c>
      <c r="Q9" s="15">
        <f t="shared" si="1"/>
        <v>0.45427040995863033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O10" s="15" t="str">
        <f t="shared" si="0"/>
        <v>bc from electricity</v>
      </c>
      <c r="P10" s="15" t="s">
        <v>11</v>
      </c>
      <c r="Q10" s="15">
        <f t="shared" si="1"/>
        <v>1.1805614825401371E-3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O11" s="15" t="str">
        <f t="shared" si="0"/>
        <v>oc from electricity</v>
      </c>
      <c r="P11" s="15" t="s">
        <v>11</v>
      </c>
      <c r="Q11" s="15">
        <f t="shared" si="1"/>
        <v>2.7867331109683955E-3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O12" s="15" t="str">
        <f t="shared" si="0"/>
        <v>ch4 from electricity</v>
      </c>
      <c r="P12" s="15" t="s">
        <v>11</v>
      </c>
      <c r="Q12" s="15">
        <f t="shared" si="1"/>
        <v>0.52210939305330895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O13" s="15" t="str">
        <f t="shared" si="0"/>
        <v>n2o from electricity</v>
      </c>
      <c r="P13" s="15" t="s">
        <v>11</v>
      </c>
      <c r="Q13" s="15">
        <f t="shared" si="1"/>
        <v>4.1251053260160661E-3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O14" s="15" t="str">
        <f t="shared" si="0"/>
        <v>co2 from electricity</v>
      </c>
      <c r="P14" s="15" t="s">
        <v>11</v>
      </c>
      <c r="Q14" s="15">
        <f t="shared" si="1"/>
        <v>263.23550605933991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80</v>
      </c>
      <c r="I38" s="21" t="s">
        <v>29</v>
      </c>
    </row>
    <row r="39" spans="1:49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55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2">
      <c r="A41" s="24"/>
      <c r="B41" s="119" t="s">
        <v>87</v>
      </c>
      <c r="C41" s="120"/>
      <c r="D41" s="121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</row>
    <row r="42" spans="1:49" s="20" customFormat="1" ht="156" customHeight="1" x14ac:dyDescent="0.2">
      <c r="A42" s="17"/>
      <c r="B42" s="64" t="s">
        <v>88</v>
      </c>
      <c r="C42" s="65" t="s">
        <v>89</v>
      </c>
      <c r="D42" s="66" t="s">
        <v>90</v>
      </c>
      <c r="E42" s="85"/>
      <c r="F42" s="85"/>
      <c r="G42" s="85"/>
      <c r="H42" s="86"/>
      <c r="I42" s="86"/>
      <c r="J42" s="86"/>
      <c r="Q42" s="81"/>
      <c r="R42" s="81"/>
      <c r="S42" s="25"/>
    </row>
    <row r="43" spans="1:49" s="20" customFormat="1" x14ac:dyDescent="0.2">
      <c r="A43" s="26" t="s">
        <v>31</v>
      </c>
      <c r="B43" s="62">
        <v>0.91</v>
      </c>
      <c r="C43" s="61"/>
      <c r="D43" s="92"/>
      <c r="E43" s="61"/>
      <c r="F43" s="61"/>
      <c r="G43" s="61"/>
      <c r="H43" s="87"/>
      <c r="I43" s="88"/>
      <c r="J43" s="29"/>
      <c r="Q43" s="29"/>
      <c r="R43" s="29"/>
      <c r="S43" s="29"/>
    </row>
    <row r="44" spans="1:49" s="23" customFormat="1" x14ac:dyDescent="0.2">
      <c r="A44" s="27" t="s">
        <v>32</v>
      </c>
      <c r="B44" s="28">
        <v>0.1</v>
      </c>
      <c r="C44" s="29">
        <v>0.67</v>
      </c>
      <c r="D44" s="93">
        <v>0.7</v>
      </c>
      <c r="E44" s="29"/>
      <c r="F44" s="29"/>
      <c r="G44" s="29"/>
      <c r="H44" s="29"/>
      <c r="I44" s="30"/>
      <c r="J44" s="29"/>
      <c r="Q44" s="29"/>
      <c r="R44" s="29"/>
      <c r="S44" s="29"/>
    </row>
    <row r="45" spans="1:49" s="20" customFormat="1" x14ac:dyDescent="0.2">
      <c r="A45" s="31" t="s">
        <v>33</v>
      </c>
      <c r="B45" s="32">
        <v>1.0010050251256282</v>
      </c>
      <c r="C45" s="101">
        <v>1.0026900342302589</v>
      </c>
      <c r="D45" s="102">
        <v>1.010613629081994</v>
      </c>
      <c r="E45" s="60"/>
      <c r="F45" s="89"/>
      <c r="G45" s="89"/>
      <c r="H45" s="90"/>
      <c r="I45" s="90"/>
      <c r="J45" s="90"/>
      <c r="Q45" s="82"/>
      <c r="R45" s="82"/>
      <c r="S45" s="60"/>
    </row>
    <row r="46" spans="1:49" s="20" customFormat="1" x14ac:dyDescent="0.2">
      <c r="A46" s="33" t="s">
        <v>73</v>
      </c>
      <c r="B46" s="24"/>
      <c r="C46" s="34"/>
      <c r="D46" s="70"/>
      <c r="E46" s="23"/>
      <c r="F46" s="23"/>
      <c r="J46" s="23"/>
      <c r="Q46" s="23"/>
      <c r="R46" s="23"/>
      <c r="S46" s="23"/>
    </row>
    <row r="47" spans="1:49" s="20" customFormat="1" x14ac:dyDescent="0.2">
      <c r="A47" s="56" t="s">
        <v>34</v>
      </c>
      <c r="B47" s="58">
        <v>0</v>
      </c>
      <c r="C47" s="35"/>
      <c r="D47" s="63"/>
      <c r="E47" s="35"/>
      <c r="F47" s="35"/>
      <c r="G47" s="35"/>
      <c r="H47" s="35"/>
      <c r="I47" s="18"/>
      <c r="J47" s="36"/>
      <c r="Q47" s="36"/>
      <c r="R47" s="36"/>
      <c r="S47" s="36"/>
    </row>
    <row r="48" spans="1:49" s="20" customFormat="1" x14ac:dyDescent="0.2">
      <c r="A48" s="56" t="s">
        <v>35</v>
      </c>
      <c r="B48" s="58">
        <v>0</v>
      </c>
      <c r="C48" s="35"/>
      <c r="D48" s="63"/>
      <c r="E48" s="35"/>
      <c r="F48" s="35"/>
      <c r="G48" s="35"/>
      <c r="H48" s="35"/>
      <c r="I48" s="18"/>
      <c r="J48" s="36"/>
      <c r="Q48" s="36"/>
      <c r="R48" s="36"/>
      <c r="S48" s="36"/>
    </row>
    <row r="49" spans="1:19" s="20" customFormat="1" x14ac:dyDescent="0.2">
      <c r="A49" s="56" t="s">
        <v>36</v>
      </c>
      <c r="B49" s="58">
        <v>0</v>
      </c>
      <c r="C49" s="35"/>
      <c r="D49" s="63"/>
      <c r="E49" s="35"/>
      <c r="F49" s="35"/>
      <c r="G49" s="35"/>
      <c r="H49" s="35"/>
      <c r="I49" s="18"/>
      <c r="J49" s="36"/>
      <c r="Q49" s="36"/>
      <c r="R49" s="36"/>
      <c r="S49" s="36"/>
    </row>
    <row r="50" spans="1:19" s="20" customFormat="1" x14ac:dyDescent="0.2">
      <c r="A50" s="56" t="s">
        <v>74</v>
      </c>
      <c r="B50" s="58">
        <v>96923.076923076791</v>
      </c>
      <c r="C50" s="35"/>
      <c r="D50" s="63"/>
      <c r="E50" s="35"/>
      <c r="F50" s="35"/>
      <c r="G50" s="35"/>
      <c r="H50" s="35"/>
      <c r="I50" s="18"/>
      <c r="J50" s="36"/>
      <c r="Q50" s="36"/>
      <c r="R50" s="36"/>
      <c r="S50" s="36"/>
    </row>
    <row r="51" spans="1:19" s="20" customFormat="1" x14ac:dyDescent="0.2">
      <c r="A51" s="56" t="s">
        <v>37</v>
      </c>
      <c r="B51" s="58"/>
      <c r="C51" s="35"/>
      <c r="D51" s="63"/>
      <c r="E51" s="35"/>
      <c r="F51" s="35"/>
      <c r="G51" s="35"/>
      <c r="H51" s="35"/>
      <c r="I51" s="18"/>
      <c r="J51" s="36"/>
      <c r="Q51" s="36"/>
      <c r="R51" s="36"/>
      <c r="S51" s="36"/>
    </row>
    <row r="52" spans="1:19" s="20" customFormat="1" x14ac:dyDescent="0.2">
      <c r="A52" s="56" t="s">
        <v>75</v>
      </c>
      <c r="B52" s="58"/>
      <c r="C52" s="35"/>
      <c r="D52" s="63"/>
      <c r="E52" s="35"/>
      <c r="F52" s="35"/>
      <c r="G52" s="35"/>
      <c r="H52" s="35"/>
      <c r="I52" s="18"/>
      <c r="J52" s="36"/>
      <c r="Q52" s="36"/>
      <c r="R52" s="36"/>
      <c r="S52" s="36"/>
    </row>
    <row r="53" spans="1:19" s="20" customFormat="1" x14ac:dyDescent="0.2">
      <c r="A53" s="56" t="s">
        <v>40</v>
      </c>
      <c r="B53" s="58"/>
      <c r="C53" s="35"/>
      <c r="D53" s="63"/>
      <c r="E53" s="35"/>
      <c r="F53" s="35"/>
      <c r="G53" s="35"/>
      <c r="H53" s="35"/>
      <c r="I53" s="18"/>
      <c r="J53" s="36"/>
      <c r="Q53" s="36"/>
      <c r="R53" s="36"/>
      <c r="S53" s="36"/>
    </row>
    <row r="54" spans="1:19" s="20" customFormat="1" x14ac:dyDescent="0.2">
      <c r="A54" s="56" t="s">
        <v>76</v>
      </c>
      <c r="B54" s="58"/>
      <c r="C54" s="35"/>
      <c r="D54" s="63"/>
      <c r="E54" s="35"/>
      <c r="F54" s="35"/>
      <c r="G54" s="35"/>
      <c r="H54" s="35"/>
      <c r="I54" s="18"/>
      <c r="J54" s="36"/>
      <c r="Q54" s="36"/>
      <c r="R54" s="36"/>
      <c r="S54" s="36"/>
    </row>
    <row r="55" spans="1:19" s="20" customFormat="1" x14ac:dyDescent="0.2">
      <c r="A55" s="56" t="s">
        <v>39</v>
      </c>
      <c r="B55" s="58"/>
      <c r="C55" s="35"/>
      <c r="D55" s="63"/>
      <c r="E55" s="35"/>
      <c r="F55" s="35"/>
      <c r="G55" s="35"/>
      <c r="H55" s="35"/>
      <c r="I55" s="18"/>
      <c r="J55" s="36"/>
      <c r="Q55" s="36"/>
      <c r="R55" s="36"/>
      <c r="S55" s="36"/>
    </row>
    <row r="56" spans="1:19" s="20" customFormat="1" x14ac:dyDescent="0.2">
      <c r="A56" s="56" t="s">
        <v>38</v>
      </c>
      <c r="B56" s="68">
        <v>1978.0219780219754</v>
      </c>
      <c r="C56" s="35"/>
      <c r="D56" s="63"/>
      <c r="E56" s="35"/>
      <c r="F56" s="35"/>
      <c r="G56" s="35"/>
      <c r="H56" s="35"/>
      <c r="I56" s="18"/>
      <c r="J56" s="36"/>
      <c r="Q56" s="36"/>
      <c r="R56" s="36"/>
      <c r="S56" s="36"/>
    </row>
    <row r="57" spans="1:19" s="20" customFormat="1" x14ac:dyDescent="0.2">
      <c r="A57" s="57" t="s">
        <v>77</v>
      </c>
      <c r="B57" s="59">
        <v>1005.0251256281406</v>
      </c>
      <c r="C57" s="38">
        <v>538.00684605180356</v>
      </c>
      <c r="D57" s="113">
        <v>4186.3069144863866</v>
      </c>
      <c r="E57" s="35"/>
      <c r="F57" s="35"/>
      <c r="G57" s="35"/>
      <c r="H57" s="18"/>
      <c r="I57" s="18"/>
      <c r="J57" s="38"/>
      <c r="Q57" s="38"/>
      <c r="R57" s="38"/>
      <c r="S57" s="38"/>
    </row>
    <row r="58" spans="1:19" s="20" customFormat="1" x14ac:dyDescent="0.2">
      <c r="A58" s="39" t="s">
        <v>41</v>
      </c>
      <c r="B58" s="40"/>
      <c r="C58" s="41"/>
      <c r="D58" s="71"/>
      <c r="E58" s="36"/>
      <c r="F58" s="38"/>
      <c r="G58" s="18"/>
      <c r="H58" s="18"/>
      <c r="I58" s="18"/>
      <c r="J58" s="36"/>
      <c r="Q58" s="36"/>
      <c r="R58" s="36"/>
      <c r="S58" s="38"/>
    </row>
    <row r="59" spans="1:19" s="20" customFormat="1" x14ac:dyDescent="0.2">
      <c r="A59" s="17" t="s">
        <v>42</v>
      </c>
      <c r="B59" s="42">
        <v>0.78254569980615107</v>
      </c>
      <c r="C59" s="94">
        <v>0.2569717065081612</v>
      </c>
      <c r="D59" s="95"/>
      <c r="E59" s="91"/>
      <c r="F59" s="83"/>
      <c r="G59" s="89"/>
      <c r="H59" s="43"/>
      <c r="I59" s="43"/>
      <c r="J59" s="43"/>
      <c r="Q59" s="43"/>
      <c r="R59" s="43"/>
      <c r="S59" s="60"/>
    </row>
    <row r="60" spans="1:19" s="20" customFormat="1" x14ac:dyDescent="0.2">
      <c r="A60" s="17" t="s">
        <v>43</v>
      </c>
      <c r="B60" s="42">
        <v>5.4047181785570846</v>
      </c>
      <c r="C60" s="94">
        <v>0.98131024395739441</v>
      </c>
      <c r="D60" s="95"/>
      <c r="E60" s="91"/>
      <c r="F60" s="83"/>
      <c r="G60" s="89"/>
      <c r="H60" s="43"/>
      <c r="I60" s="43"/>
      <c r="J60" s="43"/>
      <c r="Q60" s="43"/>
      <c r="R60" s="43"/>
      <c r="S60" s="60"/>
    </row>
    <row r="61" spans="1:19" s="20" customFormat="1" x14ac:dyDescent="0.2">
      <c r="A61" s="17" t="s">
        <v>44</v>
      </c>
      <c r="B61" s="42">
        <v>5.03834901964336</v>
      </c>
      <c r="C61" s="94">
        <v>5.5895978334739382</v>
      </c>
      <c r="D61" s="95"/>
      <c r="E61" s="91"/>
      <c r="F61" s="83"/>
      <c r="G61" s="89"/>
      <c r="H61" s="43"/>
      <c r="I61" s="43"/>
      <c r="J61" s="43"/>
      <c r="Q61" s="43"/>
      <c r="R61" s="43"/>
      <c r="S61" s="60"/>
    </row>
    <row r="62" spans="1:19" s="20" customFormat="1" x14ac:dyDescent="0.2">
      <c r="A62" s="17" t="s">
        <v>45</v>
      </c>
      <c r="B62" s="42">
        <v>0.42052072904796411</v>
      </c>
      <c r="C62" s="94">
        <v>0.12927380406084674</v>
      </c>
      <c r="D62" s="95"/>
      <c r="E62" s="91"/>
      <c r="F62" s="83"/>
      <c r="G62" s="89"/>
      <c r="H62" s="43"/>
      <c r="I62" s="43"/>
      <c r="J62" s="43"/>
      <c r="Q62" s="43"/>
      <c r="R62" s="43"/>
      <c r="S62" s="60"/>
    </row>
    <row r="63" spans="1:19" s="20" customFormat="1" x14ac:dyDescent="0.2">
      <c r="A63" s="17" t="s">
        <v>46</v>
      </c>
      <c r="B63" s="42">
        <v>0.39734144198973692</v>
      </c>
      <c r="C63" s="94">
        <v>0.11872268864570362</v>
      </c>
      <c r="D63" s="95"/>
      <c r="E63" s="91"/>
      <c r="F63" s="83"/>
      <c r="G63" s="89"/>
      <c r="H63" s="43"/>
      <c r="I63" s="43"/>
      <c r="J63" s="43"/>
      <c r="Q63" s="43"/>
      <c r="R63" s="43"/>
      <c r="S63" s="60"/>
    </row>
    <row r="64" spans="1:19" s="20" customFormat="1" x14ac:dyDescent="0.2">
      <c r="A64" s="17" t="s">
        <v>47</v>
      </c>
      <c r="B64" s="42">
        <v>1.5579505624209056</v>
      </c>
      <c r="C64" s="94">
        <v>0.45137501250249468</v>
      </c>
      <c r="D64" s="95"/>
      <c r="E64" s="91"/>
      <c r="F64" s="83"/>
      <c r="G64" s="89"/>
      <c r="H64" s="43"/>
      <c r="I64" s="43"/>
      <c r="J64" s="43"/>
      <c r="Q64" s="43"/>
      <c r="R64" s="43"/>
      <c r="S64" s="60"/>
    </row>
    <row r="65" spans="1:49" s="20" customFormat="1" x14ac:dyDescent="0.2">
      <c r="A65" s="17" t="s">
        <v>48</v>
      </c>
      <c r="B65" s="42">
        <v>2.3046361167563929E-2</v>
      </c>
      <c r="C65" s="94">
        <v>1.3677896325584048E-2</v>
      </c>
      <c r="D65" s="95"/>
      <c r="E65" s="91"/>
      <c r="F65" s="83"/>
      <c r="G65" s="89"/>
      <c r="H65" s="43"/>
      <c r="I65" s="43"/>
      <c r="J65" s="43"/>
      <c r="Q65" s="43"/>
      <c r="R65" s="43"/>
      <c r="S65" s="60"/>
    </row>
    <row r="66" spans="1:49" s="20" customFormat="1" x14ac:dyDescent="0.2">
      <c r="A66" s="17" t="s">
        <v>49</v>
      </c>
      <c r="B66" s="42">
        <v>0.25135745540559118</v>
      </c>
      <c r="C66" s="94">
        <v>7.424168864948133E-2</v>
      </c>
      <c r="D66" s="95"/>
      <c r="E66" s="91"/>
      <c r="F66" s="83"/>
      <c r="G66" s="89"/>
      <c r="H66" s="43"/>
      <c r="I66" s="43"/>
      <c r="J66" s="43"/>
      <c r="Q66" s="43"/>
      <c r="R66" s="43"/>
      <c r="S66" s="60"/>
    </row>
    <row r="67" spans="1:49" s="20" customFormat="1" x14ac:dyDescent="0.2">
      <c r="A67" s="17" t="s">
        <v>50</v>
      </c>
      <c r="B67" s="42">
        <v>24.803828645106702</v>
      </c>
      <c r="C67" s="94">
        <v>1.5167191871080987</v>
      </c>
      <c r="D67" s="95"/>
      <c r="E67" s="91"/>
      <c r="F67" s="83"/>
      <c r="G67" s="89"/>
      <c r="H67" s="43"/>
      <c r="I67" s="43"/>
      <c r="J67" s="43"/>
      <c r="Q67" s="43"/>
      <c r="R67" s="43"/>
      <c r="S67" s="60"/>
    </row>
    <row r="68" spans="1:49" s="20" customFormat="1" x14ac:dyDescent="0.2">
      <c r="A68" s="17" t="s">
        <v>51</v>
      </c>
      <c r="B68" s="42">
        <v>2.6636463018768649E-2</v>
      </c>
      <c r="C68" s="94">
        <v>1.2714296383354595E-2</v>
      </c>
      <c r="D68" s="95"/>
      <c r="E68" s="91"/>
      <c r="F68" s="83"/>
      <c r="G68" s="89"/>
      <c r="H68" s="43"/>
      <c r="I68" s="43"/>
      <c r="J68" s="43"/>
      <c r="Q68" s="43"/>
      <c r="R68" s="43"/>
      <c r="S68" s="60"/>
    </row>
    <row r="69" spans="1:49" s="18" customFormat="1" x14ac:dyDescent="0.2">
      <c r="A69" s="44" t="s">
        <v>52</v>
      </c>
      <c r="B69" s="45">
        <v>6443.8243735850965</v>
      </c>
      <c r="C69" s="96">
        <v>608.22888047676292</v>
      </c>
      <c r="D69" s="97"/>
      <c r="E69" s="84"/>
      <c r="F69" s="84"/>
      <c r="H69" s="36"/>
      <c r="I69" s="36"/>
      <c r="J69" s="36"/>
      <c r="Q69" s="36"/>
      <c r="R69" s="36"/>
      <c r="S69" s="37"/>
    </row>
    <row r="70" spans="1:49" x14ac:dyDescent="0.2">
      <c r="A70" s="72" t="s">
        <v>78</v>
      </c>
      <c r="B70" s="15">
        <v>21.803342192762525</v>
      </c>
      <c r="C70" s="98">
        <v>11.6716956296838</v>
      </c>
      <c r="D70" s="99">
        <v>90.819104769572178</v>
      </c>
      <c r="E70" s="75"/>
      <c r="F70" s="50"/>
      <c r="G70" s="50"/>
      <c r="H70" s="43"/>
      <c r="I70" s="50"/>
      <c r="J70" s="50"/>
      <c r="P70" s="50"/>
      <c r="Q70" s="50"/>
      <c r="R70" s="50"/>
    </row>
    <row r="71" spans="1:49" x14ac:dyDescent="0.2">
      <c r="A71" s="57" t="s">
        <v>91</v>
      </c>
      <c r="B71" s="15">
        <v>109.01671096381264</v>
      </c>
      <c r="C71" s="100">
        <v>58.35847814841901</v>
      </c>
      <c r="D71" s="99">
        <v>230.25552384786096</v>
      </c>
      <c r="E71" s="75"/>
      <c r="F71" s="50"/>
      <c r="G71" s="50"/>
      <c r="H71" s="43"/>
      <c r="I71" s="50"/>
      <c r="J71" s="50"/>
      <c r="P71" s="50"/>
      <c r="Q71" s="50"/>
      <c r="R71" s="50"/>
    </row>
    <row r="72" spans="1:49" ht="16" x14ac:dyDescent="0.2">
      <c r="A72" s="6" t="s">
        <v>53</v>
      </c>
      <c r="B72" s="7"/>
      <c r="C72" s="7"/>
      <c r="D72" s="7"/>
      <c r="E72" s="7"/>
      <c r="F72" s="7"/>
      <c r="G72" s="7"/>
      <c r="H72" s="7"/>
      <c r="I72" s="7"/>
      <c r="J72" s="7"/>
      <c r="K72" s="8"/>
      <c r="L72" s="7"/>
      <c r="M72" s="7"/>
      <c r="N72" s="7"/>
      <c r="P72" s="50"/>
      <c r="Q72" s="50"/>
      <c r="R72" s="50"/>
      <c r="S72" s="50"/>
    </row>
    <row r="73" spans="1:49" s="10" customFormat="1" x14ac:dyDescent="0.2">
      <c r="A73" s="115" t="s">
        <v>92</v>
      </c>
      <c r="B73" s="116"/>
      <c r="C73" s="116"/>
      <c r="D73" s="116"/>
      <c r="E73" s="116"/>
      <c r="F73" s="116"/>
      <c r="G73" s="116"/>
      <c r="H73" s="116"/>
      <c r="I73" s="116"/>
      <c r="J73" s="116"/>
      <c r="K73" s="117"/>
      <c r="L73" s="80"/>
      <c r="M73" s="80"/>
      <c r="N73" s="80"/>
      <c r="O73" s="80"/>
      <c r="P73" s="80"/>
      <c r="Q73" s="80"/>
      <c r="R73" s="80"/>
      <c r="S73" s="54"/>
      <c r="T73" s="47"/>
      <c r="U73" s="47"/>
      <c r="V73" s="47"/>
      <c r="W73" s="47"/>
      <c r="X73" s="47"/>
      <c r="Y73" s="47"/>
      <c r="Z73" s="47"/>
      <c r="AA73" s="47"/>
      <c r="AB73" s="47"/>
      <c r="AD73" s="13"/>
      <c r="AG73" s="13"/>
      <c r="AN73" s="13"/>
    </row>
    <row r="74" spans="1:49" s="10" customFormat="1" x14ac:dyDescent="0.2">
      <c r="A74" s="46" t="s">
        <v>54</v>
      </c>
      <c r="B74" s="47" t="s">
        <v>55</v>
      </c>
      <c r="C74" s="48" t="s">
        <v>84</v>
      </c>
      <c r="D74" s="48" t="s">
        <v>58</v>
      </c>
      <c r="E74" s="48" t="s">
        <v>4</v>
      </c>
      <c r="F74" s="49" t="s">
        <v>5</v>
      </c>
      <c r="G74" s="48" t="s">
        <v>59</v>
      </c>
      <c r="H74" s="48" t="s">
        <v>60</v>
      </c>
      <c r="I74" s="48" t="s">
        <v>56</v>
      </c>
      <c r="J74" s="48" t="s">
        <v>57</v>
      </c>
      <c r="K74" s="48" t="s">
        <v>61</v>
      </c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80"/>
      <c r="AA74" s="47"/>
      <c r="AB74" s="47"/>
      <c r="AF74" s="13"/>
      <c r="AI74" s="13"/>
      <c r="AP74" s="13"/>
    </row>
    <row r="75" spans="1:49" s="10" customFormat="1" x14ac:dyDescent="0.2">
      <c r="A75" s="103">
        <f>B45</f>
        <v>1.0010050251256282</v>
      </c>
      <c r="B75" s="104" t="s">
        <v>94</v>
      </c>
      <c r="C75" s="2" t="s">
        <v>96</v>
      </c>
      <c r="D75" s="2" t="s">
        <v>96</v>
      </c>
      <c r="E75" s="105">
        <f>A75</f>
        <v>1.0010050251256282</v>
      </c>
      <c r="F75" s="2" t="s">
        <v>63</v>
      </c>
      <c r="G75" s="2" t="s">
        <v>64</v>
      </c>
      <c r="H75" s="2" t="s">
        <v>65</v>
      </c>
      <c r="I75" s="2" t="s">
        <v>62</v>
      </c>
      <c r="J75" s="2" t="s">
        <v>97</v>
      </c>
      <c r="K75" s="53" t="s">
        <v>95</v>
      </c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80"/>
      <c r="AA75" s="47"/>
      <c r="AB75" s="47"/>
      <c r="AF75" s="13"/>
      <c r="AI75" s="13"/>
      <c r="AP75" s="13"/>
    </row>
    <row r="76" spans="1:49" s="10" customFormat="1" x14ac:dyDescent="0.2">
      <c r="A76" s="103">
        <f>B50</f>
        <v>96923.076923076791</v>
      </c>
      <c r="B76" s="50" t="s">
        <v>66</v>
      </c>
      <c r="C76" s="2" t="s">
        <v>102</v>
      </c>
      <c r="D76" s="2" t="s">
        <v>102</v>
      </c>
      <c r="E76" s="105">
        <f>A76/10^6</f>
        <v>9.6923076923076792E-2</v>
      </c>
      <c r="F76" s="2" t="s">
        <v>63</v>
      </c>
      <c r="G76" s="2" t="s">
        <v>64</v>
      </c>
      <c r="H76" s="2" t="s">
        <v>65</v>
      </c>
      <c r="I76" s="2" t="s">
        <v>62</v>
      </c>
      <c r="J76" s="2"/>
      <c r="K76" s="51" t="s">
        <v>104</v>
      </c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80"/>
      <c r="AA76" s="47"/>
      <c r="AB76" s="47"/>
      <c r="AF76" s="13"/>
      <c r="AI76" s="13"/>
      <c r="AP76" s="13"/>
    </row>
    <row r="77" spans="1:49" x14ac:dyDescent="0.2">
      <c r="A77" s="67">
        <f>B56</f>
        <v>1978.0219780219754</v>
      </c>
      <c r="B77" s="50" t="s">
        <v>66</v>
      </c>
      <c r="C77" s="51" t="s">
        <v>7</v>
      </c>
      <c r="D77" s="52" t="s">
        <v>7</v>
      </c>
      <c r="E77" s="105">
        <f>A77/10^6</f>
        <v>1.9780219780219754E-3</v>
      </c>
      <c r="F77" s="51" t="s">
        <v>63</v>
      </c>
      <c r="G77" s="51" t="s">
        <v>64</v>
      </c>
      <c r="H77" s="51" t="s">
        <v>65</v>
      </c>
      <c r="I77" s="51" t="s">
        <v>62</v>
      </c>
      <c r="J77" s="51"/>
      <c r="K77" s="51" t="s">
        <v>98</v>
      </c>
      <c r="O77" s="47"/>
      <c r="P77" s="47"/>
      <c r="Q77" s="47"/>
      <c r="R77" s="47"/>
      <c r="S77" s="47"/>
      <c r="T77" s="77"/>
      <c r="U77" s="47"/>
      <c r="V77" s="47"/>
      <c r="W77" s="47"/>
      <c r="X77" s="47"/>
      <c r="Y77" s="47"/>
      <c r="Z77" s="50"/>
      <c r="AA77" s="50"/>
      <c r="AB77" s="50"/>
      <c r="AD77" s="5"/>
      <c r="AG77" s="5"/>
      <c r="AJ77" s="4"/>
      <c r="AM77" s="4"/>
      <c r="AN77" s="5"/>
      <c r="AP77" s="4"/>
      <c r="AW77" s="4"/>
    </row>
    <row r="78" spans="1:49" x14ac:dyDescent="0.2">
      <c r="A78" s="67">
        <f>B57</f>
        <v>1005.0251256281406</v>
      </c>
      <c r="B78" s="50" t="s">
        <v>66</v>
      </c>
      <c r="C78" s="51" t="s">
        <v>103</v>
      </c>
      <c r="D78" s="52" t="s">
        <v>103</v>
      </c>
      <c r="E78" s="105">
        <f>A78/10^6</f>
        <v>1.0050251256281406E-3</v>
      </c>
      <c r="F78" s="51" t="s">
        <v>63</v>
      </c>
      <c r="G78" s="51" t="s">
        <v>64</v>
      </c>
      <c r="H78" s="51" t="s">
        <v>65</v>
      </c>
      <c r="I78" s="51" t="s">
        <v>62</v>
      </c>
      <c r="J78" s="51"/>
      <c r="K78" s="51" t="s">
        <v>105</v>
      </c>
      <c r="O78" s="47"/>
      <c r="P78" s="47"/>
      <c r="Q78" s="47"/>
      <c r="R78" s="47"/>
      <c r="S78" s="47"/>
      <c r="T78" s="77"/>
      <c r="U78" s="47"/>
      <c r="V78" s="47"/>
      <c r="W78" s="47"/>
      <c r="X78" s="47"/>
      <c r="Y78" s="47"/>
      <c r="Z78" s="50"/>
      <c r="AA78" s="50"/>
      <c r="AB78" s="50"/>
      <c r="AD78" s="5"/>
      <c r="AG78" s="5"/>
      <c r="AJ78" s="4"/>
      <c r="AM78" s="4"/>
      <c r="AN78" s="5"/>
      <c r="AP78" s="4"/>
      <c r="AW78" s="4"/>
    </row>
    <row r="79" spans="1:49" x14ac:dyDescent="0.2">
      <c r="A79" s="67">
        <f t="shared" ref="A79:A89" si="2">Q4</f>
        <v>2.975763638343628E-2</v>
      </c>
      <c r="B79" s="50" t="s">
        <v>11</v>
      </c>
      <c r="C79" s="51" t="s">
        <v>7</v>
      </c>
      <c r="D79" s="51" t="s">
        <v>8</v>
      </c>
      <c r="E79" s="51">
        <f>A79/1000/10^6/0.001055</f>
        <v>2.8206290410840077E-8</v>
      </c>
      <c r="F79" s="51" t="s">
        <v>67</v>
      </c>
      <c r="G79" s="51" t="s">
        <v>68</v>
      </c>
      <c r="H79" s="51" t="s">
        <v>69</v>
      </c>
      <c r="I79" s="51" t="s">
        <v>62</v>
      </c>
      <c r="J79" s="51"/>
      <c r="K79" s="51" t="s">
        <v>70</v>
      </c>
      <c r="O79" s="106"/>
      <c r="P79" s="50"/>
      <c r="Q79" s="50"/>
      <c r="R79" s="75"/>
      <c r="S79" s="50"/>
      <c r="T79" s="50"/>
      <c r="U79" s="50"/>
      <c r="V79" s="50"/>
      <c r="W79" s="50"/>
      <c r="X79" s="50"/>
      <c r="Y79" s="50"/>
      <c r="Z79" s="50"/>
      <c r="AA79" s="50"/>
      <c r="AB79" s="50"/>
      <c r="AD79" s="5"/>
      <c r="AG79" s="5"/>
      <c r="AJ79" s="4"/>
      <c r="AM79" s="4"/>
      <c r="AN79" s="5"/>
      <c r="AP79" s="4"/>
      <c r="AW79" s="4"/>
    </row>
    <row r="80" spans="1:49" x14ac:dyDescent="0.2">
      <c r="A80" s="67">
        <f t="shared" si="2"/>
        <v>9.4292263149208272E-2</v>
      </c>
      <c r="B80" s="50" t="s">
        <v>11</v>
      </c>
      <c r="C80" s="51" t="s">
        <v>7</v>
      </c>
      <c r="D80" s="73" t="s">
        <v>12</v>
      </c>
      <c r="E80" s="51">
        <f>A80/1000/10^6/0.001055</f>
        <v>8.9376552748064714E-8</v>
      </c>
      <c r="F80" s="51" t="s">
        <v>67</v>
      </c>
      <c r="G80" s="51" t="s">
        <v>68</v>
      </c>
      <c r="H80" s="51" t="s">
        <v>69</v>
      </c>
      <c r="I80" s="51" t="s">
        <v>62</v>
      </c>
      <c r="J80" s="51"/>
      <c r="K80" s="51" t="s">
        <v>70</v>
      </c>
      <c r="O80" s="107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D80" s="5"/>
      <c r="AG80" s="5"/>
      <c r="AJ80" s="4"/>
      <c r="AM80" s="4"/>
      <c r="AN80" s="5"/>
      <c r="AP80" s="4"/>
      <c r="AW80" s="4"/>
    </row>
    <row r="81" spans="1:49" x14ac:dyDescent="0.2">
      <c r="A81" s="67">
        <f t="shared" si="2"/>
        <v>0.18470561520777032</v>
      </c>
      <c r="B81" s="50" t="s">
        <v>11</v>
      </c>
      <c r="C81" s="51" t="s">
        <v>7</v>
      </c>
      <c r="D81" s="73" t="s">
        <v>13</v>
      </c>
      <c r="E81" s="51">
        <f t="shared" ref="E81" si="3">A81/1000/10^6/0.001055</f>
        <v>1.7507641251921361E-7</v>
      </c>
      <c r="F81" s="51" t="s">
        <v>67</v>
      </c>
      <c r="G81" s="51" t="s">
        <v>68</v>
      </c>
      <c r="H81" s="51" t="s">
        <v>69</v>
      </c>
      <c r="I81" s="51" t="s">
        <v>62</v>
      </c>
      <c r="J81" s="51"/>
      <c r="K81" s="51" t="s">
        <v>70</v>
      </c>
      <c r="O81" s="107"/>
      <c r="P81" s="50"/>
      <c r="Q81" s="50"/>
      <c r="R81" s="2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D81" s="5"/>
      <c r="AG81" s="5"/>
      <c r="AJ81" s="4"/>
      <c r="AM81" s="4"/>
      <c r="AN81" s="5"/>
      <c r="AP81" s="4"/>
      <c r="AW81" s="4"/>
    </row>
    <row r="82" spans="1:49" x14ac:dyDescent="0.2">
      <c r="A82" s="67">
        <f t="shared" si="2"/>
        <v>3.3176206598484213E-2</v>
      </c>
      <c r="B82" s="50" t="s">
        <v>11</v>
      </c>
      <c r="C82" s="51" t="s">
        <v>7</v>
      </c>
      <c r="D82" s="73" t="s">
        <v>14</v>
      </c>
      <c r="E82" s="51">
        <f t="shared" ref="E82:E102" si="4">A82/1000/10^6/0.001055</f>
        <v>3.1446641325577454E-8</v>
      </c>
      <c r="F82" s="51" t="s">
        <v>67</v>
      </c>
      <c r="G82" s="51" t="s">
        <v>68</v>
      </c>
      <c r="H82" s="51" t="s">
        <v>69</v>
      </c>
      <c r="I82" s="51" t="s">
        <v>62</v>
      </c>
      <c r="J82" s="51"/>
      <c r="K82" s="51" t="s">
        <v>70</v>
      </c>
      <c r="O82" s="107"/>
      <c r="P82" s="50"/>
      <c r="Q82" s="50"/>
      <c r="R82" s="2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D82" s="5"/>
      <c r="AG82" s="5"/>
      <c r="AJ82" s="4"/>
      <c r="AM82" s="4"/>
      <c r="AN82" s="5"/>
      <c r="AP82" s="4"/>
      <c r="AW82" s="4"/>
    </row>
    <row r="83" spans="1:49" x14ac:dyDescent="0.2">
      <c r="A83" s="67">
        <f t="shared" si="2"/>
        <v>1.4374630564238291E-2</v>
      </c>
      <c r="B83" s="50" t="s">
        <v>11</v>
      </c>
      <c r="C83" s="51" t="s">
        <v>7</v>
      </c>
      <c r="D83" s="73" t="s">
        <v>15</v>
      </c>
      <c r="E83" s="51">
        <f t="shared" si="4"/>
        <v>1.3625242240984163E-8</v>
      </c>
      <c r="F83" s="51" t="s">
        <v>67</v>
      </c>
      <c r="G83" s="51" t="s">
        <v>68</v>
      </c>
      <c r="H83" s="51" t="s">
        <v>69</v>
      </c>
      <c r="I83" s="51" t="s">
        <v>62</v>
      </c>
      <c r="J83" s="51"/>
      <c r="K83" s="51" t="s">
        <v>70</v>
      </c>
      <c r="O83" s="107"/>
      <c r="P83" s="50"/>
      <c r="Q83" s="50"/>
      <c r="R83" s="2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D83" s="5"/>
      <c r="AG83" s="5"/>
      <c r="AJ83" s="4"/>
      <c r="AM83" s="4"/>
      <c r="AN83" s="5"/>
      <c r="AP83" s="4"/>
      <c r="AW83" s="4"/>
    </row>
    <row r="84" spans="1:49" x14ac:dyDescent="0.2">
      <c r="A84" s="67">
        <f t="shared" si="2"/>
        <v>0.45427040995863033</v>
      </c>
      <c r="B84" s="50" t="s">
        <v>11</v>
      </c>
      <c r="C84" s="51" t="s">
        <v>7</v>
      </c>
      <c r="D84" s="73" t="s">
        <v>16</v>
      </c>
      <c r="E84" s="51">
        <f t="shared" si="4"/>
        <v>4.3058806631149792E-7</v>
      </c>
      <c r="F84" s="51" t="s">
        <v>67</v>
      </c>
      <c r="G84" s="51" t="s">
        <v>68</v>
      </c>
      <c r="H84" s="51" t="s">
        <v>69</v>
      </c>
      <c r="I84" s="51" t="s">
        <v>62</v>
      </c>
      <c r="J84" s="51"/>
      <c r="K84" s="51" t="s">
        <v>70</v>
      </c>
      <c r="O84" s="107"/>
      <c r="P84" s="50"/>
      <c r="Q84" s="50"/>
      <c r="R84" s="2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D84" s="5"/>
      <c r="AG84" s="5"/>
      <c r="AJ84" s="4"/>
      <c r="AM84" s="4"/>
      <c r="AN84" s="5"/>
      <c r="AP84" s="4"/>
      <c r="AW84" s="4"/>
    </row>
    <row r="85" spans="1:49" x14ac:dyDescent="0.2">
      <c r="A85" s="67">
        <f t="shared" si="2"/>
        <v>1.1805614825401371E-3</v>
      </c>
      <c r="B85" s="50" t="s">
        <v>11</v>
      </c>
      <c r="C85" s="51" t="s">
        <v>7</v>
      </c>
      <c r="D85" s="73" t="s">
        <v>17</v>
      </c>
      <c r="E85" s="51">
        <f t="shared" si="4"/>
        <v>1.1190156232607934E-9</v>
      </c>
      <c r="F85" s="51" t="s">
        <v>67</v>
      </c>
      <c r="G85" s="51" t="s">
        <v>68</v>
      </c>
      <c r="H85" s="51" t="s">
        <v>69</v>
      </c>
      <c r="I85" s="51" t="s">
        <v>62</v>
      </c>
      <c r="J85" s="51"/>
      <c r="K85" s="51" t="s">
        <v>70</v>
      </c>
      <c r="O85" s="107"/>
      <c r="P85" s="50"/>
      <c r="Q85" s="50"/>
      <c r="R85" s="2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D85" s="5"/>
      <c r="AG85" s="5"/>
      <c r="AJ85" s="4"/>
      <c r="AM85" s="4"/>
      <c r="AN85" s="5"/>
      <c r="AP85" s="4"/>
      <c r="AW85" s="4"/>
    </row>
    <row r="86" spans="1:49" x14ac:dyDescent="0.2">
      <c r="A86" s="67">
        <f t="shared" si="2"/>
        <v>2.7867331109683955E-3</v>
      </c>
      <c r="B86" s="50" t="s">
        <v>11</v>
      </c>
      <c r="C86" s="51" t="s">
        <v>7</v>
      </c>
      <c r="D86" s="73" t="s">
        <v>18</v>
      </c>
      <c r="E86" s="51">
        <f t="shared" si="4"/>
        <v>2.6414531857520336E-9</v>
      </c>
      <c r="F86" s="51" t="s">
        <v>67</v>
      </c>
      <c r="G86" s="51" t="s">
        <v>68</v>
      </c>
      <c r="H86" s="51" t="s">
        <v>69</v>
      </c>
      <c r="I86" s="51" t="s">
        <v>62</v>
      </c>
      <c r="J86" s="51"/>
      <c r="K86" s="51" t="s">
        <v>70</v>
      </c>
      <c r="M86" s="50"/>
      <c r="O86" s="107"/>
      <c r="P86" s="50"/>
      <c r="Q86" s="50"/>
      <c r="R86" s="2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D86" s="5"/>
      <c r="AG86" s="5"/>
      <c r="AJ86" s="4"/>
      <c r="AM86" s="4"/>
      <c r="AN86" s="5"/>
      <c r="AP86" s="4"/>
      <c r="AW86" s="4"/>
    </row>
    <row r="87" spans="1:49" x14ac:dyDescent="0.2">
      <c r="A87" s="67">
        <f t="shared" si="2"/>
        <v>0.52210939305330895</v>
      </c>
      <c r="B87" s="50" t="s">
        <v>11</v>
      </c>
      <c r="C87" s="51" t="s">
        <v>7</v>
      </c>
      <c r="D87" s="73" t="s">
        <v>79</v>
      </c>
      <c r="E87" s="51">
        <f t="shared" si="4"/>
        <v>4.9489041995574316E-7</v>
      </c>
      <c r="F87" s="51" t="s">
        <v>67</v>
      </c>
      <c r="G87" s="51" t="s">
        <v>68</v>
      </c>
      <c r="H87" s="51" t="s">
        <v>69</v>
      </c>
      <c r="I87" s="51" t="s">
        <v>62</v>
      </c>
      <c r="J87" s="51"/>
      <c r="K87" s="51" t="s">
        <v>70</v>
      </c>
      <c r="O87" s="107"/>
      <c r="P87" s="50"/>
      <c r="Q87" s="50"/>
      <c r="R87" s="2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D87" s="5"/>
      <c r="AG87" s="5"/>
      <c r="AJ87" s="4"/>
      <c r="AM87" s="4"/>
      <c r="AN87" s="5"/>
      <c r="AP87" s="4"/>
      <c r="AW87" s="4"/>
    </row>
    <row r="88" spans="1:49" x14ac:dyDescent="0.2">
      <c r="A88" s="67">
        <f t="shared" si="2"/>
        <v>4.1251053260160661E-3</v>
      </c>
      <c r="B88" s="50" t="s">
        <v>11</v>
      </c>
      <c r="C88" s="51" t="s">
        <v>7</v>
      </c>
      <c r="D88" s="73" t="s">
        <v>20</v>
      </c>
      <c r="E88" s="51">
        <f t="shared" si="4"/>
        <v>3.9100524417213896E-9</v>
      </c>
      <c r="F88" s="51" t="s">
        <v>67</v>
      </c>
      <c r="G88" s="51" t="s">
        <v>68</v>
      </c>
      <c r="H88" s="51" t="s">
        <v>69</v>
      </c>
      <c r="I88" s="51" t="s">
        <v>62</v>
      </c>
      <c r="J88" s="51"/>
      <c r="K88" s="51" t="s">
        <v>70</v>
      </c>
      <c r="O88" s="107"/>
      <c r="P88" s="50"/>
      <c r="Q88" s="50"/>
      <c r="R88" s="2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D88" s="5"/>
      <c r="AG88" s="5"/>
      <c r="AJ88" s="4"/>
      <c r="AM88" s="4"/>
      <c r="AN88" s="5"/>
      <c r="AP88" s="4"/>
      <c r="AW88" s="4"/>
    </row>
    <row r="89" spans="1:49" x14ac:dyDescent="0.2">
      <c r="A89" s="67">
        <f t="shared" si="2"/>
        <v>263.23550605933991</v>
      </c>
      <c r="B89" s="50" t="s">
        <v>11</v>
      </c>
      <c r="C89" s="51" t="s">
        <v>7</v>
      </c>
      <c r="D89" s="73" t="s">
        <v>21</v>
      </c>
      <c r="E89" s="51">
        <f>A89/1000/10^6/0.001055</f>
        <v>2.495123280183317E-4</v>
      </c>
      <c r="F89" s="51" t="s">
        <v>67</v>
      </c>
      <c r="G89" s="51" t="s">
        <v>68</v>
      </c>
      <c r="H89" s="51" t="s">
        <v>69</v>
      </c>
      <c r="I89" s="51" t="s">
        <v>62</v>
      </c>
      <c r="J89" s="51"/>
      <c r="K89" s="51" t="s">
        <v>99</v>
      </c>
      <c r="O89" s="107"/>
      <c r="P89" s="50"/>
      <c r="Q89" s="50"/>
      <c r="R89" s="2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D89" s="5"/>
      <c r="AG89" s="5"/>
      <c r="AJ89" s="4"/>
      <c r="AM89" s="4"/>
      <c r="AN89" s="5"/>
      <c r="AP89" s="4"/>
      <c r="AW89" s="4"/>
    </row>
    <row r="90" spans="1:49" x14ac:dyDescent="0.2">
      <c r="A90" s="67">
        <f>B59</f>
        <v>0.78254569980615107</v>
      </c>
      <c r="B90" s="50" t="s">
        <v>11</v>
      </c>
      <c r="C90" s="51" t="s">
        <v>100</v>
      </c>
      <c r="D90" s="51" t="s">
        <v>8</v>
      </c>
      <c r="E90" s="51">
        <f t="shared" si="4"/>
        <v>7.4174947848924278E-7</v>
      </c>
      <c r="F90" s="51" t="s">
        <v>67</v>
      </c>
      <c r="G90" s="51" t="s">
        <v>68</v>
      </c>
      <c r="H90" s="51" t="s">
        <v>69</v>
      </c>
      <c r="I90" s="51" t="s">
        <v>62</v>
      </c>
      <c r="J90" s="51" t="s">
        <v>101</v>
      </c>
      <c r="K90" s="51" t="s">
        <v>71</v>
      </c>
      <c r="O90" s="107"/>
      <c r="P90" s="50"/>
      <c r="Q90" s="50"/>
      <c r="R90" s="2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D90" s="5"/>
      <c r="AG90" s="5"/>
      <c r="AJ90" s="4"/>
      <c r="AM90" s="4"/>
      <c r="AN90" s="5"/>
      <c r="AP90" s="4"/>
      <c r="AW90" s="4"/>
    </row>
    <row r="91" spans="1:49" x14ac:dyDescent="0.2">
      <c r="A91" s="67">
        <f>B60</f>
        <v>5.4047181785570846</v>
      </c>
      <c r="B91" s="50" t="s">
        <v>11</v>
      </c>
      <c r="C91" s="51" t="s">
        <v>100</v>
      </c>
      <c r="D91" s="73" t="s">
        <v>12</v>
      </c>
      <c r="E91" s="51">
        <f>A91/1000/10^6/0.001055</f>
        <v>5.122955619485388E-6</v>
      </c>
      <c r="F91" s="51" t="s">
        <v>67</v>
      </c>
      <c r="G91" s="51" t="s">
        <v>68</v>
      </c>
      <c r="H91" s="51" t="s">
        <v>69</v>
      </c>
      <c r="I91" s="51" t="s">
        <v>62</v>
      </c>
      <c r="J91" s="51" t="s">
        <v>101</v>
      </c>
      <c r="K91" s="51" t="s">
        <v>71</v>
      </c>
      <c r="O91" s="108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D91" s="5"/>
      <c r="AG91" s="5"/>
      <c r="AJ91" s="4"/>
      <c r="AM91" s="4"/>
      <c r="AN91" s="5"/>
      <c r="AP91" s="4"/>
      <c r="AW91" s="4"/>
    </row>
    <row r="92" spans="1:49" x14ac:dyDescent="0.2">
      <c r="A92" s="67">
        <f t="shared" ref="A92" si="5">B61</f>
        <v>5.03834901964336</v>
      </c>
      <c r="B92" s="50" t="s">
        <v>11</v>
      </c>
      <c r="C92" s="51" t="s">
        <v>100</v>
      </c>
      <c r="D92" s="73" t="s">
        <v>13</v>
      </c>
      <c r="E92" s="51">
        <f t="shared" si="4"/>
        <v>4.7756862745434689E-6</v>
      </c>
      <c r="F92" s="51" t="s">
        <v>67</v>
      </c>
      <c r="G92" s="51" t="s">
        <v>68</v>
      </c>
      <c r="H92" s="51" t="s">
        <v>69</v>
      </c>
      <c r="I92" s="51" t="s">
        <v>62</v>
      </c>
      <c r="J92" s="51" t="s">
        <v>101</v>
      </c>
      <c r="K92" s="51" t="s">
        <v>71</v>
      </c>
      <c r="O92" s="108"/>
      <c r="P92" s="50"/>
      <c r="Q92" s="50"/>
      <c r="R92" s="2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D92" s="5"/>
      <c r="AG92" s="5"/>
      <c r="AJ92" s="4"/>
      <c r="AM92" s="4"/>
      <c r="AN92" s="5"/>
      <c r="AP92" s="4"/>
      <c r="AW92" s="4"/>
    </row>
    <row r="93" spans="1:49" x14ac:dyDescent="0.2">
      <c r="A93" s="67">
        <f t="shared" ref="A93:A102" si="6">B62</f>
        <v>0.42052072904796411</v>
      </c>
      <c r="B93" s="50" t="s">
        <v>11</v>
      </c>
      <c r="C93" s="51" t="s">
        <v>100</v>
      </c>
      <c r="D93" s="73" t="s">
        <v>14</v>
      </c>
      <c r="E93" s="51">
        <f t="shared" si="4"/>
        <v>3.9859784743882856E-7</v>
      </c>
      <c r="F93" s="51" t="s">
        <v>67</v>
      </c>
      <c r="G93" s="51" t="s">
        <v>68</v>
      </c>
      <c r="H93" s="51" t="s">
        <v>69</v>
      </c>
      <c r="I93" s="51" t="s">
        <v>62</v>
      </c>
      <c r="J93" s="51" t="s">
        <v>101</v>
      </c>
      <c r="K93" s="51" t="s">
        <v>71</v>
      </c>
      <c r="O93" s="108"/>
      <c r="P93" s="50"/>
      <c r="Q93" s="50"/>
      <c r="R93" s="2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D93" s="5"/>
      <c r="AG93" s="5"/>
      <c r="AJ93" s="4"/>
      <c r="AM93" s="4"/>
      <c r="AN93" s="5"/>
      <c r="AP93" s="4"/>
      <c r="AW93" s="4"/>
    </row>
    <row r="94" spans="1:49" x14ac:dyDescent="0.2">
      <c r="A94" s="67">
        <f t="shared" si="6"/>
        <v>0.39734144198973692</v>
      </c>
      <c r="B94" s="50" t="s">
        <v>11</v>
      </c>
      <c r="C94" s="51" t="s">
        <v>100</v>
      </c>
      <c r="D94" s="73" t="s">
        <v>15</v>
      </c>
      <c r="E94" s="51">
        <f>A94/1000/10^6/0.001055</f>
        <v>3.7662695923197812E-7</v>
      </c>
      <c r="F94" s="51" t="s">
        <v>67</v>
      </c>
      <c r="G94" s="51" t="s">
        <v>68</v>
      </c>
      <c r="H94" s="51" t="s">
        <v>69</v>
      </c>
      <c r="I94" s="51" t="s">
        <v>62</v>
      </c>
      <c r="J94" s="51" t="s">
        <v>101</v>
      </c>
      <c r="K94" s="51" t="s">
        <v>71</v>
      </c>
      <c r="O94" s="108"/>
      <c r="P94" s="50"/>
      <c r="Q94" s="50"/>
      <c r="R94" s="2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D94" s="5"/>
      <c r="AG94" s="5"/>
      <c r="AJ94" s="4"/>
      <c r="AM94" s="4"/>
      <c r="AN94" s="5"/>
      <c r="AP94" s="4"/>
      <c r="AW94" s="4"/>
    </row>
    <row r="95" spans="1:49" x14ac:dyDescent="0.2">
      <c r="A95" s="67">
        <f t="shared" si="6"/>
        <v>1.5579505624209056</v>
      </c>
      <c r="B95" s="50" t="s">
        <v>11</v>
      </c>
      <c r="C95" s="51" t="s">
        <v>100</v>
      </c>
      <c r="D95" s="73" t="s">
        <v>16</v>
      </c>
      <c r="E95" s="51">
        <f t="shared" si="4"/>
        <v>1.4767303909202898E-6</v>
      </c>
      <c r="F95" s="51" t="s">
        <v>67</v>
      </c>
      <c r="G95" s="51" t="s">
        <v>68</v>
      </c>
      <c r="H95" s="51" t="s">
        <v>69</v>
      </c>
      <c r="I95" s="51" t="s">
        <v>62</v>
      </c>
      <c r="J95" s="51" t="s">
        <v>101</v>
      </c>
      <c r="K95" s="51" t="s">
        <v>71</v>
      </c>
      <c r="O95" s="108"/>
      <c r="P95" s="50"/>
      <c r="Q95" s="50"/>
      <c r="R95" s="2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D95" s="5"/>
      <c r="AG95" s="5"/>
      <c r="AJ95" s="4"/>
      <c r="AM95" s="4"/>
      <c r="AN95" s="5"/>
      <c r="AP95" s="4"/>
      <c r="AW95" s="4"/>
    </row>
    <row r="96" spans="1:49" x14ac:dyDescent="0.2">
      <c r="A96" s="67">
        <f t="shared" si="6"/>
        <v>2.3046361167563929E-2</v>
      </c>
      <c r="B96" s="50" t="s">
        <v>11</v>
      </c>
      <c r="C96" s="51" t="s">
        <v>100</v>
      </c>
      <c r="D96" s="73" t="s">
        <v>17</v>
      </c>
      <c r="E96" s="51">
        <f t="shared" si="4"/>
        <v>2.1844892101956334E-8</v>
      </c>
      <c r="F96" s="51" t="s">
        <v>67</v>
      </c>
      <c r="G96" s="51" t="s">
        <v>68</v>
      </c>
      <c r="H96" s="51" t="s">
        <v>69</v>
      </c>
      <c r="I96" s="51" t="s">
        <v>62</v>
      </c>
      <c r="J96" s="51" t="s">
        <v>101</v>
      </c>
      <c r="K96" s="51" t="s">
        <v>71</v>
      </c>
      <c r="O96" s="108"/>
      <c r="P96" s="50"/>
      <c r="Q96" s="50"/>
      <c r="R96" s="2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D96" s="5"/>
      <c r="AG96" s="5"/>
      <c r="AJ96" s="4"/>
      <c r="AM96" s="4"/>
      <c r="AN96" s="5"/>
      <c r="AP96" s="4"/>
      <c r="AW96" s="4"/>
    </row>
    <row r="97" spans="1:49" x14ac:dyDescent="0.2">
      <c r="A97" s="67">
        <f t="shared" si="6"/>
        <v>0.25135745540559118</v>
      </c>
      <c r="B97" s="50" t="s">
        <v>11</v>
      </c>
      <c r="C97" s="51" t="s">
        <v>100</v>
      </c>
      <c r="D97" s="73" t="s">
        <v>18</v>
      </c>
      <c r="E97" s="51">
        <f t="shared" si="4"/>
        <v>2.3825351223278788E-7</v>
      </c>
      <c r="F97" s="51" t="s">
        <v>67</v>
      </c>
      <c r="G97" s="51" t="s">
        <v>68</v>
      </c>
      <c r="H97" s="51" t="s">
        <v>69</v>
      </c>
      <c r="I97" s="51" t="s">
        <v>62</v>
      </c>
      <c r="J97" s="51" t="s">
        <v>101</v>
      </c>
      <c r="K97" s="51" t="s">
        <v>71</v>
      </c>
      <c r="O97" s="108"/>
      <c r="P97" s="50"/>
      <c r="Q97" s="50"/>
      <c r="R97" s="2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D97" s="5"/>
      <c r="AG97" s="5"/>
      <c r="AJ97" s="4"/>
      <c r="AM97" s="4"/>
      <c r="AN97" s="5"/>
      <c r="AP97" s="4"/>
      <c r="AW97" s="4"/>
    </row>
    <row r="98" spans="1:49" x14ac:dyDescent="0.2">
      <c r="A98" s="67">
        <f t="shared" si="6"/>
        <v>24.803828645106702</v>
      </c>
      <c r="B98" s="50" t="s">
        <v>11</v>
      </c>
      <c r="C98" s="51" t="s">
        <v>100</v>
      </c>
      <c r="D98" s="73" t="s">
        <v>79</v>
      </c>
      <c r="E98" s="51">
        <f>A98/1000/10^6/0.001055</f>
        <v>2.3510738052233841E-5</v>
      </c>
      <c r="F98" s="51" t="s">
        <v>67</v>
      </c>
      <c r="G98" s="51" t="s">
        <v>68</v>
      </c>
      <c r="H98" s="51" t="s">
        <v>69</v>
      </c>
      <c r="I98" s="51" t="s">
        <v>62</v>
      </c>
      <c r="J98" s="51" t="s">
        <v>101</v>
      </c>
      <c r="K98" s="51" t="s">
        <v>71</v>
      </c>
      <c r="O98" s="108"/>
      <c r="P98" s="50"/>
      <c r="Q98" s="50"/>
      <c r="R98" s="2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D98" s="5"/>
      <c r="AG98" s="5"/>
      <c r="AJ98" s="4"/>
      <c r="AM98" s="4"/>
      <c r="AN98" s="5"/>
      <c r="AP98" s="4"/>
      <c r="AW98" s="4"/>
    </row>
    <row r="99" spans="1:49" x14ac:dyDescent="0.2">
      <c r="A99" s="67">
        <f t="shared" si="6"/>
        <v>2.6636463018768649E-2</v>
      </c>
      <c r="B99" s="50" t="s">
        <v>11</v>
      </c>
      <c r="C99" s="51" t="s">
        <v>100</v>
      </c>
      <c r="D99" s="73" t="s">
        <v>20</v>
      </c>
      <c r="E99" s="51">
        <f t="shared" si="4"/>
        <v>2.5247832245278343E-8</v>
      </c>
      <c r="F99" s="51" t="s">
        <v>67</v>
      </c>
      <c r="G99" s="51" t="s">
        <v>68</v>
      </c>
      <c r="H99" s="51" t="s">
        <v>69</v>
      </c>
      <c r="I99" s="51" t="s">
        <v>62</v>
      </c>
      <c r="J99" s="51" t="s">
        <v>101</v>
      </c>
      <c r="K99" s="51" t="s">
        <v>71</v>
      </c>
      <c r="O99" s="108"/>
      <c r="P99" s="50"/>
      <c r="Q99" s="50"/>
      <c r="R99" s="2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D99" s="5"/>
      <c r="AG99" s="5"/>
      <c r="AJ99" s="4"/>
      <c r="AM99" s="4"/>
      <c r="AN99" s="5"/>
      <c r="AP99" s="4"/>
      <c r="AW99" s="4"/>
    </row>
    <row r="100" spans="1:49" x14ac:dyDescent="0.2">
      <c r="A100" s="67">
        <f t="shared" si="6"/>
        <v>6443.8243735850965</v>
      </c>
      <c r="B100" s="50" t="s">
        <v>11</v>
      </c>
      <c r="C100" s="51" t="s">
        <v>100</v>
      </c>
      <c r="D100" s="73" t="s">
        <v>21</v>
      </c>
      <c r="E100" s="51">
        <f>A100/1000/10^6/0.001055</f>
        <v>6.1078904015024619E-3</v>
      </c>
      <c r="F100" s="51" t="s">
        <v>67</v>
      </c>
      <c r="G100" s="51" t="s">
        <v>68</v>
      </c>
      <c r="H100" s="51" t="s">
        <v>69</v>
      </c>
      <c r="I100" s="51" t="s">
        <v>62</v>
      </c>
      <c r="J100" s="51" t="s">
        <v>101</v>
      </c>
      <c r="K100" s="51" t="s">
        <v>106</v>
      </c>
      <c r="O100" s="108"/>
      <c r="P100" s="50"/>
      <c r="Q100" s="50"/>
      <c r="R100" s="2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D100" s="5"/>
      <c r="AG100" s="5"/>
      <c r="AJ100" s="4"/>
      <c r="AM100" s="4"/>
      <c r="AN100" s="5"/>
      <c r="AP100" s="4"/>
      <c r="AW100" s="4"/>
    </row>
    <row r="101" spans="1:49" x14ac:dyDescent="0.2">
      <c r="A101" s="67">
        <f t="shared" si="6"/>
        <v>21.803342192762525</v>
      </c>
      <c r="B101" s="50" t="s">
        <v>11</v>
      </c>
      <c r="C101" s="51" t="s">
        <v>100</v>
      </c>
      <c r="D101" s="73" t="s">
        <v>83</v>
      </c>
      <c r="E101" s="51">
        <f t="shared" si="4"/>
        <v>2.066667506422988E-5</v>
      </c>
      <c r="F101" s="51" t="s">
        <v>67</v>
      </c>
      <c r="G101" s="51" t="s">
        <v>68</v>
      </c>
      <c r="H101" s="51" t="s">
        <v>69</v>
      </c>
      <c r="I101" s="51" t="s">
        <v>62</v>
      </c>
      <c r="J101" s="51" t="s">
        <v>101</v>
      </c>
      <c r="K101" s="51" t="s">
        <v>71</v>
      </c>
      <c r="O101" s="108"/>
      <c r="P101" s="50"/>
      <c r="Q101" s="50"/>
      <c r="R101" s="2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1:49" x14ac:dyDescent="0.2">
      <c r="A102" s="67">
        <f t="shared" si="6"/>
        <v>109.01671096381264</v>
      </c>
      <c r="B102" s="50" t="s">
        <v>11</v>
      </c>
      <c r="C102" s="51" t="s">
        <v>100</v>
      </c>
      <c r="D102" s="73" t="s">
        <v>91</v>
      </c>
      <c r="E102" s="51">
        <f t="shared" si="4"/>
        <v>1.0333337532114944E-4</v>
      </c>
      <c r="F102" s="51" t="s">
        <v>67</v>
      </c>
      <c r="G102" s="51" t="s">
        <v>68</v>
      </c>
      <c r="H102" s="51" t="s">
        <v>69</v>
      </c>
      <c r="I102" s="51" t="s">
        <v>62</v>
      </c>
      <c r="J102" s="51" t="s">
        <v>101</v>
      </c>
      <c r="K102" s="51" t="s">
        <v>71</v>
      </c>
      <c r="L102" s="50"/>
      <c r="O102" s="108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1:49" x14ac:dyDescent="0.2">
      <c r="O103" s="50"/>
      <c r="P103" s="50"/>
      <c r="Q103" s="50"/>
      <c r="R103" s="50"/>
      <c r="S103" s="50"/>
      <c r="T103" s="109"/>
      <c r="U103" s="50"/>
      <c r="V103" s="50"/>
      <c r="W103" s="50"/>
      <c r="X103" s="50"/>
      <c r="Y103" s="50"/>
      <c r="Z103" s="50"/>
      <c r="AA103" s="50"/>
      <c r="AB103" s="50"/>
    </row>
    <row r="104" spans="1:49" x14ac:dyDescent="0.2">
      <c r="O104" s="50"/>
      <c r="P104" s="50"/>
      <c r="Q104" s="50"/>
      <c r="R104" s="50"/>
      <c r="S104" s="50"/>
      <c r="T104" s="109"/>
      <c r="U104" s="50"/>
      <c r="V104" s="50"/>
      <c r="W104" s="50"/>
      <c r="X104" s="50"/>
      <c r="Y104" s="50"/>
      <c r="Z104" s="50"/>
      <c r="AA104" s="50"/>
      <c r="AB104" s="50"/>
    </row>
    <row r="105" spans="1:49" x14ac:dyDescent="0.2">
      <c r="O105" s="50"/>
      <c r="P105" s="50"/>
      <c r="Q105" s="50"/>
      <c r="R105" s="50"/>
      <c r="S105" s="50"/>
      <c r="T105" s="109"/>
      <c r="U105" s="50"/>
      <c r="V105" s="50"/>
      <c r="W105" s="50"/>
      <c r="X105" s="50"/>
      <c r="Y105" s="50"/>
      <c r="Z105" s="50"/>
      <c r="AA105" s="50"/>
      <c r="AB105" s="50"/>
    </row>
    <row r="106" spans="1:49" x14ac:dyDescent="0.2">
      <c r="O106" s="50"/>
      <c r="P106" s="50"/>
      <c r="Q106" s="50"/>
      <c r="R106" s="50"/>
      <c r="S106" s="50"/>
      <c r="T106" s="109"/>
      <c r="U106" s="50"/>
      <c r="V106" s="50"/>
      <c r="W106" s="50"/>
      <c r="X106" s="50"/>
      <c r="Y106" s="50"/>
      <c r="Z106" s="50"/>
      <c r="AA106" s="50"/>
      <c r="AB106" s="50"/>
    </row>
    <row r="107" spans="1:49" x14ac:dyDescent="0.2">
      <c r="O107" s="50"/>
      <c r="P107" s="50"/>
      <c r="Q107" s="50"/>
      <c r="R107" s="50"/>
      <c r="S107" s="50"/>
      <c r="T107" s="109"/>
      <c r="U107" s="50"/>
      <c r="V107" s="50"/>
      <c r="W107" s="50"/>
      <c r="X107" s="50"/>
      <c r="Y107" s="50"/>
      <c r="Z107" s="50"/>
      <c r="AA107" s="50"/>
      <c r="AB107" s="50"/>
    </row>
  </sheetData>
  <mergeCells count="3">
    <mergeCell ref="B41:D41"/>
    <mergeCell ref="A73:K73"/>
    <mergeCell ref="O74:Y74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7877-C4D3-8E43-8A5C-C45FBF1A55BC}">
  <sheetPr codeName="Sheet4"/>
  <dimension ref="A1:AW107"/>
  <sheetViews>
    <sheetView topLeftCell="A42" zoomScaleNormal="100" workbookViewId="0">
      <selection activeCell="C86" sqref="C86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93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92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O4" s="15" t="str">
        <f t="shared" ref="O4:O14" si="0">CONCATENATE(B4," from", " ", A4)</f>
        <v>voc from electricity</v>
      </c>
      <c r="P4" s="15" t="s">
        <v>11</v>
      </c>
      <c r="Q4" s="15">
        <f>($B$56)*$C4</f>
        <v>2.975763638343628E-2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O5" s="15" t="str">
        <f t="shared" si="0"/>
        <v>co from electricity</v>
      </c>
      <c r="P5" s="15" t="s">
        <v>11</v>
      </c>
      <c r="Q5" s="15">
        <f t="shared" ref="Q5:Q14" si="1">($B$56)*C5</f>
        <v>9.4292263149208272E-2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O6" s="15" t="str">
        <f t="shared" si="0"/>
        <v>nox from electricity</v>
      </c>
      <c r="P6" s="15" t="s">
        <v>11</v>
      </c>
      <c r="Q6" s="15">
        <f t="shared" si="1"/>
        <v>0.18470561520777032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O7" s="15" t="str">
        <f t="shared" si="0"/>
        <v>pm10 from electricity</v>
      </c>
      <c r="P7" s="15" t="s">
        <v>11</v>
      </c>
      <c r="Q7" s="15">
        <f t="shared" si="1"/>
        <v>3.3176206598484213E-2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O8" s="15" t="str">
        <f t="shared" si="0"/>
        <v>pm2.5 from electricity</v>
      </c>
      <c r="P8" s="15" t="s">
        <v>11</v>
      </c>
      <c r="Q8" s="15">
        <f t="shared" si="1"/>
        <v>1.4374630564238291E-2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O9" s="15" t="str">
        <f t="shared" si="0"/>
        <v>sox from electricity</v>
      </c>
      <c r="P9" s="15" t="s">
        <v>11</v>
      </c>
      <c r="Q9" s="15">
        <f t="shared" si="1"/>
        <v>0.45427040995863033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O10" s="15" t="str">
        <f t="shared" si="0"/>
        <v>bc from electricity</v>
      </c>
      <c r="P10" s="15" t="s">
        <v>11</v>
      </c>
      <c r="Q10" s="15">
        <f t="shared" si="1"/>
        <v>1.1805614825401371E-3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O11" s="15" t="str">
        <f t="shared" si="0"/>
        <v>oc from electricity</v>
      </c>
      <c r="P11" s="15" t="s">
        <v>11</v>
      </c>
      <c r="Q11" s="15">
        <f t="shared" si="1"/>
        <v>2.7867331109683955E-3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O12" s="15" t="str">
        <f t="shared" si="0"/>
        <v>ch4 from electricity</v>
      </c>
      <c r="P12" s="15" t="s">
        <v>11</v>
      </c>
      <c r="Q12" s="15">
        <f t="shared" si="1"/>
        <v>0.52210939305330895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O13" s="15" t="str">
        <f t="shared" si="0"/>
        <v>n2o from electricity</v>
      </c>
      <c r="P13" s="15" t="s">
        <v>11</v>
      </c>
      <c r="Q13" s="15">
        <f t="shared" si="1"/>
        <v>4.1251053260160661E-3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O14" s="15" t="str">
        <f t="shared" si="0"/>
        <v>co2 from electricity</v>
      </c>
      <c r="P14" s="15" t="s">
        <v>11</v>
      </c>
      <c r="Q14" s="15">
        <f t="shared" si="1"/>
        <v>263.23550605933991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80</v>
      </c>
      <c r="I38" s="21" t="s">
        <v>29</v>
      </c>
    </row>
    <row r="39" spans="1:49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55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2">
      <c r="A41" s="24"/>
      <c r="B41" s="119" t="s">
        <v>87</v>
      </c>
      <c r="C41" s="120"/>
      <c r="D41" s="121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</row>
    <row r="42" spans="1:49" s="20" customFormat="1" ht="156" customHeight="1" x14ac:dyDescent="0.2">
      <c r="A42" s="17"/>
      <c r="B42" s="64" t="s">
        <v>88</v>
      </c>
      <c r="C42" s="65" t="s">
        <v>89</v>
      </c>
      <c r="D42" s="66" t="s">
        <v>90</v>
      </c>
      <c r="E42" s="85"/>
      <c r="F42" s="85"/>
      <c r="G42" s="85"/>
      <c r="H42" s="86"/>
      <c r="I42" s="86"/>
      <c r="J42" s="86"/>
      <c r="Q42" s="81"/>
      <c r="R42" s="81"/>
      <c r="S42" s="25"/>
    </row>
    <row r="43" spans="1:49" s="20" customFormat="1" x14ac:dyDescent="0.2">
      <c r="A43" s="26" t="s">
        <v>31</v>
      </c>
      <c r="B43" s="62">
        <v>0.91</v>
      </c>
      <c r="C43" s="61"/>
      <c r="D43" s="92"/>
      <c r="E43" s="61"/>
      <c r="F43" s="61"/>
      <c r="G43" s="61"/>
      <c r="H43" s="87"/>
      <c r="I43" s="88"/>
      <c r="J43" s="29"/>
      <c r="Q43" s="29"/>
      <c r="R43" s="29"/>
      <c r="S43" s="29"/>
    </row>
    <row r="44" spans="1:49" s="23" customFormat="1" x14ac:dyDescent="0.2">
      <c r="A44" s="27" t="s">
        <v>32</v>
      </c>
      <c r="B44" s="28">
        <v>0.1</v>
      </c>
      <c r="C44" s="29">
        <v>0.67</v>
      </c>
      <c r="D44" s="93">
        <v>0.7</v>
      </c>
      <c r="E44" s="29"/>
      <c r="F44" s="29"/>
      <c r="G44" s="29"/>
      <c r="H44" s="29"/>
      <c r="I44" s="30"/>
      <c r="J44" s="29"/>
      <c r="Q44" s="29"/>
      <c r="R44" s="29"/>
      <c r="S44" s="29"/>
    </row>
    <row r="45" spans="1:49" s="20" customFormat="1" x14ac:dyDescent="0.2">
      <c r="A45" s="31" t="s">
        <v>33</v>
      </c>
      <c r="B45" s="32">
        <v>1.0010050251256282</v>
      </c>
      <c r="C45" s="101">
        <v>1.0026900342302589</v>
      </c>
      <c r="D45" s="102">
        <v>1.010613629081994</v>
      </c>
      <c r="E45" s="60"/>
      <c r="F45" s="89"/>
      <c r="G45" s="89"/>
      <c r="H45" s="90"/>
      <c r="I45" s="90"/>
      <c r="J45" s="90"/>
      <c r="Q45" s="82"/>
      <c r="R45" s="82"/>
      <c r="S45" s="60"/>
    </row>
    <row r="46" spans="1:49" s="20" customFormat="1" x14ac:dyDescent="0.2">
      <c r="A46" s="33" t="s">
        <v>73</v>
      </c>
      <c r="B46" s="24"/>
      <c r="C46" s="34"/>
      <c r="D46" s="70"/>
      <c r="E46" s="23"/>
      <c r="F46" s="23"/>
      <c r="J46" s="23"/>
      <c r="Q46" s="23"/>
      <c r="R46" s="23"/>
      <c r="S46" s="23"/>
    </row>
    <row r="47" spans="1:49" s="20" customFormat="1" x14ac:dyDescent="0.2">
      <c r="A47" s="56" t="s">
        <v>34</v>
      </c>
      <c r="B47" s="58">
        <v>0</v>
      </c>
      <c r="C47" s="35"/>
      <c r="D47" s="63"/>
      <c r="E47" s="35"/>
      <c r="F47" s="35"/>
      <c r="G47" s="35"/>
      <c r="H47" s="35"/>
      <c r="I47" s="18"/>
      <c r="J47" s="36"/>
      <c r="Q47" s="36"/>
      <c r="R47" s="36"/>
      <c r="S47" s="36"/>
    </row>
    <row r="48" spans="1:49" s="20" customFormat="1" x14ac:dyDescent="0.2">
      <c r="A48" s="56" t="s">
        <v>35</v>
      </c>
      <c r="B48" s="58">
        <v>0</v>
      </c>
      <c r="C48" s="35"/>
      <c r="D48" s="63"/>
      <c r="E48" s="35"/>
      <c r="F48" s="35"/>
      <c r="G48" s="35"/>
      <c r="H48" s="35"/>
      <c r="I48" s="18"/>
      <c r="J48" s="36"/>
      <c r="Q48" s="36"/>
      <c r="R48" s="36"/>
      <c r="S48" s="36"/>
    </row>
    <row r="49" spans="1:19" s="20" customFormat="1" x14ac:dyDescent="0.2">
      <c r="A49" s="56" t="s">
        <v>36</v>
      </c>
      <c r="B49" s="58">
        <v>0</v>
      </c>
      <c r="C49" s="35"/>
      <c r="D49" s="63"/>
      <c r="E49" s="35"/>
      <c r="F49" s="35"/>
      <c r="G49" s="35"/>
      <c r="H49" s="35"/>
      <c r="I49" s="18"/>
      <c r="J49" s="36"/>
      <c r="Q49" s="36"/>
      <c r="R49" s="36"/>
      <c r="S49" s="36"/>
    </row>
    <row r="50" spans="1:19" s="20" customFormat="1" x14ac:dyDescent="0.2">
      <c r="A50" s="56" t="s">
        <v>74</v>
      </c>
      <c r="B50" s="58">
        <v>96923.076923076791</v>
      </c>
      <c r="C50" s="35"/>
      <c r="D50" s="63"/>
      <c r="E50" s="35"/>
      <c r="F50" s="35"/>
      <c r="G50" s="35"/>
      <c r="H50" s="35"/>
      <c r="I50" s="18"/>
      <c r="J50" s="36"/>
      <c r="Q50" s="36"/>
      <c r="R50" s="36"/>
      <c r="S50" s="36"/>
    </row>
    <row r="51" spans="1:19" s="20" customFormat="1" x14ac:dyDescent="0.2">
      <c r="A51" s="56" t="s">
        <v>37</v>
      </c>
      <c r="B51" s="58"/>
      <c r="C51" s="35"/>
      <c r="D51" s="63"/>
      <c r="E51" s="35"/>
      <c r="F51" s="35"/>
      <c r="G51" s="35"/>
      <c r="H51" s="35"/>
      <c r="I51" s="18"/>
      <c r="J51" s="36"/>
      <c r="Q51" s="36"/>
      <c r="R51" s="36"/>
      <c r="S51" s="36"/>
    </row>
    <row r="52" spans="1:19" s="20" customFormat="1" x14ac:dyDescent="0.2">
      <c r="A52" s="56" t="s">
        <v>75</v>
      </c>
      <c r="B52" s="58"/>
      <c r="C52" s="35"/>
      <c r="D52" s="63"/>
      <c r="E52" s="35"/>
      <c r="F52" s="35"/>
      <c r="G52" s="35"/>
      <c r="H52" s="35"/>
      <c r="I52" s="18"/>
      <c r="J52" s="36"/>
      <c r="Q52" s="36"/>
      <c r="R52" s="36"/>
      <c r="S52" s="36"/>
    </row>
    <row r="53" spans="1:19" s="20" customFormat="1" x14ac:dyDescent="0.2">
      <c r="A53" s="56" t="s">
        <v>40</v>
      </c>
      <c r="B53" s="58"/>
      <c r="C53" s="35"/>
      <c r="D53" s="63"/>
      <c r="E53" s="35"/>
      <c r="F53" s="35"/>
      <c r="G53" s="35"/>
      <c r="H53" s="35"/>
      <c r="I53" s="18"/>
      <c r="J53" s="36"/>
      <c r="Q53" s="36"/>
      <c r="R53" s="36"/>
      <c r="S53" s="36"/>
    </row>
    <row r="54" spans="1:19" s="20" customFormat="1" x14ac:dyDescent="0.2">
      <c r="A54" s="56" t="s">
        <v>76</v>
      </c>
      <c r="B54" s="58"/>
      <c r="C54" s="35"/>
      <c r="D54" s="63"/>
      <c r="E54" s="35"/>
      <c r="F54" s="35"/>
      <c r="G54" s="35"/>
      <c r="H54" s="35"/>
      <c r="I54" s="18"/>
      <c r="J54" s="36"/>
      <c r="Q54" s="36"/>
      <c r="R54" s="36"/>
      <c r="S54" s="36"/>
    </row>
    <row r="55" spans="1:19" s="20" customFormat="1" x14ac:dyDescent="0.2">
      <c r="A55" s="56" t="s">
        <v>39</v>
      </c>
      <c r="B55" s="58"/>
      <c r="C55" s="35"/>
      <c r="D55" s="63"/>
      <c r="E55" s="35"/>
      <c r="F55" s="35"/>
      <c r="G55" s="35"/>
      <c r="H55" s="35"/>
      <c r="I55" s="18"/>
      <c r="J55" s="36"/>
      <c r="Q55" s="36"/>
      <c r="R55" s="36"/>
      <c r="S55" s="36"/>
    </row>
    <row r="56" spans="1:19" s="20" customFormat="1" x14ac:dyDescent="0.2">
      <c r="A56" s="56" t="s">
        <v>38</v>
      </c>
      <c r="B56" s="68">
        <v>1978.0219780219754</v>
      </c>
      <c r="C56" s="35"/>
      <c r="D56" s="63"/>
      <c r="E56" s="35"/>
      <c r="F56" s="35"/>
      <c r="G56" s="35"/>
      <c r="H56" s="35"/>
      <c r="I56" s="18"/>
      <c r="J56" s="36"/>
      <c r="Q56" s="36"/>
      <c r="R56" s="36"/>
      <c r="S56" s="36"/>
    </row>
    <row r="57" spans="1:19" s="20" customFormat="1" x14ac:dyDescent="0.2">
      <c r="A57" s="57" t="s">
        <v>77</v>
      </c>
      <c r="B57" s="59">
        <v>1005.0251256281406</v>
      </c>
      <c r="C57" s="38">
        <v>538.00684605180356</v>
      </c>
      <c r="D57" s="113">
        <v>4186.3069144863866</v>
      </c>
      <c r="E57" s="35"/>
      <c r="F57" s="35"/>
      <c r="G57" s="35"/>
      <c r="H57" s="18"/>
      <c r="I57" s="18"/>
      <c r="J57" s="38"/>
      <c r="Q57" s="38"/>
      <c r="R57" s="38"/>
      <c r="S57" s="38"/>
    </row>
    <row r="58" spans="1:19" s="20" customFormat="1" x14ac:dyDescent="0.2">
      <c r="A58" s="39" t="s">
        <v>41</v>
      </c>
      <c r="B58" s="40"/>
      <c r="C58" s="41"/>
      <c r="D58" s="71"/>
      <c r="E58" s="36"/>
      <c r="F58" s="38"/>
      <c r="G58" s="18"/>
      <c r="H58" s="18"/>
      <c r="I58" s="18"/>
      <c r="J58" s="36"/>
      <c r="Q58" s="36"/>
      <c r="R58" s="36"/>
      <c r="S58" s="38"/>
    </row>
    <row r="59" spans="1:19" s="20" customFormat="1" x14ac:dyDescent="0.2">
      <c r="A59" s="17" t="s">
        <v>42</v>
      </c>
      <c r="B59" s="42">
        <v>0.87262288805745147</v>
      </c>
      <c r="C59" s="94">
        <v>0.25942591292099276</v>
      </c>
      <c r="D59" s="95"/>
      <c r="E59" s="91"/>
      <c r="F59" s="83"/>
      <c r="G59" s="89"/>
      <c r="H59" s="43"/>
      <c r="I59" s="43"/>
      <c r="J59" s="43"/>
      <c r="Q59" s="43"/>
      <c r="R59" s="43"/>
      <c r="S59" s="60"/>
    </row>
    <row r="60" spans="1:19" s="20" customFormat="1" x14ac:dyDescent="0.2">
      <c r="A60" s="17" t="s">
        <v>43</v>
      </c>
      <c r="B60" s="42">
        <v>6.0502759195698133</v>
      </c>
      <c r="C60" s="94">
        <v>0.99890653705266141</v>
      </c>
      <c r="D60" s="95"/>
      <c r="E60" s="91"/>
      <c r="F60" s="83"/>
      <c r="G60" s="89"/>
      <c r="H60" s="43"/>
      <c r="I60" s="43"/>
      <c r="J60" s="43"/>
      <c r="Q60" s="43"/>
      <c r="R60" s="43"/>
      <c r="S60" s="60"/>
    </row>
    <row r="61" spans="1:19" s="20" customFormat="1" x14ac:dyDescent="0.2">
      <c r="A61" s="17" t="s">
        <v>44</v>
      </c>
      <c r="B61" s="42">
        <v>5.1547798055218195</v>
      </c>
      <c r="C61" s="94">
        <v>5.5927748398969799</v>
      </c>
      <c r="D61" s="95"/>
      <c r="E61" s="91"/>
      <c r="F61" s="83"/>
      <c r="G61" s="89"/>
      <c r="H61" s="43"/>
      <c r="I61" s="43"/>
      <c r="J61" s="43"/>
      <c r="Q61" s="43"/>
      <c r="R61" s="43"/>
      <c r="S61" s="60"/>
    </row>
    <row r="62" spans="1:19" s="20" customFormat="1" x14ac:dyDescent="0.2">
      <c r="A62" s="17" t="s">
        <v>45</v>
      </c>
      <c r="B62" s="42">
        <v>0.4755923156976824</v>
      </c>
      <c r="C62" s="94">
        <v>0.13077571022276682</v>
      </c>
      <c r="D62" s="95"/>
      <c r="E62" s="91"/>
      <c r="F62" s="83"/>
      <c r="G62" s="89"/>
      <c r="H62" s="43"/>
      <c r="I62" s="43"/>
      <c r="J62" s="43"/>
      <c r="Q62" s="43"/>
      <c r="R62" s="43"/>
      <c r="S62" s="60"/>
    </row>
    <row r="63" spans="1:19" s="20" customFormat="1" x14ac:dyDescent="0.2">
      <c r="A63" s="17" t="s">
        <v>46</v>
      </c>
      <c r="B63" s="42">
        <v>0.4244206958613323</v>
      </c>
      <c r="C63" s="94">
        <v>0.11946128658151417</v>
      </c>
      <c r="D63" s="95"/>
      <c r="E63" s="91"/>
      <c r="F63" s="83"/>
      <c r="G63" s="89"/>
      <c r="H63" s="43"/>
      <c r="I63" s="43"/>
      <c r="J63" s="43"/>
      <c r="Q63" s="43"/>
      <c r="R63" s="43"/>
      <c r="S63" s="60"/>
    </row>
    <row r="64" spans="1:19" s="20" customFormat="1" x14ac:dyDescent="0.2">
      <c r="A64" s="17" t="s">
        <v>47</v>
      </c>
      <c r="B64" s="42">
        <v>1.8711197444817391</v>
      </c>
      <c r="C64" s="94">
        <v>0.4599089403007921</v>
      </c>
      <c r="D64" s="95"/>
      <c r="E64" s="91"/>
      <c r="F64" s="83"/>
      <c r="G64" s="89"/>
      <c r="H64" s="43"/>
      <c r="I64" s="43"/>
      <c r="J64" s="43"/>
      <c r="Q64" s="43"/>
      <c r="R64" s="43"/>
      <c r="S64" s="60"/>
    </row>
    <row r="65" spans="1:49" s="20" customFormat="1" x14ac:dyDescent="0.2">
      <c r="A65" s="17" t="s">
        <v>48</v>
      </c>
      <c r="B65" s="42">
        <v>2.3709516024270433E-2</v>
      </c>
      <c r="C65" s="94">
        <v>1.3695991471290228E-2</v>
      </c>
      <c r="D65" s="95"/>
      <c r="E65" s="91"/>
      <c r="F65" s="83"/>
      <c r="G65" s="89"/>
      <c r="H65" s="43"/>
      <c r="I65" s="43"/>
      <c r="J65" s="43"/>
      <c r="Q65" s="43"/>
      <c r="R65" s="43"/>
      <c r="S65" s="60"/>
    </row>
    <row r="66" spans="1:49" s="20" customFormat="1" x14ac:dyDescent="0.2">
      <c r="A66" s="17" t="s">
        <v>49</v>
      </c>
      <c r="B66" s="42">
        <v>0.25289423403503974</v>
      </c>
      <c r="C66" s="94">
        <v>7.4283667250777952E-2</v>
      </c>
      <c r="D66" s="95"/>
      <c r="E66" s="91"/>
      <c r="F66" s="83"/>
      <c r="G66" s="89"/>
      <c r="H66" s="43"/>
      <c r="I66" s="43"/>
      <c r="J66" s="43"/>
      <c r="Q66" s="43"/>
      <c r="R66" s="43"/>
      <c r="S66" s="60"/>
    </row>
    <row r="67" spans="1:49" s="20" customFormat="1" x14ac:dyDescent="0.2">
      <c r="A67" s="17" t="s">
        <v>50</v>
      </c>
      <c r="B67" s="42">
        <v>16.472446387033518</v>
      </c>
      <c r="C67" s="94">
        <v>1.2970836533728027</v>
      </c>
      <c r="D67" s="95"/>
      <c r="E67" s="91"/>
      <c r="F67" s="83"/>
      <c r="G67" s="89"/>
      <c r="H67" s="43"/>
      <c r="I67" s="43"/>
      <c r="J67" s="43"/>
      <c r="Q67" s="43"/>
      <c r="R67" s="43"/>
      <c r="S67" s="60"/>
    </row>
    <row r="68" spans="1:49" s="20" customFormat="1" x14ac:dyDescent="0.2">
      <c r="A68" s="17" t="s">
        <v>51</v>
      </c>
      <c r="B68" s="42">
        <v>2.7861192493473744E-2</v>
      </c>
      <c r="C68" s="94">
        <v>1.2747737632959544E-2</v>
      </c>
      <c r="D68" s="95"/>
      <c r="E68" s="91"/>
      <c r="F68" s="83"/>
      <c r="G68" s="89"/>
      <c r="H68" s="43"/>
      <c r="I68" s="43"/>
      <c r="J68" s="43"/>
      <c r="Q68" s="43"/>
      <c r="R68" s="43"/>
      <c r="S68" s="60"/>
    </row>
    <row r="69" spans="1:49" s="18" customFormat="1" x14ac:dyDescent="0.2">
      <c r="A69" s="44" t="s">
        <v>52</v>
      </c>
      <c r="B69" s="45">
        <v>6562.1923027388948</v>
      </c>
      <c r="C69" s="96">
        <v>611.46055483369787</v>
      </c>
      <c r="D69" s="97"/>
      <c r="E69" s="84"/>
      <c r="F69" s="84"/>
      <c r="H69" s="36"/>
      <c r="I69" s="36"/>
      <c r="J69" s="36"/>
      <c r="Q69" s="36"/>
      <c r="R69" s="36"/>
      <c r="S69" s="37"/>
    </row>
    <row r="70" spans="1:49" x14ac:dyDescent="0.2">
      <c r="A70" s="72" t="s">
        <v>78</v>
      </c>
      <c r="B70" s="15">
        <v>21.803342192762525</v>
      </c>
      <c r="C70" s="98">
        <v>11.6716956296838</v>
      </c>
      <c r="D70" s="99">
        <v>90.819104769572178</v>
      </c>
      <c r="E70" s="75"/>
      <c r="F70" s="50"/>
      <c r="G70" s="50"/>
      <c r="H70" s="43"/>
      <c r="I70" s="50"/>
      <c r="J70" s="50"/>
      <c r="P70" s="50"/>
      <c r="Q70" s="50"/>
      <c r="R70" s="50"/>
    </row>
    <row r="71" spans="1:49" x14ac:dyDescent="0.2">
      <c r="A71" s="57" t="s">
        <v>91</v>
      </c>
      <c r="B71" s="15">
        <v>109.01671096381264</v>
      </c>
      <c r="C71" s="100">
        <v>58.35847814841901</v>
      </c>
      <c r="D71" s="99">
        <v>230.25552384786096</v>
      </c>
      <c r="E71" s="75"/>
      <c r="F71" s="50"/>
      <c r="G71" s="50"/>
      <c r="H71" s="43"/>
      <c r="I71" s="50"/>
      <c r="J71" s="50"/>
      <c r="P71" s="50"/>
      <c r="Q71" s="50"/>
      <c r="R71" s="50"/>
    </row>
    <row r="72" spans="1:49" ht="16" x14ac:dyDescent="0.2">
      <c r="A72" s="6" t="s">
        <v>53</v>
      </c>
      <c r="B72" s="7"/>
      <c r="C72" s="7"/>
      <c r="D72" s="7"/>
      <c r="E72" s="7"/>
      <c r="F72" s="7"/>
      <c r="G72" s="7"/>
      <c r="H72" s="7"/>
      <c r="I72" s="7"/>
      <c r="J72" s="7"/>
      <c r="K72" s="8"/>
      <c r="L72" s="7"/>
      <c r="M72" s="7"/>
      <c r="N72" s="7"/>
      <c r="P72" s="50"/>
      <c r="Q72" s="50"/>
      <c r="R72" s="50"/>
      <c r="S72" s="50"/>
    </row>
    <row r="73" spans="1:49" s="10" customFormat="1" x14ac:dyDescent="0.2">
      <c r="A73" s="115" t="s">
        <v>92</v>
      </c>
      <c r="B73" s="116"/>
      <c r="C73" s="116"/>
      <c r="D73" s="116"/>
      <c r="E73" s="116"/>
      <c r="F73" s="116"/>
      <c r="G73" s="116"/>
      <c r="H73" s="116"/>
      <c r="I73" s="116"/>
      <c r="J73" s="116"/>
      <c r="K73" s="117"/>
      <c r="L73" s="80"/>
      <c r="M73" s="80"/>
      <c r="N73" s="80"/>
      <c r="O73" s="80"/>
      <c r="P73" s="80"/>
      <c r="Q73" s="80"/>
      <c r="R73" s="80"/>
      <c r="S73" s="112"/>
      <c r="T73" s="47"/>
      <c r="U73" s="47"/>
      <c r="V73" s="47"/>
      <c r="W73" s="47"/>
      <c r="X73" s="47"/>
      <c r="Y73" s="47"/>
      <c r="Z73" s="47"/>
      <c r="AA73" s="47"/>
      <c r="AB73" s="47"/>
      <c r="AD73" s="13"/>
      <c r="AG73" s="13"/>
      <c r="AN73" s="13"/>
    </row>
    <row r="74" spans="1:49" s="10" customFormat="1" x14ac:dyDescent="0.2">
      <c r="A74" s="46" t="s">
        <v>54</v>
      </c>
      <c r="B74" s="47" t="s">
        <v>55</v>
      </c>
      <c r="C74" s="48" t="s">
        <v>84</v>
      </c>
      <c r="D74" s="48" t="s">
        <v>58</v>
      </c>
      <c r="E74" s="48" t="s">
        <v>4</v>
      </c>
      <c r="F74" s="49" t="s">
        <v>5</v>
      </c>
      <c r="G74" s="48" t="s">
        <v>59</v>
      </c>
      <c r="H74" s="48" t="s">
        <v>60</v>
      </c>
      <c r="I74" s="48" t="s">
        <v>56</v>
      </c>
      <c r="J74" s="48" t="s">
        <v>57</v>
      </c>
      <c r="K74" s="48" t="s">
        <v>61</v>
      </c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80"/>
      <c r="AA74" s="47"/>
      <c r="AB74" s="47"/>
      <c r="AF74" s="13"/>
      <c r="AI74" s="13"/>
      <c r="AP74" s="13"/>
    </row>
    <row r="75" spans="1:49" s="10" customFormat="1" x14ac:dyDescent="0.2">
      <c r="A75" s="103">
        <f>B45</f>
        <v>1.0010050251256282</v>
      </c>
      <c r="B75" s="104" t="s">
        <v>94</v>
      </c>
      <c r="C75" s="2" t="s">
        <v>96</v>
      </c>
      <c r="D75" s="2" t="s">
        <v>96</v>
      </c>
      <c r="E75" s="105">
        <f>A75</f>
        <v>1.0010050251256282</v>
      </c>
      <c r="F75" s="2" t="s">
        <v>63</v>
      </c>
      <c r="G75" s="2" t="s">
        <v>64</v>
      </c>
      <c r="H75" s="2" t="s">
        <v>65</v>
      </c>
      <c r="I75" s="2" t="s">
        <v>62</v>
      </c>
      <c r="J75" s="2" t="s">
        <v>97</v>
      </c>
      <c r="K75" s="53" t="s">
        <v>95</v>
      </c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80"/>
      <c r="AA75" s="47"/>
      <c r="AB75" s="47"/>
      <c r="AF75" s="13"/>
      <c r="AI75" s="13"/>
      <c r="AP75" s="13"/>
    </row>
    <row r="76" spans="1:49" s="10" customFormat="1" x14ac:dyDescent="0.2">
      <c r="A76" s="103">
        <f>B50</f>
        <v>96923.076923076791</v>
      </c>
      <c r="B76" s="50" t="s">
        <v>66</v>
      </c>
      <c r="C76" s="2" t="s">
        <v>102</v>
      </c>
      <c r="D76" s="2" t="s">
        <v>102</v>
      </c>
      <c r="E76" s="105">
        <f>A76/10^6</f>
        <v>9.6923076923076792E-2</v>
      </c>
      <c r="F76" s="2" t="s">
        <v>63</v>
      </c>
      <c r="G76" s="2" t="s">
        <v>64</v>
      </c>
      <c r="H76" s="2" t="s">
        <v>65</v>
      </c>
      <c r="I76" s="2" t="s">
        <v>62</v>
      </c>
      <c r="J76" s="2"/>
      <c r="K76" s="51" t="s">
        <v>104</v>
      </c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80"/>
      <c r="AA76" s="47"/>
      <c r="AB76" s="47"/>
      <c r="AF76" s="13"/>
      <c r="AI76" s="13"/>
      <c r="AP76" s="13"/>
    </row>
    <row r="77" spans="1:49" x14ac:dyDescent="0.2">
      <c r="A77" s="67">
        <f>B56</f>
        <v>1978.0219780219754</v>
      </c>
      <c r="B77" s="50" t="s">
        <v>66</v>
      </c>
      <c r="C77" s="51" t="s">
        <v>7</v>
      </c>
      <c r="D77" s="51" t="s">
        <v>7</v>
      </c>
      <c r="E77" s="51">
        <f>A77/10^6</f>
        <v>1.9780219780219754E-3</v>
      </c>
      <c r="F77" s="2" t="s">
        <v>63</v>
      </c>
      <c r="G77" s="2" t="s">
        <v>64</v>
      </c>
      <c r="H77" s="2" t="s">
        <v>65</v>
      </c>
      <c r="I77" s="2" t="s">
        <v>62</v>
      </c>
      <c r="J77" s="51"/>
      <c r="K77" s="51" t="s">
        <v>98</v>
      </c>
      <c r="O77" s="47"/>
      <c r="P77" s="47"/>
      <c r="Q77" s="47"/>
      <c r="R77" s="47"/>
      <c r="S77" s="47"/>
      <c r="T77" s="77"/>
      <c r="U77" s="47"/>
      <c r="V77" s="47"/>
      <c r="W77" s="47"/>
      <c r="X77" s="47"/>
      <c r="Y77" s="47"/>
      <c r="Z77" s="50"/>
      <c r="AA77" s="50"/>
      <c r="AB77" s="50"/>
      <c r="AD77" s="5"/>
      <c r="AG77" s="5"/>
      <c r="AJ77" s="4"/>
      <c r="AM77" s="4"/>
      <c r="AN77" s="5"/>
      <c r="AP77" s="4"/>
      <c r="AW77" s="4"/>
    </row>
    <row r="78" spans="1:49" x14ac:dyDescent="0.2">
      <c r="A78" s="111">
        <f>B57</f>
        <v>1005.0251256281406</v>
      </c>
      <c r="B78" s="50" t="s">
        <v>66</v>
      </c>
      <c r="C78" s="51" t="s">
        <v>103</v>
      </c>
      <c r="D78" s="51" t="s">
        <v>103</v>
      </c>
      <c r="E78" s="51">
        <f>A78/10^6</f>
        <v>1.0050251256281406E-3</v>
      </c>
      <c r="F78" s="51" t="s">
        <v>63</v>
      </c>
      <c r="G78" s="51" t="s">
        <v>64</v>
      </c>
      <c r="H78" s="51" t="s">
        <v>65</v>
      </c>
      <c r="I78" s="51" t="s">
        <v>62</v>
      </c>
      <c r="J78" s="51"/>
      <c r="K78" s="51" t="s">
        <v>105</v>
      </c>
    </row>
    <row r="79" spans="1:49" x14ac:dyDescent="0.2">
      <c r="A79" s="67">
        <f t="shared" ref="A79:A89" si="2">Q4</f>
        <v>2.975763638343628E-2</v>
      </c>
      <c r="B79" s="50" t="s">
        <v>11</v>
      </c>
      <c r="C79" s="51" t="s">
        <v>7</v>
      </c>
      <c r="D79" s="51" t="s">
        <v>8</v>
      </c>
      <c r="E79" s="51">
        <f>A79/1000/10^6/0.001055</f>
        <v>2.8206290410840077E-8</v>
      </c>
      <c r="F79" s="51" t="s">
        <v>67</v>
      </c>
      <c r="G79" s="51" t="s">
        <v>68</v>
      </c>
      <c r="H79" s="51" t="s">
        <v>69</v>
      </c>
      <c r="I79" s="51" t="s">
        <v>62</v>
      </c>
      <c r="J79" s="51"/>
      <c r="K79" s="51" t="s">
        <v>70</v>
      </c>
      <c r="O79" s="106"/>
      <c r="P79" s="50"/>
      <c r="Q79" s="50"/>
      <c r="R79" s="75"/>
      <c r="S79" s="50"/>
      <c r="T79" s="50"/>
      <c r="U79" s="50"/>
      <c r="V79" s="50"/>
      <c r="W79" s="50"/>
      <c r="X79" s="50"/>
      <c r="Y79" s="50"/>
      <c r="Z79" s="50"/>
      <c r="AA79" s="50"/>
      <c r="AB79" s="50"/>
      <c r="AD79" s="5"/>
      <c r="AG79" s="5"/>
      <c r="AJ79" s="4"/>
      <c r="AM79" s="4"/>
      <c r="AN79" s="5"/>
      <c r="AP79" s="4"/>
      <c r="AW79" s="4"/>
    </row>
    <row r="80" spans="1:49" x14ac:dyDescent="0.2">
      <c r="A80" s="67">
        <f t="shared" si="2"/>
        <v>9.4292263149208272E-2</v>
      </c>
      <c r="B80" s="50" t="s">
        <v>11</v>
      </c>
      <c r="C80" s="51" t="s">
        <v>7</v>
      </c>
      <c r="D80" s="73" t="s">
        <v>12</v>
      </c>
      <c r="E80" s="51">
        <f>A80/1000/10^6/0.001055</f>
        <v>8.9376552748064714E-8</v>
      </c>
      <c r="F80" s="51" t="s">
        <v>67</v>
      </c>
      <c r="G80" s="51" t="s">
        <v>68</v>
      </c>
      <c r="H80" s="51" t="s">
        <v>69</v>
      </c>
      <c r="I80" s="51" t="s">
        <v>62</v>
      </c>
      <c r="J80" s="51"/>
      <c r="K80" s="51" t="s">
        <v>70</v>
      </c>
      <c r="O80" s="107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D80" s="5"/>
      <c r="AG80" s="5"/>
      <c r="AJ80" s="4"/>
      <c r="AM80" s="4"/>
      <c r="AN80" s="5"/>
      <c r="AP80" s="4"/>
      <c r="AW80" s="4"/>
    </row>
    <row r="81" spans="1:49" x14ac:dyDescent="0.2">
      <c r="A81" s="67">
        <f t="shared" si="2"/>
        <v>0.18470561520777032</v>
      </c>
      <c r="B81" s="50" t="s">
        <v>11</v>
      </c>
      <c r="C81" s="51" t="s">
        <v>7</v>
      </c>
      <c r="D81" s="73" t="s">
        <v>13</v>
      </c>
      <c r="E81" s="51">
        <f t="shared" ref="E81:E102" si="3">A81/1000/10^6/0.001055</f>
        <v>1.7507641251921361E-7</v>
      </c>
      <c r="F81" s="51" t="s">
        <v>67</v>
      </c>
      <c r="G81" s="51" t="s">
        <v>68</v>
      </c>
      <c r="H81" s="51" t="s">
        <v>69</v>
      </c>
      <c r="I81" s="51" t="s">
        <v>62</v>
      </c>
      <c r="J81" s="51"/>
      <c r="K81" s="51" t="s">
        <v>70</v>
      </c>
      <c r="O81" s="107"/>
      <c r="P81" s="50"/>
      <c r="Q81" s="50"/>
      <c r="R81" s="2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D81" s="5"/>
      <c r="AG81" s="5"/>
      <c r="AJ81" s="4"/>
      <c r="AM81" s="4"/>
      <c r="AN81" s="5"/>
      <c r="AP81" s="4"/>
      <c r="AW81" s="4"/>
    </row>
    <row r="82" spans="1:49" x14ac:dyDescent="0.2">
      <c r="A82" s="67">
        <f t="shared" si="2"/>
        <v>3.3176206598484213E-2</v>
      </c>
      <c r="B82" s="50" t="s">
        <v>11</v>
      </c>
      <c r="C82" s="51" t="s">
        <v>7</v>
      </c>
      <c r="D82" s="73" t="s">
        <v>14</v>
      </c>
      <c r="E82" s="51">
        <f t="shared" si="3"/>
        <v>3.1446641325577454E-8</v>
      </c>
      <c r="F82" s="51" t="s">
        <v>67</v>
      </c>
      <c r="G82" s="51" t="s">
        <v>68</v>
      </c>
      <c r="H82" s="51" t="s">
        <v>69</v>
      </c>
      <c r="I82" s="51" t="s">
        <v>62</v>
      </c>
      <c r="J82" s="51"/>
      <c r="K82" s="51" t="s">
        <v>70</v>
      </c>
      <c r="O82" s="107"/>
      <c r="P82" s="50"/>
      <c r="Q82" s="50"/>
      <c r="R82" s="2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D82" s="5"/>
      <c r="AG82" s="5"/>
      <c r="AJ82" s="4"/>
      <c r="AM82" s="4"/>
      <c r="AN82" s="5"/>
      <c r="AP82" s="4"/>
      <c r="AW82" s="4"/>
    </row>
    <row r="83" spans="1:49" x14ac:dyDescent="0.2">
      <c r="A83" s="67">
        <f t="shared" si="2"/>
        <v>1.4374630564238291E-2</v>
      </c>
      <c r="B83" s="50" t="s">
        <v>11</v>
      </c>
      <c r="C83" s="51" t="s">
        <v>7</v>
      </c>
      <c r="D83" s="73" t="s">
        <v>15</v>
      </c>
      <c r="E83" s="51">
        <f t="shared" si="3"/>
        <v>1.3625242240984163E-8</v>
      </c>
      <c r="F83" s="51" t="s">
        <v>67</v>
      </c>
      <c r="G83" s="51" t="s">
        <v>68</v>
      </c>
      <c r="H83" s="51" t="s">
        <v>69</v>
      </c>
      <c r="I83" s="51" t="s">
        <v>62</v>
      </c>
      <c r="J83" s="51"/>
      <c r="K83" s="51" t="s">
        <v>70</v>
      </c>
      <c r="O83" s="107"/>
      <c r="P83" s="50"/>
      <c r="Q83" s="50"/>
      <c r="R83" s="2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D83" s="5"/>
      <c r="AG83" s="5"/>
      <c r="AJ83" s="4"/>
      <c r="AM83" s="4"/>
      <c r="AN83" s="5"/>
      <c r="AP83" s="4"/>
      <c r="AW83" s="4"/>
    </row>
    <row r="84" spans="1:49" x14ac:dyDescent="0.2">
      <c r="A84" s="67">
        <f t="shared" si="2"/>
        <v>0.45427040995863033</v>
      </c>
      <c r="B84" s="50" t="s">
        <v>11</v>
      </c>
      <c r="C84" s="51" t="s">
        <v>7</v>
      </c>
      <c r="D84" s="73" t="s">
        <v>16</v>
      </c>
      <c r="E84" s="51">
        <f t="shared" si="3"/>
        <v>4.3058806631149792E-7</v>
      </c>
      <c r="F84" s="51" t="s">
        <v>67</v>
      </c>
      <c r="G84" s="51" t="s">
        <v>68</v>
      </c>
      <c r="H84" s="51" t="s">
        <v>69</v>
      </c>
      <c r="I84" s="51" t="s">
        <v>62</v>
      </c>
      <c r="J84" s="51"/>
      <c r="K84" s="51" t="s">
        <v>70</v>
      </c>
      <c r="O84" s="107"/>
      <c r="P84" s="50"/>
      <c r="Q84" s="50"/>
      <c r="R84" s="2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D84" s="5"/>
      <c r="AG84" s="5"/>
      <c r="AJ84" s="4"/>
      <c r="AM84" s="4"/>
      <c r="AN84" s="5"/>
      <c r="AP84" s="4"/>
      <c r="AW84" s="4"/>
    </row>
    <row r="85" spans="1:49" x14ac:dyDescent="0.2">
      <c r="A85" s="67">
        <f t="shared" si="2"/>
        <v>1.1805614825401371E-3</v>
      </c>
      <c r="B85" s="50" t="s">
        <v>11</v>
      </c>
      <c r="C85" s="51" t="s">
        <v>7</v>
      </c>
      <c r="D85" s="73" t="s">
        <v>17</v>
      </c>
      <c r="E85" s="51">
        <f t="shared" si="3"/>
        <v>1.1190156232607934E-9</v>
      </c>
      <c r="F85" s="51" t="s">
        <v>67</v>
      </c>
      <c r="G85" s="51" t="s">
        <v>68</v>
      </c>
      <c r="H85" s="51" t="s">
        <v>69</v>
      </c>
      <c r="I85" s="51" t="s">
        <v>62</v>
      </c>
      <c r="J85" s="51"/>
      <c r="K85" s="51" t="s">
        <v>70</v>
      </c>
      <c r="O85" s="107"/>
      <c r="P85" s="50"/>
      <c r="Q85" s="50"/>
      <c r="R85" s="2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D85" s="5"/>
      <c r="AG85" s="5"/>
      <c r="AJ85" s="4"/>
      <c r="AM85" s="4"/>
      <c r="AN85" s="5"/>
      <c r="AP85" s="4"/>
      <c r="AW85" s="4"/>
    </row>
    <row r="86" spans="1:49" x14ac:dyDescent="0.2">
      <c r="A86" s="67">
        <f t="shared" si="2"/>
        <v>2.7867331109683955E-3</v>
      </c>
      <c r="B86" s="50" t="s">
        <v>11</v>
      </c>
      <c r="C86" s="51" t="s">
        <v>7</v>
      </c>
      <c r="D86" s="73" t="s">
        <v>18</v>
      </c>
      <c r="E86" s="51">
        <f t="shared" si="3"/>
        <v>2.6414531857520336E-9</v>
      </c>
      <c r="F86" s="51" t="s">
        <v>67</v>
      </c>
      <c r="G86" s="51" t="s">
        <v>68</v>
      </c>
      <c r="H86" s="51" t="s">
        <v>69</v>
      </c>
      <c r="I86" s="51" t="s">
        <v>62</v>
      </c>
      <c r="J86" s="51"/>
      <c r="K86" s="51" t="s">
        <v>70</v>
      </c>
      <c r="M86" s="50"/>
      <c r="O86" s="107"/>
      <c r="P86" s="50"/>
      <c r="Q86" s="50"/>
      <c r="R86" s="2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D86" s="5"/>
      <c r="AG86" s="5"/>
      <c r="AJ86" s="4"/>
      <c r="AM86" s="4"/>
      <c r="AN86" s="5"/>
      <c r="AP86" s="4"/>
      <c r="AW86" s="4"/>
    </row>
    <row r="87" spans="1:49" x14ac:dyDescent="0.2">
      <c r="A87" s="67">
        <f t="shared" si="2"/>
        <v>0.52210939305330895</v>
      </c>
      <c r="B87" s="50" t="s">
        <v>11</v>
      </c>
      <c r="C87" s="51" t="s">
        <v>7</v>
      </c>
      <c r="D87" s="73" t="s">
        <v>79</v>
      </c>
      <c r="E87" s="51">
        <f t="shared" si="3"/>
        <v>4.9489041995574316E-7</v>
      </c>
      <c r="F87" s="51" t="s">
        <v>67</v>
      </c>
      <c r="G87" s="51" t="s">
        <v>68</v>
      </c>
      <c r="H87" s="51" t="s">
        <v>69</v>
      </c>
      <c r="I87" s="51" t="s">
        <v>62</v>
      </c>
      <c r="J87" s="51"/>
      <c r="K87" s="51" t="s">
        <v>70</v>
      </c>
      <c r="O87" s="107"/>
      <c r="P87" s="50"/>
      <c r="Q87" s="50"/>
      <c r="R87" s="2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D87" s="5"/>
      <c r="AG87" s="5"/>
      <c r="AJ87" s="4"/>
      <c r="AM87" s="4"/>
      <c r="AN87" s="5"/>
      <c r="AP87" s="4"/>
      <c r="AW87" s="4"/>
    </row>
    <row r="88" spans="1:49" x14ac:dyDescent="0.2">
      <c r="A88" s="67">
        <f t="shared" si="2"/>
        <v>4.1251053260160661E-3</v>
      </c>
      <c r="B88" s="50" t="s">
        <v>11</v>
      </c>
      <c r="C88" s="51" t="s">
        <v>7</v>
      </c>
      <c r="D88" s="73" t="s">
        <v>20</v>
      </c>
      <c r="E88" s="51">
        <f t="shared" si="3"/>
        <v>3.9100524417213896E-9</v>
      </c>
      <c r="F88" s="51" t="s">
        <v>67</v>
      </c>
      <c r="G88" s="51" t="s">
        <v>68</v>
      </c>
      <c r="H88" s="51" t="s">
        <v>69</v>
      </c>
      <c r="I88" s="51" t="s">
        <v>62</v>
      </c>
      <c r="J88" s="51"/>
      <c r="K88" s="51" t="s">
        <v>70</v>
      </c>
      <c r="O88" s="107"/>
      <c r="P88" s="50"/>
      <c r="Q88" s="50"/>
      <c r="R88" s="2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D88" s="5"/>
      <c r="AG88" s="5"/>
      <c r="AJ88" s="4"/>
      <c r="AM88" s="4"/>
      <c r="AN88" s="5"/>
      <c r="AP88" s="4"/>
      <c r="AW88" s="4"/>
    </row>
    <row r="89" spans="1:49" x14ac:dyDescent="0.2">
      <c r="A89" s="67">
        <f t="shared" si="2"/>
        <v>263.23550605933991</v>
      </c>
      <c r="B89" s="50" t="s">
        <v>11</v>
      </c>
      <c r="C89" s="51" t="s">
        <v>7</v>
      </c>
      <c r="D89" s="73" t="s">
        <v>21</v>
      </c>
      <c r="E89" s="51">
        <f t="shared" si="3"/>
        <v>2.495123280183317E-4</v>
      </c>
      <c r="F89" s="51" t="s">
        <v>67</v>
      </c>
      <c r="G89" s="51" t="s">
        <v>68</v>
      </c>
      <c r="H89" s="51" t="s">
        <v>69</v>
      </c>
      <c r="I89" s="51" t="s">
        <v>62</v>
      </c>
      <c r="J89" s="51"/>
      <c r="K89" s="51" t="s">
        <v>99</v>
      </c>
      <c r="O89" s="107"/>
      <c r="P89" s="50"/>
      <c r="Q89" s="50"/>
      <c r="R89" s="2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D89" s="5"/>
      <c r="AG89" s="5"/>
      <c r="AJ89" s="4"/>
      <c r="AM89" s="4"/>
      <c r="AN89" s="5"/>
      <c r="AP89" s="4"/>
      <c r="AW89" s="4"/>
    </row>
    <row r="90" spans="1:49" x14ac:dyDescent="0.2">
      <c r="A90" s="67">
        <f>B59</f>
        <v>0.87262288805745147</v>
      </c>
      <c r="B90" s="50" t="s">
        <v>11</v>
      </c>
      <c r="C90" s="51" t="s">
        <v>100</v>
      </c>
      <c r="D90" s="51" t="s">
        <v>8</v>
      </c>
      <c r="E90" s="51">
        <f t="shared" si="3"/>
        <v>8.2713069958052268E-7</v>
      </c>
      <c r="F90" s="51" t="s">
        <v>67</v>
      </c>
      <c r="G90" s="51" t="s">
        <v>68</v>
      </c>
      <c r="H90" s="51" t="s">
        <v>69</v>
      </c>
      <c r="I90" s="51" t="s">
        <v>62</v>
      </c>
      <c r="J90" s="51" t="s">
        <v>100</v>
      </c>
      <c r="K90" s="51" t="s">
        <v>71</v>
      </c>
      <c r="O90" s="107"/>
      <c r="P90" s="50"/>
      <c r="Q90" s="50"/>
      <c r="R90" s="2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D90" s="5"/>
      <c r="AG90" s="5"/>
      <c r="AJ90" s="4"/>
      <c r="AM90" s="4"/>
      <c r="AN90" s="5"/>
      <c r="AP90" s="4"/>
      <c r="AW90" s="4"/>
    </row>
    <row r="91" spans="1:49" x14ac:dyDescent="0.2">
      <c r="A91" s="67">
        <f t="shared" ref="A91:A101" si="4">B60</f>
        <v>6.0502759195698133</v>
      </c>
      <c r="B91" s="50" t="s">
        <v>11</v>
      </c>
      <c r="C91" s="51" t="s">
        <v>100</v>
      </c>
      <c r="D91" s="73" t="s">
        <v>12</v>
      </c>
      <c r="E91" s="51">
        <f>A91/1000/10^6/0.001055</f>
        <v>5.7348586915353681E-6</v>
      </c>
      <c r="F91" s="51" t="s">
        <v>67</v>
      </c>
      <c r="G91" s="51" t="s">
        <v>68</v>
      </c>
      <c r="H91" s="51" t="s">
        <v>69</v>
      </c>
      <c r="I91" s="51" t="s">
        <v>62</v>
      </c>
      <c r="J91" s="51" t="s">
        <v>100</v>
      </c>
      <c r="K91" s="51" t="s">
        <v>71</v>
      </c>
      <c r="O91" s="108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D91" s="5"/>
      <c r="AG91" s="5"/>
      <c r="AJ91" s="4"/>
      <c r="AM91" s="4"/>
      <c r="AN91" s="5"/>
      <c r="AP91" s="4"/>
      <c r="AW91" s="4"/>
    </row>
    <row r="92" spans="1:49" x14ac:dyDescent="0.2">
      <c r="A92" s="67">
        <f t="shared" si="4"/>
        <v>5.1547798055218195</v>
      </c>
      <c r="B92" s="50" t="s">
        <v>11</v>
      </c>
      <c r="C92" s="51" t="s">
        <v>100</v>
      </c>
      <c r="D92" s="73" t="s">
        <v>13</v>
      </c>
      <c r="E92" s="51">
        <f t="shared" si="3"/>
        <v>4.8860472090254211E-6</v>
      </c>
      <c r="F92" s="51" t="s">
        <v>67</v>
      </c>
      <c r="G92" s="51" t="s">
        <v>68</v>
      </c>
      <c r="H92" s="51" t="s">
        <v>69</v>
      </c>
      <c r="I92" s="51" t="s">
        <v>62</v>
      </c>
      <c r="J92" s="51" t="s">
        <v>100</v>
      </c>
      <c r="K92" s="51" t="s">
        <v>71</v>
      </c>
      <c r="O92" s="108"/>
      <c r="P92" s="50"/>
      <c r="Q92" s="50"/>
      <c r="R92" s="2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D92" s="5"/>
      <c r="AG92" s="5"/>
      <c r="AJ92" s="4"/>
      <c r="AM92" s="4"/>
      <c r="AN92" s="5"/>
      <c r="AP92" s="4"/>
      <c r="AW92" s="4"/>
    </row>
    <row r="93" spans="1:49" x14ac:dyDescent="0.2">
      <c r="A93" s="67">
        <f t="shared" si="4"/>
        <v>0.4755923156976824</v>
      </c>
      <c r="B93" s="50" t="s">
        <v>11</v>
      </c>
      <c r="C93" s="51" t="s">
        <v>100</v>
      </c>
      <c r="D93" s="73" t="s">
        <v>14</v>
      </c>
      <c r="E93" s="51">
        <f t="shared" si="3"/>
        <v>4.5079840350491223E-7</v>
      </c>
      <c r="F93" s="51" t="s">
        <v>67</v>
      </c>
      <c r="G93" s="51" t="s">
        <v>68</v>
      </c>
      <c r="H93" s="51" t="s">
        <v>69</v>
      </c>
      <c r="I93" s="51" t="s">
        <v>62</v>
      </c>
      <c r="J93" s="51" t="s">
        <v>100</v>
      </c>
      <c r="K93" s="51" t="s">
        <v>71</v>
      </c>
      <c r="O93" s="108"/>
      <c r="P93" s="50"/>
      <c r="Q93" s="50"/>
      <c r="R93" s="2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D93" s="5"/>
      <c r="AG93" s="5"/>
      <c r="AJ93" s="4"/>
      <c r="AM93" s="4"/>
      <c r="AN93" s="5"/>
      <c r="AP93" s="4"/>
      <c r="AW93" s="4"/>
    </row>
    <row r="94" spans="1:49" x14ac:dyDescent="0.2">
      <c r="A94" s="67">
        <f t="shared" si="4"/>
        <v>0.4244206958613323</v>
      </c>
      <c r="B94" s="50" t="s">
        <v>11</v>
      </c>
      <c r="C94" s="51" t="s">
        <v>100</v>
      </c>
      <c r="D94" s="73" t="s">
        <v>15</v>
      </c>
      <c r="E94" s="51">
        <f t="shared" si="3"/>
        <v>4.0229449844676054E-7</v>
      </c>
      <c r="F94" s="51" t="s">
        <v>67</v>
      </c>
      <c r="G94" s="51" t="s">
        <v>68</v>
      </c>
      <c r="H94" s="51" t="s">
        <v>69</v>
      </c>
      <c r="I94" s="51" t="s">
        <v>62</v>
      </c>
      <c r="J94" s="51" t="s">
        <v>100</v>
      </c>
      <c r="K94" s="51" t="s">
        <v>71</v>
      </c>
      <c r="O94" s="108"/>
      <c r="P94" s="50"/>
      <c r="Q94" s="50"/>
      <c r="R94" s="2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D94" s="5"/>
      <c r="AG94" s="5"/>
      <c r="AJ94" s="4"/>
      <c r="AM94" s="4"/>
      <c r="AN94" s="5"/>
      <c r="AP94" s="4"/>
      <c r="AW94" s="4"/>
    </row>
    <row r="95" spans="1:49" x14ac:dyDescent="0.2">
      <c r="A95" s="67">
        <f>B64</f>
        <v>1.8711197444817391</v>
      </c>
      <c r="B95" s="50" t="s">
        <v>11</v>
      </c>
      <c r="C95" s="51" t="s">
        <v>100</v>
      </c>
      <c r="D95" s="73" t="s">
        <v>16</v>
      </c>
      <c r="E95" s="51">
        <f t="shared" si="3"/>
        <v>1.7735732175182361E-6</v>
      </c>
      <c r="F95" s="51" t="s">
        <v>67</v>
      </c>
      <c r="G95" s="51" t="s">
        <v>68</v>
      </c>
      <c r="H95" s="51" t="s">
        <v>69</v>
      </c>
      <c r="I95" s="51" t="s">
        <v>62</v>
      </c>
      <c r="J95" s="51" t="s">
        <v>100</v>
      </c>
      <c r="K95" s="51" t="s">
        <v>71</v>
      </c>
      <c r="O95" s="108"/>
      <c r="P95" s="50"/>
      <c r="Q95" s="50"/>
      <c r="R95" s="2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D95" s="5"/>
      <c r="AG95" s="5"/>
      <c r="AJ95" s="4"/>
      <c r="AM95" s="4"/>
      <c r="AN95" s="5"/>
      <c r="AP95" s="4"/>
      <c r="AW95" s="4"/>
    </row>
    <row r="96" spans="1:49" x14ac:dyDescent="0.2">
      <c r="A96" s="67">
        <f t="shared" si="4"/>
        <v>2.3709516024270433E-2</v>
      </c>
      <c r="B96" s="50" t="s">
        <v>11</v>
      </c>
      <c r="C96" s="51" t="s">
        <v>100</v>
      </c>
      <c r="D96" s="73" t="s">
        <v>17</v>
      </c>
      <c r="E96" s="51">
        <f t="shared" si="3"/>
        <v>2.2473474904521739E-8</v>
      </c>
      <c r="F96" s="51" t="s">
        <v>67</v>
      </c>
      <c r="G96" s="51" t="s">
        <v>68</v>
      </c>
      <c r="H96" s="51" t="s">
        <v>69</v>
      </c>
      <c r="I96" s="51" t="s">
        <v>62</v>
      </c>
      <c r="J96" s="51" t="s">
        <v>100</v>
      </c>
      <c r="K96" s="51" t="s">
        <v>71</v>
      </c>
      <c r="O96" s="108"/>
      <c r="P96" s="50"/>
      <c r="Q96" s="50"/>
      <c r="R96" s="2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D96" s="5"/>
      <c r="AG96" s="5"/>
      <c r="AJ96" s="4"/>
      <c r="AM96" s="4"/>
      <c r="AN96" s="5"/>
      <c r="AP96" s="4"/>
      <c r="AW96" s="4"/>
    </row>
    <row r="97" spans="1:49" x14ac:dyDescent="0.2">
      <c r="A97" s="67">
        <f t="shared" si="4"/>
        <v>0.25289423403503974</v>
      </c>
      <c r="B97" s="50" t="s">
        <v>11</v>
      </c>
      <c r="C97" s="51" t="s">
        <v>100</v>
      </c>
      <c r="D97" s="73" t="s">
        <v>18</v>
      </c>
      <c r="E97" s="51">
        <f t="shared" si="3"/>
        <v>2.3971017444079601E-7</v>
      </c>
      <c r="F97" s="51" t="s">
        <v>67</v>
      </c>
      <c r="G97" s="51" t="s">
        <v>68</v>
      </c>
      <c r="H97" s="51" t="s">
        <v>69</v>
      </c>
      <c r="I97" s="51" t="s">
        <v>62</v>
      </c>
      <c r="J97" s="51" t="s">
        <v>100</v>
      </c>
      <c r="K97" s="51" t="s">
        <v>71</v>
      </c>
      <c r="O97" s="108"/>
      <c r="P97" s="50"/>
      <c r="Q97" s="50"/>
      <c r="R97" s="2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D97" s="5"/>
      <c r="AG97" s="5"/>
      <c r="AJ97" s="4"/>
      <c r="AM97" s="4"/>
      <c r="AN97" s="5"/>
      <c r="AP97" s="4"/>
      <c r="AW97" s="4"/>
    </row>
    <row r="98" spans="1:49" x14ac:dyDescent="0.2">
      <c r="A98" s="67">
        <f t="shared" si="4"/>
        <v>16.472446387033518</v>
      </c>
      <c r="B98" s="50" t="s">
        <v>11</v>
      </c>
      <c r="C98" s="51" t="s">
        <v>100</v>
      </c>
      <c r="D98" s="73" t="s">
        <v>79</v>
      </c>
      <c r="E98" s="51">
        <f t="shared" si="3"/>
        <v>1.5613693257851676E-5</v>
      </c>
      <c r="F98" s="51" t="s">
        <v>67</v>
      </c>
      <c r="G98" s="51" t="s">
        <v>68</v>
      </c>
      <c r="H98" s="51" t="s">
        <v>69</v>
      </c>
      <c r="I98" s="51" t="s">
        <v>62</v>
      </c>
      <c r="J98" s="51" t="s">
        <v>100</v>
      </c>
      <c r="K98" s="51" t="s">
        <v>71</v>
      </c>
      <c r="O98" s="108"/>
      <c r="P98" s="50"/>
      <c r="Q98" s="50"/>
      <c r="R98" s="2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D98" s="5"/>
      <c r="AG98" s="5"/>
      <c r="AJ98" s="4"/>
      <c r="AM98" s="4"/>
      <c r="AN98" s="5"/>
      <c r="AP98" s="4"/>
      <c r="AW98" s="4"/>
    </row>
    <row r="99" spans="1:49" x14ac:dyDescent="0.2">
      <c r="A99" s="67">
        <f t="shared" si="4"/>
        <v>2.7861192493473744E-2</v>
      </c>
      <c r="B99" s="50" t="s">
        <v>11</v>
      </c>
      <c r="C99" s="51" t="s">
        <v>100</v>
      </c>
      <c r="D99" s="73" t="s">
        <v>20</v>
      </c>
      <c r="E99" s="51">
        <f>A99/1000/10^6/0.001055</f>
        <v>2.6408713263956155E-8</v>
      </c>
      <c r="F99" s="51" t="s">
        <v>67</v>
      </c>
      <c r="G99" s="51" t="s">
        <v>68</v>
      </c>
      <c r="H99" s="51" t="s">
        <v>69</v>
      </c>
      <c r="I99" s="51" t="s">
        <v>62</v>
      </c>
      <c r="J99" s="51" t="s">
        <v>100</v>
      </c>
      <c r="K99" s="51" t="s">
        <v>71</v>
      </c>
      <c r="O99" s="108"/>
      <c r="P99" s="50"/>
      <c r="Q99" s="50"/>
      <c r="R99" s="2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D99" s="5"/>
      <c r="AG99" s="5"/>
      <c r="AJ99" s="4"/>
      <c r="AM99" s="4"/>
      <c r="AN99" s="5"/>
      <c r="AP99" s="4"/>
      <c r="AW99" s="4"/>
    </row>
    <row r="100" spans="1:49" x14ac:dyDescent="0.2">
      <c r="A100" s="67">
        <f t="shared" si="4"/>
        <v>6562.1923027388948</v>
      </c>
      <c r="B100" s="50" t="s">
        <v>11</v>
      </c>
      <c r="C100" s="51" t="s">
        <v>100</v>
      </c>
      <c r="D100" s="73" t="s">
        <v>21</v>
      </c>
      <c r="E100" s="51">
        <f>A100/1000/10^6/0.001055</f>
        <v>6.220087490747768E-3</v>
      </c>
      <c r="F100" s="51" t="s">
        <v>67</v>
      </c>
      <c r="G100" s="51" t="s">
        <v>68</v>
      </c>
      <c r="H100" s="51" t="s">
        <v>69</v>
      </c>
      <c r="I100" s="51" t="s">
        <v>62</v>
      </c>
      <c r="J100" s="51" t="s">
        <v>100</v>
      </c>
      <c r="K100" s="51" t="s">
        <v>106</v>
      </c>
      <c r="O100" s="108"/>
      <c r="P100" s="50"/>
      <c r="Q100" s="50"/>
      <c r="R100" s="2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D100" s="5"/>
      <c r="AG100" s="5"/>
      <c r="AJ100" s="4"/>
      <c r="AM100" s="4"/>
      <c r="AN100" s="5"/>
      <c r="AP100" s="4"/>
      <c r="AW100" s="4"/>
    </row>
    <row r="101" spans="1:49" x14ac:dyDescent="0.2">
      <c r="A101" s="67">
        <f t="shared" si="4"/>
        <v>21.803342192762525</v>
      </c>
      <c r="B101" s="50" t="s">
        <v>11</v>
      </c>
      <c r="C101" s="51" t="s">
        <v>100</v>
      </c>
      <c r="D101" s="73" t="s">
        <v>83</v>
      </c>
      <c r="E101" s="51">
        <f t="shared" si="3"/>
        <v>2.066667506422988E-5</v>
      </c>
      <c r="F101" s="51" t="s">
        <v>67</v>
      </c>
      <c r="G101" s="51" t="s">
        <v>68</v>
      </c>
      <c r="H101" s="51" t="s">
        <v>69</v>
      </c>
      <c r="I101" s="51" t="s">
        <v>62</v>
      </c>
      <c r="J101" s="51" t="s">
        <v>100</v>
      </c>
      <c r="K101" s="51" t="s">
        <v>71</v>
      </c>
      <c r="O101" s="108"/>
      <c r="P101" s="50"/>
      <c r="Q101" s="50"/>
      <c r="R101" s="2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1:49" x14ac:dyDescent="0.2">
      <c r="A102" s="67">
        <f>B71</f>
        <v>109.01671096381264</v>
      </c>
      <c r="B102" s="50" t="s">
        <v>11</v>
      </c>
      <c r="C102" s="51" t="s">
        <v>100</v>
      </c>
      <c r="D102" s="73" t="s">
        <v>91</v>
      </c>
      <c r="E102" s="51">
        <f t="shared" si="3"/>
        <v>1.0333337532114944E-4</v>
      </c>
      <c r="F102" s="51" t="s">
        <v>67</v>
      </c>
      <c r="G102" s="51" t="s">
        <v>68</v>
      </c>
      <c r="H102" s="51" t="s">
        <v>69</v>
      </c>
      <c r="I102" s="51" t="s">
        <v>62</v>
      </c>
      <c r="J102" s="51" t="s">
        <v>100</v>
      </c>
      <c r="K102" s="51" t="s">
        <v>71</v>
      </c>
      <c r="L102" s="50"/>
      <c r="O102" s="108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1:49" x14ac:dyDescent="0.2">
      <c r="O103" s="50"/>
      <c r="P103" s="50"/>
      <c r="Q103" s="50"/>
      <c r="R103" s="50"/>
      <c r="S103" s="50"/>
      <c r="T103" s="109"/>
      <c r="U103" s="50"/>
      <c r="V103" s="50"/>
      <c r="W103" s="50"/>
      <c r="X103" s="50"/>
      <c r="Y103" s="50"/>
      <c r="Z103" s="50"/>
      <c r="AA103" s="50"/>
      <c r="AB103" s="50"/>
    </row>
    <row r="104" spans="1:49" x14ac:dyDescent="0.2">
      <c r="O104" s="50"/>
      <c r="P104" s="50"/>
      <c r="Q104" s="50"/>
      <c r="R104" s="50"/>
      <c r="S104" s="50"/>
      <c r="T104" s="109"/>
      <c r="U104" s="50"/>
      <c r="V104" s="50"/>
      <c r="W104" s="50"/>
      <c r="X104" s="50"/>
      <c r="Y104" s="50"/>
      <c r="Z104" s="50"/>
      <c r="AA104" s="50"/>
      <c r="AB104" s="50"/>
    </row>
    <row r="105" spans="1:49" x14ac:dyDescent="0.2">
      <c r="O105" s="50"/>
      <c r="P105" s="50"/>
      <c r="Q105" s="50"/>
      <c r="R105" s="50"/>
      <c r="S105" s="50"/>
      <c r="T105" s="109"/>
      <c r="U105" s="50"/>
      <c r="V105" s="50"/>
      <c r="W105" s="50"/>
      <c r="X105" s="50"/>
      <c r="Y105" s="50"/>
      <c r="Z105" s="50"/>
      <c r="AA105" s="50"/>
      <c r="AB105" s="50"/>
    </row>
    <row r="106" spans="1:49" x14ac:dyDescent="0.2">
      <c r="O106" s="50"/>
      <c r="P106" s="50"/>
      <c r="Q106" s="50"/>
      <c r="R106" s="50"/>
      <c r="S106" s="50"/>
      <c r="T106" s="109"/>
      <c r="U106" s="50"/>
      <c r="V106" s="50"/>
      <c r="W106" s="50"/>
      <c r="X106" s="50"/>
      <c r="Y106" s="50"/>
      <c r="Z106" s="50"/>
      <c r="AA106" s="50"/>
      <c r="AB106" s="50"/>
    </row>
    <row r="107" spans="1:49" x14ac:dyDescent="0.2">
      <c r="O107" s="50"/>
      <c r="P107" s="50"/>
      <c r="Q107" s="50"/>
      <c r="R107" s="50"/>
      <c r="S107" s="50"/>
      <c r="T107" s="109"/>
      <c r="U107" s="50"/>
      <c r="V107" s="50"/>
      <c r="W107" s="50"/>
      <c r="X107" s="50"/>
      <c r="Y107" s="50"/>
      <c r="Z107" s="50"/>
      <c r="AA107" s="50"/>
      <c r="AB107" s="50"/>
    </row>
  </sheetData>
  <mergeCells count="3">
    <mergeCell ref="B41:D41"/>
    <mergeCell ref="A73:K73"/>
    <mergeCell ref="O74:Y74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C135-F202-7F45-A1AA-2D1AB12DD3E7}">
  <sheetPr codeName="Sheet5"/>
  <dimension ref="A1:AW107"/>
  <sheetViews>
    <sheetView topLeftCell="A71" zoomScaleNormal="100" workbookViewId="0">
      <selection activeCell="D75" sqref="D75:I102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11.832031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93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92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O4" s="15" t="str">
        <f t="shared" ref="O4:O14" si="0">CONCATENATE(B4," from", " ", A4)</f>
        <v>voc from electricity</v>
      </c>
      <c r="P4" s="15" t="s">
        <v>11</v>
      </c>
      <c r="Q4" s="15">
        <f>($B$56)*$C4</f>
        <v>2.975763638343628E-2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O5" s="15" t="str">
        <f t="shared" si="0"/>
        <v>co from electricity</v>
      </c>
      <c r="P5" s="15" t="s">
        <v>11</v>
      </c>
      <c r="Q5" s="15">
        <f t="shared" ref="Q5:Q14" si="1">($B$56)*C5</f>
        <v>9.4292263149208272E-2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O6" s="15" t="str">
        <f t="shared" si="0"/>
        <v>nox from electricity</v>
      </c>
      <c r="P6" s="15" t="s">
        <v>11</v>
      </c>
      <c r="Q6" s="15">
        <f t="shared" si="1"/>
        <v>0.18470561520777032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O7" s="15" t="str">
        <f t="shared" si="0"/>
        <v>pm10 from electricity</v>
      </c>
      <c r="P7" s="15" t="s">
        <v>11</v>
      </c>
      <c r="Q7" s="15">
        <f t="shared" si="1"/>
        <v>3.3176206598484213E-2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O8" s="15" t="str">
        <f t="shared" si="0"/>
        <v>pm2.5 from electricity</v>
      </c>
      <c r="P8" s="15" t="s">
        <v>11</v>
      </c>
      <c r="Q8" s="15">
        <f t="shared" si="1"/>
        <v>1.4374630564238291E-2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O9" s="15" t="str">
        <f t="shared" si="0"/>
        <v>sox from electricity</v>
      </c>
      <c r="P9" s="15" t="s">
        <v>11</v>
      </c>
      <c r="Q9" s="15">
        <f t="shared" si="1"/>
        <v>0.45427040995863033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O10" s="15" t="str">
        <f t="shared" si="0"/>
        <v>bc from electricity</v>
      </c>
      <c r="P10" s="15" t="s">
        <v>11</v>
      </c>
      <c r="Q10" s="15">
        <f t="shared" si="1"/>
        <v>1.1805614825401371E-3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O11" s="15" t="str">
        <f t="shared" si="0"/>
        <v>oc from electricity</v>
      </c>
      <c r="P11" s="15" t="s">
        <v>11</v>
      </c>
      <c r="Q11" s="15">
        <f t="shared" si="1"/>
        <v>2.7867331109683955E-3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O12" s="15" t="str">
        <f t="shared" si="0"/>
        <v>ch4 from electricity</v>
      </c>
      <c r="P12" s="15" t="s">
        <v>11</v>
      </c>
      <c r="Q12" s="15">
        <f t="shared" si="1"/>
        <v>0.52210939305330895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O13" s="15" t="str">
        <f t="shared" si="0"/>
        <v>n2o from electricity</v>
      </c>
      <c r="P13" s="15" t="s">
        <v>11</v>
      </c>
      <c r="Q13" s="15">
        <f t="shared" si="1"/>
        <v>4.1251053260160661E-3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O14" s="15" t="str">
        <f t="shared" si="0"/>
        <v>co2 from electricity</v>
      </c>
      <c r="P14" s="15" t="s">
        <v>11</v>
      </c>
      <c r="Q14" s="15">
        <f t="shared" si="1"/>
        <v>263.23550605933991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80</v>
      </c>
      <c r="I38" s="21" t="s">
        <v>29</v>
      </c>
    </row>
    <row r="39" spans="1:49" ht="16" x14ac:dyDescent="0.2">
      <c r="A39" s="22" t="s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55" t="s">
        <v>72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2">
      <c r="A41" s="24"/>
      <c r="B41" s="119" t="s">
        <v>87</v>
      </c>
      <c r="C41" s="120"/>
      <c r="D41" s="121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</row>
    <row r="42" spans="1:49" s="20" customFormat="1" ht="156" customHeight="1" x14ac:dyDescent="0.2">
      <c r="A42" s="17"/>
      <c r="B42" s="64" t="s">
        <v>88</v>
      </c>
      <c r="C42" s="65" t="s">
        <v>89</v>
      </c>
      <c r="D42" s="66" t="s">
        <v>90</v>
      </c>
      <c r="E42" s="85"/>
      <c r="F42" s="85"/>
      <c r="G42" s="85"/>
      <c r="H42" s="86"/>
      <c r="I42" s="86"/>
      <c r="J42" s="86"/>
      <c r="Q42" s="81"/>
      <c r="R42" s="81"/>
      <c r="S42" s="25"/>
    </row>
    <row r="43" spans="1:49" s="20" customFormat="1" x14ac:dyDescent="0.2">
      <c r="A43" s="26" t="s">
        <v>31</v>
      </c>
      <c r="B43" s="62">
        <v>0.91</v>
      </c>
      <c r="C43" s="61"/>
      <c r="D43" s="92"/>
      <c r="E43" s="61"/>
      <c r="F43" s="61"/>
      <c r="G43" s="61"/>
      <c r="H43" s="87"/>
      <c r="I43" s="88"/>
      <c r="J43" s="29"/>
      <c r="Q43" s="29"/>
      <c r="R43" s="29"/>
      <c r="S43" s="29"/>
    </row>
    <row r="44" spans="1:49" s="23" customFormat="1" x14ac:dyDescent="0.2">
      <c r="A44" s="27" t="s">
        <v>32</v>
      </c>
      <c r="B44" s="28">
        <v>0.1</v>
      </c>
      <c r="C44" s="29">
        <v>0.67</v>
      </c>
      <c r="D44" s="93">
        <v>0.7</v>
      </c>
      <c r="E44" s="29"/>
      <c r="F44" s="29"/>
      <c r="G44" s="29"/>
      <c r="H44" s="29"/>
      <c r="I44" s="30"/>
      <c r="J44" s="29"/>
      <c r="Q44" s="29"/>
      <c r="R44" s="29"/>
      <c r="S44" s="29"/>
    </row>
    <row r="45" spans="1:49" s="20" customFormat="1" x14ac:dyDescent="0.2">
      <c r="A45" s="31" t="s">
        <v>33</v>
      </c>
      <c r="B45" s="32">
        <v>1.0010050251256282</v>
      </c>
      <c r="C45" s="101">
        <v>1.0026900342302589</v>
      </c>
      <c r="D45" s="102">
        <v>1.010613629081994</v>
      </c>
      <c r="E45" s="60"/>
      <c r="F45" s="89"/>
      <c r="G45" s="89"/>
      <c r="H45" s="90"/>
      <c r="I45" s="90"/>
      <c r="J45" s="90"/>
      <c r="Q45" s="82"/>
      <c r="R45" s="82"/>
      <c r="S45" s="60"/>
    </row>
    <row r="46" spans="1:49" s="20" customFormat="1" x14ac:dyDescent="0.2">
      <c r="A46" s="33" t="s">
        <v>73</v>
      </c>
      <c r="B46" s="24"/>
      <c r="C46" s="34"/>
      <c r="D46" s="70"/>
      <c r="E46" s="23"/>
      <c r="F46" s="23"/>
      <c r="J46" s="23"/>
      <c r="Q46" s="23"/>
      <c r="R46" s="23"/>
      <c r="S46" s="23"/>
    </row>
    <row r="47" spans="1:49" s="20" customFormat="1" x14ac:dyDescent="0.2">
      <c r="A47" s="56" t="s">
        <v>34</v>
      </c>
      <c r="B47" s="58">
        <v>0</v>
      </c>
      <c r="C47" s="35"/>
      <c r="D47" s="63"/>
      <c r="E47" s="35"/>
      <c r="F47" s="35"/>
      <c r="G47" s="35"/>
      <c r="H47" s="35"/>
      <c r="I47" s="18"/>
      <c r="J47" s="36"/>
      <c r="Q47" s="36"/>
      <c r="R47" s="36"/>
      <c r="S47" s="36"/>
    </row>
    <row r="48" spans="1:49" s="20" customFormat="1" x14ac:dyDescent="0.2">
      <c r="A48" s="56" t="s">
        <v>35</v>
      </c>
      <c r="B48" s="58">
        <v>0</v>
      </c>
      <c r="C48" s="35"/>
      <c r="D48" s="63"/>
      <c r="E48" s="35"/>
      <c r="F48" s="35"/>
      <c r="G48" s="35"/>
      <c r="H48" s="35"/>
      <c r="I48" s="18"/>
      <c r="J48" s="36"/>
      <c r="Q48" s="36"/>
      <c r="R48" s="36"/>
      <c r="S48" s="36"/>
    </row>
    <row r="49" spans="1:19" s="20" customFormat="1" x14ac:dyDescent="0.2">
      <c r="A49" s="56" t="s">
        <v>36</v>
      </c>
      <c r="B49" s="58">
        <v>0</v>
      </c>
      <c r="C49" s="35"/>
      <c r="D49" s="63"/>
      <c r="E49" s="35"/>
      <c r="F49" s="35"/>
      <c r="G49" s="35"/>
      <c r="H49" s="35"/>
      <c r="I49" s="18"/>
      <c r="J49" s="36"/>
      <c r="Q49" s="36"/>
      <c r="R49" s="36"/>
      <c r="S49" s="36"/>
    </row>
    <row r="50" spans="1:19" s="20" customFormat="1" x14ac:dyDescent="0.2">
      <c r="A50" s="56" t="s">
        <v>74</v>
      </c>
      <c r="B50" s="58">
        <v>96923.076923076791</v>
      </c>
      <c r="C50" s="35"/>
      <c r="D50" s="63"/>
      <c r="E50" s="35"/>
      <c r="F50" s="35"/>
      <c r="G50" s="35"/>
      <c r="H50" s="35"/>
      <c r="I50" s="18"/>
      <c r="J50" s="36"/>
      <c r="Q50" s="36"/>
      <c r="R50" s="36"/>
      <c r="S50" s="36"/>
    </row>
    <row r="51" spans="1:19" s="20" customFormat="1" x14ac:dyDescent="0.2">
      <c r="A51" s="56" t="s">
        <v>37</v>
      </c>
      <c r="B51" s="58"/>
      <c r="C51" s="35"/>
      <c r="D51" s="63"/>
      <c r="E51" s="35"/>
      <c r="F51" s="35"/>
      <c r="G51" s="35"/>
      <c r="H51" s="35"/>
      <c r="I51" s="18"/>
      <c r="J51" s="36"/>
      <c r="Q51" s="36"/>
      <c r="R51" s="36"/>
      <c r="S51" s="36"/>
    </row>
    <row r="52" spans="1:19" s="20" customFormat="1" x14ac:dyDescent="0.2">
      <c r="A52" s="56" t="s">
        <v>75</v>
      </c>
      <c r="B52" s="58"/>
      <c r="C52" s="35"/>
      <c r="D52" s="63"/>
      <c r="E52" s="35"/>
      <c r="F52" s="35"/>
      <c r="G52" s="35"/>
      <c r="H52" s="35"/>
      <c r="I52" s="18"/>
      <c r="J52" s="36"/>
      <c r="Q52" s="36"/>
      <c r="R52" s="36"/>
      <c r="S52" s="36"/>
    </row>
    <row r="53" spans="1:19" s="20" customFormat="1" x14ac:dyDescent="0.2">
      <c r="A53" s="56" t="s">
        <v>40</v>
      </c>
      <c r="B53" s="58"/>
      <c r="C53" s="35"/>
      <c r="D53" s="63"/>
      <c r="E53" s="35"/>
      <c r="F53" s="35"/>
      <c r="G53" s="35"/>
      <c r="H53" s="35"/>
      <c r="I53" s="18"/>
      <c r="J53" s="36"/>
      <c r="Q53" s="36"/>
      <c r="R53" s="36"/>
      <c r="S53" s="36"/>
    </row>
    <row r="54" spans="1:19" s="20" customFormat="1" x14ac:dyDescent="0.2">
      <c r="A54" s="56" t="s">
        <v>76</v>
      </c>
      <c r="B54" s="58"/>
      <c r="C54" s="35"/>
      <c r="D54" s="63"/>
      <c r="E54" s="35"/>
      <c r="F54" s="35"/>
      <c r="G54" s="35"/>
      <c r="H54" s="35"/>
      <c r="I54" s="18"/>
      <c r="J54" s="36"/>
      <c r="Q54" s="36"/>
      <c r="R54" s="36"/>
      <c r="S54" s="36"/>
    </row>
    <row r="55" spans="1:19" s="20" customFormat="1" x14ac:dyDescent="0.2">
      <c r="A55" s="56" t="s">
        <v>39</v>
      </c>
      <c r="B55" s="58"/>
      <c r="C55" s="35"/>
      <c r="D55" s="63"/>
      <c r="E55" s="35"/>
      <c r="F55" s="35"/>
      <c r="G55" s="35"/>
      <c r="H55" s="35"/>
      <c r="I55" s="18"/>
      <c r="J55" s="36"/>
      <c r="Q55" s="36"/>
      <c r="R55" s="36"/>
      <c r="S55" s="36"/>
    </row>
    <row r="56" spans="1:19" s="20" customFormat="1" x14ac:dyDescent="0.2">
      <c r="A56" s="56" t="s">
        <v>38</v>
      </c>
      <c r="B56" s="68">
        <v>1978.0219780219754</v>
      </c>
      <c r="C56" s="35"/>
      <c r="D56" s="63"/>
      <c r="E56" s="35"/>
      <c r="F56" s="35"/>
      <c r="G56" s="35"/>
      <c r="H56" s="35"/>
      <c r="I56" s="18"/>
      <c r="J56" s="36"/>
      <c r="Q56" s="36"/>
      <c r="R56" s="36"/>
      <c r="S56" s="36"/>
    </row>
    <row r="57" spans="1:19" s="20" customFormat="1" x14ac:dyDescent="0.2">
      <c r="A57" s="57" t="s">
        <v>77</v>
      </c>
      <c r="B57" s="59">
        <v>1005.0251256281406</v>
      </c>
      <c r="C57" s="38">
        <v>538.00684605180356</v>
      </c>
      <c r="D57" s="113">
        <v>4186.3069144863866</v>
      </c>
      <c r="E57" s="35"/>
      <c r="F57" s="35"/>
      <c r="G57" s="35"/>
      <c r="H57" s="18"/>
      <c r="I57" s="18"/>
      <c r="J57" s="38"/>
      <c r="Q57" s="38"/>
      <c r="R57" s="38"/>
      <c r="S57" s="38"/>
    </row>
    <row r="58" spans="1:19" s="20" customFormat="1" x14ac:dyDescent="0.2">
      <c r="A58" s="39" t="s">
        <v>41</v>
      </c>
      <c r="B58" s="40"/>
      <c r="C58" s="41"/>
      <c r="D58" s="71"/>
      <c r="E58" s="36"/>
      <c r="F58" s="38"/>
      <c r="G58" s="18"/>
      <c r="H58" s="18"/>
      <c r="I58" s="18"/>
      <c r="J58" s="36"/>
      <c r="Q58" s="36"/>
      <c r="R58" s="36"/>
      <c r="S58" s="38"/>
    </row>
    <row r="59" spans="1:19" s="20" customFormat="1" x14ac:dyDescent="0.2">
      <c r="A59" s="17" t="s">
        <v>42</v>
      </c>
      <c r="B59" s="42">
        <v>0.87267037905121225</v>
      </c>
      <c r="C59" s="94">
        <v>0.25942879123365209</v>
      </c>
      <c r="D59" s="95"/>
      <c r="E59" s="91"/>
      <c r="F59" s="83"/>
      <c r="G59" s="89"/>
      <c r="H59" s="43"/>
      <c r="I59" s="43"/>
      <c r="J59" s="43"/>
      <c r="Q59" s="43"/>
      <c r="R59" s="43"/>
      <c r="S59" s="60"/>
    </row>
    <row r="60" spans="1:19" s="20" customFormat="1" x14ac:dyDescent="0.2">
      <c r="A60" s="17" t="s">
        <v>43</v>
      </c>
      <c r="B60" s="42">
        <v>6.0503962318574667</v>
      </c>
      <c r="C60" s="94">
        <v>0.99891382819674934</v>
      </c>
      <c r="D60" s="95"/>
      <c r="E60" s="91"/>
      <c r="F60" s="83"/>
      <c r="G60" s="89"/>
      <c r="H60" s="43"/>
      <c r="I60" s="43"/>
      <c r="J60" s="43"/>
      <c r="Q60" s="43"/>
      <c r="R60" s="43"/>
      <c r="S60" s="60"/>
    </row>
    <row r="61" spans="1:19" s="20" customFormat="1" x14ac:dyDescent="0.2">
      <c r="A61" s="17" t="s">
        <v>44</v>
      </c>
      <c r="B61" s="42">
        <v>5.1548934214034237</v>
      </c>
      <c r="C61" s="94">
        <v>5.592781725227832</v>
      </c>
      <c r="D61" s="95"/>
      <c r="E61" s="91"/>
      <c r="F61" s="83"/>
      <c r="G61" s="89"/>
      <c r="H61" s="43"/>
      <c r="I61" s="43"/>
      <c r="J61" s="43"/>
      <c r="Q61" s="43"/>
      <c r="R61" s="43"/>
      <c r="S61" s="60"/>
    </row>
    <row r="62" spans="1:19" s="20" customFormat="1" x14ac:dyDescent="0.2">
      <c r="A62" s="17" t="s">
        <v>45</v>
      </c>
      <c r="B62" s="42">
        <v>0.4755986341572056</v>
      </c>
      <c r="C62" s="94">
        <v>0.13077609313289862</v>
      </c>
      <c r="D62" s="95"/>
      <c r="E62" s="91"/>
      <c r="F62" s="83"/>
      <c r="G62" s="89"/>
      <c r="H62" s="43"/>
      <c r="I62" s="43"/>
      <c r="J62" s="43"/>
      <c r="Q62" s="43"/>
      <c r="R62" s="43"/>
      <c r="S62" s="60"/>
    </row>
    <row r="63" spans="1:19" s="20" customFormat="1" x14ac:dyDescent="0.2">
      <c r="A63" s="17" t="s">
        <v>46</v>
      </c>
      <c r="B63" s="42">
        <v>0.42442488672459555</v>
      </c>
      <c r="C63" s="94">
        <v>0.1194615405554645</v>
      </c>
      <c r="D63" s="95"/>
      <c r="E63" s="91"/>
      <c r="F63" s="83"/>
      <c r="G63" s="89"/>
      <c r="H63" s="43"/>
      <c r="I63" s="43"/>
      <c r="J63" s="43"/>
      <c r="Q63" s="43"/>
      <c r="R63" s="43"/>
      <c r="S63" s="60"/>
    </row>
    <row r="64" spans="1:19" s="20" customFormat="1" x14ac:dyDescent="0.2">
      <c r="A64" s="17" t="s">
        <v>47</v>
      </c>
      <c r="B64" s="42">
        <v>1.8712120408655886</v>
      </c>
      <c r="C64" s="94">
        <v>0.45991453415778327</v>
      </c>
      <c r="D64" s="95"/>
      <c r="E64" s="91"/>
      <c r="F64" s="83"/>
      <c r="G64" s="89"/>
      <c r="H64" s="43"/>
      <c r="I64" s="43"/>
      <c r="J64" s="43"/>
      <c r="Q64" s="43"/>
      <c r="R64" s="43"/>
      <c r="S64" s="60"/>
    </row>
    <row r="65" spans="1:49" s="20" customFormat="1" x14ac:dyDescent="0.2">
      <c r="A65" s="17" t="s">
        <v>48</v>
      </c>
      <c r="B65" s="42">
        <v>2.3710343767507108E-2</v>
      </c>
      <c r="C65" s="94">
        <v>1.3696041634046927E-2</v>
      </c>
      <c r="D65" s="95"/>
      <c r="E65" s="91"/>
      <c r="F65" s="83"/>
      <c r="G65" s="89"/>
      <c r="H65" s="43"/>
      <c r="I65" s="43"/>
      <c r="J65" s="43"/>
      <c r="Q65" s="43"/>
      <c r="R65" s="43"/>
      <c r="S65" s="60"/>
    </row>
    <row r="66" spans="1:49" s="20" customFormat="1" x14ac:dyDescent="0.2">
      <c r="A66" s="17" t="s">
        <v>49</v>
      </c>
      <c r="B66" s="42">
        <v>0.25289519086542273</v>
      </c>
      <c r="C66" s="94">
        <v>7.4283725236451978E-2</v>
      </c>
      <c r="D66" s="95"/>
      <c r="E66" s="91"/>
      <c r="F66" s="83"/>
      <c r="G66" s="89"/>
      <c r="H66" s="43"/>
      <c r="I66" s="43"/>
      <c r="J66" s="43"/>
      <c r="Q66" s="43"/>
      <c r="R66" s="43"/>
      <c r="S66" s="60"/>
    </row>
    <row r="67" spans="1:49" s="20" customFormat="1" x14ac:dyDescent="0.2">
      <c r="A67" s="17" t="s">
        <v>50</v>
      </c>
      <c r="B67" s="42">
        <v>24.985146837190157</v>
      </c>
      <c r="C67" s="94">
        <v>1.5216673018055324</v>
      </c>
      <c r="D67" s="95"/>
      <c r="E67" s="91"/>
      <c r="F67" s="83"/>
      <c r="G67" s="89"/>
      <c r="H67" s="43"/>
      <c r="I67" s="43"/>
      <c r="J67" s="43"/>
      <c r="Q67" s="43"/>
      <c r="R67" s="43"/>
      <c r="S67" s="60"/>
    </row>
    <row r="68" spans="1:49" s="20" customFormat="1" x14ac:dyDescent="0.2">
      <c r="A68" s="17" t="s">
        <v>51</v>
      </c>
      <c r="B68" s="42">
        <v>2.786145539467768E-2</v>
      </c>
      <c r="C68" s="94">
        <v>1.2747753565251997E-2</v>
      </c>
      <c r="D68" s="95"/>
      <c r="E68" s="91"/>
      <c r="F68" s="83"/>
      <c r="G68" s="89"/>
      <c r="H68" s="43"/>
      <c r="I68" s="43"/>
      <c r="J68" s="43"/>
      <c r="Q68" s="43"/>
      <c r="R68" s="43"/>
      <c r="S68" s="60"/>
    </row>
    <row r="69" spans="1:49" s="18" customFormat="1" x14ac:dyDescent="0.2">
      <c r="A69" s="44" t="s">
        <v>52</v>
      </c>
      <c r="B69" s="45">
        <v>6562.2278867359082</v>
      </c>
      <c r="C69" s="96">
        <v>611.46271128892465</v>
      </c>
      <c r="D69" s="97"/>
      <c r="E69" s="84"/>
      <c r="F69" s="84"/>
      <c r="H69" s="36"/>
      <c r="I69" s="36"/>
      <c r="J69" s="36"/>
      <c r="Q69" s="36"/>
      <c r="R69" s="36"/>
      <c r="S69" s="37"/>
    </row>
    <row r="70" spans="1:49" x14ac:dyDescent="0.2">
      <c r="A70" s="72" t="s">
        <v>78</v>
      </c>
      <c r="B70" s="15">
        <v>21.803342192762525</v>
      </c>
      <c r="C70" s="98">
        <v>11.6716956296838</v>
      </c>
      <c r="D70" s="99">
        <v>90.819104769572178</v>
      </c>
      <c r="E70" s="75"/>
      <c r="F70" s="50"/>
      <c r="G70" s="50"/>
      <c r="H70" s="43"/>
      <c r="I70" s="50"/>
      <c r="J70" s="50"/>
      <c r="P70" s="50"/>
      <c r="Q70" s="50"/>
      <c r="R70" s="50"/>
    </row>
    <row r="71" spans="1:49" x14ac:dyDescent="0.2">
      <c r="A71" s="57" t="s">
        <v>91</v>
      </c>
      <c r="B71" s="15">
        <v>109.01671096381264</v>
      </c>
      <c r="C71" s="100">
        <v>58.35847814841901</v>
      </c>
      <c r="D71" s="99">
        <v>230.25552384786096</v>
      </c>
      <c r="E71" s="75"/>
      <c r="F71" s="50"/>
      <c r="G71" s="50"/>
      <c r="H71" s="43"/>
      <c r="I71" s="50"/>
      <c r="J71" s="50"/>
      <c r="P71" s="50"/>
      <c r="Q71" s="50"/>
      <c r="R71" s="50"/>
    </row>
    <row r="72" spans="1:49" ht="16" x14ac:dyDescent="0.2">
      <c r="A72" s="6" t="s">
        <v>53</v>
      </c>
      <c r="B72" s="7"/>
      <c r="C72" s="7"/>
      <c r="D72" s="7"/>
      <c r="E72" s="7"/>
      <c r="F72" s="7"/>
      <c r="G72" s="7"/>
      <c r="H72" s="7"/>
      <c r="I72" s="7"/>
      <c r="J72" s="7"/>
      <c r="K72" s="8"/>
      <c r="L72" s="7"/>
      <c r="M72" s="7"/>
      <c r="N72" s="7"/>
      <c r="P72" s="50"/>
      <c r="Q72" s="50"/>
      <c r="R72" s="50"/>
      <c r="S72" s="50"/>
    </row>
    <row r="73" spans="1:49" s="10" customFormat="1" x14ac:dyDescent="0.2">
      <c r="A73" s="115" t="s">
        <v>92</v>
      </c>
      <c r="B73" s="116"/>
      <c r="C73" s="116"/>
      <c r="D73" s="116"/>
      <c r="E73" s="116"/>
      <c r="F73" s="116"/>
      <c r="G73" s="116"/>
      <c r="H73" s="116"/>
      <c r="I73" s="116"/>
      <c r="J73" s="116"/>
      <c r="K73" s="117"/>
      <c r="L73" s="80"/>
      <c r="M73" s="80"/>
      <c r="N73" s="80"/>
      <c r="O73" s="80"/>
      <c r="P73" s="80"/>
      <c r="Q73" s="80"/>
      <c r="R73" s="80"/>
      <c r="S73" s="112"/>
      <c r="T73" s="47"/>
      <c r="U73" s="47"/>
      <c r="V73" s="47"/>
      <c r="W73" s="47"/>
      <c r="X73" s="47"/>
      <c r="Y73" s="47"/>
      <c r="Z73" s="47"/>
      <c r="AA73" s="47"/>
      <c r="AB73" s="47"/>
      <c r="AD73" s="13"/>
      <c r="AG73" s="13"/>
      <c r="AN73" s="13"/>
    </row>
    <row r="74" spans="1:49" s="10" customFormat="1" x14ac:dyDescent="0.2">
      <c r="A74" s="46" t="s">
        <v>54</v>
      </c>
      <c r="B74" s="47" t="s">
        <v>55</v>
      </c>
      <c r="C74" s="48" t="s">
        <v>84</v>
      </c>
      <c r="D74" s="48" t="s">
        <v>58</v>
      </c>
      <c r="E74" s="48" t="s">
        <v>4</v>
      </c>
      <c r="F74" s="49" t="s">
        <v>5</v>
      </c>
      <c r="G74" s="48" t="s">
        <v>59</v>
      </c>
      <c r="H74" s="48" t="s">
        <v>60</v>
      </c>
      <c r="I74" s="48" t="s">
        <v>56</v>
      </c>
      <c r="J74" s="48" t="s">
        <v>57</v>
      </c>
      <c r="K74" s="48" t="s">
        <v>61</v>
      </c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80"/>
      <c r="AA74" s="47"/>
      <c r="AB74" s="47"/>
      <c r="AF74" s="13"/>
      <c r="AI74" s="13"/>
      <c r="AP74" s="13"/>
    </row>
    <row r="75" spans="1:49" s="10" customFormat="1" x14ac:dyDescent="0.2">
      <c r="A75" s="103">
        <f>B45</f>
        <v>1.0010050251256282</v>
      </c>
      <c r="B75" s="104" t="s">
        <v>94</v>
      </c>
      <c r="C75" s="2" t="s">
        <v>96</v>
      </c>
      <c r="D75" s="2" t="s">
        <v>96</v>
      </c>
      <c r="E75" s="105">
        <f>A75</f>
        <v>1.0010050251256282</v>
      </c>
      <c r="F75" s="2" t="s">
        <v>63</v>
      </c>
      <c r="G75" s="2" t="s">
        <v>64</v>
      </c>
      <c r="H75" s="2" t="s">
        <v>65</v>
      </c>
      <c r="I75" s="2" t="s">
        <v>62</v>
      </c>
      <c r="J75" s="2" t="s">
        <v>97</v>
      </c>
      <c r="K75" s="53" t="s">
        <v>95</v>
      </c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80"/>
      <c r="AA75" s="47"/>
      <c r="AB75" s="47"/>
      <c r="AF75" s="13"/>
      <c r="AI75" s="13"/>
      <c r="AP75" s="13"/>
    </row>
    <row r="76" spans="1:49" s="10" customFormat="1" x14ac:dyDescent="0.2">
      <c r="A76" s="103">
        <f>B50</f>
        <v>96923.076923076791</v>
      </c>
      <c r="B76" s="50" t="s">
        <v>66</v>
      </c>
      <c r="C76" s="2" t="s">
        <v>102</v>
      </c>
      <c r="D76" s="2" t="s">
        <v>102</v>
      </c>
      <c r="E76" s="105">
        <f>A76/10^6</f>
        <v>9.6923076923076792E-2</v>
      </c>
      <c r="F76" s="2" t="s">
        <v>63</v>
      </c>
      <c r="G76" s="2" t="s">
        <v>64</v>
      </c>
      <c r="H76" s="2" t="s">
        <v>65</v>
      </c>
      <c r="I76" s="2" t="s">
        <v>62</v>
      </c>
      <c r="J76" s="2"/>
      <c r="K76" s="51" t="s">
        <v>104</v>
      </c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80"/>
      <c r="AA76" s="47"/>
      <c r="AB76" s="47"/>
      <c r="AF76" s="13"/>
      <c r="AI76" s="13"/>
      <c r="AP76" s="13"/>
    </row>
    <row r="77" spans="1:49" x14ac:dyDescent="0.2">
      <c r="A77" s="67">
        <f>B56</f>
        <v>1978.0219780219754</v>
      </c>
      <c r="B77" s="50" t="s">
        <v>66</v>
      </c>
      <c r="C77" s="51" t="s">
        <v>7</v>
      </c>
      <c r="D77" s="52" t="s">
        <v>7</v>
      </c>
      <c r="E77" s="105">
        <f>A77/10^6</f>
        <v>1.9780219780219754E-3</v>
      </c>
      <c r="F77" s="51" t="s">
        <v>63</v>
      </c>
      <c r="G77" s="51" t="s">
        <v>64</v>
      </c>
      <c r="H77" s="51" t="s">
        <v>65</v>
      </c>
      <c r="I77" s="51" t="s">
        <v>62</v>
      </c>
      <c r="J77" s="51"/>
      <c r="K77" s="51" t="s">
        <v>98</v>
      </c>
      <c r="O77" s="47"/>
      <c r="P77" s="47"/>
      <c r="Q77" s="47"/>
      <c r="R77" s="47"/>
      <c r="S77" s="47"/>
      <c r="T77" s="77"/>
      <c r="U77" s="47"/>
      <c r="V77" s="47"/>
      <c r="W77" s="47"/>
      <c r="X77" s="47"/>
      <c r="Y77" s="47"/>
      <c r="Z77" s="50"/>
      <c r="AA77" s="50"/>
      <c r="AB77" s="50"/>
      <c r="AD77" s="5"/>
      <c r="AG77" s="5"/>
      <c r="AJ77" s="4"/>
      <c r="AM77" s="4"/>
      <c r="AN77" s="5"/>
      <c r="AP77" s="4"/>
      <c r="AW77" s="4"/>
    </row>
    <row r="78" spans="1:49" x14ac:dyDescent="0.2">
      <c r="A78" s="67">
        <f>B57</f>
        <v>1005.0251256281406</v>
      </c>
      <c r="B78" s="50" t="s">
        <v>66</v>
      </c>
      <c r="C78" s="51" t="s">
        <v>103</v>
      </c>
      <c r="D78" s="52" t="s">
        <v>103</v>
      </c>
      <c r="E78" s="105">
        <f>A78/10^6</f>
        <v>1.0050251256281406E-3</v>
      </c>
      <c r="F78" s="51" t="s">
        <v>63</v>
      </c>
      <c r="G78" s="51" t="s">
        <v>64</v>
      </c>
      <c r="H78" s="51" t="s">
        <v>65</v>
      </c>
      <c r="I78" s="51" t="s">
        <v>62</v>
      </c>
      <c r="J78" s="51"/>
      <c r="K78" s="51" t="s">
        <v>105</v>
      </c>
      <c r="O78" s="47"/>
      <c r="P78" s="47"/>
      <c r="Q78" s="47"/>
      <c r="R78" s="47"/>
      <c r="S78" s="47"/>
      <c r="T78" s="77"/>
      <c r="U78" s="47"/>
      <c r="V78" s="47"/>
      <c r="W78" s="47"/>
      <c r="X78" s="47"/>
      <c r="Y78" s="47"/>
      <c r="Z78" s="50"/>
      <c r="AA78" s="50"/>
      <c r="AB78" s="50"/>
      <c r="AD78" s="5"/>
      <c r="AG78" s="5"/>
      <c r="AJ78" s="4"/>
      <c r="AM78" s="4"/>
      <c r="AN78" s="5"/>
      <c r="AP78" s="4"/>
      <c r="AW78" s="4"/>
    </row>
    <row r="79" spans="1:49" x14ac:dyDescent="0.2">
      <c r="A79" s="67">
        <f t="shared" ref="A79:A89" si="2">Q4</f>
        <v>2.975763638343628E-2</v>
      </c>
      <c r="B79" s="50" t="s">
        <v>11</v>
      </c>
      <c r="C79" s="51" t="s">
        <v>7</v>
      </c>
      <c r="D79" s="51" t="s">
        <v>8</v>
      </c>
      <c r="E79" s="51">
        <f>A79/1000/10^6/0.001055</f>
        <v>2.8206290410840077E-8</v>
      </c>
      <c r="F79" s="51" t="s">
        <v>67</v>
      </c>
      <c r="G79" s="51" t="s">
        <v>68</v>
      </c>
      <c r="H79" s="51" t="s">
        <v>69</v>
      </c>
      <c r="I79" s="51" t="s">
        <v>62</v>
      </c>
      <c r="J79" s="51"/>
      <c r="K79" s="51" t="s">
        <v>70</v>
      </c>
      <c r="O79" s="106"/>
      <c r="P79" s="50"/>
      <c r="Q79" s="50"/>
      <c r="R79" s="75"/>
      <c r="S79" s="50"/>
      <c r="T79" s="50"/>
      <c r="U79" s="50"/>
      <c r="V79" s="50"/>
      <c r="W79" s="50"/>
      <c r="X79" s="50"/>
      <c r="Y79" s="50"/>
      <c r="Z79" s="50"/>
      <c r="AA79" s="50"/>
      <c r="AB79" s="50"/>
      <c r="AD79" s="5"/>
      <c r="AG79" s="5"/>
      <c r="AJ79" s="4"/>
      <c r="AM79" s="4"/>
      <c r="AN79" s="5"/>
      <c r="AP79" s="4"/>
      <c r="AW79" s="4"/>
    </row>
    <row r="80" spans="1:49" x14ac:dyDescent="0.2">
      <c r="A80" s="67">
        <f t="shared" si="2"/>
        <v>9.4292263149208272E-2</v>
      </c>
      <c r="B80" s="50" t="s">
        <v>11</v>
      </c>
      <c r="C80" s="51" t="s">
        <v>7</v>
      </c>
      <c r="D80" s="73" t="s">
        <v>12</v>
      </c>
      <c r="E80" s="51">
        <f>A80/1000/10^6/0.001055</f>
        <v>8.9376552748064714E-8</v>
      </c>
      <c r="F80" s="51" t="s">
        <v>67</v>
      </c>
      <c r="G80" s="51" t="s">
        <v>68</v>
      </c>
      <c r="H80" s="51" t="s">
        <v>69</v>
      </c>
      <c r="I80" s="51" t="s">
        <v>62</v>
      </c>
      <c r="J80" s="51"/>
      <c r="K80" s="51" t="s">
        <v>70</v>
      </c>
      <c r="O80" s="107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D80" s="5"/>
      <c r="AG80" s="5"/>
      <c r="AJ80" s="4"/>
      <c r="AM80" s="4"/>
      <c r="AN80" s="5"/>
      <c r="AP80" s="4"/>
      <c r="AW80" s="4"/>
    </row>
    <row r="81" spans="1:49" x14ac:dyDescent="0.2">
      <c r="A81" s="67">
        <f t="shared" si="2"/>
        <v>0.18470561520777032</v>
      </c>
      <c r="B81" s="50" t="s">
        <v>11</v>
      </c>
      <c r="C81" s="51" t="s">
        <v>7</v>
      </c>
      <c r="D81" s="73" t="s">
        <v>13</v>
      </c>
      <c r="E81" s="51">
        <f t="shared" ref="E81:E102" si="3">A81/1000/10^6/0.001055</f>
        <v>1.7507641251921361E-7</v>
      </c>
      <c r="F81" s="51" t="s">
        <v>67</v>
      </c>
      <c r="G81" s="51" t="s">
        <v>68</v>
      </c>
      <c r="H81" s="51" t="s">
        <v>69</v>
      </c>
      <c r="I81" s="51" t="s">
        <v>62</v>
      </c>
      <c r="J81" s="51"/>
      <c r="K81" s="51" t="s">
        <v>70</v>
      </c>
      <c r="O81" s="107"/>
      <c r="P81" s="50"/>
      <c r="Q81" s="50"/>
      <c r="R81" s="2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D81" s="5"/>
      <c r="AG81" s="5"/>
      <c r="AJ81" s="4"/>
      <c r="AM81" s="4"/>
      <c r="AN81" s="5"/>
      <c r="AP81" s="4"/>
      <c r="AW81" s="4"/>
    </row>
    <row r="82" spans="1:49" x14ac:dyDescent="0.2">
      <c r="A82" s="67">
        <f t="shared" si="2"/>
        <v>3.3176206598484213E-2</v>
      </c>
      <c r="B82" s="50" t="s">
        <v>11</v>
      </c>
      <c r="C82" s="51" t="s">
        <v>7</v>
      </c>
      <c r="D82" s="73" t="s">
        <v>14</v>
      </c>
      <c r="E82" s="51">
        <f t="shared" si="3"/>
        <v>3.1446641325577454E-8</v>
      </c>
      <c r="F82" s="51" t="s">
        <v>67</v>
      </c>
      <c r="G82" s="51" t="s">
        <v>68</v>
      </c>
      <c r="H82" s="51" t="s">
        <v>69</v>
      </c>
      <c r="I82" s="51" t="s">
        <v>62</v>
      </c>
      <c r="J82" s="51"/>
      <c r="K82" s="51" t="s">
        <v>70</v>
      </c>
      <c r="O82" s="107"/>
      <c r="P82" s="50"/>
      <c r="Q82" s="50"/>
      <c r="R82" s="2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D82" s="5"/>
      <c r="AG82" s="5"/>
      <c r="AJ82" s="4"/>
      <c r="AM82" s="4"/>
      <c r="AN82" s="5"/>
      <c r="AP82" s="4"/>
      <c r="AW82" s="4"/>
    </row>
    <row r="83" spans="1:49" x14ac:dyDescent="0.2">
      <c r="A83" s="67">
        <f t="shared" si="2"/>
        <v>1.4374630564238291E-2</v>
      </c>
      <c r="B83" s="50" t="s">
        <v>11</v>
      </c>
      <c r="C83" s="51" t="s">
        <v>7</v>
      </c>
      <c r="D83" s="73" t="s">
        <v>15</v>
      </c>
      <c r="E83" s="51">
        <f t="shared" si="3"/>
        <v>1.3625242240984163E-8</v>
      </c>
      <c r="F83" s="51" t="s">
        <v>67</v>
      </c>
      <c r="G83" s="51" t="s">
        <v>68</v>
      </c>
      <c r="H83" s="51" t="s">
        <v>69</v>
      </c>
      <c r="I83" s="51" t="s">
        <v>62</v>
      </c>
      <c r="J83" s="51"/>
      <c r="K83" s="51" t="s">
        <v>70</v>
      </c>
      <c r="O83" s="107"/>
      <c r="P83" s="50"/>
      <c r="Q83" s="50"/>
      <c r="R83" s="2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D83" s="5"/>
      <c r="AG83" s="5"/>
      <c r="AJ83" s="4"/>
      <c r="AM83" s="4"/>
      <c r="AN83" s="5"/>
      <c r="AP83" s="4"/>
      <c r="AW83" s="4"/>
    </row>
    <row r="84" spans="1:49" x14ac:dyDescent="0.2">
      <c r="A84" s="67">
        <f t="shared" si="2"/>
        <v>0.45427040995863033</v>
      </c>
      <c r="B84" s="50" t="s">
        <v>11</v>
      </c>
      <c r="C84" s="51" t="s">
        <v>7</v>
      </c>
      <c r="D84" s="73" t="s">
        <v>16</v>
      </c>
      <c r="E84" s="51">
        <f t="shared" si="3"/>
        <v>4.3058806631149792E-7</v>
      </c>
      <c r="F84" s="51" t="s">
        <v>67</v>
      </c>
      <c r="G84" s="51" t="s">
        <v>68</v>
      </c>
      <c r="H84" s="51" t="s">
        <v>69</v>
      </c>
      <c r="I84" s="51" t="s">
        <v>62</v>
      </c>
      <c r="J84" s="51"/>
      <c r="K84" s="51" t="s">
        <v>70</v>
      </c>
      <c r="O84" s="107"/>
      <c r="P84" s="50"/>
      <c r="Q84" s="50"/>
      <c r="R84" s="2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D84" s="5"/>
      <c r="AG84" s="5"/>
      <c r="AJ84" s="4"/>
      <c r="AM84" s="4"/>
      <c r="AN84" s="5"/>
      <c r="AP84" s="4"/>
      <c r="AW84" s="4"/>
    </row>
    <row r="85" spans="1:49" x14ac:dyDescent="0.2">
      <c r="A85" s="67">
        <f t="shared" si="2"/>
        <v>1.1805614825401371E-3</v>
      </c>
      <c r="B85" s="50" t="s">
        <v>11</v>
      </c>
      <c r="C85" s="51" t="s">
        <v>7</v>
      </c>
      <c r="D85" s="73" t="s">
        <v>17</v>
      </c>
      <c r="E85" s="51">
        <f t="shared" si="3"/>
        <v>1.1190156232607934E-9</v>
      </c>
      <c r="F85" s="51" t="s">
        <v>67</v>
      </c>
      <c r="G85" s="51" t="s">
        <v>68</v>
      </c>
      <c r="H85" s="51" t="s">
        <v>69</v>
      </c>
      <c r="I85" s="51" t="s">
        <v>62</v>
      </c>
      <c r="J85" s="51"/>
      <c r="K85" s="51" t="s">
        <v>70</v>
      </c>
      <c r="O85" s="107"/>
      <c r="P85" s="50"/>
      <c r="Q85" s="50"/>
      <c r="R85" s="2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D85" s="5"/>
      <c r="AG85" s="5"/>
      <c r="AJ85" s="4"/>
      <c r="AM85" s="4"/>
      <c r="AN85" s="5"/>
      <c r="AP85" s="4"/>
      <c r="AW85" s="4"/>
    </row>
    <row r="86" spans="1:49" x14ac:dyDescent="0.2">
      <c r="A86" s="67">
        <f t="shared" si="2"/>
        <v>2.7867331109683955E-3</v>
      </c>
      <c r="B86" s="50" t="s">
        <v>11</v>
      </c>
      <c r="C86" s="51" t="s">
        <v>7</v>
      </c>
      <c r="D86" s="73" t="s">
        <v>18</v>
      </c>
      <c r="E86" s="51">
        <f t="shared" si="3"/>
        <v>2.6414531857520336E-9</v>
      </c>
      <c r="F86" s="51" t="s">
        <v>67</v>
      </c>
      <c r="G86" s="51" t="s">
        <v>68</v>
      </c>
      <c r="H86" s="51" t="s">
        <v>69</v>
      </c>
      <c r="I86" s="51" t="s">
        <v>62</v>
      </c>
      <c r="J86" s="51"/>
      <c r="K86" s="51" t="s">
        <v>70</v>
      </c>
      <c r="M86" s="50"/>
      <c r="O86" s="107"/>
      <c r="P86" s="50"/>
      <c r="Q86" s="50"/>
      <c r="R86" s="2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D86" s="5"/>
      <c r="AG86" s="5"/>
      <c r="AJ86" s="4"/>
      <c r="AM86" s="4"/>
      <c r="AN86" s="5"/>
      <c r="AP86" s="4"/>
      <c r="AW86" s="4"/>
    </row>
    <row r="87" spans="1:49" x14ac:dyDescent="0.2">
      <c r="A87" s="67">
        <f t="shared" si="2"/>
        <v>0.52210939305330895</v>
      </c>
      <c r="B87" s="50" t="s">
        <v>11</v>
      </c>
      <c r="C87" s="51" t="s">
        <v>7</v>
      </c>
      <c r="D87" s="73" t="s">
        <v>79</v>
      </c>
      <c r="E87" s="51">
        <f t="shared" si="3"/>
        <v>4.9489041995574316E-7</v>
      </c>
      <c r="F87" s="51" t="s">
        <v>67</v>
      </c>
      <c r="G87" s="51" t="s">
        <v>68</v>
      </c>
      <c r="H87" s="51" t="s">
        <v>69</v>
      </c>
      <c r="I87" s="51" t="s">
        <v>62</v>
      </c>
      <c r="J87" s="51"/>
      <c r="K87" s="51" t="s">
        <v>70</v>
      </c>
      <c r="O87" s="107"/>
      <c r="P87" s="50"/>
      <c r="Q87" s="50"/>
      <c r="R87" s="2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D87" s="5"/>
      <c r="AG87" s="5"/>
      <c r="AJ87" s="4"/>
      <c r="AM87" s="4"/>
      <c r="AN87" s="5"/>
      <c r="AP87" s="4"/>
      <c r="AW87" s="4"/>
    </row>
    <row r="88" spans="1:49" x14ac:dyDescent="0.2">
      <c r="A88" s="67">
        <f t="shared" si="2"/>
        <v>4.1251053260160661E-3</v>
      </c>
      <c r="B88" s="50" t="s">
        <v>11</v>
      </c>
      <c r="C88" s="51" t="s">
        <v>7</v>
      </c>
      <c r="D88" s="73" t="s">
        <v>20</v>
      </c>
      <c r="E88" s="51">
        <f t="shared" si="3"/>
        <v>3.9100524417213896E-9</v>
      </c>
      <c r="F88" s="51" t="s">
        <v>67</v>
      </c>
      <c r="G88" s="51" t="s">
        <v>68</v>
      </c>
      <c r="H88" s="51" t="s">
        <v>69</v>
      </c>
      <c r="I88" s="51" t="s">
        <v>62</v>
      </c>
      <c r="J88" s="51"/>
      <c r="K88" s="51" t="s">
        <v>70</v>
      </c>
      <c r="O88" s="107"/>
      <c r="P88" s="50"/>
      <c r="Q88" s="50"/>
      <c r="R88" s="2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D88" s="5"/>
      <c r="AG88" s="5"/>
      <c r="AJ88" s="4"/>
      <c r="AM88" s="4"/>
      <c r="AN88" s="5"/>
      <c r="AP88" s="4"/>
      <c r="AW88" s="4"/>
    </row>
    <row r="89" spans="1:49" x14ac:dyDescent="0.2">
      <c r="A89" s="67">
        <f t="shared" si="2"/>
        <v>263.23550605933991</v>
      </c>
      <c r="B89" s="50" t="s">
        <v>11</v>
      </c>
      <c r="C89" s="51" t="s">
        <v>7</v>
      </c>
      <c r="D89" s="73" t="s">
        <v>21</v>
      </c>
      <c r="E89" s="51">
        <f>A89/1000/10^6/0.001055</f>
        <v>2.495123280183317E-4</v>
      </c>
      <c r="F89" s="51" t="s">
        <v>67</v>
      </c>
      <c r="G89" s="51" t="s">
        <v>68</v>
      </c>
      <c r="H89" s="51" t="s">
        <v>69</v>
      </c>
      <c r="I89" s="51" t="s">
        <v>62</v>
      </c>
      <c r="J89" s="51"/>
      <c r="K89" s="51" t="s">
        <v>99</v>
      </c>
      <c r="O89" s="107"/>
      <c r="P89" s="50"/>
      <c r="Q89" s="50"/>
      <c r="R89" s="2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D89" s="5"/>
      <c r="AG89" s="5"/>
      <c r="AJ89" s="4"/>
      <c r="AM89" s="4"/>
      <c r="AN89" s="5"/>
      <c r="AP89" s="4"/>
      <c r="AW89" s="4"/>
    </row>
    <row r="90" spans="1:49" x14ac:dyDescent="0.2">
      <c r="A90" s="67">
        <f>B59</f>
        <v>0.87267037905121225</v>
      </c>
      <c r="B90" s="50" t="s">
        <v>11</v>
      </c>
      <c r="C90" s="51" t="s">
        <v>100</v>
      </c>
      <c r="D90" s="51" t="s">
        <v>8</v>
      </c>
      <c r="E90" s="51">
        <f t="shared" si="3"/>
        <v>8.2717571474048562E-7</v>
      </c>
      <c r="F90" s="51" t="s">
        <v>67</v>
      </c>
      <c r="G90" s="51" t="s">
        <v>68</v>
      </c>
      <c r="H90" s="51" t="s">
        <v>69</v>
      </c>
      <c r="I90" s="51" t="s">
        <v>62</v>
      </c>
      <c r="J90" s="51" t="s">
        <v>101</v>
      </c>
      <c r="K90" s="51" t="s">
        <v>71</v>
      </c>
      <c r="O90" s="107"/>
      <c r="P90" s="50"/>
      <c r="Q90" s="50"/>
      <c r="R90" s="2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D90" s="5"/>
      <c r="AG90" s="5"/>
      <c r="AJ90" s="4"/>
      <c r="AM90" s="4"/>
      <c r="AN90" s="5"/>
      <c r="AP90" s="4"/>
      <c r="AW90" s="4"/>
    </row>
    <row r="91" spans="1:49" x14ac:dyDescent="0.2">
      <c r="A91" s="67">
        <f>B60</f>
        <v>6.0503962318574667</v>
      </c>
      <c r="B91" s="50" t="s">
        <v>11</v>
      </c>
      <c r="C91" s="51" t="s">
        <v>100</v>
      </c>
      <c r="D91" s="73" t="s">
        <v>12</v>
      </c>
      <c r="E91" s="51">
        <f>A91/1000/10^6/0.001055</f>
        <v>5.7349727316184522E-6</v>
      </c>
      <c r="F91" s="51" t="s">
        <v>67</v>
      </c>
      <c r="G91" s="51" t="s">
        <v>68</v>
      </c>
      <c r="H91" s="51" t="s">
        <v>69</v>
      </c>
      <c r="I91" s="51" t="s">
        <v>62</v>
      </c>
      <c r="J91" s="51" t="s">
        <v>101</v>
      </c>
      <c r="K91" s="51" t="s">
        <v>71</v>
      </c>
      <c r="O91" s="108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D91" s="5"/>
      <c r="AG91" s="5"/>
      <c r="AJ91" s="4"/>
      <c r="AM91" s="4"/>
      <c r="AN91" s="5"/>
      <c r="AP91" s="4"/>
      <c r="AW91" s="4"/>
    </row>
    <row r="92" spans="1:49" x14ac:dyDescent="0.2">
      <c r="A92" s="67">
        <f t="shared" ref="A92:A102" si="4">B61</f>
        <v>5.1548934214034237</v>
      </c>
      <c r="B92" s="50" t="s">
        <v>11</v>
      </c>
      <c r="C92" s="51" t="s">
        <v>100</v>
      </c>
      <c r="D92" s="73" t="s">
        <v>13</v>
      </c>
      <c r="E92" s="51">
        <f t="shared" si="3"/>
        <v>4.8861549018041922E-6</v>
      </c>
      <c r="F92" s="51" t="s">
        <v>67</v>
      </c>
      <c r="G92" s="51" t="s">
        <v>68</v>
      </c>
      <c r="H92" s="51" t="s">
        <v>69</v>
      </c>
      <c r="I92" s="51" t="s">
        <v>62</v>
      </c>
      <c r="J92" s="51" t="s">
        <v>101</v>
      </c>
      <c r="K92" s="51" t="s">
        <v>71</v>
      </c>
      <c r="O92" s="108"/>
      <c r="P92" s="50"/>
      <c r="Q92" s="50"/>
      <c r="R92" s="2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D92" s="5"/>
      <c r="AG92" s="5"/>
      <c r="AJ92" s="4"/>
      <c r="AM92" s="4"/>
      <c r="AN92" s="5"/>
      <c r="AP92" s="4"/>
      <c r="AW92" s="4"/>
    </row>
    <row r="93" spans="1:49" x14ac:dyDescent="0.2">
      <c r="A93" s="67">
        <f t="shared" si="4"/>
        <v>0.4755986341572056</v>
      </c>
      <c r="B93" s="50" t="s">
        <v>11</v>
      </c>
      <c r="C93" s="51" t="s">
        <v>100</v>
      </c>
      <c r="D93" s="73" t="s">
        <v>14</v>
      </c>
      <c r="E93" s="51">
        <f t="shared" si="3"/>
        <v>4.5080439256607173E-7</v>
      </c>
      <c r="F93" s="51" t="s">
        <v>67</v>
      </c>
      <c r="G93" s="51" t="s">
        <v>68</v>
      </c>
      <c r="H93" s="51" t="s">
        <v>69</v>
      </c>
      <c r="I93" s="51" t="s">
        <v>62</v>
      </c>
      <c r="J93" s="51" t="s">
        <v>101</v>
      </c>
      <c r="K93" s="51" t="s">
        <v>71</v>
      </c>
      <c r="O93" s="108"/>
      <c r="P93" s="50"/>
      <c r="Q93" s="50"/>
      <c r="R93" s="2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D93" s="5"/>
      <c r="AG93" s="5"/>
      <c r="AJ93" s="4"/>
      <c r="AM93" s="4"/>
      <c r="AN93" s="5"/>
      <c r="AP93" s="4"/>
      <c r="AW93" s="4"/>
    </row>
    <row r="94" spans="1:49" x14ac:dyDescent="0.2">
      <c r="A94" s="67">
        <f t="shared" si="4"/>
        <v>0.42442488672459555</v>
      </c>
      <c r="B94" s="50" t="s">
        <v>11</v>
      </c>
      <c r="C94" s="51" t="s">
        <v>100</v>
      </c>
      <c r="D94" s="73" t="s">
        <v>15</v>
      </c>
      <c r="E94" s="51">
        <f>A94/1000/10^6/0.001055</f>
        <v>4.0229847082900052E-7</v>
      </c>
      <c r="F94" s="51" t="s">
        <v>67</v>
      </c>
      <c r="G94" s="51" t="s">
        <v>68</v>
      </c>
      <c r="H94" s="51" t="s">
        <v>69</v>
      </c>
      <c r="I94" s="51" t="s">
        <v>62</v>
      </c>
      <c r="J94" s="51" t="s">
        <v>101</v>
      </c>
      <c r="K94" s="51" t="s">
        <v>71</v>
      </c>
      <c r="O94" s="108"/>
      <c r="P94" s="50"/>
      <c r="Q94" s="50"/>
      <c r="R94" s="2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D94" s="5"/>
      <c r="AG94" s="5"/>
      <c r="AJ94" s="4"/>
      <c r="AM94" s="4"/>
      <c r="AN94" s="5"/>
      <c r="AP94" s="4"/>
      <c r="AW94" s="4"/>
    </row>
    <row r="95" spans="1:49" x14ac:dyDescent="0.2">
      <c r="A95" s="67">
        <f t="shared" si="4"/>
        <v>1.8712120408655886</v>
      </c>
      <c r="B95" s="50" t="s">
        <v>11</v>
      </c>
      <c r="C95" s="51" t="s">
        <v>100</v>
      </c>
      <c r="D95" s="73" t="s">
        <v>16</v>
      </c>
      <c r="E95" s="51">
        <f t="shared" si="3"/>
        <v>1.7736607022422639E-6</v>
      </c>
      <c r="F95" s="51" t="s">
        <v>67</v>
      </c>
      <c r="G95" s="51" t="s">
        <v>68</v>
      </c>
      <c r="H95" s="51" t="s">
        <v>69</v>
      </c>
      <c r="I95" s="51" t="s">
        <v>62</v>
      </c>
      <c r="J95" s="51" t="s">
        <v>101</v>
      </c>
      <c r="K95" s="51" t="s">
        <v>71</v>
      </c>
      <c r="O95" s="108"/>
      <c r="P95" s="50"/>
      <c r="Q95" s="50"/>
      <c r="R95" s="2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D95" s="5"/>
      <c r="AG95" s="5"/>
      <c r="AJ95" s="4"/>
      <c r="AM95" s="4"/>
      <c r="AN95" s="5"/>
      <c r="AP95" s="4"/>
      <c r="AW95" s="4"/>
    </row>
    <row r="96" spans="1:49" x14ac:dyDescent="0.2">
      <c r="A96" s="67">
        <f t="shared" si="4"/>
        <v>2.3710343767507108E-2</v>
      </c>
      <c r="B96" s="50" t="s">
        <v>11</v>
      </c>
      <c r="C96" s="51" t="s">
        <v>100</v>
      </c>
      <c r="D96" s="73" t="s">
        <v>17</v>
      </c>
      <c r="E96" s="51">
        <f t="shared" si="3"/>
        <v>2.24742594952674E-8</v>
      </c>
      <c r="F96" s="51" t="s">
        <v>67</v>
      </c>
      <c r="G96" s="51" t="s">
        <v>68</v>
      </c>
      <c r="H96" s="51" t="s">
        <v>69</v>
      </c>
      <c r="I96" s="51" t="s">
        <v>62</v>
      </c>
      <c r="J96" s="51" t="s">
        <v>101</v>
      </c>
      <c r="K96" s="51" t="s">
        <v>71</v>
      </c>
      <c r="O96" s="108"/>
      <c r="P96" s="50"/>
      <c r="Q96" s="50"/>
      <c r="R96" s="2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D96" s="5"/>
      <c r="AG96" s="5"/>
      <c r="AJ96" s="4"/>
      <c r="AM96" s="4"/>
      <c r="AN96" s="5"/>
      <c r="AP96" s="4"/>
      <c r="AW96" s="4"/>
    </row>
    <row r="97" spans="1:49" x14ac:dyDescent="0.2">
      <c r="A97" s="67">
        <f t="shared" si="4"/>
        <v>0.25289519086542273</v>
      </c>
      <c r="B97" s="50" t="s">
        <v>11</v>
      </c>
      <c r="C97" s="51" t="s">
        <v>100</v>
      </c>
      <c r="D97" s="73" t="s">
        <v>18</v>
      </c>
      <c r="E97" s="51">
        <f t="shared" si="3"/>
        <v>2.3971108138902627E-7</v>
      </c>
      <c r="F97" s="51" t="s">
        <v>67</v>
      </c>
      <c r="G97" s="51" t="s">
        <v>68</v>
      </c>
      <c r="H97" s="51" t="s">
        <v>69</v>
      </c>
      <c r="I97" s="51" t="s">
        <v>62</v>
      </c>
      <c r="J97" s="51" t="s">
        <v>101</v>
      </c>
      <c r="K97" s="51" t="s">
        <v>71</v>
      </c>
      <c r="O97" s="108"/>
      <c r="P97" s="50"/>
      <c r="Q97" s="50"/>
      <c r="R97" s="2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D97" s="5"/>
      <c r="AG97" s="5"/>
      <c r="AJ97" s="4"/>
      <c r="AM97" s="4"/>
      <c r="AN97" s="5"/>
      <c r="AP97" s="4"/>
      <c r="AW97" s="4"/>
    </row>
    <row r="98" spans="1:49" x14ac:dyDescent="0.2">
      <c r="A98" s="67">
        <f t="shared" si="4"/>
        <v>24.985146837190157</v>
      </c>
      <c r="B98" s="50" t="s">
        <v>11</v>
      </c>
      <c r="C98" s="51" t="s">
        <v>100</v>
      </c>
      <c r="D98" s="73" t="s">
        <v>79</v>
      </c>
      <c r="E98" s="51">
        <f>A98/1000/10^6/0.001055</f>
        <v>2.3682603637147071E-5</v>
      </c>
      <c r="F98" s="51" t="s">
        <v>67</v>
      </c>
      <c r="G98" s="51" t="s">
        <v>68</v>
      </c>
      <c r="H98" s="51" t="s">
        <v>69</v>
      </c>
      <c r="I98" s="51" t="s">
        <v>62</v>
      </c>
      <c r="J98" s="51" t="s">
        <v>101</v>
      </c>
      <c r="K98" s="51" t="s">
        <v>71</v>
      </c>
      <c r="O98" s="108"/>
      <c r="P98" s="50"/>
      <c r="Q98" s="50"/>
      <c r="R98" s="2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D98" s="5"/>
      <c r="AG98" s="5"/>
      <c r="AJ98" s="4"/>
      <c r="AM98" s="4"/>
      <c r="AN98" s="5"/>
      <c r="AP98" s="4"/>
      <c r="AW98" s="4"/>
    </row>
    <row r="99" spans="1:49" x14ac:dyDescent="0.2">
      <c r="A99" s="67">
        <f t="shared" si="4"/>
        <v>2.786145539467768E-2</v>
      </c>
      <c r="B99" s="50" t="s">
        <v>11</v>
      </c>
      <c r="C99" s="51" t="s">
        <v>100</v>
      </c>
      <c r="D99" s="73" t="s">
        <v>20</v>
      </c>
      <c r="E99" s="51">
        <f t="shared" si="3"/>
        <v>2.6408962459410123E-8</v>
      </c>
      <c r="F99" s="51" t="s">
        <v>67</v>
      </c>
      <c r="G99" s="51" t="s">
        <v>68</v>
      </c>
      <c r="H99" s="51" t="s">
        <v>69</v>
      </c>
      <c r="I99" s="51" t="s">
        <v>62</v>
      </c>
      <c r="J99" s="51" t="s">
        <v>101</v>
      </c>
      <c r="K99" s="51" t="s">
        <v>71</v>
      </c>
      <c r="O99" s="108"/>
      <c r="P99" s="50"/>
      <c r="Q99" s="50"/>
      <c r="R99" s="2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D99" s="5"/>
      <c r="AG99" s="5"/>
      <c r="AJ99" s="4"/>
      <c r="AM99" s="4"/>
      <c r="AN99" s="5"/>
      <c r="AP99" s="4"/>
      <c r="AW99" s="4"/>
    </row>
    <row r="100" spans="1:49" x14ac:dyDescent="0.2">
      <c r="A100" s="67">
        <f t="shared" si="4"/>
        <v>6562.2278867359082</v>
      </c>
      <c r="B100" s="50" t="s">
        <v>11</v>
      </c>
      <c r="C100" s="51" t="s">
        <v>100</v>
      </c>
      <c r="D100" s="73" t="s">
        <v>21</v>
      </c>
      <c r="E100" s="51">
        <f>A100/1000/10^6/0.001055</f>
        <v>6.2201212196548892E-3</v>
      </c>
      <c r="F100" s="51" t="s">
        <v>67</v>
      </c>
      <c r="G100" s="51" t="s">
        <v>68</v>
      </c>
      <c r="H100" s="51" t="s">
        <v>69</v>
      </c>
      <c r="I100" s="51" t="s">
        <v>62</v>
      </c>
      <c r="J100" s="51" t="s">
        <v>101</v>
      </c>
      <c r="K100" s="51" t="s">
        <v>106</v>
      </c>
      <c r="O100" s="108"/>
      <c r="P100" s="50"/>
      <c r="Q100" s="50"/>
      <c r="R100" s="2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D100" s="5"/>
      <c r="AG100" s="5"/>
      <c r="AJ100" s="4"/>
      <c r="AM100" s="4"/>
      <c r="AN100" s="5"/>
      <c r="AP100" s="4"/>
      <c r="AW100" s="4"/>
    </row>
    <row r="101" spans="1:49" x14ac:dyDescent="0.2">
      <c r="A101" s="67">
        <f t="shared" si="4"/>
        <v>21.803342192762525</v>
      </c>
      <c r="B101" s="50" t="s">
        <v>11</v>
      </c>
      <c r="C101" s="51" t="s">
        <v>100</v>
      </c>
      <c r="D101" s="73" t="s">
        <v>83</v>
      </c>
      <c r="E101" s="51">
        <f t="shared" si="3"/>
        <v>2.066667506422988E-5</v>
      </c>
      <c r="F101" s="51" t="s">
        <v>67</v>
      </c>
      <c r="G101" s="51" t="s">
        <v>68</v>
      </c>
      <c r="H101" s="51" t="s">
        <v>69</v>
      </c>
      <c r="I101" s="51" t="s">
        <v>62</v>
      </c>
      <c r="J101" s="51" t="s">
        <v>101</v>
      </c>
      <c r="K101" s="51" t="s">
        <v>71</v>
      </c>
      <c r="O101" s="108"/>
      <c r="P101" s="50"/>
      <c r="Q101" s="50"/>
      <c r="R101" s="2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spans="1:49" x14ac:dyDescent="0.2">
      <c r="A102" s="67">
        <f t="shared" si="4"/>
        <v>109.01671096381264</v>
      </c>
      <c r="B102" s="50" t="s">
        <v>11</v>
      </c>
      <c r="C102" s="51" t="s">
        <v>100</v>
      </c>
      <c r="D102" s="73" t="s">
        <v>91</v>
      </c>
      <c r="E102" s="51">
        <f t="shared" si="3"/>
        <v>1.0333337532114944E-4</v>
      </c>
      <c r="F102" s="51" t="s">
        <v>67</v>
      </c>
      <c r="G102" s="51" t="s">
        <v>68</v>
      </c>
      <c r="H102" s="51" t="s">
        <v>69</v>
      </c>
      <c r="I102" s="51" t="s">
        <v>62</v>
      </c>
      <c r="J102" s="51" t="s">
        <v>101</v>
      </c>
      <c r="K102" s="51" t="s">
        <v>71</v>
      </c>
      <c r="L102" s="50"/>
      <c r="O102" s="108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spans="1:49" x14ac:dyDescent="0.2">
      <c r="O103" s="50"/>
      <c r="P103" s="50"/>
      <c r="Q103" s="50"/>
      <c r="R103" s="50"/>
      <c r="S103" s="50"/>
      <c r="T103" s="109"/>
      <c r="U103" s="50"/>
      <c r="V103" s="50"/>
      <c r="W103" s="50"/>
      <c r="X103" s="50"/>
      <c r="Y103" s="50"/>
      <c r="Z103" s="50"/>
      <c r="AA103" s="50"/>
      <c r="AB103" s="50"/>
    </row>
    <row r="104" spans="1:49" x14ac:dyDescent="0.2">
      <c r="O104" s="50"/>
      <c r="P104" s="50"/>
      <c r="Q104" s="50"/>
      <c r="R104" s="50"/>
      <c r="S104" s="50"/>
      <c r="T104" s="109"/>
      <c r="U104" s="50"/>
      <c r="V104" s="50"/>
      <c r="W104" s="50"/>
      <c r="X104" s="50"/>
      <c r="Y104" s="50"/>
      <c r="Z104" s="50"/>
      <c r="AA104" s="50"/>
      <c r="AB104" s="50"/>
    </row>
    <row r="105" spans="1:49" x14ac:dyDescent="0.2">
      <c r="O105" s="50"/>
      <c r="P105" s="50"/>
      <c r="Q105" s="50"/>
      <c r="R105" s="50"/>
      <c r="S105" s="50"/>
      <c r="T105" s="109"/>
      <c r="U105" s="50"/>
      <c r="V105" s="50"/>
      <c r="W105" s="50"/>
      <c r="X105" s="50"/>
      <c r="Y105" s="50"/>
      <c r="Z105" s="50"/>
      <c r="AA105" s="50"/>
      <c r="AB105" s="50"/>
    </row>
    <row r="106" spans="1:49" x14ac:dyDescent="0.2">
      <c r="O106" s="50"/>
      <c r="P106" s="50"/>
      <c r="Q106" s="50"/>
      <c r="R106" s="50"/>
      <c r="S106" s="50"/>
      <c r="T106" s="109"/>
      <c r="U106" s="50"/>
      <c r="V106" s="50"/>
      <c r="W106" s="50"/>
      <c r="X106" s="50"/>
      <c r="Y106" s="50"/>
      <c r="Z106" s="50"/>
      <c r="AA106" s="50"/>
      <c r="AB106" s="50"/>
    </row>
    <row r="107" spans="1:49" x14ac:dyDescent="0.2">
      <c r="O107" s="50"/>
      <c r="P107" s="50"/>
      <c r="Q107" s="50"/>
      <c r="R107" s="50"/>
      <c r="S107" s="50"/>
      <c r="T107" s="109"/>
      <c r="U107" s="50"/>
      <c r="V107" s="50"/>
      <c r="W107" s="50"/>
      <c r="X107" s="50"/>
      <c r="Y107" s="50"/>
      <c r="Z107" s="50"/>
      <c r="AA107" s="50"/>
      <c r="AB107" s="50"/>
    </row>
  </sheetData>
  <mergeCells count="3">
    <mergeCell ref="B41:D41"/>
    <mergeCell ref="A73:K73"/>
    <mergeCell ref="O74:Y74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7241-97F2-5847-AAB2-B01762DB2E00}">
  <sheetPr codeName="Sheet3"/>
  <dimension ref="A1:O245"/>
  <sheetViews>
    <sheetView tabSelected="1" topLeftCell="A34" workbookViewId="0">
      <selection sqref="A1:B1048576"/>
    </sheetView>
  </sheetViews>
  <sheetFormatPr baseColWidth="10" defaultRowHeight="15" x14ac:dyDescent="0.2"/>
  <cols>
    <col min="1" max="1" width="15.83203125" style="74" bestFit="1" customWidth="1"/>
    <col min="3" max="3" width="10.83203125" style="74"/>
    <col min="5" max="10" width="10.83203125" style="74"/>
    <col min="11" max="11" width="66.83203125" style="74" bestFit="1" customWidth="1"/>
    <col min="12" max="12" width="54.33203125" style="74" bestFit="1" customWidth="1"/>
    <col min="15" max="16384" width="10.83203125" style="74"/>
  </cols>
  <sheetData>
    <row r="1" spans="1:15" x14ac:dyDescent="0.2">
      <c r="A1" s="76" t="s">
        <v>85</v>
      </c>
      <c r="B1" s="76" t="s">
        <v>109</v>
      </c>
      <c r="C1" s="114" t="s">
        <v>107</v>
      </c>
      <c r="D1" s="79" t="s">
        <v>84</v>
      </c>
      <c r="E1" s="76" t="s">
        <v>58</v>
      </c>
      <c r="F1" s="77" t="s">
        <v>4</v>
      </c>
      <c r="G1" s="76" t="s">
        <v>5</v>
      </c>
      <c r="H1" s="76" t="s">
        <v>59</v>
      </c>
      <c r="I1" s="76" t="s">
        <v>60</v>
      </c>
      <c r="J1" s="76" t="s">
        <v>56</v>
      </c>
      <c r="K1" s="76" t="s">
        <v>57</v>
      </c>
      <c r="L1" s="76" t="s">
        <v>61</v>
      </c>
    </row>
    <row r="2" spans="1:15" x14ac:dyDescent="0.2">
      <c r="A2" s="50" t="s">
        <v>81</v>
      </c>
      <c r="B2" s="78" t="s">
        <v>110</v>
      </c>
      <c r="C2" s="74" t="s">
        <v>88</v>
      </c>
      <c r="D2" t="s">
        <v>96</v>
      </c>
      <c r="E2" s="78" t="s">
        <v>96</v>
      </c>
      <c r="F2" s="78">
        <v>1.0010050251256282</v>
      </c>
      <c r="G2" s="78" t="s">
        <v>63</v>
      </c>
      <c r="H2" s="78" t="s">
        <v>64</v>
      </c>
      <c r="I2" s="78" t="s">
        <v>65</v>
      </c>
      <c r="J2" s="78" t="s">
        <v>62</v>
      </c>
      <c r="K2" s="78" t="s">
        <v>97</v>
      </c>
      <c r="L2" s="78" t="s">
        <v>95</v>
      </c>
      <c r="O2" s="78"/>
    </row>
    <row r="3" spans="1:15" x14ac:dyDescent="0.2">
      <c r="A3" s="50" t="s">
        <v>81</v>
      </c>
      <c r="B3" s="78" t="s">
        <v>110</v>
      </c>
      <c r="C3" s="74" t="s">
        <v>88</v>
      </c>
      <c r="D3" t="s">
        <v>102</v>
      </c>
      <c r="E3" s="78" t="s">
        <v>102</v>
      </c>
      <c r="F3" s="78">
        <v>9.6923076923076792E-2</v>
      </c>
      <c r="G3" s="78" t="s">
        <v>63</v>
      </c>
      <c r="H3" s="78" t="s">
        <v>64</v>
      </c>
      <c r="I3" s="78" t="s">
        <v>65</v>
      </c>
      <c r="J3" s="78" t="s">
        <v>62</v>
      </c>
      <c r="K3" s="78"/>
      <c r="L3" s="78" t="s">
        <v>104</v>
      </c>
      <c r="O3" s="78"/>
    </row>
    <row r="4" spans="1:15" x14ac:dyDescent="0.2">
      <c r="A4" s="50" t="s">
        <v>81</v>
      </c>
      <c r="B4" s="78" t="s">
        <v>110</v>
      </c>
      <c r="C4" s="74" t="s">
        <v>88</v>
      </c>
      <c r="D4" t="s">
        <v>7</v>
      </c>
      <c r="E4" s="78" t="s">
        <v>7</v>
      </c>
      <c r="F4" s="78">
        <v>1.9780219780219754E-3</v>
      </c>
      <c r="G4" s="78" t="s">
        <v>63</v>
      </c>
      <c r="H4" s="78" t="s">
        <v>64</v>
      </c>
      <c r="I4" s="78" t="s">
        <v>65</v>
      </c>
      <c r="J4" s="78" t="s">
        <v>62</v>
      </c>
      <c r="K4" s="78"/>
      <c r="L4" s="78" t="s">
        <v>98</v>
      </c>
      <c r="O4" s="78"/>
    </row>
    <row r="5" spans="1:15" x14ac:dyDescent="0.2">
      <c r="A5" s="50" t="s">
        <v>81</v>
      </c>
      <c r="B5" s="78" t="s">
        <v>110</v>
      </c>
      <c r="C5" s="74" t="s">
        <v>88</v>
      </c>
      <c r="D5" t="s">
        <v>103</v>
      </c>
      <c r="E5" s="78" t="s">
        <v>103</v>
      </c>
      <c r="F5" s="78">
        <v>1.0050251256281406E-3</v>
      </c>
      <c r="G5" s="78" t="s">
        <v>63</v>
      </c>
      <c r="H5" s="78" t="s">
        <v>64</v>
      </c>
      <c r="I5" s="78" t="s">
        <v>65</v>
      </c>
      <c r="J5" s="78" t="s">
        <v>62</v>
      </c>
      <c r="K5" s="78"/>
      <c r="L5" s="78" t="s">
        <v>105</v>
      </c>
      <c r="O5" s="78"/>
    </row>
    <row r="6" spans="1:15" x14ac:dyDescent="0.2">
      <c r="A6" s="50" t="s">
        <v>81</v>
      </c>
      <c r="B6" s="78" t="s">
        <v>110</v>
      </c>
      <c r="C6" s="74" t="s">
        <v>88</v>
      </c>
      <c r="D6" t="s">
        <v>7</v>
      </c>
      <c r="E6" s="78" t="s">
        <v>8</v>
      </c>
      <c r="F6" s="78">
        <v>2.8206290410840077E-8</v>
      </c>
      <c r="G6" s="78" t="s">
        <v>67</v>
      </c>
      <c r="H6" s="78" t="s">
        <v>68</v>
      </c>
      <c r="I6" s="78" t="s">
        <v>69</v>
      </c>
      <c r="J6" s="78" t="s">
        <v>62</v>
      </c>
      <c r="K6" s="78"/>
      <c r="L6" s="78" t="s">
        <v>70</v>
      </c>
      <c r="O6" s="78"/>
    </row>
    <row r="7" spans="1:15" x14ac:dyDescent="0.2">
      <c r="A7" s="50" t="s">
        <v>81</v>
      </c>
      <c r="B7" s="78" t="s">
        <v>110</v>
      </c>
      <c r="C7" s="74" t="s">
        <v>88</v>
      </c>
      <c r="D7" t="s">
        <v>7</v>
      </c>
      <c r="E7" s="78" t="s">
        <v>12</v>
      </c>
      <c r="F7" s="78">
        <v>8.9376552748064714E-8</v>
      </c>
      <c r="G7" s="78" t="s">
        <v>67</v>
      </c>
      <c r="H7" s="78" t="s">
        <v>68</v>
      </c>
      <c r="I7" s="78" t="s">
        <v>69</v>
      </c>
      <c r="J7" s="78" t="s">
        <v>62</v>
      </c>
      <c r="K7" s="78"/>
      <c r="L7" s="78" t="s">
        <v>70</v>
      </c>
    </row>
    <row r="8" spans="1:15" x14ac:dyDescent="0.2">
      <c r="A8" s="50" t="s">
        <v>81</v>
      </c>
      <c r="B8" s="78" t="s">
        <v>110</v>
      </c>
      <c r="C8" s="74" t="s">
        <v>88</v>
      </c>
      <c r="D8" t="s">
        <v>7</v>
      </c>
      <c r="E8" s="78" t="s">
        <v>13</v>
      </c>
      <c r="F8" s="78">
        <v>1.7507641251921361E-7</v>
      </c>
      <c r="G8" s="78" t="s">
        <v>67</v>
      </c>
      <c r="H8" s="78" t="s">
        <v>68</v>
      </c>
      <c r="I8" s="78" t="s">
        <v>69</v>
      </c>
      <c r="J8" s="78" t="s">
        <v>62</v>
      </c>
      <c r="K8" s="78"/>
      <c r="L8" s="78" t="s">
        <v>70</v>
      </c>
    </row>
    <row r="9" spans="1:15" x14ac:dyDescent="0.2">
      <c r="A9" s="50" t="s">
        <v>81</v>
      </c>
      <c r="B9" s="78" t="s">
        <v>110</v>
      </c>
      <c r="C9" s="74" t="s">
        <v>88</v>
      </c>
      <c r="D9" t="s">
        <v>7</v>
      </c>
      <c r="E9" s="78" t="s">
        <v>14</v>
      </c>
      <c r="F9" s="78">
        <v>3.1446641325577454E-8</v>
      </c>
      <c r="G9" s="78" t="s">
        <v>67</v>
      </c>
      <c r="H9" s="78" t="s">
        <v>68</v>
      </c>
      <c r="I9" s="78" t="s">
        <v>69</v>
      </c>
      <c r="J9" s="78" t="s">
        <v>62</v>
      </c>
      <c r="K9" s="78"/>
      <c r="L9" s="78" t="s">
        <v>70</v>
      </c>
    </row>
    <row r="10" spans="1:15" x14ac:dyDescent="0.2">
      <c r="A10" s="50" t="s">
        <v>81</v>
      </c>
      <c r="B10" s="78" t="s">
        <v>110</v>
      </c>
      <c r="C10" s="74" t="s">
        <v>88</v>
      </c>
      <c r="D10" t="s">
        <v>7</v>
      </c>
      <c r="E10" s="78" t="s">
        <v>15</v>
      </c>
      <c r="F10" s="78">
        <v>1.3625242240984163E-8</v>
      </c>
      <c r="G10" s="78" t="s">
        <v>67</v>
      </c>
      <c r="H10" s="78" t="s">
        <v>68</v>
      </c>
      <c r="I10" s="78" t="s">
        <v>69</v>
      </c>
      <c r="J10" s="78" t="s">
        <v>62</v>
      </c>
      <c r="K10" s="78"/>
      <c r="L10" s="78" t="s">
        <v>70</v>
      </c>
    </row>
    <row r="11" spans="1:15" x14ac:dyDescent="0.2">
      <c r="A11" s="50" t="s">
        <v>81</v>
      </c>
      <c r="B11" s="78" t="s">
        <v>110</v>
      </c>
      <c r="C11" s="74" t="s">
        <v>88</v>
      </c>
      <c r="D11" t="s">
        <v>7</v>
      </c>
      <c r="E11" s="78" t="s">
        <v>16</v>
      </c>
      <c r="F11" s="78">
        <v>4.3058806631149792E-7</v>
      </c>
      <c r="G11" s="78" t="s">
        <v>67</v>
      </c>
      <c r="H11" s="78" t="s">
        <v>68</v>
      </c>
      <c r="I11" s="78" t="s">
        <v>69</v>
      </c>
      <c r="J11" s="78" t="s">
        <v>62</v>
      </c>
      <c r="K11" s="78"/>
      <c r="L11" s="78" t="s">
        <v>70</v>
      </c>
    </row>
    <row r="12" spans="1:15" x14ac:dyDescent="0.2">
      <c r="A12" s="50" t="s">
        <v>81</v>
      </c>
      <c r="B12" s="78" t="s">
        <v>110</v>
      </c>
      <c r="C12" s="74" t="s">
        <v>88</v>
      </c>
      <c r="D12" t="s">
        <v>7</v>
      </c>
      <c r="E12" s="78" t="s">
        <v>17</v>
      </c>
      <c r="F12" s="78">
        <v>1.1190156232607934E-9</v>
      </c>
      <c r="G12" s="78" t="s">
        <v>67</v>
      </c>
      <c r="H12" s="78" t="s">
        <v>68</v>
      </c>
      <c r="I12" s="78" t="s">
        <v>69</v>
      </c>
      <c r="J12" s="78" t="s">
        <v>62</v>
      </c>
      <c r="K12" s="78"/>
      <c r="L12" s="78" t="s">
        <v>70</v>
      </c>
    </row>
    <row r="13" spans="1:15" x14ac:dyDescent="0.2">
      <c r="A13" s="50" t="s">
        <v>81</v>
      </c>
      <c r="B13" s="78" t="s">
        <v>110</v>
      </c>
      <c r="C13" s="74" t="s">
        <v>88</v>
      </c>
      <c r="D13" t="s">
        <v>7</v>
      </c>
      <c r="E13" s="78" t="s">
        <v>18</v>
      </c>
      <c r="F13" s="78">
        <v>2.6414531857520336E-9</v>
      </c>
      <c r="G13" s="78" t="s">
        <v>67</v>
      </c>
      <c r="H13" s="78" t="s">
        <v>68</v>
      </c>
      <c r="I13" s="78" t="s">
        <v>69</v>
      </c>
      <c r="J13" s="78" t="s">
        <v>62</v>
      </c>
      <c r="K13" s="78"/>
      <c r="L13" s="78" t="s">
        <v>70</v>
      </c>
    </row>
    <row r="14" spans="1:15" x14ac:dyDescent="0.2">
      <c r="A14" s="50" t="s">
        <v>81</v>
      </c>
      <c r="B14" s="78" t="s">
        <v>110</v>
      </c>
      <c r="C14" s="74" t="s">
        <v>88</v>
      </c>
      <c r="D14" t="s">
        <v>7</v>
      </c>
      <c r="E14" s="78" t="s">
        <v>79</v>
      </c>
      <c r="F14" s="78">
        <v>4.9489041995574316E-7</v>
      </c>
      <c r="G14" s="78" t="s">
        <v>67</v>
      </c>
      <c r="H14" s="78" t="s">
        <v>68</v>
      </c>
      <c r="I14" s="78" t="s">
        <v>69</v>
      </c>
      <c r="J14" s="78" t="s">
        <v>62</v>
      </c>
      <c r="K14" s="78"/>
      <c r="L14" s="78" t="s">
        <v>70</v>
      </c>
    </row>
    <row r="15" spans="1:15" x14ac:dyDescent="0.2">
      <c r="A15" s="50" t="s">
        <v>81</v>
      </c>
      <c r="B15" s="78" t="s">
        <v>110</v>
      </c>
      <c r="C15" s="74" t="s">
        <v>88</v>
      </c>
      <c r="D15" t="s">
        <v>7</v>
      </c>
      <c r="E15" s="78" t="s">
        <v>20</v>
      </c>
      <c r="F15" s="78">
        <v>3.9100524417213896E-9</v>
      </c>
      <c r="G15" s="78" t="s">
        <v>67</v>
      </c>
      <c r="H15" s="78" t="s">
        <v>68</v>
      </c>
      <c r="I15" s="78" t="s">
        <v>69</v>
      </c>
      <c r="J15" s="78" t="s">
        <v>62</v>
      </c>
      <c r="K15" s="78"/>
      <c r="L15" s="78" t="s">
        <v>70</v>
      </c>
    </row>
    <row r="16" spans="1:15" x14ac:dyDescent="0.2">
      <c r="A16" s="50" t="s">
        <v>81</v>
      </c>
      <c r="B16" s="78" t="s">
        <v>110</v>
      </c>
      <c r="C16" s="74" t="s">
        <v>88</v>
      </c>
      <c r="D16" t="s">
        <v>7</v>
      </c>
      <c r="E16" s="78" t="s">
        <v>21</v>
      </c>
      <c r="F16" s="78">
        <v>2.495123280183317E-4</v>
      </c>
      <c r="G16" s="78" t="s">
        <v>67</v>
      </c>
      <c r="H16" s="78" t="s">
        <v>68</v>
      </c>
      <c r="I16" s="78" t="s">
        <v>69</v>
      </c>
      <c r="J16" s="78" t="s">
        <v>62</v>
      </c>
      <c r="K16" s="78"/>
      <c r="L16" s="78" t="s">
        <v>99</v>
      </c>
    </row>
    <row r="17" spans="1:12" x14ac:dyDescent="0.2">
      <c r="A17" s="50" t="s">
        <v>81</v>
      </c>
      <c r="B17" s="78" t="s">
        <v>110</v>
      </c>
      <c r="C17" s="74" t="s">
        <v>88</v>
      </c>
      <c r="D17" t="s">
        <v>108</v>
      </c>
      <c r="E17" s="78" t="s">
        <v>8</v>
      </c>
      <c r="F17" s="78">
        <v>7.4171018000791754E-7</v>
      </c>
      <c r="G17" s="78" t="s">
        <v>67</v>
      </c>
      <c r="H17" s="78" t="s">
        <v>68</v>
      </c>
      <c r="I17" s="78" t="s">
        <v>69</v>
      </c>
      <c r="J17" s="78" t="s">
        <v>62</v>
      </c>
      <c r="K17" s="78"/>
      <c r="L17" s="78" t="s">
        <v>71</v>
      </c>
    </row>
    <row r="18" spans="1:12" x14ac:dyDescent="0.2">
      <c r="A18" s="50" t="s">
        <v>81</v>
      </c>
      <c r="B18" s="78" t="s">
        <v>110</v>
      </c>
      <c r="C18" s="74" t="s">
        <v>88</v>
      </c>
      <c r="D18" t="s">
        <v>108</v>
      </c>
      <c r="E18" s="78" t="s">
        <v>12</v>
      </c>
      <c r="F18" s="78">
        <v>5.1228819733974628E-6</v>
      </c>
      <c r="G18" s="78" t="s">
        <v>67</v>
      </c>
      <c r="H18" s="78" t="s">
        <v>68</v>
      </c>
      <c r="I18" s="78" t="s">
        <v>69</v>
      </c>
      <c r="J18" s="78" t="s">
        <v>62</v>
      </c>
      <c r="K18" s="78"/>
      <c r="L18" s="78" t="s">
        <v>71</v>
      </c>
    </row>
    <row r="19" spans="1:12" x14ac:dyDescent="0.2">
      <c r="A19" s="50" t="s">
        <v>81</v>
      </c>
      <c r="B19" s="78" t="s">
        <v>110</v>
      </c>
      <c r="C19" s="74" t="s">
        <v>88</v>
      </c>
      <c r="D19" t="s">
        <v>108</v>
      </c>
      <c r="E19" s="78" t="s">
        <v>13</v>
      </c>
      <c r="F19" s="78">
        <v>4.7755861110544826E-6</v>
      </c>
      <c r="G19" s="78" t="s">
        <v>67</v>
      </c>
      <c r="H19" s="78" t="s">
        <v>68</v>
      </c>
      <c r="I19" s="78" t="s">
        <v>69</v>
      </c>
      <c r="J19" s="78" t="s">
        <v>62</v>
      </c>
      <c r="K19" s="78"/>
      <c r="L19" s="78" t="s">
        <v>71</v>
      </c>
    </row>
    <row r="20" spans="1:12" x14ac:dyDescent="0.2">
      <c r="A20" s="50" t="s">
        <v>81</v>
      </c>
      <c r="B20" s="78" t="s">
        <v>110</v>
      </c>
      <c r="C20" s="74" t="s">
        <v>88</v>
      </c>
      <c r="D20" t="s">
        <v>108</v>
      </c>
      <c r="E20" s="78" t="s">
        <v>14</v>
      </c>
      <c r="F20" s="78">
        <v>3.985952938588921E-7</v>
      </c>
      <c r="G20" s="78" t="s">
        <v>67</v>
      </c>
      <c r="H20" s="78" t="s">
        <v>68</v>
      </c>
      <c r="I20" s="78" t="s">
        <v>69</v>
      </c>
      <c r="J20" s="78" t="s">
        <v>62</v>
      </c>
      <c r="K20" s="78"/>
      <c r="L20" s="78" t="s">
        <v>71</v>
      </c>
    </row>
    <row r="21" spans="1:12" x14ac:dyDescent="0.2">
      <c r="A21" s="50" t="s">
        <v>81</v>
      </c>
      <c r="B21" s="78" t="s">
        <v>110</v>
      </c>
      <c r="C21" s="74" t="s">
        <v>88</v>
      </c>
      <c r="D21" t="s">
        <v>108</v>
      </c>
      <c r="E21" s="78" t="s">
        <v>15</v>
      </c>
      <c r="F21" s="78">
        <v>3.7662467898748739E-7</v>
      </c>
      <c r="G21" s="78" t="s">
        <v>67</v>
      </c>
      <c r="H21" s="78" t="s">
        <v>68</v>
      </c>
      <c r="I21" s="78" t="s">
        <v>69</v>
      </c>
      <c r="J21" s="78" t="s">
        <v>62</v>
      </c>
      <c r="K21" s="78"/>
      <c r="L21" s="78" t="s">
        <v>71</v>
      </c>
    </row>
    <row r="22" spans="1:12" x14ac:dyDescent="0.2">
      <c r="A22" s="50" t="s">
        <v>81</v>
      </c>
      <c r="B22" s="78" t="s">
        <v>110</v>
      </c>
      <c r="C22" s="74" t="s">
        <v>88</v>
      </c>
      <c r="D22" t="s">
        <v>108</v>
      </c>
      <c r="E22" s="78" t="s">
        <v>16</v>
      </c>
      <c r="F22" s="78">
        <v>1.4766625879793748E-6</v>
      </c>
      <c r="G22" s="78" t="s">
        <v>67</v>
      </c>
      <c r="H22" s="78" t="s">
        <v>68</v>
      </c>
      <c r="I22" s="78" t="s">
        <v>69</v>
      </c>
      <c r="J22" s="78" t="s">
        <v>62</v>
      </c>
      <c r="K22" s="78"/>
      <c r="L22" s="78" t="s">
        <v>71</v>
      </c>
    </row>
    <row r="23" spans="1:12" x14ac:dyDescent="0.2">
      <c r="A23" s="50" t="s">
        <v>81</v>
      </c>
      <c r="B23" s="78" t="s">
        <v>110</v>
      </c>
      <c r="C23" s="74" t="s">
        <v>88</v>
      </c>
      <c r="D23" t="s">
        <v>108</v>
      </c>
      <c r="E23" s="78" t="s">
        <v>17</v>
      </c>
      <c r="F23" s="78">
        <v>2.1844150875175503E-8</v>
      </c>
      <c r="G23" s="78" t="s">
        <v>67</v>
      </c>
      <c r="H23" s="78" t="s">
        <v>68</v>
      </c>
      <c r="I23" s="78" t="s">
        <v>69</v>
      </c>
      <c r="J23" s="78" t="s">
        <v>62</v>
      </c>
      <c r="K23" s="78"/>
      <c r="L23" s="78" t="s">
        <v>71</v>
      </c>
    </row>
    <row r="24" spans="1:12" x14ac:dyDescent="0.2">
      <c r="A24" s="50" t="s">
        <v>81</v>
      </c>
      <c r="B24" s="78" t="s">
        <v>110</v>
      </c>
      <c r="C24" s="74" t="s">
        <v>88</v>
      </c>
      <c r="D24" t="s">
        <v>108</v>
      </c>
      <c r="E24" s="78" t="s">
        <v>18</v>
      </c>
      <c r="F24" s="78">
        <v>2.3825270322355896E-7</v>
      </c>
      <c r="G24" s="78" t="s">
        <v>67</v>
      </c>
      <c r="H24" s="78" t="s">
        <v>68</v>
      </c>
      <c r="I24" s="78" t="s">
        <v>69</v>
      </c>
      <c r="J24" s="78" t="s">
        <v>62</v>
      </c>
      <c r="K24" s="78"/>
      <c r="L24" s="78" t="s">
        <v>71</v>
      </c>
    </row>
    <row r="25" spans="1:12" x14ac:dyDescent="0.2">
      <c r="A25" s="50" t="s">
        <v>81</v>
      </c>
      <c r="B25" s="78" t="s">
        <v>110</v>
      </c>
      <c r="C25" s="74" t="s">
        <v>88</v>
      </c>
      <c r="D25" t="s">
        <v>108</v>
      </c>
      <c r="E25" s="78" t="s">
        <v>79</v>
      </c>
      <c r="F25" s="78">
        <v>1.5444464156070062E-5</v>
      </c>
      <c r="G25" s="78" t="s">
        <v>67</v>
      </c>
      <c r="H25" s="78" t="s">
        <v>68</v>
      </c>
      <c r="I25" s="78" t="s">
        <v>69</v>
      </c>
      <c r="J25" s="78" t="s">
        <v>62</v>
      </c>
      <c r="K25" s="78"/>
      <c r="L25" s="78" t="s">
        <v>71</v>
      </c>
    </row>
    <row r="26" spans="1:12" x14ac:dyDescent="0.2">
      <c r="A26" s="50" t="s">
        <v>81</v>
      </c>
      <c r="B26" s="78" t="s">
        <v>110</v>
      </c>
      <c r="C26" s="74" t="s">
        <v>88</v>
      </c>
      <c r="D26" t="s">
        <v>108</v>
      </c>
      <c r="E26" s="78" t="s">
        <v>20</v>
      </c>
      <c r="F26" s="78">
        <v>2.5247659775822675E-8</v>
      </c>
      <c r="G26" s="78" t="s">
        <v>67</v>
      </c>
      <c r="H26" s="78" t="s">
        <v>68</v>
      </c>
      <c r="I26" s="78" t="s">
        <v>69</v>
      </c>
      <c r="J26" s="78" t="s">
        <v>62</v>
      </c>
      <c r="K26" s="78"/>
      <c r="L26" s="78" t="s">
        <v>71</v>
      </c>
    </row>
    <row r="27" spans="1:12" x14ac:dyDescent="0.2">
      <c r="A27" s="50" t="s">
        <v>81</v>
      </c>
      <c r="B27" s="78" t="s">
        <v>110</v>
      </c>
      <c r="C27" s="74" t="s">
        <v>88</v>
      </c>
      <c r="D27" t="s">
        <v>108</v>
      </c>
      <c r="E27" s="78" t="s">
        <v>21</v>
      </c>
      <c r="F27" s="78">
        <v>6.1078641150326962E-3</v>
      </c>
      <c r="G27" s="78" t="s">
        <v>67</v>
      </c>
      <c r="H27" s="78" t="s">
        <v>68</v>
      </c>
      <c r="I27" s="78" t="s">
        <v>69</v>
      </c>
      <c r="J27" s="78" t="s">
        <v>62</v>
      </c>
      <c r="K27" s="78"/>
      <c r="L27" s="78" t="s">
        <v>86</v>
      </c>
    </row>
    <row r="28" spans="1:12" x14ac:dyDescent="0.2">
      <c r="A28" s="50" t="s">
        <v>81</v>
      </c>
      <c r="B28" s="78" t="s">
        <v>110</v>
      </c>
      <c r="C28" s="74" t="s">
        <v>88</v>
      </c>
      <c r="D28" t="s">
        <v>108</v>
      </c>
      <c r="E28" s="78" t="s">
        <v>83</v>
      </c>
      <c r="F28" s="78">
        <v>2.066667506422988E-5</v>
      </c>
      <c r="G28" s="78" t="s">
        <v>67</v>
      </c>
      <c r="H28" s="78" t="s">
        <v>68</v>
      </c>
      <c r="I28" s="78" t="s">
        <v>69</v>
      </c>
      <c r="J28" s="78" t="s">
        <v>62</v>
      </c>
      <c r="K28" s="78"/>
      <c r="L28" s="78" t="s">
        <v>71</v>
      </c>
    </row>
    <row r="29" spans="1:12" x14ac:dyDescent="0.2">
      <c r="A29" s="50" t="s">
        <v>81</v>
      </c>
      <c r="B29" s="78" t="s">
        <v>110</v>
      </c>
      <c r="C29" s="74" t="s">
        <v>88</v>
      </c>
      <c r="D29" t="s">
        <v>108</v>
      </c>
      <c r="E29" s="78" t="s">
        <v>91</v>
      </c>
      <c r="F29" s="78">
        <v>1.0333337532114944E-4</v>
      </c>
      <c r="G29" s="78" t="s">
        <v>67</v>
      </c>
      <c r="H29" s="78" t="s">
        <v>68</v>
      </c>
      <c r="I29" s="78" t="s">
        <v>69</v>
      </c>
      <c r="J29" s="78" t="s">
        <v>62</v>
      </c>
      <c r="K29" s="78"/>
      <c r="L29" s="78" t="s">
        <v>71</v>
      </c>
    </row>
    <row r="30" spans="1:12" x14ac:dyDescent="0.2">
      <c r="A30" s="50" t="s">
        <v>82</v>
      </c>
      <c r="B30" s="78" t="s">
        <v>110</v>
      </c>
      <c r="C30" s="74" t="s">
        <v>88</v>
      </c>
      <c r="D30" t="s">
        <v>96</v>
      </c>
      <c r="E30" s="78" t="s">
        <v>96</v>
      </c>
      <c r="F30" s="78">
        <v>1.0010050251256282</v>
      </c>
      <c r="G30" s="78" t="s">
        <v>63</v>
      </c>
      <c r="H30" s="78" t="s">
        <v>64</v>
      </c>
      <c r="I30" s="78" t="s">
        <v>65</v>
      </c>
      <c r="J30" s="78" t="s">
        <v>62</v>
      </c>
      <c r="K30" s="78" t="s">
        <v>97</v>
      </c>
      <c r="L30" s="78" t="s">
        <v>95</v>
      </c>
    </row>
    <row r="31" spans="1:12" x14ac:dyDescent="0.2">
      <c r="A31" s="50" t="s">
        <v>82</v>
      </c>
      <c r="B31" s="78" t="s">
        <v>110</v>
      </c>
      <c r="C31" s="74" t="s">
        <v>88</v>
      </c>
      <c r="D31" t="s">
        <v>102</v>
      </c>
      <c r="E31" s="78" t="s">
        <v>102</v>
      </c>
      <c r="F31" s="78">
        <v>9.6923076923076792E-2</v>
      </c>
      <c r="G31" s="78" t="s">
        <v>63</v>
      </c>
      <c r="H31" s="78" t="s">
        <v>64</v>
      </c>
      <c r="I31" s="78" t="s">
        <v>65</v>
      </c>
      <c r="J31" s="78" t="s">
        <v>62</v>
      </c>
      <c r="K31" s="78"/>
      <c r="L31" s="78" t="s">
        <v>104</v>
      </c>
    </row>
    <row r="32" spans="1:12" x14ac:dyDescent="0.2">
      <c r="A32" s="50" t="s">
        <v>82</v>
      </c>
      <c r="B32" s="78" t="s">
        <v>110</v>
      </c>
      <c r="C32" s="74" t="s">
        <v>88</v>
      </c>
      <c r="D32" t="s">
        <v>7</v>
      </c>
      <c r="E32" s="78" t="s">
        <v>7</v>
      </c>
      <c r="F32" s="78">
        <v>1.9780219780219754E-3</v>
      </c>
      <c r="G32" s="78" t="s">
        <v>63</v>
      </c>
      <c r="H32" s="78" t="s">
        <v>64</v>
      </c>
      <c r="I32" s="78" t="s">
        <v>65</v>
      </c>
      <c r="J32" s="78" t="s">
        <v>62</v>
      </c>
      <c r="K32" s="78"/>
      <c r="L32" s="78" t="s">
        <v>98</v>
      </c>
    </row>
    <row r="33" spans="1:12" x14ac:dyDescent="0.2">
      <c r="A33" s="50" t="s">
        <v>82</v>
      </c>
      <c r="B33" s="78" t="s">
        <v>110</v>
      </c>
      <c r="C33" s="74" t="s">
        <v>88</v>
      </c>
      <c r="D33" t="s">
        <v>103</v>
      </c>
      <c r="E33" s="78" t="s">
        <v>103</v>
      </c>
      <c r="F33" s="78">
        <v>1.0050251256281406E-3</v>
      </c>
      <c r="G33" s="78" t="s">
        <v>63</v>
      </c>
      <c r="H33" s="78" t="s">
        <v>64</v>
      </c>
      <c r="I33" s="78" t="s">
        <v>65</v>
      </c>
      <c r="J33" s="78" t="s">
        <v>62</v>
      </c>
      <c r="K33" s="78"/>
      <c r="L33" s="78" t="s">
        <v>105</v>
      </c>
    </row>
    <row r="34" spans="1:12" x14ac:dyDescent="0.2">
      <c r="A34" s="50" t="s">
        <v>82</v>
      </c>
      <c r="B34" s="78" t="s">
        <v>110</v>
      </c>
      <c r="C34" s="74" t="s">
        <v>88</v>
      </c>
      <c r="D34" t="s">
        <v>7</v>
      </c>
      <c r="E34" s="78" t="s">
        <v>8</v>
      </c>
      <c r="F34" s="78">
        <v>2.8206290410840077E-8</v>
      </c>
      <c r="G34" s="78" t="s">
        <v>67</v>
      </c>
      <c r="H34" s="78" t="s">
        <v>68</v>
      </c>
      <c r="I34" s="78" t="s">
        <v>69</v>
      </c>
      <c r="J34" s="78" t="s">
        <v>62</v>
      </c>
      <c r="K34" s="78"/>
      <c r="L34" s="78" t="s">
        <v>70</v>
      </c>
    </row>
    <row r="35" spans="1:12" x14ac:dyDescent="0.2">
      <c r="A35" s="50" t="s">
        <v>82</v>
      </c>
      <c r="B35" s="78" t="s">
        <v>110</v>
      </c>
      <c r="C35" s="74" t="s">
        <v>88</v>
      </c>
      <c r="D35" t="s">
        <v>7</v>
      </c>
      <c r="E35" s="78" t="s">
        <v>12</v>
      </c>
      <c r="F35" s="78">
        <v>8.9376552748064714E-8</v>
      </c>
      <c r="G35" s="78" t="s">
        <v>67</v>
      </c>
      <c r="H35" s="78" t="s">
        <v>68</v>
      </c>
      <c r="I35" s="78" t="s">
        <v>69</v>
      </c>
      <c r="J35" s="78" t="s">
        <v>62</v>
      </c>
      <c r="K35" s="78"/>
      <c r="L35" s="78" t="s">
        <v>70</v>
      </c>
    </row>
    <row r="36" spans="1:12" x14ac:dyDescent="0.2">
      <c r="A36" s="50" t="s">
        <v>82</v>
      </c>
      <c r="B36" s="78" t="s">
        <v>110</v>
      </c>
      <c r="C36" s="74" t="s">
        <v>88</v>
      </c>
      <c r="D36" t="s">
        <v>7</v>
      </c>
      <c r="E36" s="78" t="s">
        <v>13</v>
      </c>
      <c r="F36" s="78">
        <v>1.7507641251921361E-7</v>
      </c>
      <c r="G36" s="78" t="s">
        <v>67</v>
      </c>
      <c r="H36" s="78" t="s">
        <v>68</v>
      </c>
      <c r="I36" s="78" t="s">
        <v>69</v>
      </c>
      <c r="J36" s="78" t="s">
        <v>62</v>
      </c>
      <c r="K36" s="78"/>
      <c r="L36" s="78" t="s">
        <v>70</v>
      </c>
    </row>
    <row r="37" spans="1:12" x14ac:dyDescent="0.2">
      <c r="A37" s="50" t="s">
        <v>82</v>
      </c>
      <c r="B37" s="78" t="s">
        <v>110</v>
      </c>
      <c r="C37" s="74" t="s">
        <v>88</v>
      </c>
      <c r="D37" t="s">
        <v>7</v>
      </c>
      <c r="E37" s="78" t="s">
        <v>14</v>
      </c>
      <c r="F37" s="78">
        <v>3.1446641325577454E-8</v>
      </c>
      <c r="G37" s="78" t="s">
        <v>67</v>
      </c>
      <c r="H37" s="78" t="s">
        <v>68</v>
      </c>
      <c r="I37" s="78" t="s">
        <v>69</v>
      </c>
      <c r="J37" s="78" t="s">
        <v>62</v>
      </c>
      <c r="K37" s="78"/>
      <c r="L37" s="78" t="s">
        <v>70</v>
      </c>
    </row>
    <row r="38" spans="1:12" x14ac:dyDescent="0.2">
      <c r="A38" s="50" t="s">
        <v>82</v>
      </c>
      <c r="B38" s="78" t="s">
        <v>110</v>
      </c>
      <c r="C38" s="74" t="s">
        <v>88</v>
      </c>
      <c r="D38" t="s">
        <v>7</v>
      </c>
      <c r="E38" s="78" t="s">
        <v>15</v>
      </c>
      <c r="F38" s="78">
        <v>1.3625242240984163E-8</v>
      </c>
      <c r="G38" s="78" t="s">
        <v>67</v>
      </c>
      <c r="H38" s="78" t="s">
        <v>68</v>
      </c>
      <c r="I38" s="78" t="s">
        <v>69</v>
      </c>
      <c r="J38" s="78" t="s">
        <v>62</v>
      </c>
      <c r="K38" s="78"/>
      <c r="L38" s="78" t="s">
        <v>70</v>
      </c>
    </row>
    <row r="39" spans="1:12" x14ac:dyDescent="0.2">
      <c r="A39" s="50" t="s">
        <v>82</v>
      </c>
      <c r="B39" s="78" t="s">
        <v>110</v>
      </c>
      <c r="C39" s="74" t="s">
        <v>88</v>
      </c>
      <c r="D39" t="s">
        <v>7</v>
      </c>
      <c r="E39" s="78" t="s">
        <v>16</v>
      </c>
      <c r="F39" s="78">
        <v>4.3058806631149792E-7</v>
      </c>
      <c r="G39" s="78" t="s">
        <v>67</v>
      </c>
      <c r="H39" s="78" t="s">
        <v>68</v>
      </c>
      <c r="I39" s="78" t="s">
        <v>69</v>
      </c>
      <c r="J39" s="78" t="s">
        <v>62</v>
      </c>
      <c r="K39" s="78"/>
      <c r="L39" s="78" t="s">
        <v>70</v>
      </c>
    </row>
    <row r="40" spans="1:12" x14ac:dyDescent="0.2">
      <c r="A40" s="50" t="s">
        <v>82</v>
      </c>
      <c r="B40" s="78" t="s">
        <v>110</v>
      </c>
      <c r="C40" s="74" t="s">
        <v>88</v>
      </c>
      <c r="D40" t="s">
        <v>7</v>
      </c>
      <c r="E40" s="78" t="s">
        <v>17</v>
      </c>
      <c r="F40" s="78">
        <v>1.1190156232607934E-9</v>
      </c>
      <c r="G40" s="78" t="s">
        <v>67</v>
      </c>
      <c r="H40" s="78" t="s">
        <v>68</v>
      </c>
      <c r="I40" s="78" t="s">
        <v>69</v>
      </c>
      <c r="J40" s="78" t="s">
        <v>62</v>
      </c>
      <c r="K40" s="78"/>
      <c r="L40" s="78" t="s">
        <v>70</v>
      </c>
    </row>
    <row r="41" spans="1:12" x14ac:dyDescent="0.2">
      <c r="A41" s="50" t="s">
        <v>82</v>
      </c>
      <c r="B41" s="78" t="s">
        <v>110</v>
      </c>
      <c r="C41" s="74" t="s">
        <v>88</v>
      </c>
      <c r="D41" t="s">
        <v>7</v>
      </c>
      <c r="E41" s="78" t="s">
        <v>18</v>
      </c>
      <c r="F41" s="78">
        <v>2.6414531857520336E-9</v>
      </c>
      <c r="G41" s="78" t="s">
        <v>67</v>
      </c>
      <c r="H41" s="78" t="s">
        <v>68</v>
      </c>
      <c r="I41" s="78" t="s">
        <v>69</v>
      </c>
      <c r="J41" s="78" t="s">
        <v>62</v>
      </c>
      <c r="K41" s="78"/>
      <c r="L41" s="78" t="s">
        <v>70</v>
      </c>
    </row>
    <row r="42" spans="1:12" x14ac:dyDescent="0.2">
      <c r="A42" s="50" t="s">
        <v>82</v>
      </c>
      <c r="B42" s="78" t="s">
        <v>110</v>
      </c>
      <c r="C42" s="74" t="s">
        <v>88</v>
      </c>
      <c r="D42" t="s">
        <v>7</v>
      </c>
      <c r="E42" s="78" t="s">
        <v>79</v>
      </c>
      <c r="F42" s="78">
        <v>4.9489041995574316E-7</v>
      </c>
      <c r="G42" s="78" t="s">
        <v>67</v>
      </c>
      <c r="H42" s="78" t="s">
        <v>68</v>
      </c>
      <c r="I42" s="78" t="s">
        <v>69</v>
      </c>
      <c r="J42" s="78" t="s">
        <v>62</v>
      </c>
      <c r="K42" s="78"/>
      <c r="L42" s="78" t="s">
        <v>70</v>
      </c>
    </row>
    <row r="43" spans="1:12" x14ac:dyDescent="0.2">
      <c r="A43" s="50" t="s">
        <v>82</v>
      </c>
      <c r="B43" s="78" t="s">
        <v>110</v>
      </c>
      <c r="C43" s="74" t="s">
        <v>88</v>
      </c>
      <c r="D43" t="s">
        <v>7</v>
      </c>
      <c r="E43" s="78" t="s">
        <v>20</v>
      </c>
      <c r="F43" s="78">
        <v>3.9100524417213896E-9</v>
      </c>
      <c r="G43" s="78" t="s">
        <v>67</v>
      </c>
      <c r="H43" s="78" t="s">
        <v>68</v>
      </c>
      <c r="I43" s="78" t="s">
        <v>69</v>
      </c>
      <c r="J43" s="78" t="s">
        <v>62</v>
      </c>
      <c r="K43" s="78"/>
      <c r="L43" s="78" t="s">
        <v>70</v>
      </c>
    </row>
    <row r="44" spans="1:12" x14ac:dyDescent="0.2">
      <c r="A44" s="50" t="s">
        <v>82</v>
      </c>
      <c r="B44" s="78" t="s">
        <v>110</v>
      </c>
      <c r="C44" s="74" t="s">
        <v>88</v>
      </c>
      <c r="D44" t="s">
        <v>7</v>
      </c>
      <c r="E44" s="78" t="s">
        <v>21</v>
      </c>
      <c r="F44" s="78">
        <v>2.495123280183317E-4</v>
      </c>
      <c r="G44" s="78" t="s">
        <v>67</v>
      </c>
      <c r="H44" s="78" t="s">
        <v>68</v>
      </c>
      <c r="I44" s="78" t="s">
        <v>69</v>
      </c>
      <c r="J44" s="78" t="s">
        <v>62</v>
      </c>
      <c r="K44" s="78"/>
      <c r="L44" s="78" t="s">
        <v>99</v>
      </c>
    </row>
    <row r="45" spans="1:12" x14ac:dyDescent="0.2">
      <c r="A45" s="50" t="s">
        <v>82</v>
      </c>
      <c r="B45" s="78" t="s">
        <v>110</v>
      </c>
      <c r="C45" s="74" t="s">
        <v>88</v>
      </c>
      <c r="D45" t="s">
        <v>108</v>
      </c>
      <c r="E45" s="78" t="s">
        <v>8</v>
      </c>
      <c r="F45" s="78">
        <v>7.4174947848924278E-7</v>
      </c>
      <c r="G45" s="78" t="s">
        <v>67</v>
      </c>
      <c r="H45" s="78" t="s">
        <v>68</v>
      </c>
      <c r="I45" s="78" t="s">
        <v>69</v>
      </c>
      <c r="J45" s="78" t="s">
        <v>62</v>
      </c>
      <c r="K45" s="78"/>
      <c r="L45" s="78" t="s">
        <v>71</v>
      </c>
    </row>
    <row r="46" spans="1:12" x14ac:dyDescent="0.2">
      <c r="A46" s="50" t="s">
        <v>82</v>
      </c>
      <c r="B46" s="78" t="s">
        <v>110</v>
      </c>
      <c r="C46" s="74" t="s">
        <v>88</v>
      </c>
      <c r="D46" t="s">
        <v>108</v>
      </c>
      <c r="E46" s="78" t="s">
        <v>12</v>
      </c>
      <c r="F46" s="78">
        <v>5.122955619485388E-6</v>
      </c>
      <c r="G46" s="78" t="s">
        <v>67</v>
      </c>
      <c r="H46" s="78" t="s">
        <v>68</v>
      </c>
      <c r="I46" s="78" t="s">
        <v>69</v>
      </c>
      <c r="J46" s="78" t="s">
        <v>62</v>
      </c>
      <c r="K46" s="78"/>
      <c r="L46" s="78" t="s">
        <v>71</v>
      </c>
    </row>
    <row r="47" spans="1:12" x14ac:dyDescent="0.2">
      <c r="A47" s="50" t="s">
        <v>82</v>
      </c>
      <c r="B47" s="78" t="s">
        <v>110</v>
      </c>
      <c r="C47" s="74" t="s">
        <v>88</v>
      </c>
      <c r="D47" t="s">
        <v>108</v>
      </c>
      <c r="E47" s="78" t="s">
        <v>13</v>
      </c>
      <c r="F47" s="78">
        <v>4.7756862745434689E-6</v>
      </c>
      <c r="G47" s="78" t="s">
        <v>67</v>
      </c>
      <c r="H47" s="78" t="s">
        <v>68</v>
      </c>
      <c r="I47" s="78" t="s">
        <v>69</v>
      </c>
      <c r="J47" s="78" t="s">
        <v>62</v>
      </c>
      <c r="K47" s="78"/>
      <c r="L47" s="78" t="s">
        <v>71</v>
      </c>
    </row>
    <row r="48" spans="1:12" x14ac:dyDescent="0.2">
      <c r="A48" s="50" t="s">
        <v>82</v>
      </c>
      <c r="B48" s="78" t="s">
        <v>110</v>
      </c>
      <c r="C48" s="74" t="s">
        <v>88</v>
      </c>
      <c r="D48" t="s">
        <v>108</v>
      </c>
      <c r="E48" s="78" t="s">
        <v>14</v>
      </c>
      <c r="F48" s="78">
        <v>3.9859784743882856E-7</v>
      </c>
      <c r="G48" s="78" t="s">
        <v>67</v>
      </c>
      <c r="H48" s="78" t="s">
        <v>68</v>
      </c>
      <c r="I48" s="78" t="s">
        <v>69</v>
      </c>
      <c r="J48" s="78" t="s">
        <v>62</v>
      </c>
      <c r="K48" s="78"/>
      <c r="L48" s="78" t="s">
        <v>71</v>
      </c>
    </row>
    <row r="49" spans="1:12" x14ac:dyDescent="0.2">
      <c r="A49" s="50" t="s">
        <v>82</v>
      </c>
      <c r="B49" s="78" t="s">
        <v>110</v>
      </c>
      <c r="C49" s="74" t="s">
        <v>88</v>
      </c>
      <c r="D49" t="s">
        <v>108</v>
      </c>
      <c r="E49" s="78" t="s">
        <v>15</v>
      </c>
      <c r="F49" s="78">
        <v>3.7662695923197812E-7</v>
      </c>
      <c r="G49" s="78" t="s">
        <v>67</v>
      </c>
      <c r="H49" s="78" t="s">
        <v>68</v>
      </c>
      <c r="I49" s="78" t="s">
        <v>69</v>
      </c>
      <c r="J49" s="78" t="s">
        <v>62</v>
      </c>
      <c r="K49" s="78"/>
      <c r="L49" s="78" t="s">
        <v>71</v>
      </c>
    </row>
    <row r="50" spans="1:12" x14ac:dyDescent="0.2">
      <c r="A50" s="50" t="s">
        <v>82</v>
      </c>
      <c r="B50" s="78" t="s">
        <v>110</v>
      </c>
      <c r="C50" s="74" t="s">
        <v>88</v>
      </c>
      <c r="D50" t="s">
        <v>108</v>
      </c>
      <c r="E50" s="78" t="s">
        <v>16</v>
      </c>
      <c r="F50" s="78">
        <v>1.4767303909202898E-6</v>
      </c>
      <c r="G50" s="78" t="s">
        <v>67</v>
      </c>
      <c r="H50" s="78" t="s">
        <v>68</v>
      </c>
      <c r="I50" s="78" t="s">
        <v>69</v>
      </c>
      <c r="J50" s="78" t="s">
        <v>62</v>
      </c>
      <c r="K50" s="78"/>
      <c r="L50" s="78" t="s">
        <v>71</v>
      </c>
    </row>
    <row r="51" spans="1:12" x14ac:dyDescent="0.2">
      <c r="A51" s="50" t="s">
        <v>82</v>
      </c>
      <c r="B51" s="78" t="s">
        <v>110</v>
      </c>
      <c r="C51" s="74" t="s">
        <v>88</v>
      </c>
      <c r="D51" t="s">
        <v>108</v>
      </c>
      <c r="E51" s="78" t="s">
        <v>17</v>
      </c>
      <c r="F51" s="78">
        <v>2.1844892101956334E-8</v>
      </c>
      <c r="G51" s="78" t="s">
        <v>67</v>
      </c>
      <c r="H51" s="78" t="s">
        <v>68</v>
      </c>
      <c r="I51" s="78" t="s">
        <v>69</v>
      </c>
      <c r="J51" s="78" t="s">
        <v>62</v>
      </c>
      <c r="K51" s="78"/>
      <c r="L51" s="78" t="s">
        <v>71</v>
      </c>
    </row>
    <row r="52" spans="1:12" x14ac:dyDescent="0.2">
      <c r="A52" s="50" t="s">
        <v>82</v>
      </c>
      <c r="B52" s="78" t="s">
        <v>110</v>
      </c>
      <c r="C52" s="74" t="s">
        <v>88</v>
      </c>
      <c r="D52" t="s">
        <v>108</v>
      </c>
      <c r="E52" s="78" t="s">
        <v>18</v>
      </c>
      <c r="F52" s="78">
        <v>2.3825351223278788E-7</v>
      </c>
      <c r="G52" s="78" t="s">
        <v>67</v>
      </c>
      <c r="H52" s="78" t="s">
        <v>68</v>
      </c>
      <c r="I52" s="78" t="s">
        <v>69</v>
      </c>
      <c r="J52" s="78" t="s">
        <v>62</v>
      </c>
      <c r="K52" s="78"/>
      <c r="L52" s="78" t="s">
        <v>71</v>
      </c>
    </row>
    <row r="53" spans="1:12" x14ac:dyDescent="0.2">
      <c r="A53" s="50" t="s">
        <v>82</v>
      </c>
      <c r="B53" s="78" t="s">
        <v>110</v>
      </c>
      <c r="C53" s="74" t="s">
        <v>88</v>
      </c>
      <c r="D53" t="s">
        <v>108</v>
      </c>
      <c r="E53" s="78" t="s">
        <v>79</v>
      </c>
      <c r="F53" s="78">
        <v>2.3510738052233841E-5</v>
      </c>
      <c r="G53" s="78" t="s">
        <v>67</v>
      </c>
      <c r="H53" s="78" t="s">
        <v>68</v>
      </c>
      <c r="I53" s="78" t="s">
        <v>69</v>
      </c>
      <c r="J53" s="78" t="s">
        <v>62</v>
      </c>
      <c r="K53" s="78"/>
      <c r="L53" s="78" t="s">
        <v>71</v>
      </c>
    </row>
    <row r="54" spans="1:12" x14ac:dyDescent="0.2">
      <c r="A54" s="50" t="s">
        <v>82</v>
      </c>
      <c r="B54" s="78" t="s">
        <v>110</v>
      </c>
      <c r="C54" s="74" t="s">
        <v>88</v>
      </c>
      <c r="D54" t="s">
        <v>108</v>
      </c>
      <c r="E54" s="78" t="s">
        <v>20</v>
      </c>
      <c r="F54" s="78">
        <v>2.5247832245278343E-8</v>
      </c>
      <c r="G54" s="78" t="s">
        <v>67</v>
      </c>
      <c r="H54" s="78" t="s">
        <v>68</v>
      </c>
      <c r="I54" s="78" t="s">
        <v>69</v>
      </c>
      <c r="J54" s="78" t="s">
        <v>62</v>
      </c>
      <c r="K54" s="78"/>
      <c r="L54" s="78" t="s">
        <v>71</v>
      </c>
    </row>
    <row r="55" spans="1:12" x14ac:dyDescent="0.2">
      <c r="A55" s="50" t="s">
        <v>82</v>
      </c>
      <c r="B55" s="78" t="s">
        <v>110</v>
      </c>
      <c r="C55" s="74" t="s">
        <v>88</v>
      </c>
      <c r="D55" t="s">
        <v>108</v>
      </c>
      <c r="E55" s="78" t="s">
        <v>21</v>
      </c>
      <c r="F55" s="78">
        <v>6.1078904015024619E-3</v>
      </c>
      <c r="G55" s="78" t="s">
        <v>67</v>
      </c>
      <c r="H55" s="78" t="s">
        <v>68</v>
      </c>
      <c r="I55" s="78" t="s">
        <v>69</v>
      </c>
      <c r="J55" s="78" t="s">
        <v>62</v>
      </c>
      <c r="K55" s="78"/>
      <c r="L55" s="78" t="s">
        <v>86</v>
      </c>
    </row>
    <row r="56" spans="1:12" x14ac:dyDescent="0.2">
      <c r="A56" s="50" t="s">
        <v>82</v>
      </c>
      <c r="B56" s="78" t="s">
        <v>110</v>
      </c>
      <c r="C56" s="74" t="s">
        <v>88</v>
      </c>
      <c r="D56" t="s">
        <v>108</v>
      </c>
      <c r="E56" s="78" t="s">
        <v>83</v>
      </c>
      <c r="F56" s="78">
        <v>2.066667506422988E-5</v>
      </c>
      <c r="G56" s="78" t="s">
        <v>67</v>
      </c>
      <c r="H56" s="78" t="s">
        <v>68</v>
      </c>
      <c r="I56" s="78" t="s">
        <v>69</v>
      </c>
      <c r="J56" s="78" t="s">
        <v>62</v>
      </c>
      <c r="K56" s="78"/>
      <c r="L56" s="78" t="s">
        <v>71</v>
      </c>
    </row>
    <row r="57" spans="1:12" x14ac:dyDescent="0.2">
      <c r="A57" s="50" t="s">
        <v>82</v>
      </c>
      <c r="B57" s="78" t="s">
        <v>110</v>
      </c>
      <c r="C57" s="74" t="s">
        <v>88</v>
      </c>
      <c r="D57" t="s">
        <v>108</v>
      </c>
      <c r="E57" s="78" t="s">
        <v>91</v>
      </c>
      <c r="F57" s="78">
        <v>1.0333337532114944E-4</v>
      </c>
      <c r="G57" s="78" t="s">
        <v>67</v>
      </c>
      <c r="H57" s="78" t="s">
        <v>68</v>
      </c>
      <c r="I57" s="78" t="s">
        <v>69</v>
      </c>
      <c r="J57" s="78" t="s">
        <v>62</v>
      </c>
      <c r="K57" s="78"/>
      <c r="L57" s="78" t="s">
        <v>71</v>
      </c>
    </row>
    <row r="58" spans="1:12" x14ac:dyDescent="0.2">
      <c r="A58" s="50" t="s">
        <v>81</v>
      </c>
      <c r="B58" s="78" t="s">
        <v>111</v>
      </c>
      <c r="C58" s="74" t="s">
        <v>88</v>
      </c>
      <c r="D58" t="s">
        <v>96</v>
      </c>
      <c r="E58" s="78" t="s">
        <v>96</v>
      </c>
      <c r="F58" s="78">
        <v>1.0010050251256282</v>
      </c>
      <c r="G58" s="78" t="s">
        <v>63</v>
      </c>
      <c r="H58" s="78" t="s">
        <v>64</v>
      </c>
      <c r="I58" s="78" t="s">
        <v>65</v>
      </c>
      <c r="J58" s="78" t="s">
        <v>62</v>
      </c>
      <c r="K58" s="78" t="s">
        <v>97</v>
      </c>
      <c r="L58" s="78" t="s">
        <v>95</v>
      </c>
    </row>
    <row r="59" spans="1:12" x14ac:dyDescent="0.2">
      <c r="A59" s="50" t="s">
        <v>81</v>
      </c>
      <c r="B59" s="78" t="s">
        <v>111</v>
      </c>
      <c r="C59" s="74" t="s">
        <v>88</v>
      </c>
      <c r="D59" t="s">
        <v>102</v>
      </c>
      <c r="E59" s="78" t="s">
        <v>102</v>
      </c>
      <c r="F59" s="78">
        <v>9.6923076923076792E-2</v>
      </c>
      <c r="G59" s="78" t="s">
        <v>63</v>
      </c>
      <c r="H59" s="78" t="s">
        <v>64</v>
      </c>
      <c r="I59" s="78" t="s">
        <v>65</v>
      </c>
      <c r="J59" s="78" t="s">
        <v>62</v>
      </c>
      <c r="K59" s="78"/>
      <c r="L59" s="78" t="s">
        <v>104</v>
      </c>
    </row>
    <row r="60" spans="1:12" x14ac:dyDescent="0.2">
      <c r="A60" s="50" t="s">
        <v>81</v>
      </c>
      <c r="B60" s="78" t="s">
        <v>111</v>
      </c>
      <c r="C60" s="74" t="s">
        <v>88</v>
      </c>
      <c r="D60" t="s">
        <v>7</v>
      </c>
      <c r="E60" s="78" t="s">
        <v>7</v>
      </c>
      <c r="F60" s="78">
        <v>1.9780219780219754E-3</v>
      </c>
      <c r="G60" s="78" t="s">
        <v>63</v>
      </c>
      <c r="H60" s="78" t="s">
        <v>64</v>
      </c>
      <c r="I60" s="78" t="s">
        <v>65</v>
      </c>
      <c r="J60" s="78" t="s">
        <v>62</v>
      </c>
      <c r="K60" s="78"/>
      <c r="L60" s="78" t="s">
        <v>98</v>
      </c>
    </row>
    <row r="61" spans="1:12" x14ac:dyDescent="0.2">
      <c r="A61" s="50" t="s">
        <v>81</v>
      </c>
      <c r="B61" s="78" t="s">
        <v>111</v>
      </c>
      <c r="C61" s="74" t="s">
        <v>88</v>
      </c>
      <c r="D61" t="s">
        <v>103</v>
      </c>
      <c r="E61" s="78" t="s">
        <v>103</v>
      </c>
      <c r="F61" s="78">
        <v>1.0050251256281406E-3</v>
      </c>
      <c r="G61" s="78" t="s">
        <v>63</v>
      </c>
      <c r="H61" s="78" t="s">
        <v>64</v>
      </c>
      <c r="I61" s="78" t="s">
        <v>65</v>
      </c>
      <c r="J61" s="78" t="s">
        <v>62</v>
      </c>
      <c r="K61" s="78"/>
      <c r="L61" s="78" t="s">
        <v>105</v>
      </c>
    </row>
    <row r="62" spans="1:12" x14ac:dyDescent="0.2">
      <c r="A62" s="50" t="s">
        <v>81</v>
      </c>
      <c r="B62" s="78" t="s">
        <v>111</v>
      </c>
      <c r="C62" s="74" t="s">
        <v>88</v>
      </c>
      <c r="D62" t="s">
        <v>7</v>
      </c>
      <c r="E62" s="78" t="s">
        <v>8</v>
      </c>
      <c r="F62" s="78">
        <v>2.8206290410840077E-8</v>
      </c>
      <c r="G62" s="78" t="s">
        <v>67</v>
      </c>
      <c r="H62" s="78" t="s">
        <v>68</v>
      </c>
      <c r="I62" s="78" t="s">
        <v>69</v>
      </c>
      <c r="J62" s="78" t="s">
        <v>62</v>
      </c>
      <c r="K62" s="78"/>
      <c r="L62" s="78" t="s">
        <v>70</v>
      </c>
    </row>
    <row r="63" spans="1:12" x14ac:dyDescent="0.2">
      <c r="A63" s="50" t="s">
        <v>81</v>
      </c>
      <c r="B63" s="78" t="s">
        <v>111</v>
      </c>
      <c r="C63" s="74" t="s">
        <v>88</v>
      </c>
      <c r="D63" t="s">
        <v>7</v>
      </c>
      <c r="E63" s="78" t="s">
        <v>12</v>
      </c>
      <c r="F63" s="78">
        <v>8.9376552748064714E-8</v>
      </c>
      <c r="G63" s="78" t="s">
        <v>67</v>
      </c>
      <c r="H63" s="78" t="s">
        <v>68</v>
      </c>
      <c r="I63" s="78" t="s">
        <v>69</v>
      </c>
      <c r="J63" s="78" t="s">
        <v>62</v>
      </c>
      <c r="K63" s="78"/>
      <c r="L63" s="78" t="s">
        <v>70</v>
      </c>
    </row>
    <row r="64" spans="1:12" x14ac:dyDescent="0.2">
      <c r="A64" s="50" t="s">
        <v>81</v>
      </c>
      <c r="B64" s="78" t="s">
        <v>111</v>
      </c>
      <c r="C64" s="74" t="s">
        <v>88</v>
      </c>
      <c r="D64" t="s">
        <v>7</v>
      </c>
      <c r="E64" s="78" t="s">
        <v>13</v>
      </c>
      <c r="F64" s="78">
        <v>1.7507641251921361E-7</v>
      </c>
      <c r="G64" s="78" t="s">
        <v>67</v>
      </c>
      <c r="H64" s="78" t="s">
        <v>68</v>
      </c>
      <c r="I64" s="78" t="s">
        <v>69</v>
      </c>
      <c r="J64" s="78" t="s">
        <v>62</v>
      </c>
      <c r="K64" s="78"/>
      <c r="L64" s="78" t="s">
        <v>70</v>
      </c>
    </row>
    <row r="65" spans="1:12" x14ac:dyDescent="0.2">
      <c r="A65" s="50" t="s">
        <v>81</v>
      </c>
      <c r="B65" s="78" t="s">
        <v>111</v>
      </c>
      <c r="C65" s="74" t="s">
        <v>88</v>
      </c>
      <c r="D65" t="s">
        <v>7</v>
      </c>
      <c r="E65" s="78" t="s">
        <v>14</v>
      </c>
      <c r="F65" s="78">
        <v>3.1446641325577454E-8</v>
      </c>
      <c r="G65" s="78" t="s">
        <v>67</v>
      </c>
      <c r="H65" s="78" t="s">
        <v>68</v>
      </c>
      <c r="I65" s="78" t="s">
        <v>69</v>
      </c>
      <c r="J65" s="78" t="s">
        <v>62</v>
      </c>
      <c r="K65" s="78"/>
      <c r="L65" s="78" t="s">
        <v>70</v>
      </c>
    </row>
    <row r="66" spans="1:12" x14ac:dyDescent="0.2">
      <c r="A66" s="50" t="s">
        <v>81</v>
      </c>
      <c r="B66" s="78" t="s">
        <v>111</v>
      </c>
      <c r="C66" s="74" t="s">
        <v>88</v>
      </c>
      <c r="D66" t="s">
        <v>7</v>
      </c>
      <c r="E66" s="78" t="s">
        <v>15</v>
      </c>
      <c r="F66" s="78">
        <v>1.3625242240984163E-8</v>
      </c>
      <c r="G66" s="78" t="s">
        <v>67</v>
      </c>
      <c r="H66" s="78" t="s">
        <v>68</v>
      </c>
      <c r="I66" s="78" t="s">
        <v>69</v>
      </c>
      <c r="J66" s="78" t="s">
        <v>62</v>
      </c>
      <c r="K66" s="78"/>
      <c r="L66" s="78" t="s">
        <v>70</v>
      </c>
    </row>
    <row r="67" spans="1:12" x14ac:dyDescent="0.2">
      <c r="A67" s="50" t="s">
        <v>81</v>
      </c>
      <c r="B67" s="78" t="s">
        <v>111</v>
      </c>
      <c r="C67" s="74" t="s">
        <v>88</v>
      </c>
      <c r="D67" t="s">
        <v>7</v>
      </c>
      <c r="E67" s="78" t="s">
        <v>16</v>
      </c>
      <c r="F67" s="78">
        <v>4.3058806631149792E-7</v>
      </c>
      <c r="G67" s="78" t="s">
        <v>67</v>
      </c>
      <c r="H67" s="78" t="s">
        <v>68</v>
      </c>
      <c r="I67" s="78" t="s">
        <v>69</v>
      </c>
      <c r="J67" s="78" t="s">
        <v>62</v>
      </c>
      <c r="K67" s="78"/>
      <c r="L67" s="78" t="s">
        <v>70</v>
      </c>
    </row>
    <row r="68" spans="1:12" x14ac:dyDescent="0.2">
      <c r="A68" s="50" t="s">
        <v>81</v>
      </c>
      <c r="B68" s="78" t="s">
        <v>111</v>
      </c>
      <c r="C68" s="74" t="s">
        <v>88</v>
      </c>
      <c r="D68" t="s">
        <v>7</v>
      </c>
      <c r="E68" s="78" t="s">
        <v>17</v>
      </c>
      <c r="F68" s="78">
        <v>1.1190156232607934E-9</v>
      </c>
      <c r="G68" s="78" t="s">
        <v>67</v>
      </c>
      <c r="H68" s="78" t="s">
        <v>68</v>
      </c>
      <c r="I68" s="78" t="s">
        <v>69</v>
      </c>
      <c r="J68" s="78" t="s">
        <v>62</v>
      </c>
      <c r="K68" s="78"/>
      <c r="L68" s="78" t="s">
        <v>70</v>
      </c>
    </row>
    <row r="69" spans="1:12" x14ac:dyDescent="0.2">
      <c r="A69" s="50" t="s">
        <v>81</v>
      </c>
      <c r="B69" s="78" t="s">
        <v>111</v>
      </c>
      <c r="C69" s="74" t="s">
        <v>88</v>
      </c>
      <c r="D69" t="s">
        <v>7</v>
      </c>
      <c r="E69" s="78" t="s">
        <v>18</v>
      </c>
      <c r="F69" s="78">
        <v>2.6414531857520336E-9</v>
      </c>
      <c r="G69" s="78" t="s">
        <v>67</v>
      </c>
      <c r="H69" s="78" t="s">
        <v>68</v>
      </c>
      <c r="I69" s="78" t="s">
        <v>69</v>
      </c>
      <c r="J69" s="78" t="s">
        <v>62</v>
      </c>
      <c r="K69" s="78"/>
      <c r="L69" s="78" t="s">
        <v>70</v>
      </c>
    </row>
    <row r="70" spans="1:12" x14ac:dyDescent="0.2">
      <c r="A70" s="50" t="s">
        <v>81</v>
      </c>
      <c r="B70" s="78" t="s">
        <v>111</v>
      </c>
      <c r="C70" s="74" t="s">
        <v>88</v>
      </c>
      <c r="D70" t="s">
        <v>7</v>
      </c>
      <c r="E70" s="78" t="s">
        <v>79</v>
      </c>
      <c r="F70" s="78">
        <v>4.9489041995574316E-7</v>
      </c>
      <c r="G70" s="78" t="s">
        <v>67</v>
      </c>
      <c r="H70" s="78" t="s">
        <v>68</v>
      </c>
      <c r="I70" s="78" t="s">
        <v>69</v>
      </c>
      <c r="J70" s="78" t="s">
        <v>62</v>
      </c>
      <c r="K70" s="78"/>
      <c r="L70" s="78" t="s">
        <v>70</v>
      </c>
    </row>
    <row r="71" spans="1:12" x14ac:dyDescent="0.2">
      <c r="A71" s="50" t="s">
        <v>81</v>
      </c>
      <c r="B71" s="78" t="s">
        <v>111</v>
      </c>
      <c r="C71" s="74" t="s">
        <v>88</v>
      </c>
      <c r="D71" t="s">
        <v>7</v>
      </c>
      <c r="E71" s="78" t="s">
        <v>20</v>
      </c>
      <c r="F71" s="78">
        <v>3.9100524417213896E-9</v>
      </c>
      <c r="G71" s="78" t="s">
        <v>67</v>
      </c>
      <c r="H71" s="78" t="s">
        <v>68</v>
      </c>
      <c r="I71" s="78" t="s">
        <v>69</v>
      </c>
      <c r="J71" s="78" t="s">
        <v>62</v>
      </c>
      <c r="K71" s="78"/>
      <c r="L71" s="78" t="s">
        <v>70</v>
      </c>
    </row>
    <row r="72" spans="1:12" x14ac:dyDescent="0.2">
      <c r="A72" s="50" t="s">
        <v>81</v>
      </c>
      <c r="B72" s="78" t="s">
        <v>111</v>
      </c>
      <c r="C72" s="74" t="s">
        <v>88</v>
      </c>
      <c r="D72" t="s">
        <v>7</v>
      </c>
      <c r="E72" s="78" t="s">
        <v>21</v>
      </c>
      <c r="F72" s="78">
        <v>2.495123280183317E-4</v>
      </c>
      <c r="G72" s="78" t="s">
        <v>67</v>
      </c>
      <c r="H72" s="78" t="s">
        <v>68</v>
      </c>
      <c r="I72" s="78" t="s">
        <v>69</v>
      </c>
      <c r="J72" s="78" t="s">
        <v>62</v>
      </c>
      <c r="K72" s="78"/>
      <c r="L72" s="78" t="s">
        <v>99</v>
      </c>
    </row>
    <row r="73" spans="1:12" x14ac:dyDescent="0.2">
      <c r="A73" s="50" t="s">
        <v>81</v>
      </c>
      <c r="B73" s="78" t="s">
        <v>111</v>
      </c>
      <c r="C73" s="74" t="s">
        <v>88</v>
      </c>
      <c r="D73" t="s">
        <v>108</v>
      </c>
      <c r="E73" s="78" t="s">
        <v>8</v>
      </c>
      <c r="F73" s="78">
        <v>8.2713069958052268E-7</v>
      </c>
      <c r="G73" s="78" t="s">
        <v>67</v>
      </c>
      <c r="H73" s="78" t="s">
        <v>68</v>
      </c>
      <c r="I73" s="78" t="s">
        <v>69</v>
      </c>
      <c r="J73" s="78" t="s">
        <v>62</v>
      </c>
      <c r="K73" s="78"/>
      <c r="L73" s="78" t="s">
        <v>71</v>
      </c>
    </row>
    <row r="74" spans="1:12" x14ac:dyDescent="0.2">
      <c r="A74" s="50" t="s">
        <v>81</v>
      </c>
      <c r="B74" s="78" t="s">
        <v>111</v>
      </c>
      <c r="C74" s="74" t="s">
        <v>88</v>
      </c>
      <c r="D74" t="s">
        <v>108</v>
      </c>
      <c r="E74" s="78" t="s">
        <v>12</v>
      </c>
      <c r="F74" s="78">
        <v>5.7348586915353681E-6</v>
      </c>
      <c r="G74" s="78" t="s">
        <v>67</v>
      </c>
      <c r="H74" s="78" t="s">
        <v>68</v>
      </c>
      <c r="I74" s="78" t="s">
        <v>69</v>
      </c>
      <c r="J74" s="78" t="s">
        <v>62</v>
      </c>
      <c r="K74" s="78"/>
      <c r="L74" s="78" t="s">
        <v>71</v>
      </c>
    </row>
    <row r="75" spans="1:12" x14ac:dyDescent="0.2">
      <c r="A75" s="50" t="s">
        <v>81</v>
      </c>
      <c r="B75" s="78" t="s">
        <v>111</v>
      </c>
      <c r="C75" s="74" t="s">
        <v>88</v>
      </c>
      <c r="D75" t="s">
        <v>108</v>
      </c>
      <c r="E75" s="78" t="s">
        <v>13</v>
      </c>
      <c r="F75" s="78">
        <v>4.8860472090254211E-6</v>
      </c>
      <c r="G75" s="78" t="s">
        <v>67</v>
      </c>
      <c r="H75" s="78" t="s">
        <v>68</v>
      </c>
      <c r="I75" s="78" t="s">
        <v>69</v>
      </c>
      <c r="J75" s="78" t="s">
        <v>62</v>
      </c>
      <c r="K75" s="78"/>
      <c r="L75" s="78" t="s">
        <v>71</v>
      </c>
    </row>
    <row r="76" spans="1:12" x14ac:dyDescent="0.2">
      <c r="A76" s="50" t="s">
        <v>81</v>
      </c>
      <c r="B76" s="78" t="s">
        <v>111</v>
      </c>
      <c r="C76" s="74" t="s">
        <v>88</v>
      </c>
      <c r="D76" t="s">
        <v>108</v>
      </c>
      <c r="E76" s="78" t="s">
        <v>14</v>
      </c>
      <c r="F76" s="78">
        <v>4.5079840350491223E-7</v>
      </c>
      <c r="G76" s="78" t="s">
        <v>67</v>
      </c>
      <c r="H76" s="78" t="s">
        <v>68</v>
      </c>
      <c r="I76" s="78" t="s">
        <v>69</v>
      </c>
      <c r="J76" s="78" t="s">
        <v>62</v>
      </c>
      <c r="K76" s="78"/>
      <c r="L76" s="78" t="s">
        <v>71</v>
      </c>
    </row>
    <row r="77" spans="1:12" x14ac:dyDescent="0.2">
      <c r="A77" s="50" t="s">
        <v>81</v>
      </c>
      <c r="B77" s="78" t="s">
        <v>111</v>
      </c>
      <c r="C77" s="74" t="s">
        <v>88</v>
      </c>
      <c r="D77" t="s">
        <v>108</v>
      </c>
      <c r="E77" s="78" t="s">
        <v>15</v>
      </c>
      <c r="F77" s="78">
        <v>4.0229449844676054E-7</v>
      </c>
      <c r="G77" s="78" t="s">
        <v>67</v>
      </c>
      <c r="H77" s="78" t="s">
        <v>68</v>
      </c>
      <c r="I77" s="78" t="s">
        <v>69</v>
      </c>
      <c r="J77" s="78" t="s">
        <v>62</v>
      </c>
      <c r="K77" s="78"/>
      <c r="L77" s="78" t="s">
        <v>71</v>
      </c>
    </row>
    <row r="78" spans="1:12" x14ac:dyDescent="0.2">
      <c r="A78" s="50" t="s">
        <v>81</v>
      </c>
      <c r="B78" s="78" t="s">
        <v>111</v>
      </c>
      <c r="C78" s="74" t="s">
        <v>88</v>
      </c>
      <c r="D78" t="s">
        <v>108</v>
      </c>
      <c r="E78" s="78" t="s">
        <v>16</v>
      </c>
      <c r="F78" s="78">
        <v>1.7735732175182361E-6</v>
      </c>
      <c r="G78" s="78" t="s">
        <v>67</v>
      </c>
      <c r="H78" s="78" t="s">
        <v>68</v>
      </c>
      <c r="I78" s="78" t="s">
        <v>69</v>
      </c>
      <c r="J78" s="78" t="s">
        <v>62</v>
      </c>
      <c r="K78" s="78"/>
      <c r="L78" s="78" t="s">
        <v>71</v>
      </c>
    </row>
    <row r="79" spans="1:12" x14ac:dyDescent="0.2">
      <c r="A79" s="50" t="s">
        <v>81</v>
      </c>
      <c r="B79" s="78" t="s">
        <v>111</v>
      </c>
      <c r="C79" s="74" t="s">
        <v>88</v>
      </c>
      <c r="D79" t="s">
        <v>108</v>
      </c>
      <c r="E79" s="78" t="s">
        <v>17</v>
      </c>
      <c r="F79" s="78">
        <v>2.2473474904521739E-8</v>
      </c>
      <c r="G79" s="78" t="s">
        <v>67</v>
      </c>
      <c r="H79" s="78" t="s">
        <v>68</v>
      </c>
      <c r="I79" s="78" t="s">
        <v>69</v>
      </c>
      <c r="J79" s="78" t="s">
        <v>62</v>
      </c>
      <c r="K79" s="78"/>
      <c r="L79" s="78" t="s">
        <v>71</v>
      </c>
    </row>
    <row r="80" spans="1:12" x14ac:dyDescent="0.2">
      <c r="A80" s="50" t="s">
        <v>81</v>
      </c>
      <c r="B80" s="78" t="s">
        <v>111</v>
      </c>
      <c r="C80" s="74" t="s">
        <v>88</v>
      </c>
      <c r="D80" t="s">
        <v>108</v>
      </c>
      <c r="E80" s="78" t="s">
        <v>18</v>
      </c>
      <c r="F80" s="78">
        <v>2.3971017444079601E-7</v>
      </c>
      <c r="G80" s="78" t="s">
        <v>67</v>
      </c>
      <c r="H80" s="78" t="s">
        <v>68</v>
      </c>
      <c r="I80" s="78" t="s">
        <v>69</v>
      </c>
      <c r="J80" s="78" t="s">
        <v>62</v>
      </c>
      <c r="K80" s="78"/>
      <c r="L80" s="78" t="s">
        <v>71</v>
      </c>
    </row>
    <row r="81" spans="1:12" x14ac:dyDescent="0.2">
      <c r="A81" s="50" t="s">
        <v>81</v>
      </c>
      <c r="B81" s="78" t="s">
        <v>111</v>
      </c>
      <c r="C81" s="74" t="s">
        <v>88</v>
      </c>
      <c r="D81" t="s">
        <v>108</v>
      </c>
      <c r="E81" s="78" t="s">
        <v>79</v>
      </c>
      <c r="F81" s="78">
        <v>1.5613693257851676E-5</v>
      </c>
      <c r="G81" s="78" t="s">
        <v>67</v>
      </c>
      <c r="H81" s="78" t="s">
        <v>68</v>
      </c>
      <c r="I81" s="78" t="s">
        <v>69</v>
      </c>
      <c r="J81" s="78" t="s">
        <v>62</v>
      </c>
      <c r="K81" s="78"/>
      <c r="L81" s="78" t="s">
        <v>71</v>
      </c>
    </row>
    <row r="82" spans="1:12" x14ac:dyDescent="0.2">
      <c r="A82" s="50" t="s">
        <v>81</v>
      </c>
      <c r="B82" s="78" t="s">
        <v>111</v>
      </c>
      <c r="C82" s="74" t="s">
        <v>88</v>
      </c>
      <c r="D82" t="s">
        <v>108</v>
      </c>
      <c r="E82" s="78" t="s">
        <v>20</v>
      </c>
      <c r="F82" s="78">
        <v>2.6408713263956155E-8</v>
      </c>
      <c r="G82" s="78" t="s">
        <v>67</v>
      </c>
      <c r="H82" s="78" t="s">
        <v>68</v>
      </c>
      <c r="I82" s="78" t="s">
        <v>69</v>
      </c>
      <c r="J82" s="78" t="s">
        <v>62</v>
      </c>
      <c r="K82" s="78"/>
      <c r="L82" s="78" t="s">
        <v>71</v>
      </c>
    </row>
    <row r="83" spans="1:12" x14ac:dyDescent="0.2">
      <c r="A83" s="50" t="s">
        <v>81</v>
      </c>
      <c r="B83" s="78" t="s">
        <v>111</v>
      </c>
      <c r="C83" s="74" t="s">
        <v>88</v>
      </c>
      <c r="D83" t="s">
        <v>108</v>
      </c>
      <c r="E83" s="78" t="s">
        <v>21</v>
      </c>
      <c r="F83" s="78">
        <v>6.220087490747768E-3</v>
      </c>
      <c r="G83" s="78" t="s">
        <v>67</v>
      </c>
      <c r="H83" s="78" t="s">
        <v>68</v>
      </c>
      <c r="I83" s="78" t="s">
        <v>69</v>
      </c>
      <c r="J83" s="78" t="s">
        <v>62</v>
      </c>
      <c r="K83" s="78"/>
      <c r="L83" s="78" t="s">
        <v>106</v>
      </c>
    </row>
    <row r="84" spans="1:12" x14ac:dyDescent="0.2">
      <c r="A84" s="50" t="s">
        <v>81</v>
      </c>
      <c r="B84" s="78" t="s">
        <v>111</v>
      </c>
      <c r="C84" s="74" t="s">
        <v>88</v>
      </c>
      <c r="D84" t="s">
        <v>108</v>
      </c>
      <c r="E84" s="78" t="s">
        <v>83</v>
      </c>
      <c r="F84" s="78">
        <v>2.066667506422988E-5</v>
      </c>
      <c r="G84" s="78" t="s">
        <v>67</v>
      </c>
      <c r="H84" s="78" t="s">
        <v>68</v>
      </c>
      <c r="I84" s="78" t="s">
        <v>69</v>
      </c>
      <c r="J84" s="78" t="s">
        <v>62</v>
      </c>
      <c r="K84" s="78"/>
      <c r="L84" s="78" t="s">
        <v>71</v>
      </c>
    </row>
    <row r="85" spans="1:12" x14ac:dyDescent="0.2">
      <c r="A85" s="50" t="s">
        <v>81</v>
      </c>
      <c r="B85" s="78" t="s">
        <v>111</v>
      </c>
      <c r="C85" s="74" t="s">
        <v>88</v>
      </c>
      <c r="D85" t="s">
        <v>108</v>
      </c>
      <c r="E85" s="78" t="s">
        <v>91</v>
      </c>
      <c r="F85" s="78">
        <v>1.0333337532114944E-4</v>
      </c>
      <c r="G85" s="78" t="s">
        <v>67</v>
      </c>
      <c r="H85" s="78" t="s">
        <v>68</v>
      </c>
      <c r="I85" s="78" t="s">
        <v>69</v>
      </c>
      <c r="J85" s="78" t="s">
        <v>62</v>
      </c>
      <c r="K85" s="78"/>
      <c r="L85" s="78" t="s">
        <v>71</v>
      </c>
    </row>
    <row r="86" spans="1:12" x14ac:dyDescent="0.2">
      <c r="A86" s="50" t="s">
        <v>82</v>
      </c>
      <c r="B86" s="78" t="s">
        <v>111</v>
      </c>
      <c r="C86" s="74" t="s">
        <v>88</v>
      </c>
      <c r="D86" t="s">
        <v>96</v>
      </c>
      <c r="E86" s="78" t="s">
        <v>96</v>
      </c>
      <c r="F86" s="78">
        <v>1.0010050251256282</v>
      </c>
      <c r="G86" s="78" t="s">
        <v>63</v>
      </c>
      <c r="H86" s="78" t="s">
        <v>64</v>
      </c>
      <c r="I86" s="78" t="s">
        <v>65</v>
      </c>
      <c r="J86" s="78" t="s">
        <v>62</v>
      </c>
      <c r="K86" s="78" t="s">
        <v>97</v>
      </c>
      <c r="L86" s="78" t="s">
        <v>95</v>
      </c>
    </row>
    <row r="87" spans="1:12" x14ac:dyDescent="0.2">
      <c r="A87" s="50" t="s">
        <v>82</v>
      </c>
      <c r="B87" s="78" t="s">
        <v>111</v>
      </c>
      <c r="C87" s="74" t="s">
        <v>88</v>
      </c>
      <c r="D87" t="s">
        <v>102</v>
      </c>
      <c r="E87" s="78" t="s">
        <v>102</v>
      </c>
      <c r="F87" s="78">
        <v>9.6923076923076792E-2</v>
      </c>
      <c r="G87" s="78" t="s">
        <v>63</v>
      </c>
      <c r="H87" s="78" t="s">
        <v>64</v>
      </c>
      <c r="I87" s="78" t="s">
        <v>65</v>
      </c>
      <c r="J87" s="78" t="s">
        <v>62</v>
      </c>
      <c r="K87" s="78"/>
      <c r="L87" s="78" t="s">
        <v>104</v>
      </c>
    </row>
    <row r="88" spans="1:12" x14ac:dyDescent="0.2">
      <c r="A88" s="50" t="s">
        <v>82</v>
      </c>
      <c r="B88" s="78" t="s">
        <v>111</v>
      </c>
      <c r="C88" s="74" t="s">
        <v>88</v>
      </c>
      <c r="D88" t="s">
        <v>7</v>
      </c>
      <c r="E88" s="78" t="s">
        <v>7</v>
      </c>
      <c r="F88" s="78">
        <v>1.9780219780219754E-3</v>
      </c>
      <c r="G88" s="78" t="s">
        <v>63</v>
      </c>
      <c r="H88" s="78" t="s">
        <v>64</v>
      </c>
      <c r="I88" s="78" t="s">
        <v>65</v>
      </c>
      <c r="J88" s="78" t="s">
        <v>62</v>
      </c>
      <c r="K88" s="78"/>
      <c r="L88" s="78" t="s">
        <v>98</v>
      </c>
    </row>
    <row r="89" spans="1:12" x14ac:dyDescent="0.2">
      <c r="A89" s="50" t="s">
        <v>82</v>
      </c>
      <c r="B89" s="78" t="s">
        <v>111</v>
      </c>
      <c r="C89" s="74" t="s">
        <v>88</v>
      </c>
      <c r="D89" t="s">
        <v>103</v>
      </c>
      <c r="E89" s="78" t="s">
        <v>103</v>
      </c>
      <c r="F89" s="78">
        <v>1.0050251256281406E-3</v>
      </c>
      <c r="G89" s="78" t="s">
        <v>63</v>
      </c>
      <c r="H89" s="78" t="s">
        <v>64</v>
      </c>
      <c r="I89" s="78" t="s">
        <v>65</v>
      </c>
      <c r="J89" s="78" t="s">
        <v>62</v>
      </c>
      <c r="K89" s="78"/>
      <c r="L89" s="78" t="s">
        <v>105</v>
      </c>
    </row>
    <row r="90" spans="1:12" x14ac:dyDescent="0.2">
      <c r="A90" s="50" t="s">
        <v>82</v>
      </c>
      <c r="B90" s="78" t="s">
        <v>111</v>
      </c>
      <c r="C90" s="74" t="s">
        <v>88</v>
      </c>
      <c r="D90" t="s">
        <v>7</v>
      </c>
      <c r="E90" s="78" t="s">
        <v>8</v>
      </c>
      <c r="F90" s="78">
        <v>2.8206290410840077E-8</v>
      </c>
      <c r="G90" s="78" t="s">
        <v>67</v>
      </c>
      <c r="H90" s="78" t="s">
        <v>68</v>
      </c>
      <c r="I90" s="78" t="s">
        <v>69</v>
      </c>
      <c r="J90" s="78" t="s">
        <v>62</v>
      </c>
      <c r="K90" s="78"/>
      <c r="L90" s="78" t="s">
        <v>70</v>
      </c>
    </row>
    <row r="91" spans="1:12" x14ac:dyDescent="0.2">
      <c r="A91" s="50" t="s">
        <v>82</v>
      </c>
      <c r="B91" s="78" t="s">
        <v>111</v>
      </c>
      <c r="C91" s="74" t="s">
        <v>88</v>
      </c>
      <c r="D91" t="s">
        <v>7</v>
      </c>
      <c r="E91" s="78" t="s">
        <v>12</v>
      </c>
      <c r="F91" s="78">
        <v>8.9376552748064714E-8</v>
      </c>
      <c r="G91" s="78" t="s">
        <v>67</v>
      </c>
      <c r="H91" s="78" t="s">
        <v>68</v>
      </c>
      <c r="I91" s="78" t="s">
        <v>69</v>
      </c>
      <c r="J91" s="78" t="s">
        <v>62</v>
      </c>
      <c r="K91" s="78"/>
      <c r="L91" s="78" t="s">
        <v>70</v>
      </c>
    </row>
    <row r="92" spans="1:12" x14ac:dyDescent="0.2">
      <c r="A92" s="50" t="s">
        <v>82</v>
      </c>
      <c r="B92" s="78" t="s">
        <v>111</v>
      </c>
      <c r="C92" s="74" t="s">
        <v>88</v>
      </c>
      <c r="D92" t="s">
        <v>7</v>
      </c>
      <c r="E92" s="78" t="s">
        <v>13</v>
      </c>
      <c r="F92" s="78">
        <v>1.7507641251921361E-7</v>
      </c>
      <c r="G92" s="78" t="s">
        <v>67</v>
      </c>
      <c r="H92" s="78" t="s">
        <v>68</v>
      </c>
      <c r="I92" s="78" t="s">
        <v>69</v>
      </c>
      <c r="J92" s="78" t="s">
        <v>62</v>
      </c>
      <c r="K92" s="78"/>
      <c r="L92" s="78" t="s">
        <v>70</v>
      </c>
    </row>
    <row r="93" spans="1:12" x14ac:dyDescent="0.2">
      <c r="A93" s="50" t="s">
        <v>82</v>
      </c>
      <c r="B93" s="78" t="s">
        <v>111</v>
      </c>
      <c r="C93" s="74" t="s">
        <v>88</v>
      </c>
      <c r="D93" t="s">
        <v>7</v>
      </c>
      <c r="E93" s="78" t="s">
        <v>14</v>
      </c>
      <c r="F93" s="78">
        <v>3.1446641325577454E-8</v>
      </c>
      <c r="G93" s="78" t="s">
        <v>67</v>
      </c>
      <c r="H93" s="78" t="s">
        <v>68</v>
      </c>
      <c r="I93" s="78" t="s">
        <v>69</v>
      </c>
      <c r="J93" s="78" t="s">
        <v>62</v>
      </c>
      <c r="K93" s="78"/>
      <c r="L93" s="78" t="s">
        <v>70</v>
      </c>
    </row>
    <row r="94" spans="1:12" x14ac:dyDescent="0.2">
      <c r="A94" s="50" t="s">
        <v>82</v>
      </c>
      <c r="B94" s="78" t="s">
        <v>111</v>
      </c>
      <c r="C94" s="74" t="s">
        <v>88</v>
      </c>
      <c r="D94" t="s">
        <v>7</v>
      </c>
      <c r="E94" s="78" t="s">
        <v>15</v>
      </c>
      <c r="F94" s="78">
        <v>1.3625242240984163E-8</v>
      </c>
      <c r="G94" s="78" t="s">
        <v>67</v>
      </c>
      <c r="H94" s="78" t="s">
        <v>68</v>
      </c>
      <c r="I94" s="78" t="s">
        <v>69</v>
      </c>
      <c r="J94" s="78" t="s">
        <v>62</v>
      </c>
      <c r="K94" s="78"/>
      <c r="L94" s="78" t="s">
        <v>70</v>
      </c>
    </row>
    <row r="95" spans="1:12" x14ac:dyDescent="0.2">
      <c r="A95" s="50" t="s">
        <v>82</v>
      </c>
      <c r="B95" s="78" t="s">
        <v>111</v>
      </c>
      <c r="C95" s="74" t="s">
        <v>88</v>
      </c>
      <c r="D95" t="s">
        <v>7</v>
      </c>
      <c r="E95" s="78" t="s">
        <v>16</v>
      </c>
      <c r="F95" s="78">
        <v>4.3058806631149792E-7</v>
      </c>
      <c r="G95" s="78" t="s">
        <v>67</v>
      </c>
      <c r="H95" s="78" t="s">
        <v>68</v>
      </c>
      <c r="I95" s="78" t="s">
        <v>69</v>
      </c>
      <c r="J95" s="78" t="s">
        <v>62</v>
      </c>
      <c r="K95" s="78"/>
      <c r="L95" s="78" t="s">
        <v>70</v>
      </c>
    </row>
    <row r="96" spans="1:12" x14ac:dyDescent="0.2">
      <c r="A96" s="50" t="s">
        <v>82</v>
      </c>
      <c r="B96" s="78" t="s">
        <v>111</v>
      </c>
      <c r="C96" s="74" t="s">
        <v>88</v>
      </c>
      <c r="D96" t="s">
        <v>7</v>
      </c>
      <c r="E96" s="78" t="s">
        <v>17</v>
      </c>
      <c r="F96" s="78">
        <v>1.1190156232607934E-9</v>
      </c>
      <c r="G96" s="78" t="s">
        <v>67</v>
      </c>
      <c r="H96" s="78" t="s">
        <v>68</v>
      </c>
      <c r="I96" s="78" t="s">
        <v>69</v>
      </c>
      <c r="J96" s="78" t="s">
        <v>62</v>
      </c>
      <c r="K96" s="78"/>
      <c r="L96" s="78" t="s">
        <v>70</v>
      </c>
    </row>
    <row r="97" spans="1:12" x14ac:dyDescent="0.2">
      <c r="A97" s="50" t="s">
        <v>82</v>
      </c>
      <c r="B97" s="78" t="s">
        <v>111</v>
      </c>
      <c r="C97" s="74" t="s">
        <v>88</v>
      </c>
      <c r="D97" t="s">
        <v>7</v>
      </c>
      <c r="E97" s="78" t="s">
        <v>18</v>
      </c>
      <c r="F97" s="78">
        <v>2.6414531857520336E-9</v>
      </c>
      <c r="G97" s="78" t="s">
        <v>67</v>
      </c>
      <c r="H97" s="78" t="s">
        <v>68</v>
      </c>
      <c r="I97" s="78" t="s">
        <v>69</v>
      </c>
      <c r="J97" s="78" t="s">
        <v>62</v>
      </c>
      <c r="K97" s="78"/>
      <c r="L97" s="78" t="s">
        <v>70</v>
      </c>
    </row>
    <row r="98" spans="1:12" x14ac:dyDescent="0.2">
      <c r="A98" s="50" t="s">
        <v>82</v>
      </c>
      <c r="B98" s="78" t="s">
        <v>111</v>
      </c>
      <c r="C98" s="74" t="s">
        <v>88</v>
      </c>
      <c r="D98" t="s">
        <v>7</v>
      </c>
      <c r="E98" s="78" t="s">
        <v>79</v>
      </c>
      <c r="F98" s="78">
        <v>4.9489041995574316E-7</v>
      </c>
      <c r="G98" s="78" t="s">
        <v>67</v>
      </c>
      <c r="H98" s="78" t="s">
        <v>68</v>
      </c>
      <c r="I98" s="78" t="s">
        <v>69</v>
      </c>
      <c r="J98" s="78" t="s">
        <v>62</v>
      </c>
      <c r="K98" s="78"/>
      <c r="L98" s="78" t="s">
        <v>70</v>
      </c>
    </row>
    <row r="99" spans="1:12" x14ac:dyDescent="0.2">
      <c r="A99" s="50" t="s">
        <v>82</v>
      </c>
      <c r="B99" s="78" t="s">
        <v>111</v>
      </c>
      <c r="C99" s="74" t="s">
        <v>88</v>
      </c>
      <c r="D99" t="s">
        <v>7</v>
      </c>
      <c r="E99" s="78" t="s">
        <v>20</v>
      </c>
      <c r="F99" s="78">
        <v>3.9100524417213896E-9</v>
      </c>
      <c r="G99" s="78" t="s">
        <v>67</v>
      </c>
      <c r="H99" s="78" t="s">
        <v>68</v>
      </c>
      <c r="I99" s="78" t="s">
        <v>69</v>
      </c>
      <c r="J99" s="78" t="s">
        <v>62</v>
      </c>
      <c r="K99" s="78"/>
      <c r="L99" s="78" t="s">
        <v>70</v>
      </c>
    </row>
    <row r="100" spans="1:12" x14ac:dyDescent="0.2">
      <c r="A100" s="50" t="s">
        <v>82</v>
      </c>
      <c r="B100" s="78" t="s">
        <v>111</v>
      </c>
      <c r="C100" s="74" t="s">
        <v>88</v>
      </c>
      <c r="D100" t="s">
        <v>7</v>
      </c>
      <c r="E100" s="78" t="s">
        <v>21</v>
      </c>
      <c r="F100" s="78">
        <v>2.495123280183317E-4</v>
      </c>
      <c r="G100" s="78" t="s">
        <v>67</v>
      </c>
      <c r="H100" s="78" t="s">
        <v>68</v>
      </c>
      <c r="I100" s="78" t="s">
        <v>69</v>
      </c>
      <c r="J100" s="78" t="s">
        <v>62</v>
      </c>
      <c r="K100" s="78"/>
      <c r="L100" s="78" t="s">
        <v>99</v>
      </c>
    </row>
    <row r="101" spans="1:12" x14ac:dyDescent="0.2">
      <c r="A101" s="50" t="s">
        <v>82</v>
      </c>
      <c r="B101" s="78" t="s">
        <v>111</v>
      </c>
      <c r="C101" s="74" t="s">
        <v>88</v>
      </c>
      <c r="D101" t="s">
        <v>108</v>
      </c>
      <c r="E101" s="78" t="s">
        <v>8</v>
      </c>
      <c r="F101" s="78">
        <v>8.2717571474048562E-7</v>
      </c>
      <c r="G101" s="78" t="s">
        <v>67</v>
      </c>
      <c r="H101" s="78" t="s">
        <v>68</v>
      </c>
      <c r="I101" s="78" t="s">
        <v>69</v>
      </c>
      <c r="J101" s="78" t="s">
        <v>62</v>
      </c>
      <c r="K101" s="78"/>
      <c r="L101" s="78" t="s">
        <v>71</v>
      </c>
    </row>
    <row r="102" spans="1:12" x14ac:dyDescent="0.2">
      <c r="A102" s="50" t="s">
        <v>82</v>
      </c>
      <c r="B102" s="78" t="s">
        <v>111</v>
      </c>
      <c r="C102" s="74" t="s">
        <v>88</v>
      </c>
      <c r="D102" t="s">
        <v>108</v>
      </c>
      <c r="E102" s="78" t="s">
        <v>12</v>
      </c>
      <c r="F102" s="50">
        <v>5.7349727316184522E-6</v>
      </c>
      <c r="G102" s="50" t="s">
        <v>67</v>
      </c>
      <c r="H102" s="50" t="s">
        <v>68</v>
      </c>
      <c r="I102" s="50" t="s">
        <v>69</v>
      </c>
      <c r="J102" s="78" t="s">
        <v>62</v>
      </c>
      <c r="K102" s="75"/>
      <c r="L102" s="78" t="s">
        <v>71</v>
      </c>
    </row>
    <row r="103" spans="1:12" x14ac:dyDescent="0.2">
      <c r="A103" s="50" t="s">
        <v>82</v>
      </c>
      <c r="B103" s="78" t="s">
        <v>111</v>
      </c>
      <c r="C103" s="74" t="s">
        <v>88</v>
      </c>
      <c r="D103" t="s">
        <v>108</v>
      </c>
      <c r="E103" s="78" t="s">
        <v>13</v>
      </c>
      <c r="F103" s="50">
        <v>4.8861549018041922E-6</v>
      </c>
      <c r="G103" s="50" t="s">
        <v>67</v>
      </c>
      <c r="H103" s="50" t="s">
        <v>68</v>
      </c>
      <c r="I103" s="50" t="s">
        <v>69</v>
      </c>
      <c r="J103" s="78" t="s">
        <v>62</v>
      </c>
      <c r="K103" s="75"/>
      <c r="L103" s="78" t="s">
        <v>71</v>
      </c>
    </row>
    <row r="104" spans="1:12" x14ac:dyDescent="0.2">
      <c r="A104" s="50" t="s">
        <v>82</v>
      </c>
      <c r="B104" s="78" t="s">
        <v>111</v>
      </c>
      <c r="C104" s="74" t="s">
        <v>88</v>
      </c>
      <c r="D104" t="s">
        <v>108</v>
      </c>
      <c r="E104" s="78" t="s">
        <v>14</v>
      </c>
      <c r="F104" s="50">
        <v>4.5080439256607173E-7</v>
      </c>
      <c r="G104" s="50" t="s">
        <v>67</v>
      </c>
      <c r="H104" s="50" t="s">
        <v>68</v>
      </c>
      <c r="I104" s="50" t="s">
        <v>69</v>
      </c>
      <c r="J104" s="78" t="s">
        <v>62</v>
      </c>
      <c r="K104" s="75"/>
      <c r="L104" s="78" t="s">
        <v>71</v>
      </c>
    </row>
    <row r="105" spans="1:12" x14ac:dyDescent="0.2">
      <c r="A105" s="50" t="s">
        <v>82</v>
      </c>
      <c r="B105" s="78" t="s">
        <v>111</v>
      </c>
      <c r="C105" s="74" t="s">
        <v>88</v>
      </c>
      <c r="D105" t="s">
        <v>108</v>
      </c>
      <c r="E105" s="78" t="s">
        <v>15</v>
      </c>
      <c r="F105" s="50">
        <v>4.0229847082900052E-7</v>
      </c>
      <c r="G105" s="50" t="s">
        <v>67</v>
      </c>
      <c r="H105" s="50" t="s">
        <v>68</v>
      </c>
      <c r="I105" s="50" t="s">
        <v>69</v>
      </c>
      <c r="J105" s="78" t="s">
        <v>62</v>
      </c>
      <c r="K105" s="75"/>
      <c r="L105" s="78" t="s">
        <v>71</v>
      </c>
    </row>
    <row r="106" spans="1:12" x14ac:dyDescent="0.2">
      <c r="A106" s="50" t="s">
        <v>82</v>
      </c>
      <c r="B106" s="78" t="s">
        <v>111</v>
      </c>
      <c r="C106" s="74" t="s">
        <v>88</v>
      </c>
      <c r="D106" t="s">
        <v>108</v>
      </c>
      <c r="E106" s="78" t="s">
        <v>16</v>
      </c>
      <c r="F106" s="50">
        <v>1.7736607022422639E-6</v>
      </c>
      <c r="G106" s="50" t="s">
        <v>67</v>
      </c>
      <c r="H106" s="50" t="s">
        <v>68</v>
      </c>
      <c r="I106" s="50" t="s">
        <v>69</v>
      </c>
      <c r="J106" s="78" t="s">
        <v>62</v>
      </c>
      <c r="K106" s="50"/>
      <c r="L106" s="78" t="s">
        <v>71</v>
      </c>
    </row>
    <row r="107" spans="1:12" x14ac:dyDescent="0.2">
      <c r="A107" s="50" t="s">
        <v>82</v>
      </c>
      <c r="B107" s="78" t="s">
        <v>111</v>
      </c>
      <c r="C107" s="74" t="s">
        <v>88</v>
      </c>
      <c r="D107" t="s">
        <v>108</v>
      </c>
      <c r="E107" s="78" t="s">
        <v>17</v>
      </c>
      <c r="F107" s="50">
        <v>2.24742594952674E-8</v>
      </c>
      <c r="G107" s="50" t="s">
        <v>67</v>
      </c>
      <c r="H107" s="50" t="s">
        <v>68</v>
      </c>
      <c r="I107" s="50" t="s">
        <v>69</v>
      </c>
      <c r="J107" s="78" t="s">
        <v>62</v>
      </c>
      <c r="K107" s="50"/>
      <c r="L107" s="78" t="s">
        <v>71</v>
      </c>
    </row>
    <row r="108" spans="1:12" x14ac:dyDescent="0.2">
      <c r="A108" s="50" t="s">
        <v>82</v>
      </c>
      <c r="B108" s="78" t="s">
        <v>111</v>
      </c>
      <c r="C108" s="74" t="s">
        <v>88</v>
      </c>
      <c r="D108" t="s">
        <v>108</v>
      </c>
      <c r="E108" s="78" t="s">
        <v>18</v>
      </c>
      <c r="F108" s="50">
        <v>2.3971108138902627E-7</v>
      </c>
      <c r="G108" s="50" t="s">
        <v>67</v>
      </c>
      <c r="H108" s="50" t="s">
        <v>68</v>
      </c>
      <c r="I108" s="50" t="s">
        <v>69</v>
      </c>
      <c r="J108" s="78" t="s">
        <v>62</v>
      </c>
      <c r="K108" s="50"/>
      <c r="L108" s="78" t="s">
        <v>71</v>
      </c>
    </row>
    <row r="109" spans="1:12" x14ac:dyDescent="0.2">
      <c r="A109" s="50" t="s">
        <v>82</v>
      </c>
      <c r="B109" s="78" t="s">
        <v>111</v>
      </c>
      <c r="C109" s="74" t="s">
        <v>88</v>
      </c>
      <c r="D109" t="s">
        <v>108</v>
      </c>
      <c r="E109" s="78" t="s">
        <v>79</v>
      </c>
      <c r="F109" s="50">
        <v>2.3682603637147071E-5</v>
      </c>
      <c r="G109" s="50" t="s">
        <v>67</v>
      </c>
      <c r="H109" s="50" t="s">
        <v>68</v>
      </c>
      <c r="I109" s="50" t="s">
        <v>69</v>
      </c>
      <c r="J109" s="78" t="s">
        <v>62</v>
      </c>
      <c r="K109" s="50"/>
      <c r="L109" s="78" t="s">
        <v>71</v>
      </c>
    </row>
    <row r="110" spans="1:12" x14ac:dyDescent="0.2">
      <c r="A110" s="50" t="s">
        <v>82</v>
      </c>
      <c r="B110" s="78" t="s">
        <v>111</v>
      </c>
      <c r="C110" s="74" t="s">
        <v>88</v>
      </c>
      <c r="D110" t="s">
        <v>108</v>
      </c>
      <c r="E110" s="78" t="s">
        <v>20</v>
      </c>
      <c r="F110" s="50">
        <v>2.6408962459410123E-8</v>
      </c>
      <c r="G110" s="50" t="s">
        <v>67</v>
      </c>
      <c r="H110" s="50" t="s">
        <v>68</v>
      </c>
      <c r="I110" s="50" t="s">
        <v>69</v>
      </c>
      <c r="J110" s="78" t="s">
        <v>62</v>
      </c>
      <c r="K110" s="50"/>
      <c r="L110" s="78" t="s">
        <v>71</v>
      </c>
    </row>
    <row r="111" spans="1:12" x14ac:dyDescent="0.2">
      <c r="A111" s="50" t="s">
        <v>82</v>
      </c>
      <c r="B111" s="78" t="s">
        <v>111</v>
      </c>
      <c r="C111" s="74" t="s">
        <v>88</v>
      </c>
      <c r="D111" t="s">
        <v>108</v>
      </c>
      <c r="E111" s="78" t="s">
        <v>21</v>
      </c>
      <c r="F111" s="50">
        <v>6.2201212196548892E-3</v>
      </c>
      <c r="G111" s="50" t="s">
        <v>67</v>
      </c>
      <c r="H111" s="50" t="s">
        <v>68</v>
      </c>
      <c r="I111" s="50" t="s">
        <v>69</v>
      </c>
      <c r="J111" s="78" t="s">
        <v>62</v>
      </c>
      <c r="K111" s="50"/>
      <c r="L111" s="78" t="s">
        <v>106</v>
      </c>
    </row>
    <row r="112" spans="1:12" x14ac:dyDescent="0.2">
      <c r="A112" s="50" t="s">
        <v>82</v>
      </c>
      <c r="B112" s="78" t="s">
        <v>111</v>
      </c>
      <c r="C112" s="74" t="s">
        <v>88</v>
      </c>
      <c r="D112" t="s">
        <v>108</v>
      </c>
      <c r="E112" s="78" t="s">
        <v>83</v>
      </c>
      <c r="F112" s="50">
        <v>2.066667506422988E-5</v>
      </c>
      <c r="G112" s="50" t="s">
        <v>67</v>
      </c>
      <c r="H112" s="50" t="s">
        <v>68</v>
      </c>
      <c r="I112" s="50" t="s">
        <v>69</v>
      </c>
      <c r="J112" s="78" t="s">
        <v>62</v>
      </c>
      <c r="K112" s="50"/>
      <c r="L112" s="78" t="s">
        <v>71</v>
      </c>
    </row>
    <row r="113" spans="1:12" x14ac:dyDescent="0.2">
      <c r="A113" s="50" t="s">
        <v>82</v>
      </c>
      <c r="B113" s="78" t="s">
        <v>111</v>
      </c>
      <c r="C113" s="74" t="s">
        <v>88</v>
      </c>
      <c r="D113" t="s">
        <v>108</v>
      </c>
      <c r="E113" s="78" t="s">
        <v>91</v>
      </c>
      <c r="F113" s="50">
        <v>1.0333337532114944E-4</v>
      </c>
      <c r="G113" s="50" t="s">
        <v>67</v>
      </c>
      <c r="H113" s="50" t="s">
        <v>68</v>
      </c>
      <c r="I113" s="50" t="s">
        <v>69</v>
      </c>
      <c r="J113" s="78" t="s">
        <v>62</v>
      </c>
      <c r="K113" s="50"/>
      <c r="L113" s="78" t="s">
        <v>71</v>
      </c>
    </row>
    <row r="114" spans="1:12" x14ac:dyDescent="0.2">
      <c r="A114" s="50"/>
      <c r="E114" s="78"/>
      <c r="F114" s="50"/>
      <c r="G114" s="50"/>
      <c r="H114" s="50"/>
      <c r="I114" s="50"/>
      <c r="J114" s="78"/>
      <c r="K114" s="50"/>
      <c r="L114" s="78"/>
    </row>
    <row r="115" spans="1:12" x14ac:dyDescent="0.2">
      <c r="A115" s="50"/>
      <c r="E115" s="78"/>
      <c r="F115" s="50"/>
      <c r="G115" s="50"/>
      <c r="H115" s="50"/>
      <c r="I115" s="50"/>
      <c r="J115" s="78"/>
      <c r="K115" s="50"/>
      <c r="L115" s="50"/>
    </row>
    <row r="116" spans="1:12" x14ac:dyDescent="0.2">
      <c r="A116" s="50"/>
      <c r="E116" s="78"/>
      <c r="F116" s="50"/>
      <c r="G116" s="50"/>
      <c r="H116" s="50"/>
      <c r="I116" s="50"/>
      <c r="J116" s="78"/>
      <c r="K116" s="50"/>
      <c r="L116" s="50"/>
    </row>
    <row r="117" spans="1:12" x14ac:dyDescent="0.2">
      <c r="A117" s="50"/>
      <c r="E117" s="78"/>
      <c r="F117" s="50"/>
      <c r="G117" s="50"/>
      <c r="H117" s="50"/>
      <c r="I117" s="50"/>
      <c r="J117" s="78"/>
      <c r="K117" s="50"/>
      <c r="L117" s="50"/>
    </row>
    <row r="118" spans="1:12" x14ac:dyDescent="0.2">
      <c r="A118" s="50"/>
      <c r="E118" s="78"/>
      <c r="F118" s="50"/>
      <c r="G118" s="50"/>
      <c r="H118" s="50"/>
      <c r="I118" s="50"/>
      <c r="J118" s="78"/>
      <c r="K118" s="50"/>
      <c r="L118" s="50"/>
    </row>
    <row r="119" spans="1:12" x14ac:dyDescent="0.2">
      <c r="A119" s="50"/>
      <c r="E119" s="78"/>
      <c r="F119" s="50"/>
      <c r="G119" s="50"/>
      <c r="H119" s="50"/>
      <c r="I119" s="50"/>
      <c r="J119" s="78"/>
      <c r="K119" s="50"/>
      <c r="L119" s="50"/>
    </row>
    <row r="120" spans="1:12" x14ac:dyDescent="0.2">
      <c r="A120" s="50"/>
      <c r="E120" s="78"/>
      <c r="F120" s="50"/>
      <c r="G120" s="50"/>
      <c r="H120" s="50"/>
      <c r="I120" s="50"/>
      <c r="J120" s="78"/>
      <c r="K120" s="50"/>
      <c r="L120" s="50"/>
    </row>
    <row r="121" spans="1:12" x14ac:dyDescent="0.2">
      <c r="A121" s="50"/>
      <c r="E121" s="78"/>
      <c r="F121" s="50"/>
      <c r="G121" s="50"/>
      <c r="H121" s="50"/>
      <c r="I121" s="50"/>
      <c r="J121" s="78"/>
      <c r="K121" s="50"/>
      <c r="L121" s="50"/>
    </row>
    <row r="122" spans="1:12" x14ac:dyDescent="0.2">
      <c r="A122" s="50"/>
      <c r="E122" s="78"/>
      <c r="F122" s="50"/>
      <c r="G122" s="50"/>
      <c r="H122" s="50"/>
      <c r="I122" s="50"/>
      <c r="J122" s="78"/>
      <c r="K122" s="50"/>
      <c r="L122" s="50"/>
    </row>
    <row r="123" spans="1:12" x14ac:dyDescent="0.2">
      <c r="A123" s="50"/>
      <c r="E123" s="78"/>
      <c r="F123" s="50"/>
      <c r="G123" s="50"/>
      <c r="H123" s="50"/>
      <c r="I123" s="50"/>
      <c r="J123" s="78"/>
      <c r="K123" s="50"/>
      <c r="L123" s="50"/>
    </row>
    <row r="124" spans="1:12" x14ac:dyDescent="0.2">
      <c r="A124" s="50"/>
      <c r="E124" s="78"/>
      <c r="F124" s="50"/>
      <c r="G124" s="50"/>
      <c r="H124" s="50"/>
      <c r="I124" s="50"/>
      <c r="J124" s="78"/>
      <c r="K124" s="50"/>
      <c r="L124" s="50"/>
    </row>
    <row r="125" spans="1:12" x14ac:dyDescent="0.2">
      <c r="A125" s="50"/>
      <c r="E125" s="78"/>
      <c r="F125" s="50"/>
      <c r="G125" s="50"/>
      <c r="H125" s="50"/>
      <c r="I125" s="50"/>
      <c r="J125" s="78"/>
      <c r="K125" s="50"/>
      <c r="L125" s="50"/>
    </row>
    <row r="126" spans="1:12" x14ac:dyDescent="0.2">
      <c r="A126" s="50"/>
      <c r="E126" s="78"/>
      <c r="F126" s="50"/>
      <c r="G126" s="50"/>
      <c r="H126" s="50"/>
      <c r="I126" s="50"/>
      <c r="J126" s="78"/>
      <c r="K126" s="50"/>
      <c r="L126" s="50"/>
    </row>
    <row r="127" spans="1:12" x14ac:dyDescent="0.2">
      <c r="A127" s="50"/>
      <c r="E127" s="78"/>
      <c r="F127" s="50"/>
      <c r="G127" s="50"/>
      <c r="H127" s="50"/>
      <c r="I127" s="50"/>
      <c r="J127" s="78"/>
      <c r="K127" s="50"/>
      <c r="L127" s="50"/>
    </row>
    <row r="128" spans="1:12" x14ac:dyDescent="0.2">
      <c r="A128" s="50"/>
      <c r="E128" s="78"/>
      <c r="F128" s="50"/>
      <c r="G128" s="50"/>
      <c r="H128" s="50"/>
      <c r="I128" s="50"/>
      <c r="J128" s="78"/>
      <c r="K128" s="50"/>
      <c r="L128" s="50"/>
    </row>
    <row r="129" spans="1:12" x14ac:dyDescent="0.2">
      <c r="A129" s="50"/>
      <c r="E129" s="78"/>
      <c r="F129" s="50"/>
      <c r="G129" s="50"/>
      <c r="H129" s="50"/>
      <c r="I129" s="50"/>
      <c r="J129" s="78"/>
      <c r="K129" s="50"/>
      <c r="L129" s="50"/>
    </row>
    <row r="130" spans="1:12" x14ac:dyDescent="0.2">
      <c r="A130" s="50"/>
      <c r="E130" s="78"/>
      <c r="F130" s="50"/>
      <c r="G130" s="50"/>
      <c r="H130" s="50"/>
      <c r="I130" s="50"/>
      <c r="J130" s="78"/>
      <c r="K130" s="50"/>
      <c r="L130" s="50"/>
    </row>
    <row r="131" spans="1:12" x14ac:dyDescent="0.2">
      <c r="A131" s="50"/>
      <c r="E131" s="78"/>
      <c r="F131" s="50"/>
      <c r="G131" s="50"/>
      <c r="H131" s="50"/>
      <c r="I131" s="50"/>
      <c r="J131" s="78"/>
      <c r="K131" s="50"/>
      <c r="L131" s="50"/>
    </row>
    <row r="132" spans="1:12" x14ac:dyDescent="0.2">
      <c r="A132" s="50"/>
      <c r="E132" s="78"/>
      <c r="F132" s="50"/>
      <c r="G132" s="50"/>
      <c r="H132" s="50"/>
      <c r="I132" s="50"/>
      <c r="J132" s="78"/>
      <c r="K132" s="50"/>
      <c r="L132" s="50"/>
    </row>
    <row r="133" spans="1:12" x14ac:dyDescent="0.2">
      <c r="A133" s="50"/>
      <c r="E133" s="78"/>
      <c r="F133" s="50"/>
      <c r="G133" s="50"/>
      <c r="H133" s="50"/>
      <c r="I133" s="50"/>
      <c r="J133" s="78"/>
      <c r="K133" s="50"/>
      <c r="L133" s="50"/>
    </row>
    <row r="134" spans="1:12" x14ac:dyDescent="0.2">
      <c r="A134" s="50"/>
      <c r="E134" s="78"/>
      <c r="F134" s="50"/>
      <c r="G134" s="50"/>
      <c r="H134" s="50"/>
      <c r="I134" s="50"/>
      <c r="J134" s="78"/>
      <c r="K134" s="50"/>
      <c r="L134" s="50"/>
    </row>
    <row r="135" spans="1:12" x14ac:dyDescent="0.2">
      <c r="A135" s="50"/>
      <c r="E135" s="78"/>
      <c r="F135" s="50"/>
      <c r="G135" s="50"/>
      <c r="H135" s="50"/>
      <c r="I135" s="50"/>
      <c r="J135" s="78"/>
      <c r="K135" s="50"/>
      <c r="L135" s="50"/>
    </row>
    <row r="136" spans="1:12" x14ac:dyDescent="0.2">
      <c r="A136" s="50"/>
      <c r="E136" s="78"/>
      <c r="F136" s="50"/>
      <c r="G136" s="50"/>
      <c r="H136" s="50"/>
      <c r="I136" s="50"/>
      <c r="J136" s="78"/>
      <c r="K136" s="50"/>
      <c r="L136" s="50"/>
    </row>
    <row r="137" spans="1:12" x14ac:dyDescent="0.2">
      <c r="A137" s="50"/>
      <c r="E137" s="78"/>
      <c r="F137" s="50"/>
      <c r="G137" s="50"/>
      <c r="H137" s="50"/>
      <c r="I137" s="50"/>
      <c r="J137" s="78"/>
      <c r="K137" s="50"/>
      <c r="L137" s="50"/>
    </row>
    <row r="138" spans="1:12" x14ac:dyDescent="0.2">
      <c r="A138" s="50"/>
      <c r="E138" s="78"/>
      <c r="F138" s="50"/>
      <c r="G138" s="50"/>
      <c r="H138" s="50"/>
      <c r="I138" s="50"/>
      <c r="J138" s="78"/>
      <c r="K138" s="50"/>
      <c r="L138" s="50"/>
    </row>
    <row r="139" spans="1:12" x14ac:dyDescent="0.2">
      <c r="A139" s="50"/>
      <c r="E139" s="78"/>
      <c r="F139" s="50"/>
      <c r="G139" s="50"/>
      <c r="H139" s="50"/>
      <c r="I139" s="50"/>
      <c r="J139" s="78"/>
      <c r="K139" s="50"/>
      <c r="L139" s="50"/>
    </row>
    <row r="140" spans="1:12" x14ac:dyDescent="0.2">
      <c r="A140" s="50"/>
      <c r="E140" s="78"/>
      <c r="F140" s="50"/>
      <c r="G140" s="50"/>
      <c r="H140" s="50"/>
      <c r="I140" s="50"/>
      <c r="J140" s="78"/>
      <c r="K140" s="50"/>
      <c r="L140" s="50"/>
    </row>
    <row r="141" spans="1:12" x14ac:dyDescent="0.2">
      <c r="A141" s="50"/>
      <c r="E141" s="78"/>
      <c r="F141" s="50"/>
      <c r="G141" s="50"/>
      <c r="H141" s="50"/>
      <c r="I141" s="50"/>
      <c r="J141" s="78"/>
      <c r="K141" s="50"/>
      <c r="L141" s="50"/>
    </row>
    <row r="142" spans="1:12" x14ac:dyDescent="0.2">
      <c r="A142" s="50"/>
      <c r="E142" s="78"/>
      <c r="F142" s="50"/>
      <c r="G142" s="50"/>
      <c r="H142" s="50"/>
      <c r="I142" s="50"/>
      <c r="J142" s="78"/>
      <c r="K142" s="50"/>
      <c r="L142" s="50"/>
    </row>
    <row r="143" spans="1:12" x14ac:dyDescent="0.2">
      <c r="A143" s="50"/>
      <c r="E143" s="78"/>
      <c r="F143" s="50"/>
      <c r="G143" s="50"/>
      <c r="H143" s="50"/>
      <c r="I143" s="50"/>
      <c r="J143" s="78"/>
      <c r="K143" s="50"/>
      <c r="L143" s="50"/>
    </row>
    <row r="144" spans="1:12" x14ac:dyDescent="0.2">
      <c r="A144" s="50"/>
      <c r="E144" s="78"/>
      <c r="F144" s="50"/>
      <c r="G144" s="50"/>
      <c r="H144" s="50"/>
      <c r="I144" s="50"/>
      <c r="J144" s="78"/>
      <c r="K144" s="50"/>
      <c r="L144" s="50"/>
    </row>
    <row r="145" spans="1:12" x14ac:dyDescent="0.2">
      <c r="A145" s="50"/>
      <c r="E145" s="78"/>
      <c r="F145" s="50"/>
      <c r="G145" s="50"/>
      <c r="H145" s="50"/>
      <c r="I145" s="50"/>
      <c r="J145" s="78"/>
      <c r="K145" s="50"/>
      <c r="L145" s="50"/>
    </row>
    <row r="146" spans="1:12" x14ac:dyDescent="0.2">
      <c r="A146" s="50"/>
      <c r="E146" s="78"/>
      <c r="F146" s="50"/>
      <c r="G146" s="50"/>
      <c r="H146" s="50"/>
      <c r="I146" s="50"/>
      <c r="J146" s="78"/>
      <c r="K146" s="50"/>
      <c r="L146" s="50"/>
    </row>
    <row r="147" spans="1:12" x14ac:dyDescent="0.2">
      <c r="A147" s="50"/>
      <c r="E147" s="78"/>
      <c r="F147" s="50"/>
      <c r="G147" s="50"/>
      <c r="H147" s="50"/>
      <c r="I147" s="50"/>
      <c r="J147" s="78"/>
      <c r="K147" s="50"/>
      <c r="L147" s="50"/>
    </row>
    <row r="148" spans="1:12" x14ac:dyDescent="0.2">
      <c r="A148" s="50"/>
      <c r="E148" s="78"/>
      <c r="F148" s="50"/>
      <c r="G148" s="50"/>
      <c r="H148" s="50"/>
      <c r="I148" s="50"/>
      <c r="J148" s="78"/>
      <c r="K148" s="50"/>
      <c r="L148" s="50"/>
    </row>
    <row r="149" spans="1:12" x14ac:dyDescent="0.2">
      <c r="A149" s="50"/>
      <c r="E149" s="78"/>
      <c r="F149" s="50"/>
      <c r="G149" s="50"/>
      <c r="H149" s="50"/>
      <c r="I149" s="50"/>
      <c r="J149" s="78"/>
      <c r="K149" s="50"/>
      <c r="L149" s="50"/>
    </row>
    <row r="150" spans="1:12" x14ac:dyDescent="0.2">
      <c r="A150" s="50"/>
      <c r="E150" s="78"/>
      <c r="F150" s="50"/>
      <c r="G150" s="50"/>
      <c r="H150" s="50"/>
      <c r="I150" s="50"/>
      <c r="J150" s="78"/>
      <c r="K150" s="50"/>
      <c r="L150" s="50"/>
    </row>
    <row r="151" spans="1:12" x14ac:dyDescent="0.2">
      <c r="A151" s="50"/>
      <c r="E151" s="78"/>
      <c r="F151" s="50"/>
      <c r="G151" s="50"/>
      <c r="H151" s="50"/>
      <c r="I151" s="50"/>
      <c r="J151" s="78"/>
      <c r="K151" s="50"/>
      <c r="L151" s="50"/>
    </row>
    <row r="152" spans="1:12" x14ac:dyDescent="0.2">
      <c r="A152" s="50"/>
      <c r="E152" s="78"/>
      <c r="F152" s="50"/>
      <c r="G152" s="50"/>
      <c r="H152" s="50"/>
      <c r="I152" s="50"/>
      <c r="J152" s="78"/>
      <c r="K152" s="20"/>
      <c r="L152" s="50"/>
    </row>
    <row r="153" spans="1:12" x14ac:dyDescent="0.2">
      <c r="A153" s="50"/>
      <c r="E153" s="78"/>
      <c r="F153" s="50"/>
      <c r="G153" s="50"/>
      <c r="H153" s="50"/>
      <c r="I153" s="50"/>
      <c r="J153" s="78"/>
      <c r="K153" s="20"/>
      <c r="L153" s="50"/>
    </row>
    <row r="154" spans="1:12" x14ac:dyDescent="0.2">
      <c r="A154" s="50"/>
      <c r="E154" s="78"/>
      <c r="F154" s="50"/>
      <c r="G154" s="50"/>
      <c r="H154" s="50"/>
      <c r="I154" s="50"/>
      <c r="J154" s="78"/>
      <c r="K154" s="20"/>
      <c r="L154" s="50"/>
    </row>
    <row r="155" spans="1:12" x14ac:dyDescent="0.2">
      <c r="A155" s="50"/>
      <c r="E155" s="78"/>
      <c r="F155" s="50"/>
      <c r="G155" s="50"/>
      <c r="H155" s="50"/>
      <c r="I155" s="50"/>
      <c r="J155" s="78"/>
      <c r="K155" s="20"/>
      <c r="L155" s="50"/>
    </row>
    <row r="156" spans="1:12" x14ac:dyDescent="0.2">
      <c r="A156" s="50"/>
      <c r="E156" s="78"/>
      <c r="F156" s="50"/>
      <c r="G156" s="50"/>
      <c r="H156" s="50"/>
      <c r="I156" s="50"/>
      <c r="J156" s="78"/>
      <c r="K156" s="20"/>
      <c r="L156" s="50"/>
    </row>
    <row r="157" spans="1:12" x14ac:dyDescent="0.2">
      <c r="A157" s="50"/>
      <c r="E157" s="78"/>
      <c r="F157" s="50"/>
      <c r="G157" s="50"/>
      <c r="H157" s="50"/>
      <c r="I157" s="50"/>
      <c r="J157" s="78"/>
      <c r="K157" s="20"/>
      <c r="L157" s="50"/>
    </row>
    <row r="158" spans="1:12" x14ac:dyDescent="0.2">
      <c r="A158" s="50"/>
      <c r="E158" s="78"/>
      <c r="F158" s="50"/>
      <c r="G158" s="50"/>
      <c r="H158" s="50"/>
      <c r="I158" s="50"/>
      <c r="J158" s="78"/>
      <c r="K158" s="20"/>
      <c r="L158" s="50"/>
    </row>
    <row r="159" spans="1:12" x14ac:dyDescent="0.2">
      <c r="A159" s="50"/>
      <c r="E159" s="78"/>
      <c r="F159" s="50"/>
      <c r="G159" s="50"/>
      <c r="H159" s="50"/>
      <c r="I159" s="50"/>
      <c r="J159" s="78"/>
      <c r="K159" s="20"/>
      <c r="L159" s="50"/>
    </row>
    <row r="160" spans="1:12" x14ac:dyDescent="0.2">
      <c r="A160" s="50"/>
      <c r="E160" s="78"/>
      <c r="F160" s="50"/>
      <c r="G160" s="50"/>
      <c r="H160" s="50"/>
      <c r="I160" s="50"/>
      <c r="J160" s="78"/>
      <c r="K160" s="20"/>
      <c r="L160" s="50"/>
    </row>
    <row r="161" spans="1:12" x14ac:dyDescent="0.2">
      <c r="A161" s="50"/>
      <c r="E161" s="78"/>
      <c r="F161" s="50"/>
      <c r="G161" s="50"/>
      <c r="H161" s="50"/>
      <c r="I161" s="50"/>
      <c r="J161" s="78"/>
      <c r="K161" s="20"/>
      <c r="L161" s="50"/>
    </row>
    <row r="162" spans="1:12" x14ac:dyDescent="0.2">
      <c r="A162" s="50"/>
      <c r="E162" s="78"/>
      <c r="F162" s="50"/>
      <c r="G162" s="50"/>
      <c r="H162" s="50"/>
      <c r="I162" s="50"/>
      <c r="J162" s="78"/>
      <c r="K162" s="20"/>
      <c r="L162" s="50"/>
    </row>
    <row r="163" spans="1:12" x14ac:dyDescent="0.2">
      <c r="A163" s="50"/>
      <c r="E163" s="78"/>
      <c r="F163" s="50"/>
      <c r="G163" s="50"/>
      <c r="H163" s="50"/>
      <c r="I163" s="50"/>
      <c r="J163" s="78"/>
      <c r="K163" s="20"/>
      <c r="L163" s="50"/>
    </row>
    <row r="164" spans="1:12" x14ac:dyDescent="0.2">
      <c r="A164" s="50"/>
      <c r="E164" s="78"/>
      <c r="F164" s="50"/>
      <c r="G164" s="50"/>
      <c r="H164" s="50"/>
      <c r="I164" s="50"/>
      <c r="J164" s="78"/>
      <c r="K164" s="20"/>
      <c r="L164" s="50"/>
    </row>
    <row r="165" spans="1:12" x14ac:dyDescent="0.2">
      <c r="A165" s="50"/>
      <c r="E165" s="78"/>
      <c r="F165" s="50"/>
      <c r="G165" s="50"/>
      <c r="H165" s="50"/>
      <c r="I165" s="50"/>
      <c r="J165" s="78"/>
      <c r="K165" s="20"/>
      <c r="L165" s="50"/>
    </row>
    <row r="166" spans="1:12" x14ac:dyDescent="0.2">
      <c r="A166" s="50"/>
      <c r="E166" s="78"/>
      <c r="F166" s="50"/>
      <c r="G166" s="50"/>
      <c r="H166" s="50"/>
      <c r="I166" s="50"/>
      <c r="J166" s="78"/>
      <c r="K166" s="20"/>
      <c r="L166" s="50"/>
    </row>
    <row r="167" spans="1:12" x14ac:dyDescent="0.2">
      <c r="A167" s="50"/>
      <c r="E167" s="78"/>
      <c r="F167" s="50"/>
      <c r="G167" s="50"/>
      <c r="H167" s="50"/>
      <c r="I167" s="50"/>
      <c r="J167" s="78"/>
      <c r="K167" s="20"/>
      <c r="L167" s="50"/>
    </row>
    <row r="168" spans="1:12" x14ac:dyDescent="0.2">
      <c r="A168" s="50"/>
      <c r="E168" s="78"/>
      <c r="F168" s="50"/>
      <c r="G168" s="50"/>
      <c r="H168" s="50"/>
      <c r="I168" s="50"/>
      <c r="J168" s="78"/>
      <c r="K168" s="20"/>
      <c r="L168" s="50"/>
    </row>
    <row r="169" spans="1:12" x14ac:dyDescent="0.2">
      <c r="A169" s="50"/>
      <c r="E169" s="78"/>
      <c r="F169" s="50"/>
      <c r="G169" s="50"/>
      <c r="H169" s="50"/>
      <c r="I169" s="50"/>
      <c r="J169" s="78"/>
      <c r="K169" s="20"/>
      <c r="L169" s="50"/>
    </row>
    <row r="170" spans="1:12" x14ac:dyDescent="0.2">
      <c r="A170" s="50"/>
      <c r="E170" s="78"/>
      <c r="F170" s="50"/>
      <c r="G170" s="50"/>
      <c r="H170" s="50"/>
      <c r="I170" s="50"/>
      <c r="J170" s="78"/>
      <c r="K170" s="20"/>
      <c r="L170" s="50"/>
    </row>
    <row r="171" spans="1:12" x14ac:dyDescent="0.2">
      <c r="A171" s="50"/>
      <c r="E171" s="78"/>
      <c r="F171" s="50"/>
      <c r="G171" s="50"/>
      <c r="H171" s="50"/>
      <c r="I171" s="50"/>
      <c r="J171" s="78"/>
      <c r="K171" s="20"/>
      <c r="L171" s="50"/>
    </row>
    <row r="172" spans="1:12" x14ac:dyDescent="0.2">
      <c r="A172" s="50"/>
      <c r="E172" s="78"/>
      <c r="F172" s="50"/>
      <c r="G172" s="50"/>
      <c r="H172" s="50"/>
      <c r="I172" s="50"/>
      <c r="J172" s="78"/>
      <c r="K172" s="20"/>
      <c r="L172" s="50"/>
    </row>
    <row r="173" spans="1:12" x14ac:dyDescent="0.2">
      <c r="A173" s="50"/>
      <c r="E173" s="78"/>
      <c r="F173" s="50"/>
      <c r="G173" s="50"/>
      <c r="H173" s="50"/>
      <c r="I173" s="50"/>
      <c r="J173" s="78"/>
      <c r="K173" s="20"/>
      <c r="L173" s="50"/>
    </row>
    <row r="174" spans="1:12" x14ac:dyDescent="0.2">
      <c r="A174" s="50"/>
      <c r="E174" s="78"/>
      <c r="F174" s="50"/>
      <c r="G174" s="50"/>
      <c r="H174" s="50"/>
      <c r="I174" s="50"/>
      <c r="J174" s="78"/>
      <c r="K174" s="50"/>
      <c r="L174" s="50"/>
    </row>
    <row r="175" spans="1:12" x14ac:dyDescent="0.2">
      <c r="A175" s="50"/>
      <c r="E175" s="78"/>
      <c r="F175" s="50"/>
      <c r="G175" s="50"/>
      <c r="H175" s="50"/>
      <c r="I175" s="50"/>
      <c r="J175" s="78"/>
      <c r="K175" s="50"/>
      <c r="L175" s="50"/>
    </row>
    <row r="176" spans="1:12" x14ac:dyDescent="0.2">
      <c r="A176" s="50"/>
      <c r="E176" s="78"/>
      <c r="F176" s="50"/>
      <c r="G176" s="50"/>
      <c r="H176" s="50"/>
      <c r="I176" s="50"/>
      <c r="J176" s="78"/>
      <c r="K176" s="50"/>
      <c r="L176" s="50"/>
    </row>
    <row r="177" spans="1:12" x14ac:dyDescent="0.2">
      <c r="A177" s="50"/>
      <c r="E177" s="78"/>
      <c r="F177" s="50"/>
      <c r="G177" s="50"/>
      <c r="H177" s="50"/>
      <c r="I177" s="50"/>
      <c r="J177" s="78"/>
      <c r="K177" s="50"/>
      <c r="L177" s="50"/>
    </row>
    <row r="178" spans="1:12" x14ac:dyDescent="0.2">
      <c r="A178" s="50"/>
      <c r="E178" s="78"/>
      <c r="F178" s="50"/>
      <c r="G178" s="50"/>
      <c r="H178" s="50"/>
      <c r="I178" s="50"/>
      <c r="J178" s="78"/>
      <c r="K178" s="50"/>
      <c r="L178" s="50"/>
    </row>
    <row r="179" spans="1:12" x14ac:dyDescent="0.2">
      <c r="A179" s="50"/>
      <c r="E179" s="78"/>
      <c r="F179" s="50"/>
      <c r="G179" s="50"/>
      <c r="H179" s="50"/>
      <c r="I179" s="50"/>
      <c r="J179" s="78"/>
      <c r="K179" s="50"/>
      <c r="L179" s="50"/>
    </row>
    <row r="180" spans="1:12" x14ac:dyDescent="0.2">
      <c r="A180" s="50"/>
      <c r="E180" s="78"/>
      <c r="F180" s="50"/>
      <c r="G180" s="50"/>
      <c r="H180" s="50"/>
      <c r="I180" s="50"/>
      <c r="J180" s="78"/>
      <c r="K180" s="50"/>
      <c r="L180" s="50"/>
    </row>
    <row r="181" spans="1:12" x14ac:dyDescent="0.2">
      <c r="A181" s="50"/>
      <c r="E181" s="78"/>
      <c r="F181" s="50"/>
      <c r="G181" s="50"/>
      <c r="H181" s="50"/>
      <c r="I181" s="50"/>
      <c r="J181" s="78"/>
      <c r="K181" s="50"/>
      <c r="L181" s="50"/>
    </row>
    <row r="182" spans="1:12" x14ac:dyDescent="0.2">
      <c r="A182" s="50"/>
      <c r="E182" s="78"/>
      <c r="F182" s="50"/>
      <c r="G182" s="50"/>
      <c r="H182" s="50"/>
      <c r="I182" s="50"/>
      <c r="J182" s="78"/>
      <c r="K182" s="50"/>
      <c r="L182" s="50"/>
    </row>
    <row r="183" spans="1:12" x14ac:dyDescent="0.2">
      <c r="A183" s="50"/>
      <c r="E183" s="78"/>
      <c r="F183" s="50"/>
      <c r="G183" s="50"/>
      <c r="H183" s="50"/>
      <c r="I183" s="50"/>
      <c r="J183" s="78"/>
      <c r="K183" s="50"/>
      <c r="L183" s="50"/>
    </row>
    <row r="184" spans="1:12" x14ac:dyDescent="0.2">
      <c r="A184" s="50"/>
      <c r="E184" s="78"/>
      <c r="F184" s="50"/>
      <c r="G184" s="50"/>
      <c r="H184" s="50"/>
      <c r="I184" s="50"/>
      <c r="J184" s="78"/>
      <c r="K184" s="50"/>
      <c r="L184" s="50"/>
    </row>
    <row r="185" spans="1:12" x14ac:dyDescent="0.2">
      <c r="A185" s="50"/>
      <c r="E185" s="78"/>
      <c r="F185" s="50"/>
      <c r="G185" s="50"/>
      <c r="H185" s="50"/>
      <c r="I185" s="50"/>
      <c r="J185" s="78"/>
      <c r="K185" s="50"/>
      <c r="L185" s="50"/>
    </row>
    <row r="186" spans="1:12" x14ac:dyDescent="0.2">
      <c r="A186" s="50"/>
      <c r="E186" s="78"/>
      <c r="F186" s="50"/>
      <c r="G186" s="50"/>
      <c r="H186" s="50"/>
      <c r="I186" s="50"/>
      <c r="J186" s="78"/>
      <c r="K186" s="50"/>
      <c r="L186" s="50"/>
    </row>
    <row r="187" spans="1:12" x14ac:dyDescent="0.2">
      <c r="A187" s="50"/>
      <c r="E187" s="78"/>
      <c r="F187" s="50"/>
      <c r="G187" s="50"/>
      <c r="H187" s="50"/>
      <c r="I187" s="50"/>
      <c r="J187" s="78"/>
      <c r="K187" s="50"/>
      <c r="L187" s="50"/>
    </row>
    <row r="188" spans="1:12" x14ac:dyDescent="0.2">
      <c r="A188" s="50"/>
      <c r="E188" s="78"/>
      <c r="F188" s="50"/>
      <c r="G188" s="50"/>
      <c r="H188" s="50"/>
      <c r="I188" s="50"/>
      <c r="J188" s="78"/>
      <c r="K188" s="50"/>
      <c r="L188" s="50"/>
    </row>
    <row r="189" spans="1:12" x14ac:dyDescent="0.2">
      <c r="A189" s="50"/>
      <c r="E189" s="78"/>
      <c r="F189" s="50"/>
      <c r="G189" s="50"/>
      <c r="H189" s="50"/>
      <c r="I189" s="50"/>
      <c r="J189" s="78"/>
      <c r="K189" s="50"/>
      <c r="L189" s="50"/>
    </row>
    <row r="190" spans="1:12" x14ac:dyDescent="0.2">
      <c r="A190" s="50"/>
      <c r="E190" s="78"/>
      <c r="F190" s="50"/>
      <c r="G190" s="50"/>
      <c r="H190" s="50"/>
      <c r="I190" s="50"/>
      <c r="J190" s="78"/>
      <c r="K190" s="50"/>
      <c r="L190" s="50"/>
    </row>
    <row r="191" spans="1:12" x14ac:dyDescent="0.2">
      <c r="A191" s="50"/>
      <c r="E191" s="78"/>
      <c r="F191" s="50"/>
      <c r="G191" s="50"/>
      <c r="H191" s="50"/>
      <c r="I191" s="50"/>
      <c r="J191" s="78"/>
      <c r="K191" s="50"/>
      <c r="L191" s="50"/>
    </row>
    <row r="192" spans="1:12" x14ac:dyDescent="0.2">
      <c r="A192" s="50"/>
      <c r="E192" s="78"/>
      <c r="F192" s="50"/>
      <c r="G192" s="50"/>
      <c r="H192" s="50"/>
      <c r="I192" s="50"/>
      <c r="J192" s="78"/>
      <c r="K192" s="50"/>
      <c r="L192" s="50"/>
    </row>
    <row r="193" spans="1:12" x14ac:dyDescent="0.2">
      <c r="A193" s="50"/>
      <c r="E193" s="78"/>
      <c r="F193" s="50"/>
      <c r="G193" s="50"/>
      <c r="H193" s="50"/>
      <c r="I193" s="50"/>
      <c r="J193" s="78"/>
      <c r="K193" s="50"/>
      <c r="L193" s="50"/>
    </row>
    <row r="194" spans="1:12" x14ac:dyDescent="0.2">
      <c r="A194" s="50"/>
      <c r="E194" s="78"/>
      <c r="F194" s="50"/>
      <c r="G194" s="50"/>
      <c r="H194" s="50"/>
      <c r="I194" s="50"/>
      <c r="J194" s="78"/>
      <c r="K194" s="50"/>
      <c r="L194" s="50"/>
    </row>
    <row r="195" spans="1:12" x14ac:dyDescent="0.2">
      <c r="A195" s="50"/>
      <c r="E195" s="78"/>
      <c r="F195" s="50"/>
      <c r="G195" s="50"/>
      <c r="H195" s="50"/>
      <c r="I195" s="50"/>
      <c r="J195" s="78"/>
      <c r="K195" s="50"/>
      <c r="L195" s="50"/>
    </row>
    <row r="196" spans="1:12" x14ac:dyDescent="0.2">
      <c r="A196" s="50"/>
      <c r="E196" s="78"/>
      <c r="F196" s="50"/>
      <c r="G196" s="50"/>
      <c r="H196" s="50"/>
      <c r="I196" s="50"/>
      <c r="J196" s="78"/>
      <c r="K196" s="50"/>
      <c r="L196" s="50"/>
    </row>
    <row r="197" spans="1:12" x14ac:dyDescent="0.2">
      <c r="A197" s="50"/>
      <c r="E197" s="78"/>
      <c r="F197" s="50"/>
      <c r="G197" s="50"/>
      <c r="H197" s="50"/>
      <c r="I197" s="50"/>
      <c r="J197" s="78"/>
      <c r="K197" s="50"/>
      <c r="L197" s="50"/>
    </row>
    <row r="198" spans="1:12" x14ac:dyDescent="0.2">
      <c r="A198" s="50"/>
    </row>
    <row r="199" spans="1:12" x14ac:dyDescent="0.2">
      <c r="A199" s="50"/>
    </row>
    <row r="200" spans="1:12" x14ac:dyDescent="0.2">
      <c r="A200" s="50"/>
    </row>
    <row r="201" spans="1:12" x14ac:dyDescent="0.2">
      <c r="A201" s="50"/>
    </row>
    <row r="202" spans="1:12" x14ac:dyDescent="0.2">
      <c r="A202" s="50"/>
    </row>
    <row r="203" spans="1:12" x14ac:dyDescent="0.2">
      <c r="A203" s="50"/>
    </row>
    <row r="204" spans="1:12" x14ac:dyDescent="0.2">
      <c r="A204" s="50"/>
    </row>
    <row r="205" spans="1:12" x14ac:dyDescent="0.2">
      <c r="A205" s="50"/>
    </row>
    <row r="206" spans="1:12" x14ac:dyDescent="0.2">
      <c r="A206" s="50"/>
    </row>
    <row r="207" spans="1:12" x14ac:dyDescent="0.2">
      <c r="A207" s="50"/>
    </row>
    <row r="208" spans="1:12" x14ac:dyDescent="0.2">
      <c r="A208" s="50"/>
    </row>
    <row r="209" spans="1:1" x14ac:dyDescent="0.2">
      <c r="A209" s="50"/>
    </row>
    <row r="210" spans="1:1" x14ac:dyDescent="0.2">
      <c r="A210" s="50"/>
    </row>
    <row r="211" spans="1:1" x14ac:dyDescent="0.2">
      <c r="A211" s="50"/>
    </row>
    <row r="212" spans="1:1" x14ac:dyDescent="0.2">
      <c r="A212" s="50"/>
    </row>
    <row r="213" spans="1:1" x14ac:dyDescent="0.2">
      <c r="A213" s="50"/>
    </row>
    <row r="214" spans="1:1" x14ac:dyDescent="0.2">
      <c r="A214" s="50"/>
    </row>
    <row r="215" spans="1:1" x14ac:dyDescent="0.2">
      <c r="A215" s="50"/>
    </row>
    <row r="216" spans="1:1" x14ac:dyDescent="0.2">
      <c r="A216" s="50"/>
    </row>
    <row r="217" spans="1:1" x14ac:dyDescent="0.2">
      <c r="A217" s="50"/>
    </row>
    <row r="218" spans="1:1" x14ac:dyDescent="0.2">
      <c r="A218" s="50"/>
    </row>
    <row r="219" spans="1:1" x14ac:dyDescent="0.2">
      <c r="A219" s="50"/>
    </row>
    <row r="220" spans="1:1" x14ac:dyDescent="0.2">
      <c r="A220" s="50"/>
    </row>
    <row r="221" spans="1:1" x14ac:dyDescent="0.2">
      <c r="A221" s="50"/>
    </row>
    <row r="222" spans="1:1" x14ac:dyDescent="0.2">
      <c r="A222" s="50"/>
    </row>
    <row r="223" spans="1:1" x14ac:dyDescent="0.2">
      <c r="A223" s="50"/>
    </row>
    <row r="224" spans="1:1" x14ac:dyDescent="0.2">
      <c r="A224" s="50"/>
    </row>
    <row r="225" spans="1:1" x14ac:dyDescent="0.2">
      <c r="A225" s="50"/>
    </row>
    <row r="226" spans="1:1" x14ac:dyDescent="0.2">
      <c r="A226" s="50"/>
    </row>
    <row r="227" spans="1:1" x14ac:dyDescent="0.2">
      <c r="A227" s="50"/>
    </row>
    <row r="228" spans="1:1" x14ac:dyDescent="0.2">
      <c r="A228" s="50"/>
    </row>
    <row r="229" spans="1:1" x14ac:dyDescent="0.2">
      <c r="A229" s="50"/>
    </row>
    <row r="230" spans="1:1" x14ac:dyDescent="0.2">
      <c r="A230" s="50"/>
    </row>
    <row r="231" spans="1:1" x14ac:dyDescent="0.2">
      <c r="A231" s="50"/>
    </row>
    <row r="232" spans="1:1" x14ac:dyDescent="0.2">
      <c r="A232" s="50"/>
    </row>
    <row r="233" spans="1:1" x14ac:dyDescent="0.2">
      <c r="A233" s="50"/>
    </row>
    <row r="234" spans="1:1" x14ac:dyDescent="0.2">
      <c r="A234" s="50"/>
    </row>
    <row r="235" spans="1:1" x14ac:dyDescent="0.2">
      <c r="A235" s="50"/>
    </row>
    <row r="236" spans="1:1" x14ac:dyDescent="0.2">
      <c r="A236" s="50"/>
    </row>
    <row r="237" spans="1:1" x14ac:dyDescent="0.2">
      <c r="A237" s="50"/>
    </row>
    <row r="238" spans="1:1" x14ac:dyDescent="0.2">
      <c r="A238" s="50"/>
    </row>
    <row r="239" spans="1:1" x14ac:dyDescent="0.2">
      <c r="A239" s="50"/>
    </row>
    <row r="240" spans="1:1" x14ac:dyDescent="0.2">
      <c r="A240" s="50"/>
    </row>
    <row r="241" spans="1:1" x14ac:dyDescent="0.2">
      <c r="A241" s="50"/>
    </row>
    <row r="242" spans="1:1" x14ac:dyDescent="0.2">
      <c r="A242" s="50"/>
    </row>
    <row r="243" spans="1:1" x14ac:dyDescent="0.2">
      <c r="A243" s="50"/>
    </row>
    <row r="244" spans="1:1" x14ac:dyDescent="0.2">
      <c r="A244" s="50"/>
    </row>
    <row r="245" spans="1:1" x14ac:dyDescent="0.2">
      <c r="A245" s="50"/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A580CFC828C478E67364B2862E2B0" ma:contentTypeVersion="1" ma:contentTypeDescription="Create a new document." ma:contentTypeScope="" ma:versionID="e8938924e7ee03795dcdfe2821aaa2ea">
  <xsd:schema xmlns:xsd="http://www.w3.org/2001/XMLSchema" xmlns:xs="http://www.w3.org/2001/XMLSchema" xmlns:p="http://schemas.microsoft.com/office/2006/metadata/properties" xmlns:ns2="78cdcaa8-6946-45cf-a66b-9f9603c7bbc2" targetNamespace="http://schemas.microsoft.com/office/2006/metadata/properties" ma:root="true" ma:fieldsID="0d1fbeeeabc4c36224373e6e59b14568" ns2:_="">
    <xsd:import namespace="78cdcaa8-6946-45cf-a66b-9f9603c7bbc2"/>
    <xsd:element name="properties">
      <xsd:complexType>
        <xsd:sequence>
          <xsd:element name="documentManagement">
            <xsd:complexType>
              <xsd:all>
                <xsd:element ref="ns2:MPI_x0020_Classifica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dcaa8-6946-45cf-a66b-9f9603c7bbc2" elementFormDefault="qualified">
    <xsd:import namespace="http://schemas.microsoft.com/office/2006/documentManagement/types"/>
    <xsd:import namespace="http://schemas.microsoft.com/office/infopath/2007/PartnerControls"/>
    <xsd:element name="MPI_x0020_Classification" ma:index="8" ma:displayName="MPI Classification" ma:default="Not Classified" ma:format="Dropdown" ma:internalName="MPI_x0020_Classification" ma:readOnly="false">
      <xsd:simpleType>
        <xsd:restriction base="dms:Choice">
          <xsd:enumeration value="Not Classified"/>
          <xsd:enumeration value="Proprietary"/>
          <xsd:enumeration value="Private"/>
          <xsd:enumeration value="Restricted Distribu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9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I_x0020_Classification xmlns="78cdcaa8-6946-45cf-a66b-9f9603c7bbc2">Not Classified</MPI_x0020_Classification>
  </documentManagement>
</p:properties>
</file>

<file path=customXml/itemProps1.xml><?xml version="1.0" encoding="utf-8"?>
<ds:datastoreItem xmlns:ds="http://schemas.openxmlformats.org/officeDocument/2006/customXml" ds:itemID="{6618ABAD-B1C3-4D5A-BC59-F7C40AA0C0C1}"/>
</file>

<file path=customXml/itemProps2.xml><?xml version="1.0" encoding="utf-8"?>
<ds:datastoreItem xmlns:ds="http://schemas.openxmlformats.org/officeDocument/2006/customXml" ds:itemID="{E0C49272-9B0B-49FF-BD8D-4C601A04B5B0}"/>
</file>

<file path=customXml/itemProps3.xml><?xml version="1.0" encoding="utf-8"?>
<ds:datastoreItem xmlns:ds="http://schemas.openxmlformats.org/officeDocument/2006/customXml" ds:itemID="{3B44BAC9-1A95-432C-B0EA-32307B5B87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 NG to LNG-EPA 2019-wo well</vt:lpstr>
      <vt:lpstr>NA NG to LNG-EDF 2019- wo well</vt:lpstr>
      <vt:lpstr>NA NG to LNG-EPA 2019- w well</vt:lpstr>
      <vt:lpstr>NA NG to LNG-EDF 2019- w well</vt:lpstr>
      <vt:lpstr>Table for SESAME-final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2020-08-27T18:10:57Z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-2087272722</vt:i4>
  </property>
  <property fmtid="{D5CDD505-2E9C-101B-9397-08002B2CF9AE}" pid="3" name="_NewReviewCycle">
    <vt:lpwstr/>
  </property>
  <property fmtid="{D5CDD505-2E9C-101B-9397-08002B2CF9AE}" pid="4" name="ContentTypeId">
    <vt:lpwstr>0x010100CFEA580CFC828C478E67364B2862E2B0</vt:lpwstr>
  </property>
</Properties>
</file>