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hernandez/Dropbox (MIT)/DrakeDanielHernandez/SESAME/CNG_model/"/>
    </mc:Choice>
  </mc:AlternateContent>
  <xr:revisionPtr revIDLastSave="0" documentId="13_ncr:1_{BD4D02A5-11BF-6247-A7FF-51C317EF5FEF}" xr6:coauthVersionLast="46" xr6:coauthVersionMax="46" xr10:uidLastSave="{00000000-0000-0000-0000-000000000000}"/>
  <bookViews>
    <workbookView xWindow="16200" yWindow="560" windowWidth="16860" windowHeight="15940" xr2:uid="{44349EB8-5304-204A-9B9C-D01C608CAA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D6" i="1"/>
  <c r="C10" i="1"/>
  <c r="D10" i="1" s="1"/>
  <c r="E10" i="1" s="1"/>
  <c r="C9" i="1"/>
  <c r="C8" i="1"/>
  <c r="C7" i="1"/>
  <c r="D7" i="1" s="1"/>
  <c r="E7" i="1" s="1"/>
  <c r="C6" i="1"/>
  <c r="E6" i="1" s="1"/>
  <c r="B10" i="1"/>
  <c r="B9" i="1"/>
  <c r="B8" i="1"/>
  <c r="B7" i="1"/>
  <c r="B6" i="1"/>
  <c r="D9" i="1" l="1"/>
  <c r="E9" i="1" s="1"/>
  <c r="D8" i="1"/>
  <c r="E8" i="1" s="1"/>
</calcChain>
</file>

<file path=xl/sharedStrings.xml><?xml version="1.0" encoding="utf-8"?>
<sst xmlns="http://schemas.openxmlformats.org/spreadsheetml/2006/main" count="7" uniqueCount="7">
  <si>
    <t>GGE/hr</t>
  </si>
  <si>
    <t>Cost</t>
  </si>
  <si>
    <t>Cost/size</t>
  </si>
  <si>
    <t>Cost ($2019)/size</t>
  </si>
  <si>
    <t>CPI -&gt;</t>
  </si>
  <si>
    <t>Year -&gt;</t>
  </si>
  <si>
    <t>Source: NREL - https://www.nrel.gov/docs/fy14osti/62421.pdf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</si>
</sst>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Cost ($2019)/size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1599981688335469E-2"/>
                  <c:y val="-0.35149779990736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Sheet1!$B$6:$B$10</c:f>
              <c:numCache>
                <c:formatCode>General</c:formatCode>
                <c:ptCount val="5"/>
                <c:pt idx="0">
                  <c:v>2.5</c:v>
                </c:pt>
                <c:pt idx="1">
                  <c:v>14.5</c:v>
                </c:pt>
                <c:pt idx="2">
                  <c:v>30</c:v>
                </c:pt>
                <c:pt idx="3">
                  <c:v>59.5</c:v>
                </c:pt>
                <c:pt idx="4">
                  <c:v>214.5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5618.6440677966102</c:v>
                </c:pt>
                <c:pt idx="1">
                  <c:v>5216.2478082992402</c:v>
                </c:pt>
                <c:pt idx="2">
                  <c:v>4141.9491525423728</c:v>
                </c:pt>
                <c:pt idx="3">
                  <c:v>3177.9661016949153</c:v>
                </c:pt>
                <c:pt idx="4">
                  <c:v>1889.0008296787958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F-0E4A-83E5-FFB97EBB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45663"/>
        <c:axId val="1921147311"/>
      </c:scatterChart>
      <c:valAx>
        <c:axId val="192114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47311"/>
        <c:crosses val="autoZero"/>
        <c:crossBetween val="midCat"/>
      </c:valAx>
      <c:valAx>
        <c:axId val="19211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4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12</xdr:row>
      <xdr:rowOff>76200</xdr:rowOff>
    </xdr:from>
    <xdr:to>
      <xdr:col>8</xdr:col>
      <xdr:colOff>101600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A3D23-5AE5-2642-BA27-FAB56EF75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08D0-3473-B048-B3B6-5C4F6DA63BEA}">
  <dimension ref="B2:F10"/>
  <sheetViews>
    <sheetView tabSelected="1" zoomScale="108" workbookViewId="0">
      <selection activeCell="F10" sqref="F10"/>
    </sheetView>
  </sheetViews>
  <sheetFormatPr baseColWidth="10" defaultRowHeight="16" x14ac:dyDescent="0.2"/>
  <cols>
    <col min="5" max="5" width="15.5" bestFit="1" customWidth="1"/>
  </cols>
  <sheetData>
    <row r="2" spans="2:6" x14ac:dyDescent="0.2">
      <c r="B2" t="s">
        <v>6</v>
      </c>
    </row>
    <row r="3" spans="2:6" x14ac:dyDescent="0.2">
      <c r="C3" s="1" t="s">
        <v>4</v>
      </c>
      <c r="D3">
        <v>236</v>
      </c>
      <c r="E3">
        <v>255</v>
      </c>
    </row>
    <row r="4" spans="2:6" ht="17" thickBot="1" x14ac:dyDescent="0.25">
      <c r="C4" s="1" t="s">
        <v>5</v>
      </c>
      <c r="D4">
        <v>2014</v>
      </c>
      <c r="E4">
        <v>2019</v>
      </c>
    </row>
    <row r="5" spans="2:6" ht="17" thickBot="1" x14ac:dyDescent="0.25">
      <c r="B5" s="4" t="s">
        <v>0</v>
      </c>
      <c r="C5" s="4" t="s">
        <v>1</v>
      </c>
      <c r="D5" s="4" t="s">
        <v>2</v>
      </c>
      <c r="E5" s="4" t="s">
        <v>3</v>
      </c>
    </row>
    <row r="6" spans="2:6" ht="17" thickTop="1" x14ac:dyDescent="0.2">
      <c r="B6" s="2">
        <f>AVERAGE(1,4)</f>
        <v>2.5</v>
      </c>
      <c r="C6" s="2">
        <f>AVERAGE(4000,22000)</f>
        <v>13000</v>
      </c>
      <c r="D6" s="2">
        <f>C6/B6</f>
        <v>5200</v>
      </c>
      <c r="E6" s="2">
        <f>($E$3/$D$3)*D6</f>
        <v>5618.6440677966102</v>
      </c>
    </row>
    <row r="7" spans="2:6" x14ac:dyDescent="0.2">
      <c r="B7" s="2">
        <f>AVERAGE(10,19)</f>
        <v>14.5</v>
      </c>
      <c r="C7" s="2">
        <f>AVERAGE(50000,90000)</f>
        <v>70000</v>
      </c>
      <c r="D7" s="2">
        <f t="shared" ref="D7:D10" si="0">C7/B7</f>
        <v>4827.5862068965516</v>
      </c>
      <c r="E7" s="2">
        <f t="shared" ref="E7:E10" si="1">($E$3/$D$3)*D7</f>
        <v>5216.2478082992402</v>
      </c>
    </row>
    <row r="8" spans="2:6" x14ac:dyDescent="0.2">
      <c r="B8" s="2">
        <f>AVERAGE(24,36)</f>
        <v>30</v>
      </c>
      <c r="C8" s="2">
        <f>AVERAGE(80000,150000)</f>
        <v>115000</v>
      </c>
      <c r="D8" s="2">
        <f t="shared" si="0"/>
        <v>3833.3333333333335</v>
      </c>
      <c r="E8" s="2">
        <f t="shared" si="1"/>
        <v>4141.9491525423728</v>
      </c>
    </row>
    <row r="9" spans="2:6" x14ac:dyDescent="0.2">
      <c r="B9" s="2">
        <f>AVERAGE(48,71)</f>
        <v>59.5</v>
      </c>
      <c r="C9" s="2">
        <f>AVERAGE(100000,250000)</f>
        <v>175000</v>
      </c>
      <c r="D9" s="2">
        <f t="shared" si="0"/>
        <v>2941.1764705882351</v>
      </c>
      <c r="E9" s="2">
        <f t="shared" si="1"/>
        <v>3177.9661016949153</v>
      </c>
    </row>
    <row r="10" spans="2:6" ht="17" thickBot="1" x14ac:dyDescent="0.25">
      <c r="B10" s="3">
        <f>AVERAGE(310,119)</f>
        <v>214.5</v>
      </c>
      <c r="C10" s="3">
        <f>AVERAGE(200000,550000)</f>
        <v>375000</v>
      </c>
      <c r="D10" s="3">
        <f t="shared" si="0"/>
        <v>1748.2517482517483</v>
      </c>
      <c r="E10" s="3">
        <f t="shared" si="1"/>
        <v>1889.0008296787958</v>
      </c>
      <c r="F10">
        <f>LOG(C10/C6)/LOG(B10/B6)</f>
        <v>0.75515775283190445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 Hernandez</dc:creator>
  <cp:lastModifiedBy>Drake Hernandez</cp:lastModifiedBy>
  <dcterms:created xsi:type="dcterms:W3CDTF">2021-01-21T00:46:48Z</dcterms:created>
  <dcterms:modified xsi:type="dcterms:W3CDTF">2021-01-22T19:22:49Z</dcterms:modified>
</cp:coreProperties>
</file>