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NP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<sst xmlns="http://schemas.openxmlformats.org/spreadsheetml/2006/main" count="30" uniqueCount="22">
  <si>
    <t xml:space="preserve">DOSIS-3D</t>
  </si>
  <si>
    <t xml:space="preserve">CaSO4:Dy</t>
  </si>
  <si>
    <t xml:space="preserve">D [mGy]</t>
  </si>
  <si>
    <t xml:space="preserve">BOX 1</t>
  </si>
  <si>
    <t xml:space="preserve">BOX 2</t>
  </si>
  <si>
    <t xml:space="preserve">BOX 3</t>
  </si>
  <si>
    <t xml:space="preserve">BOX 4</t>
  </si>
  <si>
    <t xml:space="preserve">BOX 5</t>
  </si>
  <si>
    <t xml:space="preserve">BOX 6</t>
  </si>
  <si>
    <t xml:space="preserve">BOX 7</t>
  </si>
  <si>
    <t xml:space="preserve">BOX 8</t>
  </si>
  <si>
    <t xml:space="preserve">BOX 9</t>
  </si>
  <si>
    <t xml:space="preserve">BOX 10</t>
  </si>
  <si>
    <t xml:space="preserve">BOX X</t>
  </si>
  <si>
    <t xml:space="preserve">Doba ozáření [dny]</t>
  </si>
  <si>
    <t xml:space="preserve">Průměrné příkony [uGy/den]</t>
  </si>
  <si>
    <t xml:space="preserve">chyba</t>
  </si>
  <si>
    <t xml:space="preserve">Min. příkon [uGy/den]</t>
  </si>
  <si>
    <t xml:space="preserve">Max. příkony [uGy/den]</t>
  </si>
  <si>
    <t xml:space="preserve">POUŽÍT PRŮMĚRNÉ HODNOTY, NE ROZSAHY!!!</t>
  </si>
  <si>
    <t xml:space="preserve">jednotlive dav. Prikony</t>
  </si>
  <si>
    <t xml:space="preserve">rozdily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</si>
</sst>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26.4591836734694"/>
    <col collapsed="false" hidden="false" max="1025" min="2" style="0" width="8.36734693877551"/>
  </cols>
  <sheetData>
    <row r="1" customFormat="false" ht="18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0" t="n">
        <v>1</v>
      </c>
      <c r="C3" s="0" t="n">
        <v>2</v>
      </c>
      <c r="D3" s="0" t="n">
        <v>3</v>
      </c>
      <c r="E3" s="0" t="n">
        <v>4</v>
      </c>
      <c r="F3" s="0" t="n">
        <v>5</v>
      </c>
      <c r="G3" s="0" t="n">
        <v>6</v>
      </c>
      <c r="H3" s="0" t="n">
        <v>7</v>
      </c>
      <c r="I3" s="0" t="n">
        <v>8</v>
      </c>
      <c r="J3" s="0" t="n">
        <v>9</v>
      </c>
    </row>
    <row r="4" customFormat="false" ht="15" hidden="false" customHeight="false" outlineLevel="0" collapsed="false">
      <c r="B4" s="0" t="s">
        <v>2</v>
      </c>
      <c r="C4" s="0" t="s">
        <v>2</v>
      </c>
      <c r="D4" s="0" t="s">
        <v>2</v>
      </c>
      <c r="E4" s="0" t="s">
        <v>2</v>
      </c>
      <c r="F4" s="0" t="s">
        <v>2</v>
      </c>
      <c r="G4" s="0" t="s">
        <v>2</v>
      </c>
      <c r="H4" s="0" t="s">
        <v>2</v>
      </c>
      <c r="I4" s="0" t="s">
        <v>2</v>
      </c>
      <c r="J4" s="0" t="s">
        <v>2</v>
      </c>
    </row>
    <row r="5" customFormat="false" ht="15" hidden="false" customHeight="false" outlineLevel="0" collapsed="false">
      <c r="A5" s="3" t="s">
        <v>3</v>
      </c>
      <c r="B5" s="4" t="n">
        <v>41.4520166450051</v>
      </c>
      <c r="C5" s="5" t="n">
        <v>40.4674362284435</v>
      </c>
      <c r="D5" s="4" t="n">
        <v>42.9584227952437</v>
      </c>
      <c r="E5" s="4" t="n">
        <v>48.2820102644178</v>
      </c>
      <c r="F5" s="6" t="n">
        <v>40.4023994580365</v>
      </c>
      <c r="G5" s="6" t="n">
        <v>34.6952455355866</v>
      </c>
      <c r="H5" s="6" t="n">
        <v>53.6044508548716</v>
      </c>
      <c r="I5" s="6" t="n">
        <v>46.1965643702772</v>
      </c>
      <c r="J5" s="7" t="n">
        <v>31.5619648724576</v>
      </c>
    </row>
    <row r="6" customFormat="false" ht="15" hidden="false" customHeight="false" outlineLevel="0" collapsed="false">
      <c r="A6" s="3" t="s">
        <v>4</v>
      </c>
      <c r="B6" s="4" t="n">
        <v>45.3366046343439</v>
      </c>
      <c r="C6" s="5" t="n">
        <v>42.7289572656033</v>
      </c>
      <c r="D6" s="4" t="n">
        <v>50.3499755477908</v>
      </c>
      <c r="E6" s="4" t="n">
        <v>34.6924047132924</v>
      </c>
      <c r="F6" s="6" t="n">
        <v>48.1342302518087</v>
      </c>
      <c r="G6" s="6" t="n">
        <v>41.2661267225475</v>
      </c>
      <c r="H6" s="6" t="n">
        <v>63.4363469413159</v>
      </c>
      <c r="I6" s="6" t="n">
        <v>53.4072760289849</v>
      </c>
      <c r="J6" s="7" t="n">
        <v>35.3903143510923</v>
      </c>
    </row>
    <row r="7" customFormat="false" ht="15" hidden="false" customHeight="false" outlineLevel="0" collapsed="false">
      <c r="A7" s="3" t="s">
        <v>5</v>
      </c>
      <c r="B7" s="4" t="n">
        <v>34.6133378088474</v>
      </c>
      <c r="C7" s="5" t="n">
        <v>32.669320026627</v>
      </c>
      <c r="D7" s="4" t="n">
        <v>33.982931574254</v>
      </c>
      <c r="E7" s="4" t="n">
        <v>36.3126855836527</v>
      </c>
      <c r="F7" s="6" t="n">
        <v>33.860728663249</v>
      </c>
      <c r="G7" s="6" t="n">
        <v>32.5501520143502</v>
      </c>
      <c r="H7" s="6" t="n">
        <v>44.3368378668343</v>
      </c>
      <c r="I7" s="6" t="n">
        <v>38.193563015868</v>
      </c>
      <c r="J7" s="7" t="n">
        <v>24.2908186685747</v>
      </c>
    </row>
    <row r="8" customFormat="false" ht="15" hidden="false" customHeight="false" outlineLevel="0" collapsed="false">
      <c r="A8" s="3" t="s">
        <v>6</v>
      </c>
      <c r="B8" s="4" t="n">
        <v>34.7670814199571</v>
      </c>
      <c r="C8" s="5" t="n">
        <v>32.63315791374</v>
      </c>
      <c r="D8" s="4" t="n">
        <v>36.5614040736708</v>
      </c>
      <c r="E8" s="4" t="n">
        <v>36.9065643220124</v>
      </c>
      <c r="F8" s="6" t="n">
        <v>35.4764972431476</v>
      </c>
      <c r="G8" s="6" t="n">
        <v>31.9987723731319</v>
      </c>
      <c r="H8" s="6" t="n">
        <v>46.3433882412677</v>
      </c>
      <c r="I8" s="6" t="n">
        <v>38.6089214655702</v>
      </c>
      <c r="J8" s="7" t="n">
        <v>24.9666031684397</v>
      </c>
    </row>
    <row r="9" customFormat="false" ht="15" hidden="false" customHeight="false" outlineLevel="0" collapsed="false">
      <c r="A9" s="3" t="s">
        <v>7</v>
      </c>
      <c r="B9" s="4" t="n">
        <v>35.4629298818228</v>
      </c>
      <c r="C9" s="5" t="n">
        <v>32.9166929685819</v>
      </c>
      <c r="D9" s="4" t="n">
        <v>39.3625228837942</v>
      </c>
      <c r="E9" s="4" t="n">
        <v>41.9807798489265</v>
      </c>
      <c r="F9" s="6" t="n">
        <v>35.7756757861053</v>
      </c>
      <c r="G9" s="6" t="n">
        <v>33.8792395364509</v>
      </c>
      <c r="H9" s="6" t="n">
        <v>48.5637420042839</v>
      </c>
      <c r="I9" s="6" t="n">
        <v>39.7364461822354</v>
      </c>
      <c r="J9" s="7" t="n">
        <v>26.4531433925536</v>
      </c>
    </row>
    <row r="10" customFormat="false" ht="15" hidden="false" customHeight="false" outlineLevel="0" collapsed="false">
      <c r="A10" s="3" t="s">
        <v>8</v>
      </c>
      <c r="B10" s="4" t="n">
        <v>39.1700044880294</v>
      </c>
      <c r="C10" s="5" t="n">
        <v>36.391455694852</v>
      </c>
      <c r="D10" s="4" t="n">
        <v>43.7683969332114</v>
      </c>
      <c r="E10" s="4" t="n">
        <v>42.5750952956769</v>
      </c>
      <c r="F10" s="6" t="n">
        <v>41.2778922276788</v>
      </c>
      <c r="G10" s="6" t="n">
        <v>37.8014340526397</v>
      </c>
      <c r="H10" s="6" t="n">
        <v>55.0808342727953</v>
      </c>
      <c r="I10" s="6" t="n">
        <v>35.4299980099417</v>
      </c>
      <c r="J10" s="7" t="n">
        <v>30.0167174793521</v>
      </c>
    </row>
    <row r="11" customFormat="false" ht="15" hidden="false" customHeight="false" outlineLevel="0" collapsed="false">
      <c r="A11" s="3" t="s">
        <v>9</v>
      </c>
      <c r="B11" s="4" t="n">
        <v>41.3415812635525</v>
      </c>
      <c r="C11" s="5" t="n">
        <v>37.8014955433057</v>
      </c>
      <c r="D11" s="4" t="n">
        <v>45.9454041694822</v>
      </c>
      <c r="E11" s="4" t="n">
        <v>37.5611465857579</v>
      </c>
      <c r="F11" s="6" t="n">
        <v>41.9447884015814</v>
      </c>
      <c r="G11" s="6" t="n">
        <v>37.5018833920501</v>
      </c>
      <c r="H11" s="6" t="n">
        <v>56.4654030178876</v>
      </c>
      <c r="I11" s="6" t="n">
        <v>46.5172264875573</v>
      </c>
      <c r="J11" s="7" t="n">
        <v>30.8953619193442</v>
      </c>
    </row>
    <row r="12" customFormat="false" ht="15" hidden="false" customHeight="false" outlineLevel="0" collapsed="false">
      <c r="A12" s="3" t="s">
        <v>10</v>
      </c>
      <c r="B12" s="4" t="n">
        <v>35.9141391976952</v>
      </c>
      <c r="C12" s="5" t="n">
        <v>36.5082245989166</v>
      </c>
      <c r="D12" s="4" t="n">
        <v>42.1127813356305</v>
      </c>
      <c r="E12" s="4" t="n">
        <v>35.0703968309931</v>
      </c>
      <c r="F12" s="6" t="n">
        <v>38.7932061512305</v>
      </c>
      <c r="G12" s="6" t="n">
        <v>34.85526521131</v>
      </c>
      <c r="H12" s="6" t="n">
        <v>52.3332968356668</v>
      </c>
      <c r="I12" s="6" t="n">
        <v>41.5818723186952</v>
      </c>
      <c r="J12" s="7" t="n">
        <v>26.4037470328623</v>
      </c>
    </row>
    <row r="13" customFormat="false" ht="15" hidden="false" customHeight="false" outlineLevel="0" collapsed="false">
      <c r="A13" s="3" t="s">
        <v>11</v>
      </c>
      <c r="B13" s="4" t="n">
        <v>34.4444382054004</v>
      </c>
      <c r="C13" s="5" t="n">
        <v>31.0398855485717</v>
      </c>
      <c r="D13" s="4" t="n">
        <v>33.6093999423587</v>
      </c>
      <c r="E13" s="5" t="n">
        <v>34.9413089341633</v>
      </c>
      <c r="F13" s="6" t="n">
        <v>35.0577869956817</v>
      </c>
      <c r="G13" s="6" t="n">
        <v>31.9966461949011</v>
      </c>
      <c r="H13" s="6" t="n">
        <v>44.7535484902419</v>
      </c>
      <c r="I13" s="6" t="n">
        <v>37.4871297051817</v>
      </c>
      <c r="J13" s="7" t="n">
        <v>24.1549080210191</v>
      </c>
    </row>
    <row r="14" customFormat="false" ht="15" hidden="false" customHeight="false" outlineLevel="0" collapsed="false">
      <c r="A14" s="3" t="s">
        <v>12</v>
      </c>
      <c r="B14" s="4" t="n">
        <v>34.350967465476</v>
      </c>
      <c r="C14" s="5" t="n">
        <v>31.2346502870865</v>
      </c>
      <c r="D14" s="4" t="n">
        <v>35.8511426830548</v>
      </c>
      <c r="E14" s="5" t="n">
        <v>40.3913818298654</v>
      </c>
      <c r="F14" s="6" t="n">
        <v>36.0031290049602</v>
      </c>
      <c r="G14" s="6" t="n">
        <v>34.1913337919908</v>
      </c>
      <c r="H14" s="6" t="n">
        <v>45.6470661841442</v>
      </c>
      <c r="I14" s="6" t="n">
        <v>37.7192700230347</v>
      </c>
      <c r="J14" s="7" t="n">
        <v>24.9093561504856</v>
      </c>
    </row>
    <row r="15" customFormat="false" ht="15" hidden="false" customHeight="false" outlineLevel="0" collapsed="false">
      <c r="A15" s="3" t="s">
        <v>13</v>
      </c>
      <c r="B15" s="4" t="n">
        <v>39.6909741423196</v>
      </c>
      <c r="C15" s="5" t="n">
        <v>37.6572545131391</v>
      </c>
      <c r="D15" s="4" t="n">
        <v>41.8247604644517</v>
      </c>
      <c r="E15" s="5" t="n">
        <v>41.098812573272</v>
      </c>
      <c r="F15" s="6" t="n">
        <v>40.0470945116334</v>
      </c>
      <c r="G15" s="6" t="n">
        <v>38.2543369038547</v>
      </c>
      <c r="H15" s="6" t="n">
        <v>52.8205756204835</v>
      </c>
      <c r="I15" s="6" t="n">
        <v>44.2796259234493</v>
      </c>
      <c r="J15" s="7" t="n">
        <v>29.4240983345464</v>
      </c>
    </row>
    <row r="17" customFormat="false" ht="13.8" hidden="false" customHeight="false" outlineLevel="0" collapsed="false">
      <c r="A17" s="8"/>
    </row>
    <row r="18" customFormat="false" ht="13.8" hidden="false" customHeight="false" outlineLevel="0" collapsed="false">
      <c r="A18" s="8" t="s">
        <v>14</v>
      </c>
      <c r="B18" s="0" t="n">
        <v>125</v>
      </c>
      <c r="C18" s="0" t="n">
        <v>144</v>
      </c>
      <c r="D18" s="0" t="n">
        <v>167</v>
      </c>
      <c r="E18" s="0" t="n">
        <v>167</v>
      </c>
      <c r="F18" s="0" t="n">
        <v>170</v>
      </c>
      <c r="G18" s="0" t="n">
        <v>167</v>
      </c>
    </row>
    <row r="19" customFormat="false" ht="13.8" hidden="false" customHeight="false" outlineLevel="0" collapsed="false"/>
    <row r="20" customFormat="false" ht="13.8" hidden="false" customHeight="false" outlineLevel="0" collapsed="false">
      <c r="A20" s="8" t="s">
        <v>15</v>
      </c>
      <c r="B20" s="0" t="n">
        <f aca="false">(SUM(B5:B15)/COUNT(B5:B15))*1000/B18</f>
        <v>302.941145565418</v>
      </c>
      <c r="C20" s="0" t="n">
        <f aca="false">SUM(C5:C15)/COUNT(C5:C15)*1000/C18</f>
        <v>247.50538547277</v>
      </c>
      <c r="D20" s="0" t="n">
        <f aca="false">SUM(D5:D15)/COUNT(D5:D15)*1000/D18</f>
        <v>242.965238107209</v>
      </c>
      <c r="E20" s="0" t="n">
        <f aca="false">SUM(E5:E15)/COUNT(E5:E15)*1000/E18</f>
        <v>233.975278596641</v>
      </c>
      <c r="F20" s="0" t="n">
        <f aca="false">SUM(F5:F15)/COUNT(F5:F15)*1000/F18</f>
        <v>228.221084863697</v>
      </c>
      <c r="G20" s="0" t="n">
        <f aca="false">SUM(G5:G15)/COUNT(G5:G15)*1000/G18</f>
        <v>211.753095116393</v>
      </c>
    </row>
    <row r="21" customFormat="false" ht="13.8" hidden="false" customHeight="false" outlineLevel="0" collapsed="false">
      <c r="A21" s="8" t="s">
        <v>16</v>
      </c>
      <c r="B21" s="0" t="n">
        <f aca="false">SQRT((SUM(B41:B51))/(COUNT(B5:B15)*(COUNT(B5:B15)-1)))</f>
        <v>9.01264391315803</v>
      </c>
      <c r="C21" s="0" t="n">
        <f aca="false">SQRT((SUM(C41:C51))/(COUNT(C5:C15)*(COUNT(C5:C15)-1)))</f>
        <v>8.09496863213071</v>
      </c>
      <c r="D21" s="0" t="n">
        <f aca="false">SQRT((SUM(D41:D51))/(COUNT(D5:D15)*(COUNT(D5:D15)-1)))</f>
        <v>9.48621928416127</v>
      </c>
      <c r="E21" s="0" t="n">
        <f aca="false">SQRT((SUM(E41:E51))/(COUNT(E5:E15)*(COUNT(E5:E15)-1)))</f>
        <v>7.62252725369538</v>
      </c>
      <c r="F21" s="0" t="n">
        <f aca="false">SQRT((SUM(F41:F51))/(COUNT(F5:F15)*(COUNT(F5:F15)-1)))</f>
        <v>7.39178325791903</v>
      </c>
      <c r="G21" s="0" t="n">
        <f aca="false">SQRT((SUM(G41:G51))/(COUNT(G5:G15)*(COUNT(G5:G15)-1)))</f>
        <v>5.37310943882585</v>
      </c>
    </row>
    <row r="23" customFormat="false" ht="13.8" hidden="false" customHeight="false" outlineLevel="0" collapsed="false"/>
    <row r="24" customFormat="false" ht="13.8" hidden="false" customHeight="false" outlineLevel="0" collapsed="false">
      <c r="A24" s="8" t="s">
        <v>17</v>
      </c>
      <c r="B24" s="0" t="n">
        <f aca="false">MIN(B5:B15)*1000/B18</f>
        <v>274.807739723808</v>
      </c>
      <c r="C24" s="0" t="n">
        <f aca="false">MIN(C5:C15)*1000/C18</f>
        <v>215.55476075397</v>
      </c>
      <c r="D24" s="0" t="n">
        <f aca="false">MIN(D5:D15)*1000/D18</f>
        <v>201.253891870411</v>
      </c>
      <c r="E24" s="0" t="n">
        <f aca="false">MIN(E5:E15)*1000/E18</f>
        <v>207.738950378996</v>
      </c>
      <c r="F24" s="0" t="n">
        <f aca="false">MIN(F5:F15)*1000/F18</f>
        <v>199.180756842641</v>
      </c>
      <c r="G24" s="0" t="n">
        <f aca="false">MIN(G5:G15)*1000/G18</f>
        <v>191.596683801803</v>
      </c>
    </row>
    <row r="25" customFormat="false" ht="13.8" hidden="false" customHeight="false" outlineLevel="0" collapsed="false">
      <c r="A25" s="8" t="s">
        <v>18</v>
      </c>
      <c r="B25" s="0" t="n">
        <f aca="false">MAX(B5:B15)*1000/B18</f>
        <v>362.692837074751</v>
      </c>
      <c r="C25" s="0" t="n">
        <f aca="false">MAX(C5:C15)*1000/C18</f>
        <v>296.728869900023</v>
      </c>
      <c r="D25" s="0" t="n">
        <f aca="false">MAX(D5:D15)*1000/D18</f>
        <v>301.49685956761</v>
      </c>
      <c r="E25" s="0" t="n">
        <f aca="false">MAX(E5:E15)*1000/E18</f>
        <v>289.113833918669</v>
      </c>
      <c r="F25" s="0" t="n">
        <f aca="false">MAX(F5:F15)*1000/F18</f>
        <v>283.142530892992</v>
      </c>
      <c r="G25" s="0" t="n">
        <f aca="false">MAX(G5:G15)*1000/G18</f>
        <v>247.102555224835</v>
      </c>
    </row>
    <row r="26" customFormat="false" ht="13.8" hidden="false" customHeight="false" outlineLevel="0" collapsed="false"/>
    <row r="27" customFormat="false" ht="13.8" hidden="false" customHeight="false" outlineLevel="0" collapsed="false">
      <c r="B27" s="9" t="s">
        <v>19</v>
      </c>
    </row>
    <row r="29" customFormat="false" ht="13.8" hidden="false" customHeight="false" outlineLevel="0" collapsed="false">
      <c r="A29" s="0" t="s">
        <v>20</v>
      </c>
      <c r="B29" s="0" t="n">
        <f aca="false">B5/B$18*1000</f>
        <v>331.616133160041</v>
      </c>
      <c r="C29" s="0" t="n">
        <f aca="false">C5/C$18*1000</f>
        <v>281.023862697524</v>
      </c>
      <c r="D29" s="0" t="n">
        <f aca="false">D5/D$18*1000</f>
        <v>257.236064642178</v>
      </c>
      <c r="E29" s="0" t="n">
        <f aca="false">E5/E$18*1000</f>
        <v>289.113833918669</v>
      </c>
      <c r="F29" s="0" t="n">
        <f aca="false">F5/F$18*1000</f>
        <v>237.661173282568</v>
      </c>
      <c r="G29" s="0" t="n">
        <f aca="false">G5/G$18*1000</f>
        <v>207.755961290938</v>
      </c>
    </row>
    <row r="30" customFormat="false" ht="13.8" hidden="false" customHeight="false" outlineLevel="0" collapsed="false">
      <c r="B30" s="0" t="n">
        <f aca="false">B6/B$18*1000</f>
        <v>362.692837074751</v>
      </c>
      <c r="C30" s="0" t="n">
        <f aca="false">C6/C$18*1000</f>
        <v>296.728869900023</v>
      </c>
      <c r="D30" s="0" t="n">
        <f aca="false">D6/D$18*1000</f>
        <v>301.49685956761</v>
      </c>
      <c r="E30" s="0" t="n">
        <f aca="false">E6/E$18*1000</f>
        <v>207.738950378996</v>
      </c>
      <c r="F30" s="0" t="n">
        <f aca="false">F6/F$18*1000</f>
        <v>283.142530892992</v>
      </c>
      <c r="G30" s="0" t="n">
        <f aca="false">G6/G$18*1000</f>
        <v>247.102555224835</v>
      </c>
    </row>
    <row r="31" customFormat="false" ht="13.8" hidden="false" customHeight="false" outlineLevel="0" collapsed="false">
      <c r="B31" s="0" t="n">
        <f aca="false">B7/B$18*1000</f>
        <v>276.906702470779</v>
      </c>
      <c r="C31" s="0" t="n">
        <f aca="false">C7/C$18*1000</f>
        <v>226.870277962687</v>
      </c>
      <c r="D31" s="0" t="n">
        <f aca="false">D7/D$18*1000</f>
        <v>203.490608229066</v>
      </c>
      <c r="E31" s="0" t="n">
        <f aca="false">E7/E$18*1000</f>
        <v>217.441231039837</v>
      </c>
      <c r="F31" s="0" t="n">
        <f aca="false">F7/F$18*1000</f>
        <v>199.180756842641</v>
      </c>
      <c r="G31" s="0" t="n">
        <f aca="false">G7/G$18*1000</f>
        <v>194.911089906289</v>
      </c>
    </row>
    <row r="32" customFormat="false" ht="13.8" hidden="false" customHeight="false" outlineLevel="0" collapsed="false">
      <c r="B32" s="0" t="n">
        <f aca="false">B8/B$18*1000</f>
        <v>278.136651359657</v>
      </c>
      <c r="C32" s="0" t="n">
        <f aca="false">C8/C$18*1000</f>
        <v>226.61915217875</v>
      </c>
      <c r="D32" s="0" t="n">
        <f aca="false">D8/D$18*1000</f>
        <v>218.930563315394</v>
      </c>
      <c r="E32" s="0" t="n">
        <f aca="false">E8/E$18*1000</f>
        <v>220.997391149775</v>
      </c>
      <c r="F32" s="0" t="n">
        <f aca="false">F8/F$18*1000</f>
        <v>208.685277900868</v>
      </c>
      <c r="G32" s="0" t="n">
        <f aca="false">G8/G$18*1000</f>
        <v>191.609415407975</v>
      </c>
    </row>
    <row r="33" customFormat="false" ht="13.8" hidden="false" customHeight="false" outlineLevel="0" collapsed="false">
      <c r="B33" s="0" t="n">
        <f aca="false">B9/B$18*1000</f>
        <v>283.703439054582</v>
      </c>
      <c r="C33" s="0" t="n">
        <f aca="false">C9/C$18*1000</f>
        <v>228.588145615152</v>
      </c>
      <c r="D33" s="0" t="n">
        <f aca="false">D9/D$18*1000</f>
        <v>235.703729843079</v>
      </c>
      <c r="E33" s="0" t="n">
        <f aca="false">E9/E$18*1000</f>
        <v>251.381915263033</v>
      </c>
      <c r="F33" s="0" t="n">
        <f aca="false">F9/F$18*1000</f>
        <v>210.445151682972</v>
      </c>
      <c r="G33" s="0" t="n">
        <f aca="false">G9/G$18*1000</f>
        <v>202.869697823059</v>
      </c>
    </row>
    <row r="34" customFormat="false" ht="13.8" hidden="false" customHeight="false" outlineLevel="0" collapsed="false">
      <c r="B34" s="0" t="n">
        <f aca="false">B10/B$18*1000</f>
        <v>313.360035904235</v>
      </c>
      <c r="C34" s="0" t="n">
        <f aca="false">C10/C$18*1000</f>
        <v>252.718442325361</v>
      </c>
      <c r="D34" s="0" t="n">
        <f aca="false">D10/D$18*1000</f>
        <v>262.086209180907</v>
      </c>
      <c r="E34" s="0" t="n">
        <f aca="false">E10/E$18*1000</f>
        <v>254.940690393275</v>
      </c>
      <c r="F34" s="0" t="n">
        <f aca="false">F10/F$18*1000</f>
        <v>242.811130751052</v>
      </c>
      <c r="G34" s="0" t="n">
        <f aca="false">G10/G$18*1000</f>
        <v>226.355892530777</v>
      </c>
    </row>
    <row r="35" customFormat="false" ht="13.8" hidden="false" customHeight="false" outlineLevel="0" collapsed="false">
      <c r="B35" s="0" t="n">
        <f aca="false">B11/B$18*1000</f>
        <v>330.73265010842</v>
      </c>
      <c r="C35" s="0" t="n">
        <f aca="false">C11/C$18*1000</f>
        <v>262.510385717401</v>
      </c>
      <c r="D35" s="0" t="n">
        <f aca="false">D11/D$18*1000</f>
        <v>275.122180655582</v>
      </c>
      <c r="E35" s="0" t="n">
        <f aca="false">E11/E$18*1000</f>
        <v>224.9170454237</v>
      </c>
      <c r="F35" s="0" t="n">
        <f aca="false">F11/F$18*1000</f>
        <v>246.734049421067</v>
      </c>
      <c r="G35" s="0" t="n">
        <f aca="false">G11/G$18*1000</f>
        <v>224.5621760003</v>
      </c>
    </row>
    <row r="36" customFormat="false" ht="13.8" hidden="false" customHeight="false" outlineLevel="0" collapsed="false">
      <c r="B36" s="0" t="n">
        <f aca="false">B12/B$18*1000</f>
        <v>287.313113581562</v>
      </c>
      <c r="C36" s="0" t="n">
        <f aca="false">C12/C$18*1000</f>
        <v>253.529337492476</v>
      </c>
      <c r="D36" s="0" t="n">
        <f aca="false">D12/D$18*1000</f>
        <v>252.172343327129</v>
      </c>
      <c r="E36" s="0" t="n">
        <f aca="false">E12/E$18*1000</f>
        <v>210.002376233492</v>
      </c>
      <c r="F36" s="0" t="n">
        <f aca="false">F12/F$18*1000</f>
        <v>228.195330301356</v>
      </c>
      <c r="G36" s="0" t="n">
        <f aca="false">G12/G$18*1000</f>
        <v>208.714162941976</v>
      </c>
    </row>
    <row r="37" customFormat="false" ht="13.8" hidden="false" customHeight="false" outlineLevel="0" collapsed="false">
      <c r="B37" s="0" t="n">
        <f aca="false">B13/B$18*1000</f>
        <v>275.555505643203</v>
      </c>
      <c r="C37" s="0" t="n">
        <f aca="false">C13/C$18*1000</f>
        <v>215.55476075397</v>
      </c>
      <c r="D37" s="0" t="n">
        <f aca="false">D13/D$18*1000</f>
        <v>201.253891870411</v>
      </c>
      <c r="E37" s="0" t="n">
        <f aca="false">E13/E$18*1000</f>
        <v>209.229394815349</v>
      </c>
      <c r="F37" s="0" t="n">
        <f aca="false">F13/F$18*1000</f>
        <v>206.222276445186</v>
      </c>
      <c r="G37" s="0" t="n">
        <f aca="false">G13/G$18*1000</f>
        <v>191.596683801803</v>
      </c>
    </row>
    <row r="38" customFormat="false" ht="13.8" hidden="false" customHeight="false" outlineLevel="0" collapsed="false">
      <c r="B38" s="0" t="n">
        <f aca="false">B14/B$18*1000</f>
        <v>274.807739723808</v>
      </c>
      <c r="C38" s="0" t="n">
        <f aca="false">C14/C$18*1000</f>
        <v>216.907293660323</v>
      </c>
      <c r="D38" s="0" t="n">
        <f aca="false">D14/D$18*1000</f>
        <v>214.677501096136</v>
      </c>
      <c r="E38" s="0" t="n">
        <f aca="false">E14/E$18*1000</f>
        <v>241.864561855481</v>
      </c>
      <c r="F38" s="0" t="n">
        <f aca="false">F14/F$18*1000</f>
        <v>211.783111793884</v>
      </c>
      <c r="G38" s="0" t="n">
        <f aca="false">G14/G$18*1000</f>
        <v>204.738525700544</v>
      </c>
    </row>
    <row r="39" customFormat="false" ht="13.8" hidden="false" customHeight="false" outlineLevel="0" collapsed="false">
      <c r="B39" s="0" t="n">
        <f aca="false">B15/B$18*1000</f>
        <v>317.527793138557</v>
      </c>
      <c r="C39" s="0" t="n">
        <f aca="false">C15/C$18*1000</f>
        <v>261.508711896799</v>
      </c>
      <c r="D39" s="0" t="n">
        <f aca="false">D15/D$18*1000</f>
        <v>250.447667451807</v>
      </c>
      <c r="E39" s="0" t="n">
        <f aca="false">E15/E$18*1000</f>
        <v>246.100674091449</v>
      </c>
      <c r="F39" s="0" t="n">
        <f aca="false">F15/F$18*1000</f>
        <v>235.571144186079</v>
      </c>
      <c r="G39" s="0" t="n">
        <f aca="false">G15/G$18*1000</f>
        <v>229.067885651825</v>
      </c>
    </row>
    <row r="40" customFormat="false" ht="13.8" hidden="false" customHeight="false" outlineLevel="0" collapsed="false"/>
    <row r="41" customFormat="false" ht="13.8" hidden="false" customHeight="false" outlineLevel="0" collapsed="false">
      <c r="A41" s="0" t="s">
        <v>21</v>
      </c>
      <c r="B41" s="0" t="n">
        <f aca="false">(B29-B$20)^2</f>
        <v>822.254913551787</v>
      </c>
      <c r="C41" s="0" t="n">
        <f aca="false">(C29-C$20)^2</f>
        <v>1123.48831546639</v>
      </c>
      <c r="D41" s="0" t="n">
        <f aca="false">(D29-D$20)^2</f>
        <v>203.656489991174</v>
      </c>
      <c r="E41" s="0" t="n">
        <f aca="false">(E29-E$20)^2</f>
        <v>3040.26028300034</v>
      </c>
      <c r="F41" s="0" t="n">
        <f aca="false">(F29-F$20)^2</f>
        <v>89.1152693560986</v>
      </c>
      <c r="G41" s="0" t="n">
        <f aca="false">(G29-G$20)^2</f>
        <v>15.9770788185965</v>
      </c>
    </row>
    <row r="42" customFormat="false" ht="13.8" hidden="false" customHeight="false" outlineLevel="0" collapsed="false">
      <c r="B42" s="0" t="n">
        <f aca="false">(B30-B$20)^2</f>
        <v>3570.26463822655</v>
      </c>
      <c r="C42" s="0" t="n">
        <f aca="false">(C30-C$20)^2</f>
        <v>2422.95141916003</v>
      </c>
      <c r="D42" s="0" t="n">
        <f aca="false">(D30-D$20)^2</f>
        <v>3425.95071078364</v>
      </c>
      <c r="E42" s="0" t="n">
        <f aca="false">(E30-E$20)^2</f>
        <v>688.344918343998</v>
      </c>
      <c r="F42" s="0" t="n">
        <f aca="false">(F30-F$20)^2</f>
        <v>3016.36523394882</v>
      </c>
      <c r="G42" s="0" t="n">
        <f aca="false">(G30-G$20)^2</f>
        <v>1249.58432995837</v>
      </c>
    </row>
    <row r="43" customFormat="false" ht="13.8" hidden="false" customHeight="false" outlineLevel="0" collapsed="false">
      <c r="B43" s="0" t="n">
        <f aca="false">(B31-B$20)^2</f>
        <v>677.792227247974</v>
      </c>
      <c r="C43" s="0" t="n">
        <f aca="false">(C31-C$20)^2</f>
        <v>425.807661952655</v>
      </c>
      <c r="D43" s="0" t="n">
        <f aca="false">(D31-D$20)^2</f>
        <v>1558.24640401638</v>
      </c>
      <c r="E43" s="0" t="n">
        <f aca="false">(E31-E$20)^2</f>
        <v>273.374728610687</v>
      </c>
      <c r="F43" s="0" t="n">
        <f aca="false">(F31-F$20)^2</f>
        <v>843.340651570511</v>
      </c>
      <c r="G43" s="0" t="n">
        <f aca="false">(G31-G$20)^2</f>
        <v>283.653139497174</v>
      </c>
    </row>
    <row r="44" customFormat="false" ht="13.8" hidden="false" customHeight="false" outlineLevel="0" collapsed="false">
      <c r="B44" s="0" t="n">
        <f aca="false">(B32-B$20)^2</f>
        <v>615.262932803628</v>
      </c>
      <c r="C44" s="0" t="n">
        <f aca="false">(C32-C$20)^2</f>
        <v>436.23474121222</v>
      </c>
      <c r="D44" s="0" t="n">
        <f aca="false">(D32-D$20)^2</f>
        <v>577.665592348301</v>
      </c>
      <c r="E44" s="0" t="n">
        <f aca="false">(E32-E$20)^2</f>
        <v>168.425562583538</v>
      </c>
      <c r="F44" s="0" t="n">
        <f aca="false">(F32-F$20)^2</f>
        <v>381.647753688903</v>
      </c>
      <c r="G44" s="0" t="n">
        <f aca="false">(G32-G$20)^2</f>
        <v>405.767832195303</v>
      </c>
    </row>
    <row r="45" customFormat="false" ht="13.8" hidden="false" customHeight="false" outlineLevel="0" collapsed="false">
      <c r="B45" s="0" t="n">
        <f aca="false">(B33-B$20)^2</f>
        <v>370.089351797036</v>
      </c>
      <c r="C45" s="0" t="n">
        <f aca="false">(C33-C$20)^2</f>
        <v>357.86196383064</v>
      </c>
      <c r="D45" s="0" t="n">
        <f aca="false">(D33-D$20)^2</f>
        <v>52.729502270026</v>
      </c>
      <c r="E45" s="0" t="n">
        <f aca="false">(E33-E$20)^2</f>
        <v>302.991000035764</v>
      </c>
      <c r="F45" s="0" t="n">
        <f aca="false">(F33-F$20)^2</f>
        <v>315.98380044558</v>
      </c>
      <c r="G45" s="0" t="n">
        <f aca="false">(G33-G$20)^2</f>
        <v>78.9147474712035</v>
      </c>
    </row>
    <row r="46" customFormat="false" ht="13.8" hidden="false" customHeight="false" outlineLevel="0" collapsed="false">
      <c r="B46" s="0" t="n">
        <f aca="false">(B34-B$20)^2</f>
        <v>108.553275892304</v>
      </c>
      <c r="C46" s="0" t="n">
        <f aca="false">(C34-C$20)^2</f>
        <v>27.1759617483495</v>
      </c>
      <c r="D46" s="0" t="n">
        <f aca="false">(D34-D$20)^2</f>
        <v>365.611534801184</v>
      </c>
      <c r="E46" s="0" t="n">
        <f aca="false">(E34-E$20)^2</f>
        <v>439.548491802416</v>
      </c>
      <c r="F46" s="0" t="n">
        <f aca="false">(F34-F$20)^2</f>
        <v>212.869438995123</v>
      </c>
      <c r="G46" s="0" t="n">
        <f aca="false">(G34-G$20)^2</f>
        <v>213.241692325538</v>
      </c>
    </row>
    <row r="47" customFormat="false" ht="13.8" hidden="false" customHeight="false" outlineLevel="0" collapsed="false">
      <c r="B47" s="0" t="n">
        <f aca="false">(B35-B$20)^2</f>
        <v>772.367724763715</v>
      </c>
      <c r="C47" s="0" t="n">
        <f aca="false">(C35-C$20)^2</f>
        <v>225.150032341374</v>
      </c>
      <c r="D47" s="0" t="n">
        <f aca="false">(D35-D$20)^2</f>
        <v>1034.06895405937</v>
      </c>
      <c r="E47" s="0" t="n">
        <f aca="false">(E35-E$20)^2</f>
        <v>82.0515882153768</v>
      </c>
      <c r="F47" s="0" t="n">
        <f aca="false">(F35-F$20)^2</f>
        <v>342.729856702446</v>
      </c>
      <c r="G47" s="0" t="n">
        <f aca="false">(G35-G$20)^2</f>
        <v>164.072553090478</v>
      </c>
    </row>
    <row r="48" customFormat="false" ht="13.8" hidden="false" customHeight="false" outlineLevel="0" collapsed="false">
      <c r="B48" s="0" t="n">
        <f aca="false">(B36-B$20)^2</f>
        <v>244.235383688431</v>
      </c>
      <c r="C48" s="0" t="n">
        <f aca="false">(C36-C$20)^2</f>
        <v>36.2879979357272</v>
      </c>
      <c r="D48" s="0" t="n">
        <f aca="false">(D36-D$20)^2</f>
        <v>84.7707865306757</v>
      </c>
      <c r="E48" s="0" t="n">
        <f aca="false">(E36-E$20)^2</f>
        <v>574.700047713115</v>
      </c>
      <c r="F48" s="0" t="n">
        <f aca="false">(F36-F$20)^2</f>
        <v>0.000663297481373873</v>
      </c>
      <c r="G48" s="0" t="n">
        <f aca="false">(G36-G$20)^2</f>
        <v>9.23510876070493</v>
      </c>
    </row>
    <row r="49" customFormat="false" ht="13.8" hidden="false" customHeight="false" outlineLevel="0" collapsed="false">
      <c r="B49" s="0" t="n">
        <f aca="false">(B37-B$20)^2</f>
        <v>749.97327394919</v>
      </c>
      <c r="C49" s="0" t="n">
        <f aca="false">(C37-C$20)^2</f>
        <v>1020.84241992157</v>
      </c>
      <c r="D49" s="0" t="n">
        <f aca="false">(D37-D$20)^2</f>
        <v>1739.836404886</v>
      </c>
      <c r="E49" s="0" t="n">
        <f aca="false">(E37-E$20)^2</f>
        <v>612.358764117228</v>
      </c>
      <c r="F49" s="0" t="n">
        <f aca="false">(F37-F$20)^2</f>
        <v>483.947571834322</v>
      </c>
      <c r="G49" s="0" t="n">
        <f aca="false">(G37-G$20)^2</f>
        <v>406.28091708292</v>
      </c>
    </row>
    <row r="50" customFormat="false" ht="13.8" hidden="false" customHeight="false" outlineLevel="0" collapsed="false">
      <c r="B50" s="0" t="n">
        <f aca="false">(B38-B$20)^2</f>
        <v>791.48852424872</v>
      </c>
      <c r="C50" s="0" t="n">
        <f aca="false">(C38-C$20)^2</f>
        <v>936.243222562927</v>
      </c>
      <c r="D50" s="0" t="n">
        <f aca="false">(D38-D$20)^2</f>
        <v>800.196065207593</v>
      </c>
      <c r="E50" s="0" t="n">
        <f aca="false">(E38-E$20)^2</f>
        <v>62.2407903382128</v>
      </c>
      <c r="F50" s="0" t="n">
        <f aca="false">(F38-F$20)^2</f>
        <v>270.206958643907</v>
      </c>
      <c r="G50" s="0" t="n">
        <f aca="false">(G38-G$20)^2</f>
        <v>49.2041840897645</v>
      </c>
    </row>
    <row r="51" customFormat="false" ht="13.8" hidden="false" customHeight="false" outlineLevel="0" collapsed="false">
      <c r="B51" s="0" t="n">
        <f aca="false">(B39-B$20)^2</f>
        <v>212.770287422963</v>
      </c>
      <c r="C51" s="0" t="n">
        <f aca="false">(C39-C$20)^2</f>
        <v>196.093150937924</v>
      </c>
      <c r="D51" s="0" t="n">
        <f aca="false">(D39-D$20)^2</f>
        <v>55.9867488968968</v>
      </c>
      <c r="E51" s="0" t="n">
        <f aca="false">(E39-E$20)^2</f>
        <v>147.025215905501</v>
      </c>
      <c r="F51" s="0" t="n">
        <f aca="false">(F39-F$20)^2</f>
        <v>54.0233720425343</v>
      </c>
      <c r="G51" s="0" t="n">
        <f aca="false">(G39-G$20)^2</f>
        <v>299.801971285879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2017-06-30T19:09:29Z</dcterms:created>
  <dc:creator>ambrozova</dc:creator>
  <dc:description/>
  <dc:language>en-US</dc:language>
  <cp:lastModifiedBy/>
  <dcterms:modified xsi:type="dcterms:W3CDTF">2017-07-02T08:32:27Z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