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reeser/devopsgroup.io/catapult/provisioners/redhat/installers/php/"/>
    </mc:Choice>
  </mc:AlternateContent>
  <xr:revisionPtr revIDLastSave="0" documentId="13_ncr:1_{8CF5D7E7-C748-7C4F-BE5F-C52519FCDA0C}" xr6:coauthVersionLast="43" xr6:coauthVersionMax="43" xr10:uidLastSave="{00000000-0000-0000-0000-000000000000}"/>
  <bookViews>
    <workbookView xWindow="9360" yWindow="-28340" windowWidth="34960" windowHeight="28340" xr2:uid="{763DA861-5E52-434F-8189-69DC47A85C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D7" i="1" l="1"/>
  <c r="J10" i="1" s="1"/>
  <c r="B7" i="1"/>
  <c r="K15" i="1"/>
  <c r="J15" i="1"/>
  <c r="I15" i="1"/>
  <c r="H15" i="1"/>
  <c r="G15" i="1"/>
  <c r="J9" i="1" l="1"/>
  <c r="K9" i="1"/>
  <c r="H21" i="1"/>
  <c r="I21" i="1"/>
  <c r="J21" i="1"/>
  <c r="K21" i="1"/>
  <c r="G21" i="1"/>
  <c r="H20" i="1"/>
  <c r="H22" i="1" s="1"/>
  <c r="I20" i="1"/>
  <c r="I22" i="1" s="1"/>
  <c r="J20" i="1"/>
  <c r="J22" i="1" s="1"/>
  <c r="K20" i="1"/>
  <c r="K22" i="1" s="1"/>
  <c r="G20" i="1"/>
  <c r="G22" i="1" s="1"/>
  <c r="J19" i="1"/>
  <c r="G6" i="1"/>
  <c r="H6" i="1"/>
  <c r="I6" i="1"/>
  <c r="I10" i="1" l="1"/>
  <c r="I19" i="1" s="1"/>
  <c r="I9" i="1"/>
  <c r="H10" i="1"/>
  <c r="H19" i="1" s="1"/>
  <c r="H9" i="1"/>
  <c r="H14" i="1" s="1"/>
  <c r="G10" i="1"/>
  <c r="G19" i="1" s="1"/>
  <c r="G9" i="1"/>
  <c r="G16" i="1" s="1"/>
  <c r="K10" i="1"/>
  <c r="K19" i="1" s="1"/>
  <c r="K14" i="1"/>
  <c r="J16" i="1"/>
  <c r="J14" i="1"/>
  <c r="G14" i="1" l="1"/>
  <c r="H16" i="1"/>
  <c r="K16" i="1"/>
  <c r="I16" i="1"/>
  <c r="I14" i="1"/>
</calcChain>
</file>

<file path=xl/sharedStrings.xml><?xml version="1.0" encoding="utf-8"?>
<sst xmlns="http://schemas.openxmlformats.org/spreadsheetml/2006/main" count="33" uniqueCount="33">
  <si>
    <t>m4.16xlarge</t>
  </si>
  <si>
    <t>MaxRequestWorkers</t>
  </si>
  <si>
    <t>ServerLimit</t>
  </si>
  <si>
    <t>StartServers</t>
  </si>
  <si>
    <t>CPU Cores</t>
  </si>
  <si>
    <t>m4.10xlarge</t>
  </si>
  <si>
    <t>m4.4xlarge</t>
  </si>
  <si>
    <t>m4.2xlarge</t>
  </si>
  <si>
    <t>m4.xlarge</t>
  </si>
  <si>
    <t>Process Size (Apache) [MiB]</t>
  </si>
  <si>
    <t>Process Size (php-fpm) [MiB]</t>
  </si>
  <si>
    <t>pm.max_children</t>
  </si>
  <si>
    <t>pm.start_servers</t>
  </si>
  <si>
    <t>pm.min_spare_servers</t>
  </si>
  <si>
    <t>pm.max_spare_servers</t>
  </si>
  <si>
    <t>Server Capacity</t>
  </si>
  <si>
    <t>Example Setup (AWS EC2 instance types)</t>
  </si>
  <si>
    <t>Hardware</t>
  </si>
  <si>
    <t>Process information</t>
  </si>
  <si>
    <t xml:space="preserve">             ↓             Enter your information here               ↓</t>
  </si>
  <si>
    <t>Settings for your Server</t>
  </si>
  <si>
    <r>
      <t xml:space="preserve">MaxRequestWorkers </t>
    </r>
    <r>
      <rPr>
        <i/>
        <sz val="10"/>
        <color theme="1"/>
        <rFont val="Calibri"/>
        <family val="2"/>
        <scheme val="minor"/>
      </rPr>
      <t>[Apache setting]</t>
    </r>
  </si>
  <si>
    <t>Process count (Apache)</t>
  </si>
  <si>
    <t>Memory total (Apache) [MiB]</t>
  </si>
  <si>
    <t>php-fpm</t>
  </si>
  <si>
    <t>Apache 2.4</t>
  </si>
  <si>
    <t>Apache 2.4 and PHP-FPM configuration calculator</t>
  </si>
  <si>
    <t>Memory total (PHP-FPM) [MiB]</t>
  </si>
  <si>
    <t>Process count (PHP-FPM)</t>
  </si>
  <si>
    <r>
      <t xml:space="preserve">maxclients </t>
    </r>
    <r>
      <rPr>
        <i/>
        <sz val="10"/>
        <color theme="1"/>
        <rFont val="Calibri"/>
        <family val="2"/>
        <scheme val="minor"/>
      </rPr>
      <t>[PHP-FPM setting]</t>
    </r>
  </si>
  <si>
    <t>Settings for PHP-FPM www.conf</t>
  </si>
  <si>
    <t>Settings for Apache mpm_*.conf</t>
  </si>
  <si>
    <t>Memory [MiB]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</si>
</sst>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7" tint="-0.499984740745262"/>
      <name val="Calibri Light"/>
      <family val="2"/>
      <scheme val="major"/>
    </font>
    <font>
      <sz val="18"/>
      <color theme="7" tint="-0.499984740745262"/>
      <name val="Calibri Light"/>
      <family val="2"/>
      <scheme val="major"/>
    </font>
    <font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2" borderId="0" xfId="3"/>
    <xf numFmtId="0" fontId="3" fillId="0" borderId="0" xfId="1"/>
    <xf numFmtId="0" fontId="2" fillId="3" borderId="0" xfId="4"/>
    <xf numFmtId="0" fontId="3" fillId="0" borderId="0" xfId="1" applyBorder="1"/>
    <xf numFmtId="0" fontId="4" fillId="2" borderId="0" xfId="3" applyBorder="1"/>
    <xf numFmtId="0" fontId="0" fillId="0" borderId="0" xfId="0" applyBorder="1"/>
    <xf numFmtId="3" fontId="0" fillId="0" borderId="0" xfId="0" applyNumberFormat="1" applyBorder="1"/>
    <xf numFmtId="0" fontId="2" fillId="3" borderId="0" xfId="4" applyBorder="1"/>
    <xf numFmtId="0" fontId="0" fillId="0" borderId="4" xfId="0" applyBorder="1"/>
    <xf numFmtId="3" fontId="0" fillId="0" borderId="4" xfId="0" applyNumberFormat="1" applyBorder="1"/>
    <xf numFmtId="0" fontId="1" fillId="0" borderId="8" xfId="0" applyFont="1" applyBorder="1"/>
    <xf numFmtId="0" fontId="4" fillId="2" borderId="3" xfId="3" applyBorder="1"/>
    <xf numFmtId="0" fontId="2" fillId="3" borderId="4" xfId="4" applyBorder="1"/>
    <xf numFmtId="0" fontId="1" fillId="0" borderId="12" xfId="2" applyBorder="1"/>
    <xf numFmtId="1" fontId="1" fillId="0" borderId="13" xfId="2" applyNumberFormat="1" applyBorder="1"/>
    <xf numFmtId="0" fontId="2" fillId="3" borderId="8" xfId="4" applyBorder="1" applyAlignment="1"/>
    <xf numFmtId="0" fontId="2" fillId="3" borderId="0" xfId="4" applyBorder="1" applyAlignment="1"/>
    <xf numFmtId="0" fontId="2" fillId="3" borderId="4" xfId="4" applyBorder="1" applyAlignment="1"/>
    <xf numFmtId="0" fontId="0" fillId="0" borderId="8" xfId="0" applyFont="1" applyBorder="1"/>
    <xf numFmtId="0" fontId="0" fillId="3" borderId="8" xfId="4" applyFont="1" applyBorder="1" applyAlignment="1"/>
    <xf numFmtId="0" fontId="4" fillId="2" borderId="2" xfId="3" applyBorder="1"/>
    <xf numFmtId="0" fontId="4" fillId="2" borderId="2" xfId="3" applyBorder="1" applyAlignment="1">
      <alignment horizontal="center"/>
    </xf>
    <xf numFmtId="0" fontId="4" fillId="2" borderId="3" xfId="3" applyBorder="1" applyAlignment="1">
      <alignment horizontal="center"/>
    </xf>
    <xf numFmtId="0" fontId="5" fillId="0" borderId="8" xfId="0" applyFont="1" applyBorder="1"/>
    <xf numFmtId="0" fontId="5" fillId="0" borderId="0" xfId="0" applyFont="1" applyBorder="1"/>
    <xf numFmtId="0" fontId="5" fillId="0" borderId="4" xfId="0" applyFont="1" applyBorder="1"/>
    <xf numFmtId="3" fontId="5" fillId="0" borderId="0" xfId="0" applyNumberFormat="1" applyFont="1" applyBorder="1"/>
    <xf numFmtId="3" fontId="5" fillId="0" borderId="4" xfId="0" applyNumberFormat="1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11" xfId="0" applyFont="1" applyBorder="1"/>
    <xf numFmtId="3" fontId="0" fillId="4" borderId="4" xfId="0" applyNumberFormat="1" applyFill="1" applyBorder="1"/>
    <xf numFmtId="0" fontId="0" fillId="4" borderId="4" xfId="0" applyFill="1" applyBorder="1"/>
    <xf numFmtId="0" fontId="6" fillId="4" borderId="0" xfId="1" applyFont="1" applyFill="1" applyBorder="1"/>
    <xf numFmtId="0" fontId="7" fillId="4" borderId="0" xfId="1" applyFont="1" applyFill="1" applyBorder="1"/>
    <xf numFmtId="0" fontId="3" fillId="0" borderId="0" xfId="1" applyBorder="1" applyAlignment="1">
      <alignment vertical="center"/>
    </xf>
    <xf numFmtId="0" fontId="2" fillId="3" borderId="8" xfId="4" applyFont="1" applyBorder="1"/>
    <xf numFmtId="0" fontId="2" fillId="3" borderId="0" xfId="4" applyFont="1" applyBorder="1" applyAlignment="1">
      <alignment horizontal="right"/>
    </xf>
    <xf numFmtId="0" fontId="2" fillId="3" borderId="4" xfId="4" applyFont="1" applyBorder="1" applyAlignment="1">
      <alignment horizontal="right"/>
    </xf>
    <xf numFmtId="0" fontId="0" fillId="0" borderId="15" xfId="0" applyFont="1" applyBorder="1"/>
    <xf numFmtId="0" fontId="0" fillId="0" borderId="14" xfId="0" applyBorder="1"/>
    <xf numFmtId="0" fontId="8" fillId="2" borderId="7" xfId="3" applyFont="1" applyBorder="1"/>
    <xf numFmtId="0" fontId="8" fillId="2" borderId="10" xfId="3" applyFont="1" applyBorder="1"/>
    <xf numFmtId="0" fontId="0" fillId="3" borderId="11" xfId="4" applyFont="1" applyBorder="1"/>
  </cellXfs>
  <cellStyles count="5">
    <cellStyle name="60% - Accent5" xfId="4" builtinId="48"/>
    <cellStyle name="Accent5" xfId="3" builtinId="45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A852-1151-4EEB-8157-192D24518032}">
  <dimension ref="A1:K30"/>
  <sheetViews>
    <sheetView tabSelected="1" zoomScale="162" zoomScaleNormal="162" workbookViewId="0">
      <selection activeCell="C28" sqref="C28"/>
    </sheetView>
  </sheetViews>
  <sheetFormatPr baseColWidth="10" defaultRowHeight="15" x14ac:dyDescent="0.2"/>
  <cols>
    <col min="1" max="1" width="35.83203125" style="1" customWidth="1"/>
    <col min="2" max="2" width="12.33203125" customWidth="1"/>
    <col min="3" max="3" width="28.1640625" customWidth="1"/>
    <col min="4" max="4" width="9.83203125" customWidth="1"/>
    <col min="6" max="6" width="34.6640625" customWidth="1"/>
    <col min="7" max="11" width="12.5" customWidth="1"/>
  </cols>
  <sheetData>
    <row r="1" spans="1:11" s="3" customFormat="1" ht="29.5" customHeight="1" x14ac:dyDescent="0.3">
      <c r="A1" s="38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s="3" customFormat="1" ht="17.5" customHeight="1" thickBot="1" x14ac:dyDescent="0.35">
      <c r="A2" s="5"/>
      <c r="B2" s="36" t="s">
        <v>19</v>
      </c>
      <c r="C2" s="37"/>
      <c r="D2" s="37"/>
      <c r="E2" s="5"/>
      <c r="J2" s="5"/>
      <c r="K2" s="5"/>
    </row>
    <row r="3" spans="1:11" s="2" customFormat="1" ht="19" x14ac:dyDescent="0.25">
      <c r="A3" s="45" t="s">
        <v>18</v>
      </c>
      <c r="B3" s="13"/>
      <c r="C3" s="22"/>
      <c r="D3" s="13"/>
      <c r="E3" s="6"/>
      <c r="F3" s="44" t="s">
        <v>17</v>
      </c>
      <c r="G3" s="23"/>
      <c r="H3" s="23"/>
      <c r="I3" s="23"/>
      <c r="J3" s="23"/>
      <c r="K3" s="24"/>
    </row>
    <row r="4" spans="1:11" s="4" customFormat="1" x14ac:dyDescent="0.2">
      <c r="A4" s="46" t="s">
        <v>25</v>
      </c>
      <c r="B4" s="14"/>
      <c r="C4" s="46" t="s">
        <v>24</v>
      </c>
      <c r="D4" s="14"/>
      <c r="E4" s="9"/>
      <c r="F4" s="39" t="s">
        <v>16</v>
      </c>
      <c r="G4" s="40" t="s">
        <v>0</v>
      </c>
      <c r="H4" s="40" t="s">
        <v>5</v>
      </c>
      <c r="I4" s="40" t="s">
        <v>6</v>
      </c>
      <c r="J4" s="40" t="s">
        <v>7</v>
      </c>
      <c r="K4" s="41" t="s">
        <v>8</v>
      </c>
    </row>
    <row r="5" spans="1:11" x14ac:dyDescent="0.2">
      <c r="A5" s="33" t="s">
        <v>23</v>
      </c>
      <c r="B5" s="34">
        <v>188</v>
      </c>
      <c r="C5" s="33" t="s">
        <v>27</v>
      </c>
      <c r="D5" s="34">
        <v>280</v>
      </c>
      <c r="E5" s="7"/>
      <c r="F5" s="25" t="s">
        <v>4</v>
      </c>
      <c r="G5" s="26">
        <v>64</v>
      </c>
      <c r="H5" s="26">
        <v>40</v>
      </c>
      <c r="I5" s="26">
        <v>16</v>
      </c>
      <c r="J5" s="26">
        <v>8</v>
      </c>
      <c r="K5" s="27">
        <v>4</v>
      </c>
    </row>
    <row r="6" spans="1:11" x14ac:dyDescent="0.2">
      <c r="A6" s="33" t="s">
        <v>22</v>
      </c>
      <c r="B6" s="35">
        <v>107</v>
      </c>
      <c r="C6" s="33" t="s">
        <v>28</v>
      </c>
      <c r="D6" s="35">
        <v>33</v>
      </c>
      <c r="E6" s="7"/>
      <c r="F6" s="25" t="s">
        <v>32</v>
      </c>
      <c r="G6" s="28">
        <f>256*1024</f>
        <v>262144</v>
      </c>
      <c r="H6" s="28">
        <f>160*1024</f>
        <v>163840</v>
      </c>
      <c r="I6" s="28">
        <f>64*1024</f>
        <v>65536</v>
      </c>
      <c r="J6" s="28">
        <v>32768</v>
      </c>
      <c r="K6" s="29">
        <f>16*1024</f>
        <v>16384</v>
      </c>
    </row>
    <row r="7" spans="1:11" ht="16" thickBot="1" x14ac:dyDescent="0.25">
      <c r="A7" s="15" t="s">
        <v>9</v>
      </c>
      <c r="B7" s="16">
        <f>B5/B6</f>
        <v>1.7570093457943925</v>
      </c>
      <c r="C7" s="15" t="s">
        <v>10</v>
      </c>
      <c r="D7" s="16">
        <f>D5/D6</f>
        <v>8.4848484848484844</v>
      </c>
      <c r="E7" s="7"/>
      <c r="F7" s="12"/>
      <c r="G7" s="8"/>
      <c r="H7" s="8"/>
      <c r="I7" s="8"/>
      <c r="J7" s="8"/>
      <c r="K7" s="11"/>
    </row>
    <row r="8" spans="1:11" x14ac:dyDescent="0.2">
      <c r="E8" s="7"/>
      <c r="F8" s="17" t="s">
        <v>15</v>
      </c>
      <c r="G8" s="18"/>
      <c r="H8" s="18"/>
      <c r="I8" s="18"/>
      <c r="J8" s="18"/>
      <c r="K8" s="19"/>
    </row>
    <row r="9" spans="1:11" x14ac:dyDescent="0.2">
      <c r="E9" s="7"/>
      <c r="F9" s="25" t="s">
        <v>21</v>
      </c>
      <c r="G9" s="26">
        <f t="shared" ref="G9:J9" si="0">ROUNDUP((G6*0.9)/$B$7,0)</f>
        <v>134280</v>
      </c>
      <c r="H9" s="26">
        <f t="shared" si="0"/>
        <v>83925</v>
      </c>
      <c r="I9" s="26">
        <f t="shared" si="0"/>
        <v>33570</v>
      </c>
      <c r="J9" s="26">
        <f t="shared" si="0"/>
        <v>16785</v>
      </c>
      <c r="K9" s="27">
        <f>ROUNDUP((K6*0.9)/$B$7,0)</f>
        <v>8393</v>
      </c>
    </row>
    <row r="10" spans="1:11" ht="16" thickBot="1" x14ac:dyDescent="0.25">
      <c r="E10" s="7"/>
      <c r="F10" s="30" t="s">
        <v>29</v>
      </c>
      <c r="G10" s="31">
        <f t="shared" ref="G10:J10" si="1">ROUNDUP((G6-1024-(G6/10))/$D$7,0)</f>
        <v>27686</v>
      </c>
      <c r="H10" s="31">
        <f t="shared" si="1"/>
        <v>17259</v>
      </c>
      <c r="I10" s="31">
        <f t="shared" si="1"/>
        <v>6831</v>
      </c>
      <c r="J10" s="31">
        <f t="shared" si="1"/>
        <v>3356</v>
      </c>
      <c r="K10" s="32">
        <f>ROUNDUP((K6-1024-(K6/10))/$D$7,0)</f>
        <v>1618</v>
      </c>
    </row>
    <row r="11" spans="1:11" ht="16" thickBot="1" x14ac:dyDescent="0.25">
      <c r="E11" s="7"/>
      <c r="F11" s="42"/>
      <c r="G11" s="43"/>
      <c r="H11" s="43"/>
      <c r="I11" s="43"/>
      <c r="J11" s="43"/>
      <c r="K11" s="43"/>
    </row>
    <row r="12" spans="1:11" ht="19" x14ac:dyDescent="0.25">
      <c r="E12" s="7"/>
      <c r="F12" s="44" t="s">
        <v>20</v>
      </c>
      <c r="G12" s="23"/>
      <c r="H12" s="23"/>
      <c r="I12" s="23"/>
      <c r="J12" s="23"/>
      <c r="K12" s="24"/>
    </row>
    <row r="13" spans="1:11" x14ac:dyDescent="0.2">
      <c r="E13" s="7"/>
      <c r="F13" s="21" t="s">
        <v>31</v>
      </c>
      <c r="G13" s="18"/>
      <c r="H13" s="18"/>
      <c r="I13" s="18"/>
      <c r="J13" s="18"/>
      <c r="K13" s="19"/>
    </row>
    <row r="14" spans="1:11" x14ac:dyDescent="0.2">
      <c r="E14" s="7"/>
      <c r="F14" s="25" t="s">
        <v>2</v>
      </c>
      <c r="G14" s="26">
        <f>G9</f>
        <v>134280</v>
      </c>
      <c r="H14" s="26">
        <f>H9</f>
        <v>83925</v>
      </c>
      <c r="I14" s="26">
        <f>I9</f>
        <v>33570</v>
      </c>
      <c r="J14" s="26">
        <f>J9</f>
        <v>16785</v>
      </c>
      <c r="K14" s="27">
        <f>K9</f>
        <v>8393</v>
      </c>
    </row>
    <row r="15" spans="1:11" x14ac:dyDescent="0.2">
      <c r="E15" s="7"/>
      <c r="F15" s="25" t="s">
        <v>3</v>
      </c>
      <c r="G15" s="26">
        <f>G5</f>
        <v>64</v>
      </c>
      <c r="H15" s="26">
        <f t="shared" ref="H15:K15" si="2">H5</f>
        <v>40</v>
      </c>
      <c r="I15" s="26">
        <f t="shared" si="2"/>
        <v>16</v>
      </c>
      <c r="J15" s="26">
        <f t="shared" si="2"/>
        <v>8</v>
      </c>
      <c r="K15" s="27">
        <f t="shared" si="2"/>
        <v>4</v>
      </c>
    </row>
    <row r="16" spans="1:11" x14ac:dyDescent="0.2">
      <c r="E16" s="7"/>
      <c r="F16" s="25" t="s">
        <v>1</v>
      </c>
      <c r="G16" s="26">
        <f>G9</f>
        <v>134280</v>
      </c>
      <c r="H16" s="26">
        <f>H9</f>
        <v>83925</v>
      </c>
      <c r="I16" s="26">
        <f>I9</f>
        <v>33570</v>
      </c>
      <c r="J16" s="26">
        <f>J9</f>
        <v>16785</v>
      </c>
      <c r="K16" s="27">
        <f>K9</f>
        <v>8393</v>
      </c>
    </row>
    <row r="17" spans="5:11" x14ac:dyDescent="0.2">
      <c r="E17" s="7"/>
      <c r="F17" s="20"/>
      <c r="G17" s="7"/>
      <c r="H17" s="7"/>
      <c r="I17" s="7"/>
      <c r="J17" s="7"/>
      <c r="K17" s="10"/>
    </row>
    <row r="18" spans="5:11" x14ac:dyDescent="0.2">
      <c r="E18" s="7"/>
      <c r="F18" s="21" t="s">
        <v>30</v>
      </c>
      <c r="G18" s="18"/>
      <c r="H18" s="18"/>
      <c r="I18" s="18"/>
      <c r="J18" s="18"/>
      <c r="K18" s="19"/>
    </row>
    <row r="19" spans="5:11" x14ac:dyDescent="0.2">
      <c r="E19" s="7"/>
      <c r="F19" s="25" t="s">
        <v>11</v>
      </c>
      <c r="G19" s="26">
        <f>G10</f>
        <v>27686</v>
      </c>
      <c r="H19" s="26">
        <f t="shared" ref="H19:K19" si="3">H10</f>
        <v>17259</v>
      </c>
      <c r="I19" s="26">
        <f t="shared" si="3"/>
        <v>6831</v>
      </c>
      <c r="J19" s="26">
        <f t="shared" si="3"/>
        <v>3356</v>
      </c>
      <c r="K19" s="27">
        <f t="shared" si="3"/>
        <v>1618</v>
      </c>
    </row>
    <row r="20" spans="5:11" x14ac:dyDescent="0.2">
      <c r="E20" s="7"/>
      <c r="F20" s="25" t="s">
        <v>12</v>
      </c>
      <c r="G20" s="26">
        <f>G5*4</f>
        <v>256</v>
      </c>
      <c r="H20" s="26">
        <f>H5*4</f>
        <v>160</v>
      </c>
      <c r="I20" s="26">
        <f>I5*4</f>
        <v>64</v>
      </c>
      <c r="J20" s="26">
        <f>J5*4</f>
        <v>32</v>
      </c>
      <c r="K20" s="27">
        <f>K5*4</f>
        <v>16</v>
      </c>
    </row>
    <row r="21" spans="5:11" x14ac:dyDescent="0.2">
      <c r="E21" s="7"/>
      <c r="F21" s="25" t="s">
        <v>13</v>
      </c>
      <c r="G21" s="26">
        <f>G5*2</f>
        <v>128</v>
      </c>
      <c r="H21" s="26">
        <f>H5*2</f>
        <v>80</v>
      </c>
      <c r="I21" s="26">
        <f>I5*2</f>
        <v>32</v>
      </c>
      <c r="J21" s="26">
        <f>J5*2</f>
        <v>16</v>
      </c>
      <c r="K21" s="27">
        <f>K5*2</f>
        <v>8</v>
      </c>
    </row>
    <row r="22" spans="5:11" ht="16" thickBot="1" x14ac:dyDescent="0.25">
      <c r="E22" s="7"/>
      <c r="F22" s="30" t="s">
        <v>14</v>
      </c>
      <c r="G22" s="31">
        <f>G20</f>
        <v>256</v>
      </c>
      <c r="H22" s="31">
        <f t="shared" ref="H22:K22" si="4">H20</f>
        <v>160</v>
      </c>
      <c r="I22" s="31">
        <f t="shared" si="4"/>
        <v>64</v>
      </c>
      <c r="J22" s="31">
        <f t="shared" si="4"/>
        <v>32</v>
      </c>
      <c r="K22" s="32">
        <f t="shared" si="4"/>
        <v>16</v>
      </c>
    </row>
    <row r="23" spans="5:11" x14ac:dyDescent="0.2">
      <c r="E23" s="7"/>
    </row>
    <row r="24" spans="5:11" x14ac:dyDescent="0.2">
      <c r="E24" s="7"/>
    </row>
    <row r="25" spans="5:11" x14ac:dyDescent="0.2">
      <c r="E25" s="7"/>
    </row>
    <row r="26" spans="5:11" x14ac:dyDescent="0.2">
      <c r="E26" s="7"/>
      <c r="F26" s="7"/>
      <c r="G26" s="7"/>
      <c r="H26" s="7"/>
      <c r="I26" s="7"/>
      <c r="J26" s="7"/>
      <c r="K26" s="7"/>
    </row>
    <row r="27" spans="5:11" x14ac:dyDescent="0.2">
      <c r="E27" s="7"/>
      <c r="F27" s="7"/>
      <c r="G27" s="7"/>
      <c r="H27" s="7"/>
      <c r="I27" s="7"/>
      <c r="J27" s="7"/>
      <c r="K27" s="7"/>
    </row>
    <row r="28" spans="5:11" x14ac:dyDescent="0.2">
      <c r="E28" s="7"/>
      <c r="F28" s="7"/>
      <c r="G28" s="7"/>
      <c r="H28" s="7"/>
      <c r="I28" s="7"/>
      <c r="J28" s="7"/>
      <c r="K28" s="7"/>
    </row>
    <row r="29" spans="5:11" x14ac:dyDescent="0.2">
      <c r="E29" s="7"/>
      <c r="F29" s="7"/>
      <c r="G29" s="7"/>
      <c r="H29" s="7"/>
      <c r="I29" s="7"/>
      <c r="J29" s="7"/>
      <c r="K29" s="7"/>
    </row>
    <row r="30" spans="5:11" x14ac:dyDescent="0.2">
      <c r="E30" s="7"/>
      <c r="F30" s="7"/>
      <c r="G30" s="7"/>
      <c r="H30" s="7"/>
      <c r="I30" s="7"/>
      <c r="J30" s="7"/>
      <c r="K30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Seth Reeser</cp:lastModifiedBy>
  <dcterms:created xsi:type="dcterms:W3CDTF">2017-11-29T10:06:43Z</dcterms:created>
  <dcterms:modified xsi:type="dcterms:W3CDTF">2019-04-18T16:50:32Z</dcterms:modified>
</cp:coreProperties>
</file>