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feTable" sheetId="1" state="visible" r:id="rId3"/>
    <sheet name="Calculations" sheetId="2" state="visible" r:id="rId4"/>
    <sheet name="Inpu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<sst xmlns="http://schemas.openxmlformats.org/spreadsheetml/2006/main" count="55" uniqueCount="51">
  <si>
    <t xml:space="preserve">Actuarial Life Table (Simplified 2019 VBT Male Non-Smoker)</t>
  </si>
  <si>
    <t xml:space="preserve">Age</t>
  </si>
  <si>
    <t xml:space="preserve">l(x)</t>
  </si>
  <si>
    <t xml:space="preserve">q(x)</t>
  </si>
  <si>
    <t xml:space="preserve">d(x)</t>
  </si>
  <si>
    <t xml:space="preserve">L(x)</t>
  </si>
  <si>
    <t xml:space="preserve">T(x)</t>
  </si>
  <si>
    <t xml:space="preserve">e(x)</t>
  </si>
  <si>
    <t xml:space="preserve">Adj_q(x)</t>
  </si>
  <si>
    <t xml:space="preserve">Insurance Policy Calculations (With Lapses)</t>
  </si>
  <si>
    <t xml:space="preserve">SUMMARY RESULTS</t>
  </si>
  <si>
    <t xml:space="preserve">Net Single Premium (No Lapses):</t>
  </si>
  <si>
    <t xml:space="preserve">Net Single Premium (With Lapses):</t>
  </si>
  <si>
    <t xml:space="preserve">Net Level Premium (With Lapses):</t>
  </si>
  <si>
    <t xml:space="preserve">DETAILED CALCULATIONS WITH LAPSES</t>
  </si>
  <si>
    <t xml:space="preserve">Year</t>
  </si>
  <si>
    <t xml:space="preserve">Lapse_Rate</t>
  </si>
  <si>
    <t xml:space="preserve">Combined_q</t>
  </si>
  <si>
    <t xml:space="preserve">Surv_Prob</t>
  </si>
  <si>
    <t xml:space="preserve">Death_Prob</t>
  </si>
  <si>
    <t xml:space="preserve">Lapse_Prob</t>
  </si>
  <si>
    <t xml:space="preserve">PV_Death_Ben</t>
  </si>
  <si>
    <t xml:space="preserve">PV_Prem_Factor</t>
  </si>
  <si>
    <t xml:space="preserve">PREMIUM CALCULATIONS</t>
  </si>
  <si>
    <t xml:space="preserve">NSP (No Lapses) - Reference:</t>
  </si>
  <si>
    <t xml:space="preserve">NSP (With Lapses):</t>
  </si>
  <si>
    <t xml:space="preserve">Sum PV Premium Factors:</t>
  </si>
  <si>
    <t xml:space="preserve">NLP (With Lapses):</t>
  </si>
  <si>
    <t xml:space="preserve">POLICY RESERVES (With Lapses)</t>
  </si>
  <si>
    <t xml:space="preserve">Future_DB_PV</t>
  </si>
  <si>
    <t xml:space="preserve">Future_Prem_PV</t>
  </si>
  <si>
    <t xml:space="preserve">Net_Reserve</t>
  </si>
  <si>
    <t xml:space="preserve">Insurance Policy Calculator - Inputs (With Lapses)</t>
  </si>
  <si>
    <t xml:space="preserve">Parameter</t>
  </si>
  <si>
    <t xml:space="preserve">Value</t>
  </si>
  <si>
    <t xml:space="preserve">Description</t>
  </si>
  <si>
    <t xml:space="preserve">Death Benefit</t>
  </si>
  <si>
    <t xml:space="preserve">Policy death benefit amount</t>
  </si>
  <si>
    <t xml:space="preserve">Interest Rate</t>
  </si>
  <si>
    <t xml:space="preserve">Annual interest rate (decimal)</t>
  </si>
  <si>
    <t xml:space="preserve">Policy Length</t>
  </si>
  <si>
    <t xml:space="preserve">Policy term in years</t>
  </si>
  <si>
    <t xml:space="preserve">Mortality Multiplier</t>
  </si>
  <si>
    <t xml:space="preserve">Mortality risk multiplier (0.1 to 3.0)</t>
  </si>
  <si>
    <t xml:space="preserve">Issue Age</t>
  </si>
  <si>
    <t xml:space="preserve">Age at policy issue</t>
  </si>
  <si>
    <t xml:space="preserve">LAPSE RATE PARAMETERS</t>
  </si>
  <si>
    <t xml:space="preserve">Initial Lapse Rate (L0)</t>
  </si>
  <si>
    <t xml:space="preserve">Initial lapse rate in year 1 (e.g., 0.08 = 8%)</t>
  </si>
  <si>
    <t xml:space="preserve">Decay Rate (d)</t>
  </si>
  <si>
    <t xml:space="preserve">Decay rate for lapse formula L0/(1+d)^t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</si>
</sst>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0000"/>
    <numFmt numFmtId="167" formatCode="0.00"/>
    <numFmt numFmtId="168" formatCode="\$#,##0.00"/>
    <numFmt numFmtId="169" formatCode="0.0%"/>
    <numFmt numFmtId="170" formatCode="0.00000"/>
    <numFmt numFmtId="171" formatCode="\$#,##0"/>
    <numFmt numFmtId="172" formatCode="0"/>
    <numFmt numFmtId="173" formatCode="0.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2"/>
      <color rgb="FF008000"/>
      <name val="Cambria"/>
      <family val="0"/>
      <charset val="1"/>
    </font>
    <font>
      <b val="true"/>
      <sz val="11"/>
      <color rgb="FF008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E6F3FF"/>
        <bgColor rgb="FFE6FFE6"/>
      </patternFill>
    </fill>
    <fill>
      <patternFill patternType="solid">
        <fgColor rgb="FFE6FFE6"/>
        <bgColor rgb="FFE6F3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FFE6"/>
      <rgbColor rgb="FFE6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8" min="1" style="0" width="12"/>
  </cols>
  <sheetData>
    <row r="1" customFormat="false" ht="17.3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5" hidden="false" customHeight="false" outlineLevel="0" collapsed="false">
      <c r="A4" s="0" t="n">
        <v>0</v>
      </c>
      <c r="B4" s="3" t="n">
        <v>100000</v>
      </c>
      <c r="C4" s="4" t="n">
        <v>0.000537</v>
      </c>
      <c r="D4" s="3" t="n">
        <f aca="false">B4*C4</f>
        <v>53.7</v>
      </c>
      <c r="E4" s="3" t="n">
        <f aca="false">B4-0.5*D4</f>
        <v>99973.15</v>
      </c>
      <c r="F4" s="3" t="n">
        <f aca="false">E4+F5</f>
        <v>7664263.67032243</v>
      </c>
      <c r="G4" s="5" t="n">
        <f aca="false">IF(B4&gt;0,F4/B4,0)</f>
        <v>76.6426367032243</v>
      </c>
      <c r="H4" s="4" t="n">
        <f aca="false">MIN(C4*Inputs!B7,1)</f>
        <v>0.000537</v>
      </c>
    </row>
    <row r="5" customFormat="false" ht="15" hidden="false" customHeight="false" outlineLevel="0" collapsed="false">
      <c r="A5" s="0" t="n">
        <v>1</v>
      </c>
      <c r="B5" s="3" t="n">
        <f aca="false">B4-D4</f>
        <v>99946.3</v>
      </c>
      <c r="C5" s="4" t="n">
        <v>0.000454</v>
      </c>
      <c r="D5" s="3" t="n">
        <f aca="false">B5*C5</f>
        <v>45.3756202</v>
      </c>
      <c r="E5" s="3" t="n">
        <f aca="false">B5-0.5*D5</f>
        <v>99923.6121899</v>
      </c>
      <c r="F5" s="3" t="n">
        <f aca="false">E5+F6</f>
        <v>7564290.52032243</v>
      </c>
      <c r="G5" s="5" t="n">
        <f aca="false">IF(B5&gt;0,F5/B5,0)</f>
        <v>75.6835472681073</v>
      </c>
      <c r="H5" s="4" t="n">
        <f aca="false">MIN(C5*Inputs!B7,1)</f>
        <v>0.000454</v>
      </c>
    </row>
    <row r="6" customFormat="false" ht="15" hidden="false" customHeight="false" outlineLevel="0" collapsed="false">
      <c r="A6" s="0" t="n">
        <v>2</v>
      </c>
      <c r="B6" s="3" t="n">
        <f aca="false">B5-D5</f>
        <v>99900.9243798</v>
      </c>
      <c r="C6" s="4" t="n">
        <v>0.000371</v>
      </c>
      <c r="D6" s="3" t="n">
        <f aca="false">B6*C6</f>
        <v>37.0632429449058</v>
      </c>
      <c r="E6" s="3" t="n">
        <f aca="false">B6-0.5*D6</f>
        <v>99882.3927583276</v>
      </c>
      <c r="F6" s="3" t="n">
        <f aca="false">E6+F7</f>
        <v>7464366.90813253</v>
      </c>
      <c r="G6" s="5" t="n">
        <f aca="false">IF(B6&gt;0,F6/B6,0)</f>
        <v>74.7176961021377</v>
      </c>
      <c r="H6" s="4" t="n">
        <f aca="false">MIN(C6*Inputs!B7,1)</f>
        <v>0.000371</v>
      </c>
    </row>
    <row r="7" customFormat="false" ht="15" hidden="false" customHeight="false" outlineLevel="0" collapsed="false">
      <c r="A7" s="0" t="n">
        <v>3</v>
      </c>
      <c r="B7" s="3" t="n">
        <f aca="false">B6-D6</f>
        <v>99863.8611368551</v>
      </c>
      <c r="C7" s="4" t="n">
        <v>0.000288</v>
      </c>
      <c r="D7" s="3" t="n">
        <f aca="false">B7*C7</f>
        <v>28.7607920074143</v>
      </c>
      <c r="E7" s="3" t="n">
        <f aca="false">B7-0.5*D7</f>
        <v>99849.4807408514</v>
      </c>
      <c r="F7" s="3" t="n">
        <f aca="false">E7+F8</f>
        <v>7364484.5153742</v>
      </c>
      <c r="G7" s="5" t="n">
        <f aca="false">IF(B7&gt;0,F7/B7,0)</f>
        <v>73.7452410865808</v>
      </c>
      <c r="H7" s="4" t="n">
        <f aca="false">MIN(C7*Inputs!B7,1)</f>
        <v>0.000288</v>
      </c>
    </row>
    <row r="8" customFormat="false" ht="15" hidden="false" customHeight="false" outlineLevel="0" collapsed="false">
      <c r="A8" s="0" t="n">
        <v>4</v>
      </c>
      <c r="B8" s="3" t="n">
        <f aca="false">B7-D7</f>
        <v>99835.1003448477</v>
      </c>
      <c r="C8" s="4" t="n">
        <v>0.000205</v>
      </c>
      <c r="D8" s="3" t="n">
        <f aca="false">B8*C8</f>
        <v>20.4661955706938</v>
      </c>
      <c r="E8" s="3" t="n">
        <f aca="false">B8-0.5*D8</f>
        <v>99824.8672470624</v>
      </c>
      <c r="F8" s="3" t="n">
        <f aca="false">E8+F9</f>
        <v>7264635.03463335</v>
      </c>
      <c r="G8" s="5" t="n">
        <f aca="false">IF(B8&gt;0,F8/B8,0)</f>
        <v>72.7663417930172</v>
      </c>
      <c r="H8" s="4" t="n">
        <f aca="false">MIN(C8*Inputs!B7,1)</f>
        <v>0.000205</v>
      </c>
    </row>
    <row r="9" customFormat="false" ht="15" hidden="false" customHeight="false" outlineLevel="0" collapsed="false">
      <c r="A9" s="0" t="n">
        <v>5</v>
      </c>
      <c r="B9" s="3" t="n">
        <f aca="false">B8-D8</f>
        <v>99814.634149277</v>
      </c>
      <c r="C9" s="4" t="n">
        <v>0.000122</v>
      </c>
      <c r="D9" s="3" t="n">
        <f aca="false">B9*C9</f>
        <v>12.1773853662118</v>
      </c>
      <c r="E9" s="3" t="n">
        <f aca="false">B9-0.5*D9</f>
        <v>99808.5454565939</v>
      </c>
      <c r="F9" s="3" t="n">
        <f aca="false">E9+F10</f>
        <v>7164810.16738629</v>
      </c>
      <c r="G9" s="5" t="n">
        <f aca="false">IF(B9&gt;0,F9/B9,0)</f>
        <v>71.7811594307004</v>
      </c>
      <c r="H9" s="4" t="n">
        <f aca="false">MIN(C9*Inputs!B7,1)</f>
        <v>0.000122</v>
      </c>
    </row>
    <row r="10" customFormat="false" ht="15" hidden="false" customHeight="false" outlineLevel="0" collapsed="false">
      <c r="A10" s="0" t="n">
        <v>6</v>
      </c>
      <c r="B10" s="3" t="n">
        <f aca="false">B9-D9</f>
        <v>99802.4567639108</v>
      </c>
      <c r="C10" s="4" t="n">
        <v>0.000115</v>
      </c>
      <c r="D10" s="3" t="n">
        <f aca="false">B10*C10</f>
        <v>11.4772825278497</v>
      </c>
      <c r="E10" s="3" t="n">
        <f aca="false">B10-0.5*D10</f>
        <v>99796.7181226469</v>
      </c>
      <c r="F10" s="3" t="n">
        <f aca="false">E10+F11</f>
        <v>7065001.6219297</v>
      </c>
      <c r="G10" s="5" t="n">
        <f aca="false">IF(B10&gt;0,F10/B10,0)</f>
        <v>70.7898567932292</v>
      </c>
      <c r="H10" s="4" t="n">
        <f aca="false">MIN(C10*Inputs!B7,1)</f>
        <v>0.000115</v>
      </c>
    </row>
    <row r="11" customFormat="false" ht="15" hidden="false" customHeight="false" outlineLevel="0" collapsed="false">
      <c r="A11" s="0" t="n">
        <v>7</v>
      </c>
      <c r="B11" s="3" t="n">
        <f aca="false">B10-D10</f>
        <v>99790.9794813829</v>
      </c>
      <c r="C11" s="4" t="n">
        <v>0.000108</v>
      </c>
      <c r="D11" s="3" t="n">
        <f aca="false">B11*C11</f>
        <v>10.7774257839894</v>
      </c>
      <c r="E11" s="3" t="n">
        <f aca="false">B11-0.5*D11</f>
        <v>99785.590768491</v>
      </c>
      <c r="F11" s="3" t="n">
        <f aca="false">E11+F12</f>
        <v>6965204.90380705</v>
      </c>
      <c r="G11" s="5" t="n">
        <f aca="false">IF(B11&gt;0,F11/B11,0)</f>
        <v>69.7979410564507</v>
      </c>
      <c r="H11" s="4" t="n">
        <f aca="false">MIN(C11*Inputs!B7,1)</f>
        <v>0.000108</v>
      </c>
    </row>
    <row r="12" customFormat="false" ht="15" hidden="false" customHeight="false" outlineLevel="0" collapsed="false">
      <c r="A12" s="0" t="n">
        <v>8</v>
      </c>
      <c r="B12" s="3" t="n">
        <f aca="false">B11-D11</f>
        <v>99780.2020555989</v>
      </c>
      <c r="C12" s="4" t="n">
        <v>0.000101</v>
      </c>
      <c r="D12" s="3" t="n">
        <f aca="false">B12*C12</f>
        <v>10.0778004076155</v>
      </c>
      <c r="E12" s="3" t="n">
        <f aca="false">B12-0.5*D12</f>
        <v>99775.1631553951</v>
      </c>
      <c r="F12" s="3" t="n">
        <f aca="false">E12+F13</f>
        <v>6865419.31303856</v>
      </c>
      <c r="G12" s="5" t="n">
        <f aca="false">IF(B12&gt;0,F12/B12,0)</f>
        <v>68.8054260424633</v>
      </c>
      <c r="H12" s="4" t="n">
        <f aca="false">MIN(C12*Inputs!B7,1)</f>
        <v>0.000101</v>
      </c>
    </row>
    <row r="13" customFormat="false" ht="15" hidden="false" customHeight="false" outlineLevel="0" collapsed="false">
      <c r="A13" s="0" t="n">
        <v>9</v>
      </c>
      <c r="B13" s="3" t="n">
        <f aca="false">B12-D12</f>
        <v>99770.1242551913</v>
      </c>
      <c r="C13" s="4" t="n">
        <v>9.4E-005</v>
      </c>
      <c r="D13" s="3" t="n">
        <f aca="false">B13*C13</f>
        <v>9.37839167998799</v>
      </c>
      <c r="E13" s="3" t="n">
        <f aca="false">B13-0.5*D13</f>
        <v>99765.4350593513</v>
      </c>
      <c r="F13" s="3" t="n">
        <f aca="false">E13+F14</f>
        <v>6765644.14988316</v>
      </c>
      <c r="G13" s="5" t="n">
        <f aca="false">IF(B13&gt;0,F13/B13,0)</f>
        <v>67.8123255873476</v>
      </c>
      <c r="H13" s="4" t="n">
        <f aca="false">MIN(C13*Inputs!B7,1)</f>
        <v>9.4E-005</v>
      </c>
    </row>
    <row r="14" customFormat="false" ht="15" hidden="false" customHeight="false" outlineLevel="0" collapsed="false">
      <c r="A14" s="0" t="n">
        <v>10</v>
      </c>
      <c r="B14" s="3" t="n">
        <f aca="false">B13-D13</f>
        <v>99760.7458635113</v>
      </c>
      <c r="C14" s="4" t="n">
        <v>8.7E-005</v>
      </c>
      <c r="D14" s="3" t="n">
        <f aca="false">B14*C14</f>
        <v>8.67918489012549</v>
      </c>
      <c r="E14" s="3" t="n">
        <f aca="false">B14-0.5*D14</f>
        <v>99756.4062710663</v>
      </c>
      <c r="F14" s="3" t="n">
        <f aca="false">E14+F15</f>
        <v>6665878.71482381</v>
      </c>
      <c r="G14" s="5" t="n">
        <f aca="false">IF(B14&gt;0,F14/B14,0)</f>
        <v>66.8186535407805</v>
      </c>
      <c r="H14" s="4" t="n">
        <f aca="false">MIN(C14*Inputs!B7,1)</f>
        <v>8.7E-005</v>
      </c>
    </row>
    <row r="15" customFormat="false" ht="15" hidden="false" customHeight="false" outlineLevel="0" collapsed="false">
      <c r="A15" s="0" t="n">
        <v>11</v>
      </c>
      <c r="B15" s="3" t="n">
        <f aca="false">B14-D14</f>
        <v>99752.0666786212</v>
      </c>
      <c r="C15" s="4" t="n">
        <v>9.88E-005</v>
      </c>
      <c r="D15" s="3" t="n">
        <f aca="false">B15*C15</f>
        <v>9.85550418784778</v>
      </c>
      <c r="E15" s="3" t="n">
        <f aca="false">B15-0.5*D15</f>
        <v>99747.1389265273</v>
      </c>
      <c r="F15" s="3" t="n">
        <f aca="false">E15+F16</f>
        <v>6566122.30855274</v>
      </c>
      <c r="G15" s="5" t="n">
        <f aca="false">IF(B15&gt;0,F15/B15,0)</f>
        <v>65.8244237656481</v>
      </c>
      <c r="H15" s="4" t="n">
        <f aca="false">MIN(C15*Inputs!B7,1)</f>
        <v>9.88E-005</v>
      </c>
    </row>
    <row r="16" customFormat="false" ht="15" hidden="false" customHeight="false" outlineLevel="0" collapsed="false">
      <c r="A16" s="0" t="n">
        <v>12</v>
      </c>
      <c r="B16" s="3" t="n">
        <f aca="false">B15-D15</f>
        <v>99742.2111744334</v>
      </c>
      <c r="C16" s="4" t="n">
        <v>0.0001106</v>
      </c>
      <c r="D16" s="3" t="n">
        <f aca="false">B16*C16</f>
        <v>11.0314885558923</v>
      </c>
      <c r="E16" s="3" t="n">
        <f aca="false">B16-0.5*D16</f>
        <v>99736.6954301554</v>
      </c>
      <c r="F16" s="3" t="n">
        <f aca="false">E16+F17</f>
        <v>6466375.16962622</v>
      </c>
      <c r="G16" s="5" t="n">
        <f aca="false">IF(B16&gt;0,F16/B16,0)</f>
        <v>64.8308784564395</v>
      </c>
      <c r="H16" s="4" t="n">
        <f aca="false">MIN(C16*Inputs!B7,1)</f>
        <v>0.0001106</v>
      </c>
    </row>
    <row r="17" customFormat="false" ht="15" hidden="false" customHeight="false" outlineLevel="0" collapsed="false">
      <c r="A17" s="0" t="n">
        <v>13</v>
      </c>
      <c r="B17" s="3" t="n">
        <f aca="false">B16-D16</f>
        <v>99731.1796858775</v>
      </c>
      <c r="C17" s="4" t="n">
        <v>0.0001224</v>
      </c>
      <c r="D17" s="3" t="n">
        <f aca="false">B17*C17</f>
        <v>12.2070963935514</v>
      </c>
      <c r="E17" s="3" t="n">
        <f aca="false">B17-0.5*D17</f>
        <v>99725.0761376807</v>
      </c>
      <c r="F17" s="3" t="n">
        <f aca="false">E17+F18</f>
        <v>6366638.47419606</v>
      </c>
      <c r="G17" s="5" t="n">
        <f aca="false">IF(B17&gt;0,F17/B17,0)</f>
        <v>63.8379942386023</v>
      </c>
      <c r="H17" s="4" t="n">
        <f aca="false">MIN(C17*Inputs!B7,1)</f>
        <v>0.0001224</v>
      </c>
    </row>
    <row r="18" customFormat="false" ht="15" hidden="false" customHeight="false" outlineLevel="0" collapsed="false">
      <c r="A18" s="0" t="n">
        <v>14</v>
      </c>
      <c r="B18" s="3" t="n">
        <f aca="false">B17-D17</f>
        <v>99718.9725894839</v>
      </c>
      <c r="C18" s="4" t="n">
        <v>0.0001342</v>
      </c>
      <c r="D18" s="3" t="n">
        <f aca="false">B18*C18</f>
        <v>13.3822861215087</v>
      </c>
      <c r="E18" s="3" t="n">
        <f aca="false">B18-0.5*D18</f>
        <v>99712.2814464232</v>
      </c>
      <c r="F18" s="3" t="n">
        <f aca="false">E18+F19</f>
        <v>6266913.39805838</v>
      </c>
      <c r="G18" s="5" t="n">
        <f aca="false">IF(B18&gt;0,F18/B18,0)</f>
        <v>62.8457477581279</v>
      </c>
      <c r="H18" s="4" t="n">
        <f aca="false">MIN(C18*Inputs!B7,1)</f>
        <v>0.0001342</v>
      </c>
    </row>
    <row r="19" customFormat="false" ht="15" hidden="false" customHeight="false" outlineLevel="0" collapsed="false">
      <c r="A19" s="0" t="n">
        <v>15</v>
      </c>
      <c r="B19" s="3" t="n">
        <f aca="false">B18-D18</f>
        <v>99705.5903033624</v>
      </c>
      <c r="C19" s="4" t="n">
        <v>0.000146</v>
      </c>
      <c r="D19" s="3" t="n">
        <f aca="false">B19*C19</f>
        <v>14.5570161842909</v>
      </c>
      <c r="E19" s="3" t="n">
        <f aca="false">B19-0.5*D19</f>
        <v>99698.3117952703</v>
      </c>
      <c r="F19" s="3" t="n">
        <f aca="false">E19+F20</f>
        <v>6167201.11661196</v>
      </c>
      <c r="G19" s="5" t="n">
        <f aca="false">IF(B19&gt;0,F19/B19,0)</f>
        <v>61.8541156804522</v>
      </c>
      <c r="H19" s="4" t="n">
        <f aca="false">MIN(C19*Inputs!B7,1)</f>
        <v>0.000146</v>
      </c>
    </row>
    <row r="20" customFormat="false" ht="15" hidden="false" customHeight="false" outlineLevel="0" collapsed="false">
      <c r="A20" s="0" t="n">
        <v>16</v>
      </c>
      <c r="B20" s="3" t="n">
        <f aca="false">B19-D19</f>
        <v>99691.0332871781</v>
      </c>
      <c r="C20" s="4" t="n">
        <v>0.0001786</v>
      </c>
      <c r="D20" s="3" t="n">
        <f aca="false">B20*C20</f>
        <v>17.80481854509</v>
      </c>
      <c r="E20" s="3" t="n">
        <f aca="false">B20-0.5*D20</f>
        <v>99682.1308779056</v>
      </c>
      <c r="F20" s="3" t="n">
        <f aca="false">E20+F21</f>
        <v>6067502.80481669</v>
      </c>
      <c r="G20" s="5" t="n">
        <f aca="false">IF(B20&gt;0,F20/B20,0)</f>
        <v>60.8630746893569</v>
      </c>
      <c r="H20" s="4" t="n">
        <f aca="false">MIN(C20*Inputs!B7,1)</f>
        <v>0.0001786</v>
      </c>
    </row>
    <row r="21" customFormat="false" ht="15" hidden="false" customHeight="false" outlineLevel="0" collapsed="false">
      <c r="A21" s="0" t="n">
        <v>17</v>
      </c>
      <c r="B21" s="3" t="n">
        <f aca="false">B20-D20</f>
        <v>99673.228468633</v>
      </c>
      <c r="C21" s="4" t="n">
        <v>0.0002112</v>
      </c>
      <c r="D21" s="3" t="n">
        <f aca="false">B21*C21</f>
        <v>21.0509858525753</v>
      </c>
      <c r="E21" s="3" t="n">
        <f aca="false">B21-0.5*D21</f>
        <v>99662.7029757068</v>
      </c>
      <c r="F21" s="3" t="n">
        <f aca="false">E21+F22</f>
        <v>5967820.67393878</v>
      </c>
      <c r="G21" s="5" t="n">
        <f aca="false">IF(B21&gt;0,F21/B21,0)</f>
        <v>59.8738574602993</v>
      </c>
      <c r="H21" s="4" t="n">
        <f aca="false">MIN(C21*Inputs!B7,1)</f>
        <v>0.0002112</v>
      </c>
    </row>
    <row r="22" customFormat="false" ht="15" hidden="false" customHeight="false" outlineLevel="0" collapsed="false">
      <c r="A22" s="0" t="n">
        <v>18</v>
      </c>
      <c r="B22" s="3" t="n">
        <f aca="false">B21-D21</f>
        <v>99652.1774827805</v>
      </c>
      <c r="C22" s="4" t="n">
        <v>0.0002438</v>
      </c>
      <c r="D22" s="3" t="n">
        <f aca="false">B22*C22</f>
        <v>24.2952008703019</v>
      </c>
      <c r="E22" s="3" t="n">
        <f aca="false">B22-0.5*D22</f>
        <v>99640.0298823453</v>
      </c>
      <c r="F22" s="3" t="n">
        <f aca="false">E22+F23</f>
        <v>5868157.97096307</v>
      </c>
      <c r="G22" s="5" t="n">
        <f aca="false">IF(B22&gt;0,F22/B22,0)</f>
        <v>58.8863998679514</v>
      </c>
      <c r="H22" s="4" t="n">
        <f aca="false">MIN(C22*Inputs!B7,1)</f>
        <v>0.0002438</v>
      </c>
    </row>
    <row r="23" customFormat="false" ht="15" hidden="false" customHeight="false" outlineLevel="0" collapsed="false">
      <c r="A23" s="0" t="n">
        <v>19</v>
      </c>
      <c r="B23" s="3" t="n">
        <f aca="false">B22-D22</f>
        <v>99627.8822819102</v>
      </c>
      <c r="C23" s="4" t="n">
        <v>0.0002764</v>
      </c>
      <c r="D23" s="3" t="n">
        <f aca="false">B23*C23</f>
        <v>27.53714666272</v>
      </c>
      <c r="E23" s="3" t="n">
        <f aca="false">B23-0.5*D23</f>
        <v>99614.1137085788</v>
      </c>
      <c r="F23" s="3" t="n">
        <f aca="false">E23+F24</f>
        <v>5768517.94108073</v>
      </c>
      <c r="G23" s="5" t="n">
        <f aca="false">IF(B23&gt;0,F23/B23,0)</f>
        <v>57.900637943482</v>
      </c>
      <c r="H23" s="4" t="n">
        <f aca="false">MIN(C23*Inputs!B7,1)</f>
        <v>0.0002764</v>
      </c>
    </row>
    <row r="24" customFormat="false" ht="15" hidden="false" customHeight="false" outlineLevel="0" collapsed="false">
      <c r="A24" s="0" t="n">
        <v>20</v>
      </c>
      <c r="B24" s="3" t="n">
        <f aca="false">B23-D23</f>
        <v>99600.3451352474</v>
      </c>
      <c r="C24" s="4" t="n">
        <v>0.000309</v>
      </c>
      <c r="D24" s="3" t="n">
        <f aca="false">B24*C24</f>
        <v>30.7765066467915</v>
      </c>
      <c r="E24" s="3" t="n">
        <f aca="false">B24-0.5*D24</f>
        <v>99584.956881924</v>
      </c>
      <c r="F24" s="3" t="n">
        <f aca="false">E24+F25</f>
        <v>5668903.82737215</v>
      </c>
      <c r="G24" s="5" t="n">
        <f aca="false">IF(B24&gt;0,F24/B24,0)</f>
        <v>56.9165078662563</v>
      </c>
      <c r="H24" s="4" t="n">
        <f aca="false">MIN(C24*Inputs!B7,1)</f>
        <v>0.000309</v>
      </c>
    </row>
    <row r="25" customFormat="false" ht="15" hidden="false" customHeight="false" outlineLevel="0" collapsed="false">
      <c r="A25" s="0" t="n">
        <v>21</v>
      </c>
      <c r="B25" s="3" t="n">
        <f aca="false">B24-D24</f>
        <v>99569.5686286006</v>
      </c>
      <c r="C25" s="4" t="n">
        <v>0.0003696</v>
      </c>
      <c r="D25" s="3" t="n">
        <f aca="false">B25*C25</f>
        <v>36.8009125651308</v>
      </c>
      <c r="E25" s="3" t="n">
        <f aca="false">B25-0.5*D25</f>
        <v>99551.1681723181</v>
      </c>
      <c r="F25" s="3" t="n">
        <f aca="false">E25+F26</f>
        <v>5569318.87049023</v>
      </c>
      <c r="G25" s="5" t="n">
        <f aca="false">IF(B25&gt;0,F25/B25,0)</f>
        <v>55.9339459555565</v>
      </c>
      <c r="H25" s="4" t="n">
        <f aca="false">MIN(C25*Inputs!B7,1)</f>
        <v>0.0003696</v>
      </c>
    </row>
    <row r="26" customFormat="false" ht="15" hidden="false" customHeight="false" outlineLevel="0" collapsed="false">
      <c r="A26" s="0" t="n">
        <v>22</v>
      </c>
      <c r="B26" s="3" t="n">
        <f aca="false">B25-D25</f>
        <v>99532.7677160355</v>
      </c>
      <c r="C26" s="4" t="n">
        <v>0.0004302</v>
      </c>
      <c r="D26" s="3" t="n">
        <f aca="false">B26*C26</f>
        <v>42.8189966714385</v>
      </c>
      <c r="E26" s="3" t="n">
        <f aca="false">B26-0.5*D26</f>
        <v>99511.3582176998</v>
      </c>
      <c r="F26" s="3" t="n">
        <f aca="false">E26+F27</f>
        <v>5469767.70231791</v>
      </c>
      <c r="G26" s="5" t="n">
        <f aca="false">IF(B26&gt;0,F26/B26,0)</f>
        <v>54.9544419172892</v>
      </c>
      <c r="H26" s="4" t="n">
        <f aca="false">MIN(C26*Inputs!B7,1)</f>
        <v>0.0004302</v>
      </c>
    </row>
    <row r="27" customFormat="false" ht="15" hidden="false" customHeight="false" outlineLevel="0" collapsed="false">
      <c r="A27" s="0" t="n">
        <v>23</v>
      </c>
      <c r="B27" s="3" t="n">
        <f aca="false">B26-D26</f>
        <v>99489.9487193641</v>
      </c>
      <c r="C27" s="4" t="n">
        <v>0.0004908</v>
      </c>
      <c r="D27" s="3" t="n">
        <f aca="false">B27*C27</f>
        <v>48.8296668314639</v>
      </c>
      <c r="E27" s="3" t="n">
        <f aca="false">B27-0.5*D27</f>
        <v>99465.5338859483</v>
      </c>
      <c r="F27" s="3" t="n">
        <f aca="false">E27+F28</f>
        <v>5370256.34410021</v>
      </c>
      <c r="G27" s="5" t="n">
        <f aca="false">IF(B27&gt;0,F27/B27,0)</f>
        <v>53.9778783005341</v>
      </c>
      <c r="H27" s="4" t="n">
        <f aca="false">MIN(C27*Inputs!B7,1)</f>
        <v>0.0004908</v>
      </c>
    </row>
    <row r="28" customFormat="false" ht="15" hidden="false" customHeight="false" outlineLevel="0" collapsed="false">
      <c r="A28" s="0" t="n">
        <v>24</v>
      </c>
      <c r="B28" s="3" t="n">
        <f aca="false">B27-D27</f>
        <v>99441.1190525326</v>
      </c>
      <c r="C28" s="4" t="n">
        <v>0.0005514</v>
      </c>
      <c r="D28" s="3" t="n">
        <f aca="false">B28*C28</f>
        <v>54.8318330455665</v>
      </c>
      <c r="E28" s="3" t="n">
        <f aca="false">B28-0.5*D28</f>
        <v>99413.7031360098</v>
      </c>
      <c r="F28" s="3" t="n">
        <f aca="false">E28+F29</f>
        <v>5270790.81021426</v>
      </c>
      <c r="G28" s="5" t="n">
        <f aca="false">IF(B28&gt;0,F28/B28,0)</f>
        <v>53.004138131529</v>
      </c>
      <c r="H28" s="4" t="n">
        <f aca="false">MIN(C28*Inputs!B7,1)</f>
        <v>0.0005514</v>
      </c>
    </row>
    <row r="29" customFormat="false" ht="15" hidden="false" customHeight="false" outlineLevel="0" collapsed="false">
      <c r="A29" s="0" t="n">
        <v>25</v>
      </c>
      <c r="B29" s="3" t="n">
        <f aca="false">B28-D28</f>
        <v>99386.287219487</v>
      </c>
      <c r="C29" s="4" t="n">
        <v>0.000612</v>
      </c>
      <c r="D29" s="3" t="n">
        <f aca="false">B29*C29</f>
        <v>60.8244077783261</v>
      </c>
      <c r="E29" s="3" t="n">
        <f aca="false">B29-0.5*D29</f>
        <v>99355.8750155979</v>
      </c>
      <c r="F29" s="3" t="n">
        <f aca="false">E29+F30</f>
        <v>5171377.10707825</v>
      </c>
      <c r="G29" s="5" t="n">
        <f aca="false">IF(B29&gt;0,F29/B29,0)</f>
        <v>52.0331048855629</v>
      </c>
      <c r="H29" s="4" t="n">
        <f aca="false">MIN(C29*Inputs!B7,1)</f>
        <v>0.000612</v>
      </c>
    </row>
    <row r="30" customFormat="false" ht="15" hidden="false" customHeight="false" outlineLevel="0" collapsed="false">
      <c r="A30" s="0" t="n">
        <v>26</v>
      </c>
      <c r="B30" s="3" t="n">
        <f aca="false">B29-D29</f>
        <v>99325.4628117087</v>
      </c>
      <c r="C30" s="4" t="n">
        <v>0.0007076</v>
      </c>
      <c r="D30" s="3" t="n">
        <f aca="false">B30*C30</f>
        <v>70.2826974855651</v>
      </c>
      <c r="E30" s="3" t="n">
        <f aca="false">B30-0.5*D30</f>
        <v>99290.3214629659</v>
      </c>
      <c r="F30" s="3" t="n">
        <f aca="false">E30+F31</f>
        <v>5072021.23206265</v>
      </c>
      <c r="G30" s="5" t="n">
        <f aca="false">IF(B30&gt;0,F30/B30,0)</f>
        <v>51.0646624589878</v>
      </c>
      <c r="H30" s="4" t="n">
        <f aca="false">MIN(C30*Inputs!B7,1)</f>
        <v>0.0007076</v>
      </c>
    </row>
    <row r="31" customFormat="false" ht="15" hidden="false" customHeight="false" outlineLevel="0" collapsed="false">
      <c r="A31" s="0" t="n">
        <v>27</v>
      </c>
      <c r="B31" s="3" t="n">
        <f aca="false">B30-D30</f>
        <v>99255.1801142231</v>
      </c>
      <c r="C31" s="4" t="n">
        <v>0.0008032</v>
      </c>
      <c r="D31" s="3" t="n">
        <f aca="false">B31*C31</f>
        <v>79.721760667744</v>
      </c>
      <c r="E31" s="3" t="n">
        <f aca="false">B31-0.5*D31</f>
        <v>99215.3192338893</v>
      </c>
      <c r="F31" s="3" t="n">
        <f aca="false">E31+F32</f>
        <v>4972730.91059969</v>
      </c>
      <c r="G31" s="5" t="n">
        <f aca="false">IF(B31&gt;0,F31/B31,0)</f>
        <v>50.1004673496845</v>
      </c>
      <c r="H31" s="4" t="n">
        <f aca="false">MIN(C31*Inputs!B7,1)</f>
        <v>0.0008032</v>
      </c>
    </row>
    <row r="32" customFormat="false" ht="15" hidden="false" customHeight="false" outlineLevel="0" collapsed="false">
      <c r="A32" s="0" t="n">
        <v>28</v>
      </c>
      <c r="B32" s="3" t="n">
        <f aca="false">B31-D31</f>
        <v>99175.4583535554</v>
      </c>
      <c r="C32" s="4" t="n">
        <v>0.0008988</v>
      </c>
      <c r="D32" s="3" t="n">
        <f aca="false">B32*C32</f>
        <v>89.1389019681756</v>
      </c>
      <c r="E32" s="3" t="n">
        <f aca="false">B32-0.5*D32</f>
        <v>99130.8889025713</v>
      </c>
      <c r="F32" s="3" t="n">
        <f aca="false">E32+F33</f>
        <v>4873515.5913658</v>
      </c>
      <c r="G32" s="5" t="n">
        <f aca="false">IF(B32&gt;0,F32/B32,0)</f>
        <v>49.1403384695432</v>
      </c>
      <c r="H32" s="4" t="n">
        <f aca="false">MIN(C32*Inputs!B7,1)</f>
        <v>0.0008988</v>
      </c>
    </row>
    <row r="33" customFormat="false" ht="15" hidden="false" customHeight="false" outlineLevel="0" collapsed="false">
      <c r="A33" s="0" t="n">
        <v>29</v>
      </c>
      <c r="B33" s="3" t="n">
        <f aca="false">B32-D32</f>
        <v>99086.3194515872</v>
      </c>
      <c r="C33" s="4" t="n">
        <v>0.0009944</v>
      </c>
      <c r="D33" s="3" t="n">
        <f aca="false">B33*C33</f>
        <v>98.5314360626583</v>
      </c>
      <c r="E33" s="3" t="n">
        <f aca="false">B33-0.5*D33</f>
        <v>99037.0537335559</v>
      </c>
      <c r="F33" s="3" t="n">
        <f aca="false">E33+F34</f>
        <v>4774384.70246323</v>
      </c>
      <c r="G33" s="5" t="n">
        <f aca="false">IF(B33&gt;0,F33/B33,0)</f>
        <v>48.1840957347896</v>
      </c>
      <c r="H33" s="4" t="n">
        <f aca="false">MIN(C33*Inputs!B7,1)</f>
        <v>0.0009944</v>
      </c>
    </row>
    <row r="34" customFormat="false" ht="15" hidden="false" customHeight="false" outlineLevel="0" collapsed="false">
      <c r="A34" s="0" t="n">
        <v>30</v>
      </c>
      <c r="B34" s="3" t="n">
        <f aca="false">B33-D33</f>
        <v>98987.7880155246</v>
      </c>
      <c r="C34" s="4" t="n">
        <v>0.00109</v>
      </c>
      <c r="D34" s="3" t="n">
        <f aca="false">B34*C34</f>
        <v>107.896688936922</v>
      </c>
      <c r="E34" s="3" t="n">
        <f aca="false">B34-0.5*D34</f>
        <v>98933.8396710561</v>
      </c>
      <c r="F34" s="3" t="n">
        <f aca="false">E34+F35</f>
        <v>4675347.64872967</v>
      </c>
      <c r="G34" s="5" t="n">
        <f aca="false">IF(B34&gt;0,F34/B34,0)</f>
        <v>47.2315599980517</v>
      </c>
      <c r="H34" s="4" t="n">
        <f aca="false">MIN(C34*Inputs!B7,1)</f>
        <v>0.00109</v>
      </c>
    </row>
    <row r="35" customFormat="false" ht="15" hidden="false" customHeight="false" outlineLevel="0" collapsed="false">
      <c r="A35" s="0" t="n">
        <v>31</v>
      </c>
      <c r="B35" s="3" t="n">
        <f aca="false">B34-D34</f>
        <v>98879.8913265876</v>
      </c>
      <c r="C35" s="4" t="n">
        <v>0.0011238</v>
      </c>
      <c r="D35" s="3" t="n">
        <f aca="false">B35*C35</f>
        <v>111.121221872819</v>
      </c>
      <c r="E35" s="3" t="n">
        <f aca="false">B35-0.5*D35</f>
        <v>98824.3307156512</v>
      </c>
      <c r="F35" s="3" t="n">
        <f aca="false">E35+F36</f>
        <v>4576413.80905861</v>
      </c>
      <c r="G35" s="5" t="n">
        <f aca="false">IF(B35&gt;0,F35/B35,0)</f>
        <v>46.2825529808008</v>
      </c>
      <c r="H35" s="4" t="n">
        <f aca="false">MIN(C35*Inputs!B7,1)</f>
        <v>0.0011238</v>
      </c>
    </row>
    <row r="36" customFormat="false" ht="15" hidden="false" customHeight="false" outlineLevel="0" collapsed="false">
      <c r="A36" s="0" t="n">
        <v>32</v>
      </c>
      <c r="B36" s="3" t="n">
        <f aca="false">B35-D35</f>
        <v>98768.7701047148</v>
      </c>
      <c r="C36" s="4" t="n">
        <v>0.0011576</v>
      </c>
      <c r="D36" s="3" t="n">
        <f aca="false">B36*C36</f>
        <v>114.334728273218</v>
      </c>
      <c r="E36" s="3" t="n">
        <f aca="false">B36-0.5*D36</f>
        <v>98711.6027405782</v>
      </c>
      <c r="F36" s="3" t="n">
        <f aca="false">E36+F37</f>
        <v>4477589.47834296</v>
      </c>
      <c r="G36" s="5" t="n">
        <f aca="false">IF(B36&gt;0,F36/B36,0)</f>
        <v>45.3340612988885</v>
      </c>
      <c r="H36" s="4" t="n">
        <f aca="false">MIN(C36*Inputs!B7,1)</f>
        <v>0.0011576</v>
      </c>
    </row>
    <row r="37" customFormat="false" ht="15" hidden="false" customHeight="false" outlineLevel="0" collapsed="false">
      <c r="A37" s="0" t="n">
        <v>33</v>
      </c>
      <c r="B37" s="3" t="n">
        <f aca="false">B36-D36</f>
        <v>98654.4353764416</v>
      </c>
      <c r="C37" s="4" t="n">
        <v>0.0011914</v>
      </c>
      <c r="D37" s="3" t="n">
        <f aca="false">B37*C37</f>
        <v>117.536894307493</v>
      </c>
      <c r="E37" s="3" t="n">
        <f aca="false">B37-0.5*D37</f>
        <v>98595.6669292879</v>
      </c>
      <c r="F37" s="3" t="n">
        <f aca="false">E37+F38</f>
        <v>4378877.87560238</v>
      </c>
      <c r="G37" s="5" t="n">
        <f aca="false">IF(B37&gt;0,F37/B37,0)</f>
        <v>44.3860213572116</v>
      </c>
      <c r="H37" s="4" t="n">
        <f aca="false">MIN(C37*Inputs!B7,1)</f>
        <v>0.0011914</v>
      </c>
    </row>
    <row r="38" customFormat="false" ht="15" hidden="false" customHeight="false" outlineLevel="0" collapsed="false">
      <c r="A38" s="0" t="n">
        <v>34</v>
      </c>
      <c r="B38" s="3" t="n">
        <f aca="false">B37-D37</f>
        <v>98536.8984821341</v>
      </c>
      <c r="C38" s="4" t="n">
        <v>0.0012252</v>
      </c>
      <c r="D38" s="3" t="n">
        <f aca="false">B38*C38</f>
        <v>120.727408020311</v>
      </c>
      <c r="E38" s="3" t="n">
        <f aca="false">B38-0.5*D38</f>
        <v>98476.534778124</v>
      </c>
      <c r="F38" s="3" t="n">
        <f aca="false">E38+F39</f>
        <v>4280282.2086731</v>
      </c>
      <c r="G38" s="5" t="n">
        <f aca="false">IF(B38&gt;0,F38/B38,0)</f>
        <v>43.4383695306704</v>
      </c>
      <c r="H38" s="4" t="n">
        <f aca="false">MIN(C38*Inputs!B7,1)</f>
        <v>0.0012252</v>
      </c>
    </row>
    <row r="39" customFormat="false" ht="15" hidden="false" customHeight="false" outlineLevel="0" collapsed="false">
      <c r="A39" s="0" t="n">
        <v>35</v>
      </c>
      <c r="B39" s="3" t="n">
        <f aca="false">B38-D38</f>
        <v>98416.1710741138</v>
      </c>
      <c r="C39" s="4" t="n">
        <v>0.001259</v>
      </c>
      <c r="D39" s="3" t="n">
        <f aca="false">B39*C39</f>
        <v>123.905959382309</v>
      </c>
      <c r="E39" s="3" t="n">
        <f aca="false">B39-0.5*D39</f>
        <v>98354.2180944227</v>
      </c>
      <c r="F39" s="3" t="n">
        <f aca="false">E39+F40</f>
        <v>4181805.67389497</v>
      </c>
      <c r="G39" s="5" t="n">
        <f aca="false">IF(B39&gt;0,F39/B39,0)</f>
        <v>42.4910421555193</v>
      </c>
      <c r="H39" s="4" t="n">
        <f aca="false">MIN(C39*Inputs!B7,1)</f>
        <v>0.001259</v>
      </c>
    </row>
    <row r="40" customFormat="false" ht="15" hidden="false" customHeight="false" outlineLevel="0" collapsed="false">
      <c r="A40" s="0" t="n">
        <v>36</v>
      </c>
      <c r="B40" s="3" t="n">
        <f aca="false">B39-D39</f>
        <v>98292.2651147315</v>
      </c>
      <c r="C40" s="4" t="n">
        <v>0.0013524</v>
      </c>
      <c r="D40" s="3" t="n">
        <f aca="false">B40*C40</f>
        <v>132.930459341163</v>
      </c>
      <c r="E40" s="3" t="n">
        <f aca="false">B40-0.5*D40</f>
        <v>98225.7998850609</v>
      </c>
      <c r="F40" s="3" t="n">
        <f aca="false">E40+F41</f>
        <v>4083451.45580055</v>
      </c>
      <c r="G40" s="5" t="n">
        <f aca="false">IF(B40&gt;0,F40/B40,0)</f>
        <v>41.5439755206999</v>
      </c>
      <c r="H40" s="4" t="n">
        <f aca="false">MIN(C40*Inputs!B7,1)</f>
        <v>0.0013524</v>
      </c>
    </row>
    <row r="41" customFormat="false" ht="15" hidden="false" customHeight="false" outlineLevel="0" collapsed="false">
      <c r="A41" s="0" t="n">
        <v>37</v>
      </c>
      <c r="B41" s="3" t="n">
        <f aca="false">B40-D40</f>
        <v>98159.3346553903</v>
      </c>
      <c r="C41" s="4" t="n">
        <v>0.0014458</v>
      </c>
      <c r="D41" s="3" t="n">
        <f aca="false">B41*C41</f>
        <v>141.918766044763</v>
      </c>
      <c r="E41" s="3" t="n">
        <f aca="false">B41-0.5*D41</f>
        <v>98088.375272368</v>
      </c>
      <c r="F41" s="3" t="n">
        <f aca="false">E41+F42</f>
        <v>3985225.65591549</v>
      </c>
      <c r="G41" s="5" t="n">
        <f aca="false">IF(B41&gt;0,F41/B41,0)</f>
        <v>40.5995585637014</v>
      </c>
      <c r="H41" s="4" t="n">
        <f aca="false">MIN(C41*Inputs!B7,1)</f>
        <v>0.0014458</v>
      </c>
    </row>
    <row r="42" customFormat="false" ht="15" hidden="false" customHeight="false" outlineLevel="0" collapsed="false">
      <c r="A42" s="0" t="n">
        <v>38</v>
      </c>
      <c r="B42" s="3" t="n">
        <f aca="false">B41-D41</f>
        <v>98017.4158893456</v>
      </c>
      <c r="C42" s="4" t="n">
        <v>0.0015392</v>
      </c>
      <c r="D42" s="3" t="n">
        <f aca="false">B42*C42</f>
        <v>150.868406536881</v>
      </c>
      <c r="E42" s="3" t="n">
        <f aca="false">B42-0.5*D42</f>
        <v>97941.9816860771</v>
      </c>
      <c r="F42" s="3" t="n">
        <f aca="false">E42+F43</f>
        <v>3887137.28064312</v>
      </c>
      <c r="G42" s="5" t="n">
        <f aca="false">IF(B42&gt;0,F42/B42,0)</f>
        <v>39.6576184484542</v>
      </c>
      <c r="H42" s="4" t="n">
        <f aca="false">MIN(C42*Inputs!B7,1)</f>
        <v>0.0015392</v>
      </c>
    </row>
    <row r="43" customFormat="false" ht="15" hidden="false" customHeight="false" outlineLevel="0" collapsed="false">
      <c r="A43" s="0" t="n">
        <v>39</v>
      </c>
      <c r="B43" s="3" t="n">
        <f aca="false">B42-D42</f>
        <v>97866.5474828087</v>
      </c>
      <c r="C43" s="4" t="n">
        <v>0.0016326</v>
      </c>
      <c r="D43" s="3" t="n">
        <f aca="false">B43*C43</f>
        <v>159.776925420433</v>
      </c>
      <c r="E43" s="3" t="n">
        <f aca="false">B43-0.5*D43</f>
        <v>97786.6590200985</v>
      </c>
      <c r="F43" s="3" t="n">
        <f aca="false">E43+F44</f>
        <v>3789195.29895704</v>
      </c>
      <c r="G43" s="5" t="n">
        <f aca="false">IF(B43&gt;0,F43/B43,0)</f>
        <v>38.71798276753</v>
      </c>
      <c r="H43" s="4" t="n">
        <f aca="false">MIN(C43*Inputs!B7,1)</f>
        <v>0.0016326</v>
      </c>
    </row>
    <row r="44" customFormat="false" ht="15" hidden="false" customHeight="false" outlineLevel="0" collapsed="false">
      <c r="A44" s="0" t="n">
        <v>40</v>
      </c>
      <c r="B44" s="3" t="n">
        <f aca="false">B43-D43</f>
        <v>97706.7705573883</v>
      </c>
      <c r="C44" s="4" t="n">
        <v>0.001726</v>
      </c>
      <c r="D44" s="3" t="n">
        <f aca="false">B44*C44</f>
        <v>168.641885982052</v>
      </c>
      <c r="E44" s="3" t="n">
        <f aca="false">B44-0.5*D44</f>
        <v>97622.4496143972</v>
      </c>
      <c r="F44" s="3" t="n">
        <f aca="false">E44+F45</f>
        <v>3691408.63993695</v>
      </c>
      <c r="G44" s="5" t="n">
        <f aca="false">IF(B44&gt;0,F44/B44,0)</f>
        <v>37.7804794783263</v>
      </c>
      <c r="H44" s="4" t="n">
        <f aca="false">MIN(C44*Inputs!B7,1)</f>
        <v>0.001726</v>
      </c>
    </row>
    <row r="45" customFormat="false" ht="15" hidden="false" customHeight="false" outlineLevel="0" collapsed="false">
      <c r="A45" s="0" t="n">
        <v>41</v>
      </c>
      <c r="B45" s="3" t="n">
        <f aca="false">B44-D44</f>
        <v>97538.1286714062</v>
      </c>
      <c r="C45" s="4" t="n">
        <v>0.001928</v>
      </c>
      <c r="D45" s="3" t="n">
        <f aca="false">B45*C45</f>
        <v>188.053512078471</v>
      </c>
      <c r="E45" s="3" t="n">
        <f aca="false">B45-0.5*D45</f>
        <v>97444.101915367</v>
      </c>
      <c r="F45" s="3" t="n">
        <f aca="false">E45+F46</f>
        <v>3593786.19032255</v>
      </c>
      <c r="G45" s="5" t="n">
        <f aca="false">IF(B45&gt;0,F45/B45,0)</f>
        <v>36.844936839311</v>
      </c>
      <c r="H45" s="4" t="n">
        <f aca="false">MIN(C45*Inputs!B7,1)</f>
        <v>0.001928</v>
      </c>
    </row>
    <row r="46" customFormat="false" ht="15" hidden="false" customHeight="false" outlineLevel="0" collapsed="false">
      <c r="A46" s="0" t="n">
        <v>42</v>
      </c>
      <c r="B46" s="3" t="n">
        <f aca="false">B45-D45</f>
        <v>97350.0751593277</v>
      </c>
      <c r="C46" s="4" t="n">
        <v>0.00213</v>
      </c>
      <c r="D46" s="3" t="n">
        <f aca="false">B46*C46</f>
        <v>207.355660089368</v>
      </c>
      <c r="E46" s="3" t="n">
        <f aca="false">B46-0.5*D46</f>
        <v>97246.397329283</v>
      </c>
      <c r="F46" s="3" t="n">
        <f aca="false">E46+F47</f>
        <v>3496342.08840718</v>
      </c>
      <c r="G46" s="5" t="n">
        <f aca="false">IF(B46&gt;0,F46/B46,0)</f>
        <v>35.9151452393324</v>
      </c>
      <c r="H46" s="4" t="n">
        <f aca="false">MIN(C46*Inputs!B7,1)</f>
        <v>0.00213</v>
      </c>
    </row>
    <row r="47" customFormat="false" ht="15" hidden="false" customHeight="false" outlineLevel="0" collapsed="false">
      <c r="A47" s="0" t="n">
        <v>43</v>
      </c>
      <c r="B47" s="3" t="n">
        <f aca="false">B46-D46</f>
        <v>97142.7194992384</v>
      </c>
      <c r="C47" s="4" t="n">
        <v>0.002332</v>
      </c>
      <c r="D47" s="3" t="n">
        <f aca="false">B47*C47</f>
        <v>226.536821872224</v>
      </c>
      <c r="E47" s="3" t="n">
        <f aca="false">B47-0.5*D47</f>
        <v>97029.4510883022</v>
      </c>
      <c r="F47" s="3" t="n">
        <f aca="false">E47+F48</f>
        <v>3399095.6910779</v>
      </c>
      <c r="G47" s="5" t="n">
        <f aca="false">IF(B47&gt;0,F47/B47,0)</f>
        <v>34.9907405166328</v>
      </c>
      <c r="H47" s="4" t="n">
        <f aca="false">MIN(C47*Inputs!B7,1)</f>
        <v>0.002332</v>
      </c>
    </row>
    <row r="48" customFormat="false" ht="15" hidden="false" customHeight="false" outlineLevel="0" collapsed="false">
      <c r="A48" s="0" t="n">
        <v>44</v>
      </c>
      <c r="B48" s="3" t="n">
        <f aca="false">B47-D47</f>
        <v>96916.1826773661</v>
      </c>
      <c r="C48" s="4" t="n">
        <v>0.002534</v>
      </c>
      <c r="D48" s="3" t="n">
        <f aca="false">B48*C48</f>
        <v>245.585606904446</v>
      </c>
      <c r="E48" s="3" t="n">
        <f aca="false">B48-0.5*D48</f>
        <v>96793.3898739139</v>
      </c>
      <c r="F48" s="3" t="n">
        <f aca="false">E48+F49</f>
        <v>3302066.2399896</v>
      </c>
      <c r="G48" s="5" t="n">
        <f aca="false">IF(B48&gt;0,F48/B48,0)</f>
        <v>34.0713609303224</v>
      </c>
      <c r="H48" s="4" t="n">
        <f aca="false">MIN(C48*Inputs!B7,1)</f>
        <v>0.002534</v>
      </c>
    </row>
    <row r="49" customFormat="false" ht="15" hidden="false" customHeight="false" outlineLevel="0" collapsed="false">
      <c r="A49" s="0" t="n">
        <v>45</v>
      </c>
      <c r="B49" s="3" t="n">
        <f aca="false">B48-D48</f>
        <v>96670.5970704617</v>
      </c>
      <c r="C49" s="4" t="n">
        <v>0.002736</v>
      </c>
      <c r="D49" s="3" t="n">
        <f aca="false">B49*C49</f>
        <v>264.490753584783</v>
      </c>
      <c r="E49" s="3" t="n">
        <f aca="false">B49-0.5*D49</f>
        <v>96538.3516936693</v>
      </c>
      <c r="F49" s="3" t="n">
        <f aca="false">E49+F50</f>
        <v>3205272.85011568</v>
      </c>
      <c r="G49" s="5" t="n">
        <f aca="false">IF(B49&gt;0,F49/B49,0)</f>
        <v>33.1566468734998</v>
      </c>
      <c r="H49" s="4" t="n">
        <f aca="false">MIN(C49*Inputs!B7,1)</f>
        <v>0.002736</v>
      </c>
    </row>
    <row r="50" customFormat="false" ht="15" hidden="false" customHeight="false" outlineLevel="0" collapsed="false">
      <c r="A50" s="0" t="n">
        <v>46</v>
      </c>
      <c r="B50" s="3" t="n">
        <f aca="false">B49-D49</f>
        <v>96406.1063168769</v>
      </c>
      <c r="C50" s="4" t="n">
        <v>0.0030732</v>
      </c>
      <c r="D50" s="3" t="n">
        <f aca="false">B50*C50</f>
        <v>296.275245933026</v>
      </c>
      <c r="E50" s="3" t="n">
        <f aca="false">B50-0.5*D50</f>
        <v>96257.9686939104</v>
      </c>
      <c r="F50" s="3" t="n">
        <f aca="false">E50+F51</f>
        <v>3108734.49842201</v>
      </c>
      <c r="G50" s="5" t="n">
        <f aca="false">IF(B50&gt;0,F50/B50,0)</f>
        <v>32.2462405877479</v>
      </c>
      <c r="H50" s="4" t="n">
        <f aca="false">MIN(C50*Inputs!B7,1)</f>
        <v>0.0030732</v>
      </c>
    </row>
    <row r="51" customFormat="false" ht="15" hidden="false" customHeight="false" outlineLevel="0" collapsed="false">
      <c r="A51" s="0" t="n">
        <v>47</v>
      </c>
      <c r="B51" s="3" t="n">
        <f aca="false">B50-D50</f>
        <v>96109.8310709439</v>
      </c>
      <c r="C51" s="4" t="n">
        <v>0.0034104</v>
      </c>
      <c r="D51" s="3" t="n">
        <f aca="false">B51*C51</f>
        <v>327.772967884347</v>
      </c>
      <c r="E51" s="3" t="n">
        <f aca="false">B51-0.5*D51</f>
        <v>95945.9445870017</v>
      </c>
      <c r="F51" s="3" t="n">
        <f aca="false">E51+F52</f>
        <v>3012476.5297281</v>
      </c>
      <c r="G51" s="5" t="n">
        <f aca="false">IF(B51&gt;0,F51/B51,0)</f>
        <v>31.3441038878159</v>
      </c>
      <c r="H51" s="4" t="n">
        <f aca="false">MIN(C51*Inputs!B7,1)</f>
        <v>0.0034104</v>
      </c>
    </row>
    <row r="52" customFormat="false" ht="15" hidden="false" customHeight="false" outlineLevel="0" collapsed="false">
      <c r="A52" s="0" t="n">
        <v>48</v>
      </c>
      <c r="B52" s="3" t="n">
        <f aca="false">B51-D51</f>
        <v>95782.0581030595</v>
      </c>
      <c r="C52" s="4" t="n">
        <v>0.0037476</v>
      </c>
      <c r="D52" s="3" t="n">
        <f aca="false">B52*C52</f>
        <v>358.952840947026</v>
      </c>
      <c r="E52" s="3" t="n">
        <f aca="false">B52-0.5*D52</f>
        <v>95602.581682586</v>
      </c>
      <c r="F52" s="3" t="n">
        <f aca="false">E52+F53</f>
        <v>2916530.5851411</v>
      </c>
      <c r="G52" s="5" t="n">
        <f aca="false">IF(B52&gt;0,F52/B52,0)</f>
        <v>30.4496545898291</v>
      </c>
      <c r="H52" s="4" t="n">
        <f aca="false">MIN(C52*Inputs!B7,1)</f>
        <v>0.0037476</v>
      </c>
    </row>
    <row r="53" customFormat="false" ht="15" hidden="false" customHeight="false" outlineLevel="0" collapsed="false">
      <c r="A53" s="0" t="n">
        <v>49</v>
      </c>
      <c r="B53" s="3" t="n">
        <f aca="false">B52-D52</f>
        <v>95423.1052621125</v>
      </c>
      <c r="C53" s="4" t="n">
        <v>0.0040848</v>
      </c>
      <c r="D53" s="3" t="n">
        <f aca="false">B53*C53</f>
        <v>389.784300374677</v>
      </c>
      <c r="E53" s="3" t="n">
        <f aca="false">B53-0.5*D53</f>
        <v>95228.2131119252</v>
      </c>
      <c r="F53" s="3" t="n">
        <f aca="false">E53+F54</f>
        <v>2820928.00345852</v>
      </c>
      <c r="G53" s="5" t="n">
        <f aca="false">IF(B53&gt;0,F53/B53,0)</f>
        <v>29.5623161257419</v>
      </c>
      <c r="H53" s="4" t="n">
        <f aca="false">MIN(C53*Inputs!B7,1)</f>
        <v>0.0040848</v>
      </c>
    </row>
    <row r="54" customFormat="false" ht="15" hidden="false" customHeight="false" outlineLevel="0" collapsed="false">
      <c r="A54" s="0" t="n">
        <v>50</v>
      </c>
      <c r="B54" s="3" t="n">
        <f aca="false">B53-D53</f>
        <v>95033.3209617378</v>
      </c>
      <c r="C54" s="4" t="n">
        <v>0.004422</v>
      </c>
      <c r="D54" s="3" t="n">
        <f aca="false">B54*C54</f>
        <v>420.237345292805</v>
      </c>
      <c r="E54" s="3" t="n">
        <f aca="false">B54-0.5*D54</f>
        <v>94823.2022890914</v>
      </c>
      <c r="F54" s="3" t="n">
        <f aca="false">E54+F55</f>
        <v>2725699.79034659</v>
      </c>
      <c r="G54" s="5" t="n">
        <f aca="false">IF(B54&gt;0,F54/B54,0)</f>
        <v>28.6815167855073</v>
      </c>
      <c r="H54" s="4" t="n">
        <f aca="false">MIN(C54*Inputs!B7,1)</f>
        <v>0.004422</v>
      </c>
    </row>
    <row r="55" customFormat="false" ht="15" hidden="false" customHeight="false" outlineLevel="0" collapsed="false">
      <c r="A55" s="0" t="n">
        <v>51</v>
      </c>
      <c r="B55" s="3" t="n">
        <f aca="false">B54-D54</f>
        <v>94613.083616445</v>
      </c>
      <c r="C55" s="4" t="n">
        <v>0.0048952</v>
      </c>
      <c r="D55" s="3" t="n">
        <f aca="false">B55*C55</f>
        <v>463.149966919222</v>
      </c>
      <c r="E55" s="3" t="n">
        <f aca="false">B55-0.5*D55</f>
        <v>94381.5086329854</v>
      </c>
      <c r="F55" s="3" t="n">
        <f aca="false">E55+F56</f>
        <v>2630876.5880575</v>
      </c>
      <c r="G55" s="5" t="n">
        <f aca="false">IF(B55&gt;0,F55/B55,0)</f>
        <v>27.8066889641066</v>
      </c>
      <c r="H55" s="4" t="n">
        <f aca="false">MIN(C55*Inputs!B7,1)</f>
        <v>0.0048952</v>
      </c>
    </row>
    <row r="56" customFormat="false" ht="15" hidden="false" customHeight="false" outlineLevel="0" collapsed="false">
      <c r="A56" s="0" t="n">
        <v>52</v>
      </c>
      <c r="B56" s="3" t="n">
        <f aca="false">B55-D55</f>
        <v>94149.9336495258</v>
      </c>
      <c r="C56" s="4" t="n">
        <v>0.0053684</v>
      </c>
      <c r="D56" s="3" t="n">
        <f aca="false">B56*C56</f>
        <v>505.434503804114</v>
      </c>
      <c r="E56" s="3" t="n">
        <f aca="false">B56-0.5*D56</f>
        <v>93897.2163976237</v>
      </c>
      <c r="F56" s="3" t="n">
        <f aca="false">E56+F57</f>
        <v>2536495.07942451</v>
      </c>
      <c r="G56" s="5" t="n">
        <f aca="false">IF(B56&gt;0,F56/B56,0)</f>
        <v>26.9410182365783</v>
      </c>
      <c r="H56" s="4" t="n">
        <f aca="false">MIN(C56*Inputs!B7,1)</f>
        <v>0.0053684</v>
      </c>
    </row>
    <row r="57" customFormat="false" ht="15" hidden="false" customHeight="false" outlineLevel="0" collapsed="false">
      <c r="A57" s="0" t="n">
        <v>53</v>
      </c>
      <c r="B57" s="3" t="n">
        <f aca="false">B56-D56</f>
        <v>93644.4991457217</v>
      </c>
      <c r="C57" s="4" t="n">
        <v>0.0058416</v>
      </c>
      <c r="D57" s="3" t="n">
        <f aca="false">B57*C57</f>
        <v>547.033706209648</v>
      </c>
      <c r="E57" s="3" t="n">
        <f aca="false">B57-0.5*D57</f>
        <v>93370.9822926168</v>
      </c>
      <c r="F57" s="3" t="n">
        <f aca="false">E57+F58</f>
        <v>2442597.86302689</v>
      </c>
      <c r="G57" s="5" t="n">
        <f aca="false">IF(B57&gt;0,F57/B57,0)</f>
        <v>26.0837303345061</v>
      </c>
      <c r="H57" s="4" t="n">
        <f aca="false">MIN(C57*Inputs!B7,1)</f>
        <v>0.0058416</v>
      </c>
    </row>
    <row r="58" customFormat="false" ht="15" hidden="false" customHeight="false" outlineLevel="0" collapsed="false">
      <c r="A58" s="0" t="n">
        <v>54</v>
      </c>
      <c r="B58" s="3" t="n">
        <f aca="false">B57-D57</f>
        <v>93097.465439512</v>
      </c>
      <c r="C58" s="4" t="n">
        <v>0.0063148</v>
      </c>
      <c r="D58" s="3" t="n">
        <f aca="false">B58*C58</f>
        <v>587.89187475743</v>
      </c>
      <c r="E58" s="3" t="n">
        <f aca="false">B58-0.5*D58</f>
        <v>92803.5195021333</v>
      </c>
      <c r="F58" s="3" t="n">
        <f aca="false">E58+F59</f>
        <v>2349226.88073427</v>
      </c>
      <c r="G58" s="5" t="n">
        <f aca="false">IF(B58&gt;0,F58/B58,0)</f>
        <v>25.2340584101146</v>
      </c>
      <c r="H58" s="4" t="n">
        <f aca="false">MIN(C58*Inputs!B7,1)</f>
        <v>0.0063148</v>
      </c>
    </row>
    <row r="59" customFormat="false" ht="15" hidden="false" customHeight="false" outlineLevel="0" collapsed="false">
      <c r="A59" s="0" t="n">
        <v>55</v>
      </c>
      <c r="B59" s="3" t="n">
        <f aca="false">B58-D58</f>
        <v>92509.5735647546</v>
      </c>
      <c r="C59" s="4" t="n">
        <v>0.006788</v>
      </c>
      <c r="D59" s="3" t="n">
        <f aca="false">B59*C59</f>
        <v>627.954985357554</v>
      </c>
      <c r="E59" s="3" t="n">
        <f aca="false">B59-0.5*D59</f>
        <v>92195.5960720758</v>
      </c>
      <c r="F59" s="3" t="n">
        <f aca="false">E59+F60</f>
        <v>2256423.36123214</v>
      </c>
      <c r="G59" s="5" t="n">
        <f aca="false">IF(B59&gt;0,F59/B59,0)</f>
        <v>24.3912416227137</v>
      </c>
      <c r="H59" s="4" t="n">
        <f aca="false">MIN(C59*Inputs!B7,1)</f>
        <v>0.006788</v>
      </c>
    </row>
    <row r="60" customFormat="false" ht="15" hidden="false" customHeight="false" outlineLevel="0" collapsed="false">
      <c r="A60" s="0" t="n">
        <v>56</v>
      </c>
      <c r="B60" s="3" t="n">
        <f aca="false">B59-D59</f>
        <v>91881.618579397</v>
      </c>
      <c r="C60" s="4" t="n">
        <v>0.0075714</v>
      </c>
      <c r="D60" s="3" t="n">
        <f aca="false">B60*C60</f>
        <v>695.672486912047</v>
      </c>
      <c r="E60" s="3" t="n">
        <f aca="false">B60-0.5*D60</f>
        <v>91533.782335941</v>
      </c>
      <c r="F60" s="3" t="n">
        <f aca="false">E60+F61</f>
        <v>2164227.76516006</v>
      </c>
      <c r="G60" s="5" t="n">
        <f aca="false">IF(B60&gt;0,F60/B60,0)</f>
        <v>23.5545237297916</v>
      </c>
      <c r="H60" s="4" t="n">
        <f aca="false">MIN(C60*Inputs!B7,1)</f>
        <v>0.0075714</v>
      </c>
    </row>
    <row r="61" customFormat="false" ht="15" hidden="false" customHeight="false" outlineLevel="0" collapsed="false">
      <c r="A61" s="0" t="n">
        <v>57</v>
      </c>
      <c r="B61" s="3" t="n">
        <f aca="false">B60-D60</f>
        <v>91185.946092485</v>
      </c>
      <c r="C61" s="4" t="n">
        <v>0.0083548</v>
      </c>
      <c r="D61" s="3" t="n">
        <f aca="false">B61*C61</f>
        <v>761.840342413493</v>
      </c>
      <c r="E61" s="3" t="n">
        <f aca="false">B61-0.5*D61</f>
        <v>90805.0259212782</v>
      </c>
      <c r="F61" s="3" t="n">
        <f aca="false">E61+F62</f>
        <v>2072693.98282412</v>
      </c>
      <c r="G61" s="5" t="n">
        <f aca="false">IF(B61&gt;0,F61/B61,0)</f>
        <v>22.730410459545</v>
      </c>
      <c r="H61" s="4" t="n">
        <f aca="false">MIN(C61*Inputs!B7,1)</f>
        <v>0.0083548</v>
      </c>
    </row>
    <row r="62" customFormat="false" ht="15" hidden="false" customHeight="false" outlineLevel="0" collapsed="false">
      <c r="A62" s="0" t="n">
        <v>58</v>
      </c>
      <c r="B62" s="3" t="n">
        <f aca="false">B61-D61</f>
        <v>90424.1057500715</v>
      </c>
      <c r="C62" s="4" t="n">
        <v>0.0091382</v>
      </c>
      <c r="D62" s="3" t="n">
        <f aca="false">B62*C62</f>
        <v>826.313563165303</v>
      </c>
      <c r="E62" s="3" t="n">
        <f aca="false">B62-0.5*D62</f>
        <v>90010.9489684888</v>
      </c>
      <c r="F62" s="3" t="n">
        <f aca="false">E62+F63</f>
        <v>1981888.95690284</v>
      </c>
      <c r="G62" s="5" t="n">
        <f aca="false">IF(B62&gt;0,F62/B62,0)</f>
        <v>21.9177059088724</v>
      </c>
      <c r="H62" s="4" t="n">
        <f aca="false">MIN(C62*Inputs!B7,1)</f>
        <v>0.0091382</v>
      </c>
    </row>
    <row r="63" customFormat="false" ht="15" hidden="false" customHeight="false" outlineLevel="0" collapsed="false">
      <c r="A63" s="0" t="n">
        <v>59</v>
      </c>
      <c r="B63" s="3" t="n">
        <f aca="false">B62-D62</f>
        <v>89597.7921869062</v>
      </c>
      <c r="C63" s="4" t="n">
        <v>0.0099216</v>
      </c>
      <c r="D63" s="3" t="n">
        <f aca="false">B63*C63</f>
        <v>888.953454961608</v>
      </c>
      <c r="E63" s="3" t="n">
        <f aca="false">B63-0.5*D63</f>
        <v>89153.3154594254</v>
      </c>
      <c r="F63" s="3" t="n">
        <f aca="false">E63+F64</f>
        <v>1891878.00793436</v>
      </c>
      <c r="G63" s="5" t="n">
        <f aca="false">IF(B63&gt;0,F63/B63,0)</f>
        <v>21.1152302055366</v>
      </c>
      <c r="H63" s="4" t="n">
        <f aca="false">MIN(C63*Inputs!B7,1)</f>
        <v>0.0099216</v>
      </c>
    </row>
    <row r="64" customFormat="false" ht="15" hidden="false" customHeight="false" outlineLevel="0" collapsed="false">
      <c r="A64" s="0" t="n">
        <v>60</v>
      </c>
      <c r="B64" s="3" t="n">
        <f aca="false">B63-D63</f>
        <v>88708.8387319446</v>
      </c>
      <c r="C64" s="4" t="n">
        <v>0.010705</v>
      </c>
      <c r="D64" s="3" t="n">
        <f aca="false">B64*C64</f>
        <v>949.628118625467</v>
      </c>
      <c r="E64" s="3" t="n">
        <f aca="false">B64-0.5*D64</f>
        <v>88234.0246726318</v>
      </c>
      <c r="F64" s="3" t="n">
        <f aca="false">E64+F65</f>
        <v>1802724.69247493</v>
      </c>
      <c r="G64" s="5" t="n">
        <f aca="false">IF(B64&gt;0,F64/B64,0)</f>
        <v>20.3218159345125</v>
      </c>
      <c r="H64" s="4" t="n">
        <f aca="false">MIN(C64*Inputs!B7,1)</f>
        <v>0.010705</v>
      </c>
    </row>
    <row r="65" customFormat="false" ht="15" hidden="false" customHeight="false" outlineLevel="0" collapsed="false">
      <c r="A65" s="0" t="n">
        <v>61</v>
      </c>
      <c r="B65" s="3" t="n">
        <f aca="false">B64-D64</f>
        <v>87759.2106133191</v>
      </c>
      <c r="C65" s="4" t="n">
        <v>0.0119542</v>
      </c>
      <c r="D65" s="3" t="n">
        <f aca="false">B65*C65</f>
        <v>1049.09115551374</v>
      </c>
      <c r="E65" s="3" t="n">
        <f aca="false">B65-0.5*D65</f>
        <v>87234.6650355622</v>
      </c>
      <c r="F65" s="3" t="n">
        <f aca="false">E65+F66</f>
        <v>1714490.6678023</v>
      </c>
      <c r="G65" s="5" t="n">
        <f aca="false">IF(B65&gt;0,F65/B65,0)</f>
        <v>19.5363045749877</v>
      </c>
      <c r="H65" s="4" t="n">
        <f aca="false">MIN(C65*Inputs!B7,1)</f>
        <v>0.0119542</v>
      </c>
    </row>
    <row r="66" customFormat="false" ht="15" hidden="false" customHeight="false" outlineLevel="0" collapsed="false">
      <c r="A66" s="0" t="n">
        <v>62</v>
      </c>
      <c r="B66" s="3" t="n">
        <f aca="false">B65-D65</f>
        <v>86710.1194578054</v>
      </c>
      <c r="C66" s="4" t="n">
        <v>0.0132034</v>
      </c>
      <c r="D66" s="3" t="n">
        <f aca="false">B66*C66</f>
        <v>1144.86839124919</v>
      </c>
      <c r="E66" s="3" t="n">
        <f aca="false">B66-0.5*D66</f>
        <v>86137.6852621808</v>
      </c>
      <c r="F66" s="3" t="n">
        <f aca="false">E66+F67</f>
        <v>1627256.00276674</v>
      </c>
      <c r="G66" s="5" t="n">
        <f aca="false">IF(B66&gt;0,F66/B66,0)</f>
        <v>18.7666216231957</v>
      </c>
      <c r="H66" s="4" t="n">
        <f aca="false">MIN(C66*Inputs!B7,1)</f>
        <v>0.0132034</v>
      </c>
    </row>
    <row r="67" customFormat="false" ht="15" hidden="false" customHeight="false" outlineLevel="0" collapsed="false">
      <c r="A67" s="0" t="n">
        <v>63</v>
      </c>
      <c r="B67" s="3" t="n">
        <f aca="false">B66-D66</f>
        <v>85565.2510665562</v>
      </c>
      <c r="C67" s="4" t="n">
        <v>0.0144526</v>
      </c>
      <c r="D67" s="3" t="n">
        <f aca="false">B67*C67</f>
        <v>1236.64034756451</v>
      </c>
      <c r="E67" s="3" t="n">
        <f aca="false">B67-0.5*D67</f>
        <v>84946.9308927739</v>
      </c>
      <c r="F67" s="3" t="n">
        <f aca="false">E67+F68</f>
        <v>1541118.31750456</v>
      </c>
      <c r="G67" s="5" t="n">
        <f aca="false">IF(B67&gt;0,F67/B67,0)</f>
        <v>18.0110301587944</v>
      </c>
      <c r="H67" s="4" t="n">
        <f aca="false">MIN(C67*Inputs!B7,1)</f>
        <v>0.0144526</v>
      </c>
    </row>
    <row r="68" customFormat="false" ht="15" hidden="false" customHeight="false" outlineLevel="0" collapsed="false">
      <c r="A68" s="0" t="n">
        <v>64</v>
      </c>
      <c r="B68" s="3" t="n">
        <f aca="false">B67-D67</f>
        <v>84328.6107189917</v>
      </c>
      <c r="C68" s="4" t="n">
        <v>0.0157018</v>
      </c>
      <c r="D68" s="3" t="n">
        <f aca="false">B68*C68</f>
        <v>1324.11097978746</v>
      </c>
      <c r="E68" s="3" t="n">
        <f aca="false">B68-0.5*D68</f>
        <v>83666.555229098</v>
      </c>
      <c r="F68" s="3" t="n">
        <f aca="false">E68+F69</f>
        <v>1456171.38661178</v>
      </c>
      <c r="G68" s="5" t="n">
        <f aca="false">IF(B68&gt;0,F68/B68,0)</f>
        <v>17.267821373984</v>
      </c>
      <c r="H68" s="4" t="n">
        <f aca="false">MIN(C68*Inputs!B7,1)</f>
        <v>0.0157018</v>
      </c>
    </row>
    <row r="69" customFormat="false" ht="15" hidden="false" customHeight="false" outlineLevel="0" collapsed="false">
      <c r="A69" s="0" t="n">
        <v>65</v>
      </c>
      <c r="B69" s="3" t="n">
        <f aca="false">B68-D68</f>
        <v>83004.4997392042</v>
      </c>
      <c r="C69" s="4" t="n">
        <v>0.016951</v>
      </c>
      <c r="D69" s="3" t="n">
        <f aca="false">B69*C69</f>
        <v>1407.00927507925</v>
      </c>
      <c r="E69" s="3" t="n">
        <f aca="false">B69-0.5*D69</f>
        <v>82300.9951016646</v>
      </c>
      <c r="F69" s="3" t="n">
        <f aca="false">E69+F70</f>
        <v>1372504.83138268</v>
      </c>
      <c r="G69" s="5" t="n">
        <f aca="false">IF(B69&gt;0,F69/B69,0)</f>
        <v>16.5353063471863</v>
      </c>
      <c r="H69" s="4" t="n">
        <f aca="false">MIN(C69*Inputs!B7,1)</f>
        <v>0.016951</v>
      </c>
    </row>
    <row r="70" customFormat="false" ht="15" hidden="false" customHeight="false" outlineLevel="0" collapsed="false">
      <c r="A70" s="0" t="n">
        <v>66</v>
      </c>
      <c r="B70" s="3" t="n">
        <f aca="false">B69-D69</f>
        <v>81597.490464125</v>
      </c>
      <c r="C70" s="4" t="n">
        <v>0.019024</v>
      </c>
      <c r="D70" s="3" t="n">
        <f aca="false">B70*C70</f>
        <v>1552.31065858951</v>
      </c>
      <c r="E70" s="3" t="n">
        <f aca="false">B70-0.5*D70</f>
        <v>80821.3351348302</v>
      </c>
      <c r="F70" s="3" t="n">
        <f aca="false">E70+F71</f>
        <v>1290203.83628102</v>
      </c>
      <c r="G70" s="5" t="n">
        <f aca="false">IF(B70&gt;0,F70/B70,0)</f>
        <v>15.8118078012248</v>
      </c>
      <c r="H70" s="4" t="n">
        <f aca="false">MIN(C70*Inputs!B7,1)</f>
        <v>0.019024</v>
      </c>
    </row>
    <row r="71" customFormat="false" ht="15" hidden="false" customHeight="false" outlineLevel="0" collapsed="false">
      <c r="A71" s="0" t="n">
        <v>67</v>
      </c>
      <c r="B71" s="3" t="n">
        <f aca="false">B70-D70</f>
        <v>80045.1798055354</v>
      </c>
      <c r="C71" s="4" t="n">
        <v>0.021097</v>
      </c>
      <c r="D71" s="3" t="n">
        <f aca="false">B71*C71</f>
        <v>1688.71315835738</v>
      </c>
      <c r="E71" s="3" t="n">
        <f aca="false">B71-0.5*D71</f>
        <v>79200.8232263568</v>
      </c>
      <c r="F71" s="3" t="n">
        <f aca="false">E71+F72</f>
        <v>1209382.50114619</v>
      </c>
      <c r="G71" s="5" t="n">
        <f aca="false">IF(B71&gt;0,F71/B71,0)</f>
        <v>15.108748635262</v>
      </c>
      <c r="H71" s="4" t="n">
        <f aca="false">MIN(C71*Inputs!B7,1)</f>
        <v>0.021097</v>
      </c>
    </row>
    <row r="72" customFormat="false" ht="15" hidden="false" customHeight="false" outlineLevel="0" collapsed="false">
      <c r="A72" s="0" t="n">
        <v>68</v>
      </c>
      <c r="B72" s="3" t="n">
        <f aca="false">B71-D71</f>
        <v>78356.4666471781</v>
      </c>
      <c r="C72" s="4" t="n">
        <v>0.02317</v>
      </c>
      <c r="D72" s="3" t="n">
        <f aca="false">B72*C72</f>
        <v>1815.51933221512</v>
      </c>
      <c r="E72" s="3" t="n">
        <f aca="false">B72-0.5*D72</f>
        <v>77448.7069810705</v>
      </c>
      <c r="F72" s="3" t="n">
        <f aca="false">E72+F73</f>
        <v>1130181.67791983</v>
      </c>
      <c r="G72" s="5" t="n">
        <f aca="false">IF(B72&gt;0,F72/B72,0)</f>
        <v>14.4235916482655</v>
      </c>
      <c r="H72" s="4" t="n">
        <f aca="false">MIN(C72*Inputs!B7,1)</f>
        <v>0.02317</v>
      </c>
    </row>
    <row r="73" customFormat="false" ht="15" hidden="false" customHeight="false" outlineLevel="0" collapsed="false">
      <c r="A73" s="0" t="n">
        <v>69</v>
      </c>
      <c r="B73" s="3" t="n">
        <f aca="false">B72-D72</f>
        <v>76540.947314963</v>
      </c>
      <c r="C73" s="4" t="n">
        <v>0.025243</v>
      </c>
      <c r="D73" s="3" t="n">
        <f aca="false">B73*C73</f>
        <v>1932.12313307161</v>
      </c>
      <c r="E73" s="3" t="n">
        <f aca="false">B73-0.5*D73</f>
        <v>75574.8857484271</v>
      </c>
      <c r="F73" s="3" t="n">
        <f aca="false">E73+F74</f>
        <v>1052732.97093876</v>
      </c>
      <c r="G73" s="5" t="n">
        <f aca="false">IF(B73&gt;0,F73/B73,0)</f>
        <v>13.7538534322917</v>
      </c>
      <c r="H73" s="4" t="n">
        <f aca="false">MIN(C73*Inputs!B7,1)</f>
        <v>0.025243</v>
      </c>
    </row>
    <row r="74" customFormat="false" ht="15" hidden="false" customHeight="false" outlineLevel="0" collapsed="false">
      <c r="A74" s="0" t="n">
        <v>70</v>
      </c>
      <c r="B74" s="3" t="n">
        <f aca="false">B73-D73</f>
        <v>74608.8241818913</v>
      </c>
      <c r="C74" s="4" t="n">
        <v>0.027316</v>
      </c>
      <c r="D74" s="3" t="n">
        <f aca="false">B74*C74</f>
        <v>2038.01464135254</v>
      </c>
      <c r="E74" s="3" t="n">
        <f aca="false">B74-0.5*D74</f>
        <v>73589.8168612151</v>
      </c>
      <c r="F74" s="3" t="n">
        <f aca="false">E74+F75</f>
        <v>977158.085190334</v>
      </c>
      <c r="G74" s="5" t="n">
        <f aca="false">IF(B74&gt;0,F74/B74,0)</f>
        <v>13.0970846398556</v>
      </c>
      <c r="H74" s="4" t="n">
        <f aca="false">MIN(C74*Inputs!B7,1)</f>
        <v>0.027316</v>
      </c>
    </row>
    <row r="75" customFormat="false" ht="15" hidden="false" customHeight="false" outlineLevel="0" collapsed="false">
      <c r="A75" s="0" t="n">
        <v>71</v>
      </c>
      <c r="B75" s="3" t="n">
        <f aca="false">B74-D74</f>
        <v>72570.8095405388</v>
      </c>
      <c r="C75" s="4" t="n">
        <v>0.0305666</v>
      </c>
      <c r="D75" s="3" t="n">
        <f aca="false">B75*C75</f>
        <v>2218.24290690183</v>
      </c>
      <c r="E75" s="3" t="n">
        <f aca="false">B75-0.5*D75</f>
        <v>71461.6880870879</v>
      </c>
      <c r="F75" s="3" t="n">
        <f aca="false">E75+F76</f>
        <v>903568.268329119</v>
      </c>
      <c r="G75" s="5" t="n">
        <f aca="false">IF(B75&gt;0,F75/B75,0)</f>
        <v>12.4508500600972</v>
      </c>
      <c r="H75" s="4" t="n">
        <f aca="false">MIN(C75*Inputs!B7,1)</f>
        <v>0.0305666</v>
      </c>
    </row>
    <row r="76" customFormat="false" ht="15" hidden="false" customHeight="false" outlineLevel="0" collapsed="false">
      <c r="A76" s="0" t="n">
        <v>72</v>
      </c>
      <c r="B76" s="3" t="n">
        <f aca="false">B75-D75</f>
        <v>70352.566633637</v>
      </c>
      <c r="C76" s="4" t="n">
        <v>0.0338172</v>
      </c>
      <c r="D76" s="3" t="n">
        <f aca="false">B76*C76</f>
        <v>2379.12681636303</v>
      </c>
      <c r="E76" s="3" t="n">
        <f aca="false">B76-0.5*D76</f>
        <v>69163.0032254554</v>
      </c>
      <c r="F76" s="3" t="n">
        <f aca="false">E76+F77</f>
        <v>832106.580242032</v>
      </c>
      <c r="G76" s="5" t="n">
        <f aca="false">IF(B76&gt;0,F76/B76,0)</f>
        <v>11.8276648608323</v>
      </c>
      <c r="H76" s="4" t="n">
        <f aca="false">MIN(C76*Inputs!B7,1)</f>
        <v>0.0338172</v>
      </c>
    </row>
    <row r="77" customFormat="false" ht="15" hidden="false" customHeight="false" outlineLevel="0" collapsed="false">
      <c r="A77" s="0" t="n">
        <v>73</v>
      </c>
      <c r="B77" s="3" t="n">
        <f aca="false">B76-D76</f>
        <v>67973.4398172739</v>
      </c>
      <c r="C77" s="4" t="n">
        <v>0.0370678</v>
      </c>
      <c r="D77" s="3" t="n">
        <f aca="false">B77*C77</f>
        <v>2519.62587245875</v>
      </c>
      <c r="E77" s="3" t="n">
        <f aca="false">B77-0.5*D77</f>
        <v>66713.6268810446</v>
      </c>
      <c r="F77" s="3" t="n">
        <f aca="false">E77+F78</f>
        <v>762943.577016576</v>
      </c>
      <c r="G77" s="5" t="n">
        <f aca="false">IF(B77&gt;0,F77/B77,0)</f>
        <v>11.2241425337238</v>
      </c>
      <c r="H77" s="4" t="n">
        <f aca="false">MIN(C77*Inputs!B7,1)</f>
        <v>0.0370678</v>
      </c>
    </row>
    <row r="78" customFormat="false" ht="15" hidden="false" customHeight="false" outlineLevel="0" collapsed="false">
      <c r="A78" s="0" t="n">
        <v>74</v>
      </c>
      <c r="B78" s="3" t="n">
        <f aca="false">B77-D77</f>
        <v>65453.8139448152</v>
      </c>
      <c r="C78" s="4" t="n">
        <v>0.0403184</v>
      </c>
      <c r="D78" s="3" t="n">
        <f aca="false">B78*C78</f>
        <v>2638.99305215264</v>
      </c>
      <c r="E78" s="3" t="n">
        <f aca="false">B78-0.5*D78</f>
        <v>64134.3174187389</v>
      </c>
      <c r="F78" s="3" t="n">
        <f aca="false">E78+F79</f>
        <v>696229.950135532</v>
      </c>
      <c r="G78" s="5" t="n">
        <f aca="false">IF(B78&gt;0,F78/B78,0)</f>
        <v>10.6369653374596</v>
      </c>
      <c r="H78" s="4" t="n">
        <f aca="false">MIN(C78*Inputs!B7,1)</f>
        <v>0.0403184</v>
      </c>
    </row>
    <row r="79" customFormat="false" ht="15" hidden="false" customHeight="false" outlineLevel="0" collapsed="false">
      <c r="A79" s="0" t="n">
        <v>75</v>
      </c>
      <c r="B79" s="3" t="n">
        <f aca="false">B78-D78</f>
        <v>62814.8208926625</v>
      </c>
      <c r="C79" s="4" t="n">
        <v>0.043569</v>
      </c>
      <c r="D79" s="3" t="n">
        <f aca="false">B79*C79</f>
        <v>2736.77893147241</v>
      </c>
      <c r="E79" s="3" t="n">
        <f aca="false">B79-0.5*D79</f>
        <v>61446.4314269263</v>
      </c>
      <c r="F79" s="3" t="n">
        <f aca="false">E79+F80</f>
        <v>632095.632716793</v>
      </c>
      <c r="G79" s="5" t="n">
        <f aca="false">IF(B79&gt;0,F79/B79,0)</f>
        <v>10.062842235862</v>
      </c>
      <c r="H79" s="4" t="n">
        <f aca="false">MIN(C79*Inputs!B7,1)</f>
        <v>0.043569</v>
      </c>
    </row>
    <row r="80" customFormat="false" ht="15" hidden="false" customHeight="false" outlineLevel="0" collapsed="false">
      <c r="A80" s="0" t="n">
        <v>76</v>
      </c>
      <c r="B80" s="3" t="n">
        <f aca="false">B79-D79</f>
        <v>60078.0419611901</v>
      </c>
      <c r="C80" s="4" t="n">
        <v>0.048883</v>
      </c>
      <c r="D80" s="3" t="n">
        <f aca="false">B80*C80</f>
        <v>2936.79492518886</v>
      </c>
      <c r="E80" s="3" t="n">
        <f aca="false">B80-0.5*D80</f>
        <v>58609.6444985957</v>
      </c>
      <c r="F80" s="3" t="n">
        <f aca="false">E80+F81</f>
        <v>570649.201289866</v>
      </c>
      <c r="G80" s="5" t="n">
        <f aca="false">IF(B80&gt;0,F80/B80,0)</f>
        <v>9.49846537373007</v>
      </c>
      <c r="H80" s="4" t="n">
        <f aca="false">MIN(C80*Inputs!B7,1)</f>
        <v>0.048883</v>
      </c>
    </row>
    <row r="81" customFormat="false" ht="15" hidden="false" customHeight="false" outlineLevel="0" collapsed="false">
      <c r="A81" s="0" t="n">
        <v>77</v>
      </c>
      <c r="B81" s="3" t="n">
        <f aca="false">B80-D80</f>
        <v>57141.2470360013</v>
      </c>
      <c r="C81" s="4" t="n">
        <v>0.054197</v>
      </c>
      <c r="D81" s="3" t="n">
        <f aca="false">B81*C81</f>
        <v>3096.88416561016</v>
      </c>
      <c r="E81" s="3" t="n">
        <f aca="false">B81-0.5*D81</f>
        <v>55592.8049531962</v>
      </c>
      <c r="F81" s="3" t="n">
        <f aca="false">E81+F82</f>
        <v>512039.556791271</v>
      </c>
      <c r="G81" s="5" t="n">
        <f aca="false">IF(B81&gt;0,F81/B81,0)</f>
        <v>8.96094473522192</v>
      </c>
      <c r="H81" s="4" t="n">
        <f aca="false">MIN(C81*Inputs!B7,1)</f>
        <v>0.054197</v>
      </c>
    </row>
    <row r="82" customFormat="false" ht="15" hidden="false" customHeight="false" outlineLevel="0" collapsed="false">
      <c r="A82" s="0" t="n">
        <v>78</v>
      </c>
      <c r="B82" s="3" t="n">
        <f aca="false">B81-D81</f>
        <v>54044.3628703911</v>
      </c>
      <c r="C82" s="4" t="n">
        <v>0.059511</v>
      </c>
      <c r="D82" s="3" t="n">
        <f aca="false">B82*C82</f>
        <v>3216.23407877985</v>
      </c>
      <c r="E82" s="3" t="n">
        <f aca="false">B82-0.5*D82</f>
        <v>52436.2458310012</v>
      </c>
      <c r="F82" s="3" t="n">
        <f aca="false">E82+F83</f>
        <v>456446.751838074</v>
      </c>
      <c r="G82" s="5" t="n">
        <f aca="false">IF(B82&gt;0,F82/B82,0)</f>
        <v>8.44577912654318</v>
      </c>
      <c r="H82" s="4" t="n">
        <f aca="false">MIN(C82*Inputs!B7,1)</f>
        <v>0.059511</v>
      </c>
    </row>
    <row r="83" customFormat="false" ht="15" hidden="false" customHeight="false" outlineLevel="0" collapsed="false">
      <c r="A83" s="0" t="n">
        <v>79</v>
      </c>
      <c r="B83" s="3" t="n">
        <f aca="false">B82-D82</f>
        <v>50828.1287916113</v>
      </c>
      <c r="C83" s="4" t="n">
        <v>0.064825</v>
      </c>
      <c r="D83" s="3" t="n">
        <f aca="false">B83*C83</f>
        <v>3294.9334489162</v>
      </c>
      <c r="E83" s="3" t="n">
        <f aca="false">B83-0.5*D83</f>
        <v>49180.6620671532</v>
      </c>
      <c r="F83" s="3" t="n">
        <f aca="false">E83+F84</f>
        <v>404010.506007073</v>
      </c>
      <c r="G83" s="5" t="n">
        <f aca="false">IF(B83&gt;0,F83/B83,0)</f>
        <v>7.94856146806946</v>
      </c>
      <c r="H83" s="4" t="n">
        <f aca="false">MIN(C83*Inputs!B7,1)</f>
        <v>0.064825</v>
      </c>
    </row>
    <row r="84" customFormat="false" ht="15" hidden="false" customHeight="false" outlineLevel="0" collapsed="false">
      <c r="A84" s="0" t="n">
        <v>80</v>
      </c>
      <c r="B84" s="3" t="n">
        <f aca="false">B83-D83</f>
        <v>47533.1953426951</v>
      </c>
      <c r="C84" s="4" t="n">
        <v>0.070139</v>
      </c>
      <c r="D84" s="3" t="n">
        <f aca="false">B84*C84</f>
        <v>3333.93078814129</v>
      </c>
      <c r="E84" s="3" t="n">
        <f aca="false">B84-0.5*D84</f>
        <v>45866.2299486244</v>
      </c>
      <c r="F84" s="3" t="n">
        <f aca="false">E84+F85</f>
        <v>354829.84393992</v>
      </c>
      <c r="G84" s="5" t="n">
        <f aca="false">IF(B84&gt;0,F84/B84,0)</f>
        <v>7.4648851477739</v>
      </c>
      <c r="H84" s="4" t="n">
        <f aca="false">MIN(C84*Inputs!B7,1)</f>
        <v>0.070139</v>
      </c>
    </row>
    <row r="85" customFormat="false" ht="15" hidden="false" customHeight="false" outlineLevel="0" collapsed="false">
      <c r="A85" s="0" t="n">
        <v>81</v>
      </c>
      <c r="B85" s="3" t="n">
        <f aca="false">B84-D84</f>
        <v>44199.2645545538</v>
      </c>
      <c r="C85" s="4" t="n">
        <v>0.0787956</v>
      </c>
      <c r="D85" s="3" t="n">
        <f aca="false">B85*C85</f>
        <v>3482.7075701348</v>
      </c>
      <c r="E85" s="3" t="n">
        <f aca="false">B85-0.5*D85</f>
        <v>42457.9107694864</v>
      </c>
      <c r="F85" s="3" t="n">
        <f aca="false">E85+F86</f>
        <v>308963.613991296</v>
      </c>
      <c r="G85" s="5" t="n">
        <f aca="false">IF(B85&gt;0,F85/B85,0)</f>
        <v>6.99024332429675</v>
      </c>
      <c r="H85" s="4" t="n">
        <f aca="false">MIN(C85*Inputs!B7,1)</f>
        <v>0.0787956</v>
      </c>
    </row>
    <row r="86" customFormat="false" ht="15" hidden="false" customHeight="false" outlineLevel="0" collapsed="false">
      <c r="A86" s="0" t="n">
        <v>82</v>
      </c>
      <c r="B86" s="3" t="n">
        <f aca="false">B85-D85</f>
        <v>40716.556984419</v>
      </c>
      <c r="C86" s="4" t="n">
        <v>0.0874522</v>
      </c>
      <c r="D86" s="3" t="n">
        <f aca="false">B86*C86</f>
        <v>3560.75248471281</v>
      </c>
      <c r="E86" s="3" t="n">
        <f aca="false">B86-0.5*D86</f>
        <v>38936.1807420626</v>
      </c>
      <c r="F86" s="3" t="n">
        <f aca="false">E86+F87</f>
        <v>266505.703221809</v>
      </c>
      <c r="G86" s="5" t="n">
        <f aca="false">IF(B86&gt;0,F86/B86,0)</f>
        <v>6.545388975885</v>
      </c>
      <c r="H86" s="4" t="n">
        <f aca="false">MIN(C86*Inputs!B7,1)</f>
        <v>0.0874522</v>
      </c>
    </row>
    <row r="87" customFormat="false" ht="15" hidden="false" customHeight="false" outlineLevel="0" collapsed="false">
      <c r="A87" s="0" t="n">
        <v>83</v>
      </c>
      <c r="B87" s="3" t="n">
        <f aca="false">B86-D86</f>
        <v>37155.8044997062</v>
      </c>
      <c r="C87" s="4" t="n">
        <v>0.0961088</v>
      </c>
      <c r="D87" s="3" t="n">
        <f aca="false">B87*C87</f>
        <v>3570.99978350136</v>
      </c>
      <c r="E87" s="3" t="n">
        <f aca="false">B87-0.5*D87</f>
        <v>35370.3046079555</v>
      </c>
      <c r="F87" s="3" t="n">
        <f aca="false">E87+F88</f>
        <v>227569.522479747</v>
      </c>
      <c r="G87" s="5" t="n">
        <f aca="false">IF(B87&gt;0,F87/B87,0)</f>
        <v>6.12473678188145</v>
      </c>
      <c r="H87" s="4" t="n">
        <f aca="false">MIN(C87*Inputs!B7,1)</f>
        <v>0.0961088</v>
      </c>
    </row>
    <row r="88" customFormat="false" ht="15" hidden="false" customHeight="false" outlineLevel="0" collapsed="false">
      <c r="A88" s="0" t="n">
        <v>84</v>
      </c>
      <c r="B88" s="3" t="n">
        <f aca="false">B87-D87</f>
        <v>33584.8047162048</v>
      </c>
      <c r="C88" s="4" t="n">
        <v>0.1047654</v>
      </c>
      <c r="D88" s="3" t="n">
        <f aca="false">B88*C88</f>
        <v>3518.52550001508</v>
      </c>
      <c r="E88" s="3" t="n">
        <f aca="false">B88-0.5*D88</f>
        <v>31825.5419661973</v>
      </c>
      <c r="F88" s="3" t="n">
        <f aca="false">E88+F89</f>
        <v>192199.217871791</v>
      </c>
      <c r="G88" s="5" t="n">
        <f aca="false">IF(B88&gt;0,F88/B88,0)</f>
        <v>5.7228029013685</v>
      </c>
      <c r="H88" s="4" t="n">
        <f aca="false">MIN(C88*Inputs!B7,1)</f>
        <v>0.1047654</v>
      </c>
    </row>
    <row r="89" customFormat="false" ht="15" hidden="false" customHeight="false" outlineLevel="0" collapsed="false">
      <c r="A89" s="0" t="n">
        <v>85</v>
      </c>
      <c r="B89" s="3" t="n">
        <f aca="false">B88-D88</f>
        <v>30066.2792161897</v>
      </c>
      <c r="C89" s="4" t="n">
        <v>0.113422</v>
      </c>
      <c r="D89" s="3" t="n">
        <f aca="false">B89*C89</f>
        <v>3410.17752125867</v>
      </c>
      <c r="E89" s="3" t="n">
        <f aca="false">B89-0.5*D89</f>
        <v>28361.1904555604</v>
      </c>
      <c r="F89" s="3" t="n">
        <f aca="false">E89+F90</f>
        <v>160373.675905594</v>
      </c>
      <c r="G89" s="5" t="n">
        <f aca="false">IF(B89&gt;0,F89/B89,0)</f>
        <v>5.33400474173864</v>
      </c>
      <c r="H89" s="4" t="n">
        <f aca="false">MIN(C89*Inputs!B7,1)</f>
        <v>0.113422</v>
      </c>
    </row>
    <row r="90" customFormat="false" ht="15" hidden="false" customHeight="false" outlineLevel="0" collapsed="false">
      <c r="A90" s="0" t="n">
        <v>86</v>
      </c>
      <c r="B90" s="3" t="n">
        <f aca="false">B89-D89</f>
        <v>26656.1016949311</v>
      </c>
      <c r="C90" s="4" t="n">
        <v>0.1271962</v>
      </c>
      <c r="D90" s="3" t="n">
        <f aca="false">B90*C90</f>
        <v>3390.55484240879</v>
      </c>
      <c r="E90" s="3" t="n">
        <f aca="false">B90-0.5*D90</f>
        <v>24960.8242737267</v>
      </c>
      <c r="F90" s="3" t="n">
        <f aca="false">E90+F91</f>
        <v>132012.485450034</v>
      </c>
      <c r="G90" s="5" t="n">
        <f aca="false">IF(B90&gt;0,F90/B90,0)</f>
        <v>4.95243029010267</v>
      </c>
      <c r="H90" s="4" t="n">
        <f aca="false">MIN(C90*Inputs!B7,1)</f>
        <v>0.1271962</v>
      </c>
    </row>
    <row r="91" customFormat="false" ht="15" hidden="false" customHeight="false" outlineLevel="0" collapsed="false">
      <c r="A91" s="0" t="n">
        <v>87</v>
      </c>
      <c r="B91" s="3" t="n">
        <f aca="false">B90-D90</f>
        <v>23265.5468525223</v>
      </c>
      <c r="C91" s="4" t="n">
        <v>0.1409704</v>
      </c>
      <c r="D91" s="3" t="n">
        <f aca="false">B91*C91</f>
        <v>3279.7534460188</v>
      </c>
      <c r="E91" s="3" t="n">
        <f aca="false">B91-0.5*D91</f>
        <v>21625.6701295129</v>
      </c>
      <c r="F91" s="3" t="n">
        <f aca="false">E91+F92</f>
        <v>107051.661176307</v>
      </c>
      <c r="G91" s="5" t="n">
        <f aca="false">IF(B91&gt;0,F91/B91,0)</f>
        <v>4.60129572087411</v>
      </c>
      <c r="H91" s="4" t="n">
        <f aca="false">MIN(C91*Inputs!B7,1)</f>
        <v>0.1409704</v>
      </c>
    </row>
    <row r="92" customFormat="false" ht="15" hidden="false" customHeight="false" outlineLevel="0" collapsed="false">
      <c r="A92" s="0" t="n">
        <v>88</v>
      </c>
      <c r="B92" s="3" t="n">
        <f aca="false">B91-D91</f>
        <v>19985.7934065035</v>
      </c>
      <c r="C92" s="4" t="n">
        <v>0.1547446</v>
      </c>
      <c r="D92" s="3" t="n">
        <f aca="false">B92*C92</f>
        <v>3092.69360637202</v>
      </c>
      <c r="E92" s="3" t="n">
        <f aca="false">B92-0.5*D92</f>
        <v>18439.4466033175</v>
      </c>
      <c r="F92" s="3" t="n">
        <f aca="false">E92+F93</f>
        <v>85425.991046794</v>
      </c>
      <c r="G92" s="5" t="n">
        <f aca="false">IF(B92&gt;0,F92/B92,0)</f>
        <v>4.27433573985589</v>
      </c>
      <c r="H92" s="4" t="n">
        <f aca="false">MIN(C92*Inputs!B7,1)</f>
        <v>0.1547446</v>
      </c>
    </row>
    <row r="93" customFormat="false" ht="15" hidden="false" customHeight="false" outlineLevel="0" collapsed="false">
      <c r="A93" s="0" t="n">
        <v>89</v>
      </c>
      <c r="B93" s="3" t="n">
        <f aca="false">B92-D92</f>
        <v>16893.0998001314</v>
      </c>
      <c r="C93" s="4" t="n">
        <v>0.1685188</v>
      </c>
      <c r="D93" s="3" t="n">
        <f aca="false">B93*C93</f>
        <v>2846.80490659839</v>
      </c>
      <c r="E93" s="3" t="n">
        <f aca="false">B93-0.5*D93</f>
        <v>15469.6973468322</v>
      </c>
      <c r="F93" s="3" t="n">
        <f aca="false">E93+F94</f>
        <v>66986.5444434766</v>
      </c>
      <c r="G93" s="5" t="n">
        <f aca="false">IF(B93&gt;0,F93/B93,0)</f>
        <v>3.96531987829465</v>
      </c>
      <c r="H93" s="4" t="n">
        <f aca="false">MIN(C93*Inputs!B7,1)</f>
        <v>0.1685188</v>
      </c>
    </row>
    <row r="94" customFormat="false" ht="15" hidden="false" customHeight="false" outlineLevel="0" collapsed="false">
      <c r="A94" s="0" t="n">
        <v>90</v>
      </c>
      <c r="B94" s="3" t="n">
        <f aca="false">B93-D93</f>
        <v>14046.2948935331</v>
      </c>
      <c r="C94" s="4" t="n">
        <v>0.182293</v>
      </c>
      <c r="D94" s="3" t="n">
        <f aca="false">B94*C94</f>
        <v>2560.54123502682</v>
      </c>
      <c r="E94" s="3" t="n">
        <f aca="false">B94-0.5*D94</f>
        <v>12766.0242760196</v>
      </c>
      <c r="F94" s="3" t="n">
        <f aca="false">E94+F95</f>
        <v>51516.8470966443</v>
      </c>
      <c r="G94" s="5" t="n">
        <f aca="false">IF(B94&gt;0,F94/B94,0)</f>
        <v>3.66764669880046</v>
      </c>
      <c r="H94" s="4" t="n">
        <f aca="false">MIN(C94*Inputs!B7,1)</f>
        <v>0.182293</v>
      </c>
    </row>
    <row r="95" customFormat="false" ht="15" hidden="false" customHeight="false" outlineLevel="0" collapsed="false">
      <c r="A95" s="0" t="n">
        <v>91</v>
      </c>
      <c r="B95" s="3" t="n">
        <f aca="false">B94-D94</f>
        <v>11485.7536585062</v>
      </c>
      <c r="C95" s="4" t="n">
        <v>0.2036994</v>
      </c>
      <c r="D95" s="3" t="n">
        <f aca="false">B95*C95</f>
        <v>2339.64112878552</v>
      </c>
      <c r="E95" s="3" t="n">
        <f aca="false">B95-0.5*D95</f>
        <v>10315.9330941135</v>
      </c>
      <c r="F95" s="3" t="n">
        <f aca="false">E95+F96</f>
        <v>38750.8228206247</v>
      </c>
      <c r="G95" s="5" t="n">
        <f aca="false">IF(B95&gt;0,F95/B95,0)</f>
        <v>3.37381629214433</v>
      </c>
      <c r="H95" s="4" t="n">
        <f aca="false">MIN(C95*Inputs!B7,1)</f>
        <v>0.2036994</v>
      </c>
    </row>
    <row r="96" customFormat="false" ht="15" hidden="false" customHeight="false" outlineLevel="0" collapsed="false">
      <c r="A96" s="0" t="n">
        <v>92</v>
      </c>
      <c r="B96" s="3" t="n">
        <f aca="false">B95-D95</f>
        <v>9146.11252972071</v>
      </c>
      <c r="C96" s="4" t="n">
        <v>0.2251058</v>
      </c>
      <c r="D96" s="3" t="n">
        <f aca="false">B96*C96</f>
        <v>2058.8429778928</v>
      </c>
      <c r="E96" s="3" t="n">
        <f aca="false">B96-0.5*D96</f>
        <v>8116.69104077431</v>
      </c>
      <c r="F96" s="3" t="n">
        <f aca="false">E96+F97</f>
        <v>28434.8897265112</v>
      </c>
      <c r="G96" s="5" t="n">
        <f aca="false">IF(B96&gt;0,F96/B96,0)</f>
        <v>3.1089590942721</v>
      </c>
      <c r="H96" s="4" t="n">
        <f aca="false">MIN(C96*Inputs!B7,1)</f>
        <v>0.2251058</v>
      </c>
    </row>
    <row r="97" customFormat="false" ht="15" hidden="false" customHeight="false" outlineLevel="0" collapsed="false">
      <c r="A97" s="0" t="n">
        <v>93</v>
      </c>
      <c r="B97" s="3" t="n">
        <f aca="false">B96-D96</f>
        <v>7087.2695518279</v>
      </c>
      <c r="C97" s="4" t="n">
        <v>0.2465122</v>
      </c>
      <c r="D97" s="3" t="n">
        <f aca="false">B97*C97</f>
        <v>1747.09840921411</v>
      </c>
      <c r="E97" s="3" t="n">
        <f aca="false">B97-0.5*D97</f>
        <v>6213.72034722085</v>
      </c>
      <c r="F97" s="3" t="n">
        <f aca="false">E97+F98</f>
        <v>20318.1986857369</v>
      </c>
      <c r="G97" s="5" t="n">
        <f aca="false">IF(B97&gt;0,F97/B97,0)</f>
        <v>2.86685846180305</v>
      </c>
      <c r="H97" s="4" t="n">
        <f aca="false">MIN(C97*Inputs!B7,1)</f>
        <v>0.2465122</v>
      </c>
    </row>
    <row r="98" customFormat="false" ht="15" hidden="false" customHeight="false" outlineLevel="0" collapsed="false">
      <c r="A98" s="0" t="n">
        <v>94</v>
      </c>
      <c r="B98" s="3" t="n">
        <f aca="false">B97-D97</f>
        <v>5340.17114261379</v>
      </c>
      <c r="C98" s="4" t="n">
        <v>0.2679186</v>
      </c>
      <c r="D98" s="3" t="n">
        <f aca="false">B98*C98</f>
        <v>1430.73117628949</v>
      </c>
      <c r="E98" s="3" t="n">
        <f aca="false">B98-0.5*D98</f>
        <v>4624.80555446905</v>
      </c>
      <c r="F98" s="3" t="n">
        <f aca="false">E98+F99</f>
        <v>14104.4783385161</v>
      </c>
      <c r="G98" s="5" t="n">
        <f aca="false">IF(B98&gt;0,F98/B98,0)</f>
        <v>2.64120342997332</v>
      </c>
      <c r="H98" s="4" t="n">
        <f aca="false">MIN(C98*Inputs!B7,1)</f>
        <v>0.2679186</v>
      </c>
    </row>
    <row r="99" customFormat="false" ht="15" hidden="false" customHeight="false" outlineLevel="0" collapsed="false">
      <c r="A99" s="0" t="n">
        <v>95</v>
      </c>
      <c r="B99" s="3" t="n">
        <f aca="false">B98-D98</f>
        <v>3909.43996632431</v>
      </c>
      <c r="C99" s="4" t="n">
        <v>0.289325</v>
      </c>
      <c r="D99" s="3" t="n">
        <f aca="false">B99*C99</f>
        <v>1131.09871825678</v>
      </c>
      <c r="E99" s="3" t="n">
        <f aca="false">B99-0.5*D99</f>
        <v>3343.89060719592</v>
      </c>
      <c r="F99" s="3" t="n">
        <f aca="false">E99+F100</f>
        <v>9479.67278404702</v>
      </c>
      <c r="G99" s="5" t="n">
        <f aca="false">IF(B99&gt;0,F99/B99,0)</f>
        <v>2.42481605183975</v>
      </c>
      <c r="H99" s="4" t="n">
        <f aca="false">MIN(C99*Inputs!B7,1)</f>
        <v>0.289325</v>
      </c>
    </row>
    <row r="100" customFormat="false" ht="15" hidden="false" customHeight="false" outlineLevel="0" collapsed="false">
      <c r="A100" s="0" t="n">
        <v>96</v>
      </c>
      <c r="B100" s="3" t="n">
        <f aca="false">B99-D99</f>
        <v>2778.34124806753</v>
      </c>
      <c r="C100" s="4" t="n">
        <v>0.32146</v>
      </c>
      <c r="D100" s="3" t="n">
        <f aca="false">B100*C100</f>
        <v>893.125577603787</v>
      </c>
      <c r="E100" s="3" t="n">
        <f aca="false">B100-0.5*D100</f>
        <v>2331.77845926563</v>
      </c>
      <c r="F100" s="3" t="n">
        <f aca="false">E100+F101</f>
        <v>6135.7821768511</v>
      </c>
      <c r="G100" s="5" t="n">
        <f aca="false">IF(B100&gt;0,F100/B100,0)</f>
        <v>2.20843360444612</v>
      </c>
      <c r="H100" s="4" t="n">
        <f aca="false">MIN(C100*Inputs!B7,1)</f>
        <v>0.32146</v>
      </c>
    </row>
    <row r="101" customFormat="false" ht="15" hidden="false" customHeight="false" outlineLevel="0" collapsed="false">
      <c r="A101" s="0" t="n">
        <v>97</v>
      </c>
      <c r="B101" s="3" t="n">
        <f aca="false">B100-D100</f>
        <v>1885.21567046374</v>
      </c>
      <c r="C101" s="4" t="n">
        <v>0.353595</v>
      </c>
      <c r="D101" s="3" t="n">
        <f aca="false">B101*C101</f>
        <v>666.602834997626</v>
      </c>
      <c r="E101" s="3" t="n">
        <f aca="false">B101-0.5*D101</f>
        <v>1551.91425296493</v>
      </c>
      <c r="F101" s="3" t="n">
        <f aca="false">E101+F102</f>
        <v>3804.00371758547</v>
      </c>
      <c r="G101" s="5" t="n">
        <f aca="false">IF(B101&gt;0,F101/B101,0)</f>
        <v>2.01780824188128</v>
      </c>
      <c r="H101" s="4" t="n">
        <f aca="false">MIN(C101*Inputs!B7,1)</f>
        <v>0.353595</v>
      </c>
    </row>
    <row r="102" customFormat="false" ht="15" hidden="false" customHeight="false" outlineLevel="0" collapsed="false">
      <c r="A102" s="0" t="n">
        <v>98</v>
      </c>
      <c r="B102" s="3" t="n">
        <f aca="false">B101-D101</f>
        <v>1218.61283546611</v>
      </c>
      <c r="C102" s="4" t="n">
        <v>0.38573</v>
      </c>
      <c r="D102" s="3" t="n">
        <f aca="false">B102*C102</f>
        <v>470.055529024344</v>
      </c>
      <c r="E102" s="3" t="n">
        <f aca="false">B102-0.5*D102</f>
        <v>983.585070953941</v>
      </c>
      <c r="F102" s="3" t="n">
        <f aca="false">E102+F103</f>
        <v>2252.08946462055</v>
      </c>
      <c r="G102" s="5" t="n">
        <f aca="false">IF(B102&gt;0,F102/B102,0)</f>
        <v>1.84807627088478</v>
      </c>
      <c r="H102" s="4" t="n">
        <f aca="false">MIN(C102*Inputs!B7,1)</f>
        <v>0.38573</v>
      </c>
    </row>
    <row r="103" customFormat="false" ht="15" hidden="false" customHeight="false" outlineLevel="0" collapsed="false">
      <c r="A103" s="0" t="n">
        <v>99</v>
      </c>
      <c r="B103" s="3" t="n">
        <f aca="false">B102-D102</f>
        <v>748.557306441769</v>
      </c>
      <c r="C103" s="4" t="n">
        <v>0.417865</v>
      </c>
      <c r="D103" s="3" t="n">
        <f aca="false">B103*C103</f>
        <v>312.79589885629</v>
      </c>
      <c r="E103" s="3" t="n">
        <f aca="false">B103-0.5*D103</f>
        <v>592.159357013624</v>
      </c>
      <c r="F103" s="3" t="n">
        <f aca="false">E103+F104</f>
        <v>1268.5043936666</v>
      </c>
      <c r="G103" s="5" t="n">
        <f aca="false">IF(B103&gt;0,F103/B103,0)</f>
        <v>1.69459890745891</v>
      </c>
      <c r="H103" s="4" t="n">
        <f aca="false">MIN(C103*Inputs!B7,1)</f>
        <v>0.417865</v>
      </c>
    </row>
    <row r="104" customFormat="false" ht="15" hidden="false" customHeight="false" outlineLevel="0" collapsed="false">
      <c r="A104" s="0" t="n">
        <v>100</v>
      </c>
      <c r="B104" s="3" t="n">
        <f aca="false">B103-D103</f>
        <v>435.761407585479</v>
      </c>
      <c r="C104" s="4" t="n">
        <v>0.45</v>
      </c>
      <c r="D104" s="3" t="n">
        <f aca="false">B104*C104</f>
        <v>196.092633413466</v>
      </c>
      <c r="E104" s="3" t="n">
        <f aca="false">B104-0.5*D104</f>
        <v>337.715090878746</v>
      </c>
      <c r="F104" s="3" t="n">
        <f aca="false">E104+F105</f>
        <v>676.345036652981</v>
      </c>
      <c r="G104" s="5" t="n">
        <f aca="false">IF(B104&gt;0,F104/B104,0)</f>
        <v>1.55209943992185</v>
      </c>
      <c r="H104" s="4" t="n">
        <f aca="false">MIN(C104*Inputs!B7,1)</f>
        <v>0.45</v>
      </c>
    </row>
    <row r="105" customFormat="false" ht="15" hidden="false" customHeight="false" outlineLevel="0" collapsed="false">
      <c r="A105" s="0" t="n">
        <v>101</v>
      </c>
      <c r="B105" s="3" t="n">
        <f aca="false">B104-D104</f>
        <v>239.668774172014</v>
      </c>
      <c r="C105" s="4" t="n">
        <v>0.49</v>
      </c>
      <c r="D105" s="3" t="n">
        <f aca="false">B105*C105</f>
        <v>117.437699344287</v>
      </c>
      <c r="E105" s="3" t="n">
        <f aca="false">B105-0.5*D105</f>
        <v>180.94992449987</v>
      </c>
      <c r="F105" s="3" t="n">
        <f aca="false">E105+F106</f>
        <v>338.629945774234</v>
      </c>
      <c r="G105" s="5" t="n">
        <f aca="false">IF(B105&gt;0,F105/B105,0)</f>
        <v>1.41290807258519</v>
      </c>
      <c r="H105" s="4" t="n">
        <f aca="false">MIN(C105*Inputs!B7,1)</f>
        <v>0.49</v>
      </c>
    </row>
    <row r="106" customFormat="false" ht="15" hidden="false" customHeight="false" outlineLevel="0" collapsed="false">
      <c r="A106" s="0" t="n">
        <v>102</v>
      </c>
      <c r="B106" s="3" t="n">
        <f aca="false">B105-D105</f>
        <v>122.231074827727</v>
      </c>
      <c r="C106" s="4" t="n">
        <v>0.53</v>
      </c>
      <c r="D106" s="3" t="n">
        <f aca="false">B106*C106</f>
        <v>64.7824696586953</v>
      </c>
      <c r="E106" s="3" t="n">
        <f aca="false">B106-0.5*D106</f>
        <v>89.8398399983793</v>
      </c>
      <c r="F106" s="3" t="n">
        <f aca="false">E106+F107</f>
        <v>157.680021274364</v>
      </c>
      <c r="G106" s="5" t="n">
        <f aca="false">IF(B106&gt;0,F106/B106,0)</f>
        <v>1.29001582859841</v>
      </c>
      <c r="H106" s="4" t="n">
        <f aca="false">MIN(C106*Inputs!B7,1)</f>
        <v>0.53</v>
      </c>
    </row>
    <row r="107" customFormat="false" ht="15" hidden="false" customHeight="false" outlineLevel="0" collapsed="false">
      <c r="A107" s="0" t="n">
        <v>103</v>
      </c>
      <c r="B107" s="3" t="n">
        <f aca="false">B106-D106</f>
        <v>57.4486051690317</v>
      </c>
      <c r="C107" s="4" t="n">
        <v>0.57</v>
      </c>
      <c r="D107" s="3" t="n">
        <f aca="false">B107*C107</f>
        <v>32.745704946348</v>
      </c>
      <c r="E107" s="3" t="n">
        <f aca="false">B107-0.5*D107</f>
        <v>41.0757526958576</v>
      </c>
      <c r="F107" s="3" t="n">
        <f aca="false">E107+F108</f>
        <v>67.8401812759848</v>
      </c>
      <c r="G107" s="5" t="n">
        <f aca="false">IF(B107&gt;0,F107/B107,0)</f>
        <v>1.18088474169874</v>
      </c>
      <c r="H107" s="4" t="n">
        <f aca="false">MIN(C107*Inputs!B7,1)</f>
        <v>0.57</v>
      </c>
    </row>
    <row r="108" customFormat="false" ht="15" hidden="false" customHeight="false" outlineLevel="0" collapsed="false">
      <c r="A108" s="0" t="n">
        <v>104</v>
      </c>
      <c r="B108" s="3" t="n">
        <f aca="false">B107-D107</f>
        <v>24.7029002226836</v>
      </c>
      <c r="C108" s="4" t="n">
        <v>0.61</v>
      </c>
      <c r="D108" s="3" t="n">
        <f aca="false">B108*C108</f>
        <v>15.068769135837</v>
      </c>
      <c r="E108" s="3" t="n">
        <f aca="false">B108-0.5*D108</f>
        <v>17.1685156547651</v>
      </c>
      <c r="F108" s="3" t="n">
        <f aca="false">E108+F109</f>
        <v>26.7644285801272</v>
      </c>
      <c r="G108" s="5" t="n">
        <f aca="false">IF(B108&gt;0,F108/B108,0)</f>
        <v>1.08345288767149</v>
      </c>
      <c r="H108" s="4" t="n">
        <f aca="false">MIN(C108*Inputs!B7,1)</f>
        <v>0.61</v>
      </c>
    </row>
    <row r="109" customFormat="false" ht="15" hidden="false" customHeight="false" outlineLevel="0" collapsed="false">
      <c r="A109" s="0" t="n">
        <v>105</v>
      </c>
      <c r="B109" s="3" t="n">
        <f aca="false">B108-D108</f>
        <v>9.63413108684661</v>
      </c>
      <c r="C109" s="4" t="n">
        <v>0.65</v>
      </c>
      <c r="D109" s="3" t="n">
        <f aca="false">B109*C109</f>
        <v>6.2621852064503</v>
      </c>
      <c r="E109" s="3" t="n">
        <f aca="false">B109-0.5*D109</f>
        <v>6.50303848362146</v>
      </c>
      <c r="F109" s="3" t="n">
        <f aca="false">E109+F110</f>
        <v>9.59591292536208</v>
      </c>
      <c r="G109" s="5" t="n">
        <f aca="false">IF(B109&gt;0,F109/B109,0)</f>
        <v>0.996033045311506</v>
      </c>
      <c r="H109" s="4" t="n">
        <f aca="false">MIN(C109*Inputs!B7,1)</f>
        <v>0.65</v>
      </c>
    </row>
    <row r="110" customFormat="false" ht="15" hidden="false" customHeight="false" outlineLevel="0" collapsed="false">
      <c r="A110" s="0" t="n">
        <v>106</v>
      </c>
      <c r="B110" s="3" t="n">
        <f aca="false">B109-D109</f>
        <v>3.37194588039631</v>
      </c>
      <c r="C110" s="4" t="n">
        <v>0.69</v>
      </c>
      <c r="D110" s="3" t="n">
        <f aca="false">B110*C110</f>
        <v>2.32664265747346</v>
      </c>
      <c r="E110" s="3" t="n">
        <f aca="false">B110-0.5*D110</f>
        <v>2.20862455165958</v>
      </c>
      <c r="F110" s="3" t="n">
        <f aca="false">E110+F111</f>
        <v>3.09287444174062</v>
      </c>
      <c r="G110" s="5" t="n">
        <f aca="false">IF(B110&gt;0,F110/B110,0)</f>
        <v>0.91723727231859</v>
      </c>
      <c r="H110" s="4" t="n">
        <f aca="false">MIN(C110*Inputs!B7,1)</f>
        <v>0.69</v>
      </c>
    </row>
    <row r="111" customFormat="false" ht="15" hidden="false" customHeight="false" outlineLevel="0" collapsed="false">
      <c r="A111" s="0" t="n">
        <v>107</v>
      </c>
      <c r="B111" s="3" t="n">
        <f aca="false">B110-D110</f>
        <v>1.04530322292286</v>
      </c>
      <c r="C111" s="4" t="n">
        <v>0.73</v>
      </c>
      <c r="D111" s="3" t="n">
        <f aca="false">B111*C111</f>
        <v>0.763071352733685</v>
      </c>
      <c r="E111" s="3" t="n">
        <f aca="false">B111-0.5*D111</f>
        <v>0.663767546556014</v>
      </c>
      <c r="F111" s="3" t="n">
        <f aca="false">E111+F112</f>
        <v>0.884249890081034</v>
      </c>
      <c r="G111" s="5" t="n">
        <f aca="false">IF(B111&gt;0,F111/B111,0)</f>
        <v>0.845926684898676</v>
      </c>
      <c r="H111" s="4" t="n">
        <f aca="false">MIN(C111*Inputs!B7,1)</f>
        <v>0.73</v>
      </c>
    </row>
    <row r="112" customFormat="false" ht="15" hidden="false" customHeight="false" outlineLevel="0" collapsed="false">
      <c r="A112" s="0" t="n">
        <v>108</v>
      </c>
      <c r="B112" s="3" t="n">
        <f aca="false">B111-D111</f>
        <v>0.282231870189171</v>
      </c>
      <c r="C112" s="4" t="n">
        <v>0.77</v>
      </c>
      <c r="D112" s="3" t="n">
        <f aca="false">B112*C112</f>
        <v>0.217318540045662</v>
      </c>
      <c r="E112" s="3" t="n">
        <f aca="false">B112-0.5*D112</f>
        <v>0.17357260016634</v>
      </c>
      <c r="F112" s="3" t="n">
        <f aca="false">E112+F113</f>
        <v>0.22048234352502</v>
      </c>
      <c r="G112" s="5" t="n">
        <f aca="false">IF(B112&gt;0,F112/B112,0)</f>
        <v>0.781209944069172</v>
      </c>
      <c r="H112" s="4" t="n">
        <f aca="false">MIN(C112*Inputs!B7,1)</f>
        <v>0.77</v>
      </c>
    </row>
    <row r="113" customFormat="false" ht="15" hidden="false" customHeight="false" outlineLevel="0" collapsed="false">
      <c r="A113" s="0" t="n">
        <v>109</v>
      </c>
      <c r="B113" s="3" t="n">
        <f aca="false">B112-D112</f>
        <v>0.0649133301435094</v>
      </c>
      <c r="C113" s="4" t="n">
        <v>0.81</v>
      </c>
      <c r="D113" s="3" t="n">
        <f aca="false">B113*C113</f>
        <v>0.0525797974162426</v>
      </c>
      <c r="E113" s="3" t="n">
        <f aca="false">B113-0.5*D113</f>
        <v>0.0386234314353881</v>
      </c>
      <c r="F113" s="3" t="n">
        <f aca="false">E113+F114</f>
        <v>0.04690974335868</v>
      </c>
      <c r="G113" s="5" t="n">
        <f aca="false">IF(B113&gt;0,F113/B113,0)</f>
        <v>0.72265193073553</v>
      </c>
      <c r="H113" s="4" t="n">
        <f aca="false">MIN(C113*Inputs!B7,1)</f>
        <v>0.81</v>
      </c>
    </row>
    <row r="114" customFormat="false" ht="15" hidden="false" customHeight="false" outlineLevel="0" collapsed="false">
      <c r="A114" s="0" t="n">
        <v>110</v>
      </c>
      <c r="B114" s="3" t="n">
        <f aca="false">B113-D113</f>
        <v>0.0123335327272668</v>
      </c>
      <c r="C114" s="4" t="n">
        <v>0.85</v>
      </c>
      <c r="D114" s="3" t="n">
        <f aca="false">B114*C114</f>
        <v>0.0104835028181768</v>
      </c>
      <c r="E114" s="3" t="n">
        <f aca="false">B114-0.5*D114</f>
        <v>0.0070917813181784</v>
      </c>
      <c r="F114" s="3" t="n">
        <f aca="false">E114+F115</f>
        <v>0.00828631192329188</v>
      </c>
      <c r="G114" s="5" t="n">
        <f aca="false">IF(B114&gt;0,F114/B114,0)</f>
        <v>0.671852267029107</v>
      </c>
      <c r="H114" s="4" t="n">
        <f aca="false">MIN(C114*Inputs!B7,1)</f>
        <v>0.85</v>
      </c>
    </row>
    <row r="115" customFormat="false" ht="15" hidden="false" customHeight="false" outlineLevel="0" collapsed="false">
      <c r="A115" s="0" t="n">
        <v>111</v>
      </c>
      <c r="B115" s="3" t="n">
        <f aca="false">B114-D114</f>
        <v>0.00185002990909002</v>
      </c>
      <c r="C115" s="4" t="n">
        <v>0.87</v>
      </c>
      <c r="D115" s="3" t="n">
        <f aca="false">B115*C115</f>
        <v>0.00160952602090832</v>
      </c>
      <c r="E115" s="3" t="n">
        <f aca="false">B115-0.5*D115</f>
        <v>0.00104526689863586</v>
      </c>
      <c r="F115" s="3" t="n">
        <f aca="false">E115+F116</f>
        <v>0.00119453060511348</v>
      </c>
      <c r="G115" s="5" t="n">
        <f aca="false">IF(B115&gt;0,F115/B115,0)</f>
        <v>0.645681780194049</v>
      </c>
      <c r="H115" s="4" t="n">
        <f aca="false">MIN(C115*Inputs!B7,1)</f>
        <v>0.87</v>
      </c>
    </row>
    <row r="116" customFormat="false" ht="15" hidden="false" customHeight="false" outlineLevel="0" collapsed="false">
      <c r="A116" s="0" t="n">
        <v>112</v>
      </c>
      <c r="B116" s="3" t="n">
        <f aca="false">B115-D115</f>
        <v>0.000240503888181702</v>
      </c>
      <c r="C116" s="4" t="n">
        <v>0.89</v>
      </c>
      <c r="D116" s="3" t="n">
        <f aca="false">B116*C116</f>
        <v>0.000214048460481715</v>
      </c>
      <c r="E116" s="3" t="n">
        <f aca="false">B116-0.5*D116</f>
        <v>0.000133479657940845</v>
      </c>
      <c r="F116" s="3" t="n">
        <f aca="false">E116+F117</f>
        <v>0.000149263706477617</v>
      </c>
      <c r="G116" s="5" t="n">
        <f aca="false">IF(B116&gt;0,F116/B116,0)</f>
        <v>0.620629078415758</v>
      </c>
      <c r="H116" s="4" t="n">
        <f aca="false">MIN(C116*Inputs!B7,1)</f>
        <v>0.89</v>
      </c>
    </row>
    <row r="117" customFormat="false" ht="15" hidden="false" customHeight="false" outlineLevel="0" collapsed="false">
      <c r="A117" s="0" t="n">
        <v>113</v>
      </c>
      <c r="B117" s="3" t="n">
        <f aca="false">B116-D116</f>
        <v>2.64554276999873E-005</v>
      </c>
      <c r="C117" s="4" t="n">
        <v>0.91</v>
      </c>
      <c r="D117" s="3" t="n">
        <f aca="false">B117*C117</f>
        <v>2.40744392069884E-005</v>
      </c>
      <c r="E117" s="3" t="n">
        <f aca="false">B117-0.5*D117</f>
        <v>1.44182080964931E-005</v>
      </c>
      <c r="F117" s="3" t="n">
        <f aca="false">E117+F118</f>
        <v>1.57840485367716E-005</v>
      </c>
      <c r="G117" s="5" t="n">
        <f aca="false">IF(B117&gt;0,F117/B117,0)</f>
        <v>0.5966279855978</v>
      </c>
      <c r="H117" s="4" t="n">
        <f aca="false">MIN(C117*Inputs!B7,1)</f>
        <v>0.91</v>
      </c>
    </row>
    <row r="118" customFormat="false" ht="15" hidden="false" customHeight="false" outlineLevel="0" collapsed="false">
      <c r="A118" s="0" t="n">
        <v>114</v>
      </c>
      <c r="B118" s="3" t="n">
        <f aca="false">B117-D117</f>
        <v>2.38098849299885E-006</v>
      </c>
      <c r="C118" s="4" t="n">
        <v>0.93</v>
      </c>
      <c r="D118" s="3" t="n">
        <f aca="false">B118*C118</f>
        <v>2.21431929848893E-006</v>
      </c>
      <c r="E118" s="3" t="n">
        <f aca="false">B118-0.5*D118</f>
        <v>1.27382884375439E-006</v>
      </c>
      <c r="F118" s="3" t="n">
        <f aca="false">E118+F119</f>
        <v>1.36584044027858E-006</v>
      </c>
      <c r="G118" s="5" t="n">
        <f aca="false">IF(B118&gt;0,F118/B118,0)</f>
        <v>0.57364428442</v>
      </c>
      <c r="H118" s="4" t="n">
        <f aca="false">MIN(C118*Inputs!B7,1)</f>
        <v>0.93</v>
      </c>
    </row>
    <row r="119" customFormat="false" ht="15" hidden="false" customHeight="false" outlineLevel="0" collapsed="false">
      <c r="A119" s="0" t="n">
        <v>115</v>
      </c>
      <c r="B119" s="3" t="n">
        <f aca="false">B118-D118</f>
        <v>1.6666919450992E-007</v>
      </c>
      <c r="C119" s="4" t="n">
        <v>0.95</v>
      </c>
      <c r="D119" s="3" t="n">
        <f aca="false">B119*C119</f>
        <v>1.58335734784424E-007</v>
      </c>
      <c r="E119" s="3" t="n">
        <f aca="false">B119-0.5*D119</f>
        <v>8.7501327117708E-008</v>
      </c>
      <c r="F119" s="3" t="n">
        <f aca="false">E119+F120</f>
        <v>9.2011596524195E-008</v>
      </c>
      <c r="G119" s="5" t="n">
        <f aca="false">IF(B119&gt;0,F119/B119,0)</f>
        <v>0.552061206</v>
      </c>
      <c r="H119" s="4" t="n">
        <f aca="false">MIN(C119*Inputs!B7,1)</f>
        <v>0.95</v>
      </c>
    </row>
    <row r="120" customFormat="false" ht="15" hidden="false" customHeight="false" outlineLevel="0" collapsed="false">
      <c r="A120" s="0" t="n">
        <v>116</v>
      </c>
      <c r="B120" s="3" t="n">
        <f aca="false">B119-D119</f>
        <v>8.333459725496E-009</v>
      </c>
      <c r="C120" s="4" t="n">
        <v>0.96</v>
      </c>
      <c r="D120" s="3" t="n">
        <f aca="false">B120*C120</f>
        <v>8.00012133647616E-009</v>
      </c>
      <c r="E120" s="3" t="n">
        <f aca="false">B120-0.5*D120</f>
        <v>4.33339905725792E-009</v>
      </c>
      <c r="F120" s="3" t="n">
        <f aca="false">E120+F121</f>
        <v>4.51026940648701E-009</v>
      </c>
      <c r="G120" s="5" t="n">
        <f aca="false">IF(B120&gt;0,F120/B120,0)</f>
        <v>0.54122412</v>
      </c>
      <c r="H120" s="4" t="n">
        <f aca="false">MIN(C120*Inputs!B7,1)</f>
        <v>0.96</v>
      </c>
    </row>
    <row r="121" customFormat="false" ht="15" hidden="false" customHeight="false" outlineLevel="0" collapsed="false">
      <c r="A121" s="0" t="n">
        <v>117</v>
      </c>
      <c r="B121" s="3" t="n">
        <f aca="false">B120-D120</f>
        <v>3.3333838901984E-010</v>
      </c>
      <c r="C121" s="4" t="n">
        <v>0.97</v>
      </c>
      <c r="D121" s="3" t="n">
        <f aca="false">B121*C121</f>
        <v>3.23338237349245E-010</v>
      </c>
      <c r="E121" s="3" t="n">
        <f aca="false">B121-0.5*D121</f>
        <v>1.71669270345218E-010</v>
      </c>
      <c r="F121" s="3" t="n">
        <f aca="false">E121+F122</f>
        <v>1.76870349229094E-010</v>
      </c>
      <c r="G121" s="5" t="n">
        <f aca="false">IF(B121&gt;0,F121/B121,0)</f>
        <v>0.530603</v>
      </c>
      <c r="H121" s="4" t="n">
        <f aca="false">MIN(C121*Inputs!B7,1)</f>
        <v>0.97</v>
      </c>
    </row>
    <row r="122" customFormat="false" ht="15" hidden="false" customHeight="false" outlineLevel="0" collapsed="false">
      <c r="A122" s="0" t="n">
        <v>118</v>
      </c>
      <c r="B122" s="3" t="n">
        <f aca="false">B121-D121</f>
        <v>1.00001516705952E-011</v>
      </c>
      <c r="C122" s="4" t="n">
        <v>0.98</v>
      </c>
      <c r="D122" s="3" t="n">
        <f aca="false">B122*C122</f>
        <v>9.80014863718332E-012</v>
      </c>
      <c r="E122" s="3" t="n">
        <f aca="false">B122-0.5*D122</f>
        <v>5.10007735200357E-012</v>
      </c>
      <c r="F122" s="3" t="n">
        <f aca="false">E122+F123</f>
        <v>5.20107888387658E-012</v>
      </c>
      <c r="G122" s="5" t="n">
        <f aca="false">IF(B122&gt;0,F122/B122,0)</f>
        <v>0.5201</v>
      </c>
      <c r="H122" s="4" t="n">
        <f aca="false">MIN(C122*Inputs!B7,1)</f>
        <v>0.98</v>
      </c>
    </row>
    <row r="123" customFormat="false" ht="15" hidden="false" customHeight="false" outlineLevel="0" collapsed="false">
      <c r="A123" s="0" t="n">
        <v>119</v>
      </c>
      <c r="B123" s="3" t="n">
        <f aca="false">B122-D122</f>
        <v>2.00003033411904E-013</v>
      </c>
      <c r="C123" s="4" t="n">
        <v>0.99</v>
      </c>
      <c r="D123" s="3" t="n">
        <f aca="false">B123*C123</f>
        <v>1.98003003077785E-013</v>
      </c>
      <c r="E123" s="3" t="n">
        <f aca="false">B123-0.5*D123</f>
        <v>1.01001531873012E-013</v>
      </c>
      <c r="F123" s="3" t="n">
        <f aca="false">E123+F124</f>
        <v>1.01001531873012E-013</v>
      </c>
      <c r="G123" s="5" t="n">
        <f aca="false">IF(B123&gt;0,F123/B123,0)</f>
        <v>0.505</v>
      </c>
      <c r="H123" s="4" t="n">
        <f aca="false">MIN(C123*Inputs!B7,1)</f>
        <v>0.99</v>
      </c>
    </row>
    <row r="124" customFormat="false" ht="15" hidden="false" customHeight="false" outlineLevel="0" collapsed="false">
      <c r="A124" s="0" t="n">
        <v>120</v>
      </c>
      <c r="B124" s="3" t="n">
        <f aca="false">B123-D123</f>
        <v>2.00003033411904E-015</v>
      </c>
      <c r="C124" s="4" t="n">
        <v>1</v>
      </c>
      <c r="D124" s="3" t="n">
        <f aca="false">B124</f>
        <v>2.00003033411904E-015</v>
      </c>
      <c r="E124" s="3" t="n">
        <v>0</v>
      </c>
      <c r="F124" s="3" t="n">
        <f aca="false">E124</f>
        <v>0</v>
      </c>
      <c r="G124" s="5" t="n">
        <f aca="false">IF(B124&gt;0,F124/B124,0)</f>
        <v>0</v>
      </c>
      <c r="H124" s="4" t="n">
        <f aca="false">MIN(C124*Inputs!B7,1)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0" min="1" style="0" width="13"/>
  </cols>
  <sheetData>
    <row r="1" customFormat="false" ht="19.7" hidden="false" customHeight="false" outlineLevel="0" collapsed="false">
      <c r="A1" s="6" t="s">
        <v>9</v>
      </c>
    </row>
    <row r="3" customFormat="false" ht="17.35" hidden="false" customHeight="false" outlineLevel="0" collapsed="false">
      <c r="A3" s="1" t="s">
        <v>10</v>
      </c>
    </row>
    <row r="5" customFormat="false" ht="15" hidden="false" customHeight="false" outlineLevel="0" collapsed="false">
      <c r="A5" s="0" t="s">
        <v>11</v>
      </c>
      <c r="B5" s="7" t="n">
        <f aca="false">H60</f>
        <v>5636.2729053951</v>
      </c>
    </row>
    <row r="6" customFormat="false" ht="15" hidden="false" customHeight="false" outlineLevel="0" collapsed="false">
      <c r="A6" s="0" t="s">
        <v>12</v>
      </c>
      <c r="B6" s="8" t="n">
        <f aca="false">H62</f>
        <v>3324.3329645857</v>
      </c>
    </row>
    <row r="7" customFormat="false" ht="15" hidden="false" customHeight="false" outlineLevel="0" collapsed="false">
      <c r="A7" s="0" t="s">
        <v>13</v>
      </c>
      <c r="B7" s="8" t="n">
        <f aca="false">H64</f>
        <v>286.333342026943</v>
      </c>
    </row>
    <row r="9" customFormat="false" ht="15" hidden="false" customHeight="false" outlineLevel="0" collapsed="false">
      <c r="A9" s="9" t="s">
        <v>14</v>
      </c>
    </row>
    <row r="11" customFormat="false" ht="15" hidden="false" customHeight="false" outlineLevel="0" collapsed="false">
      <c r="A11" s="2" t="s">
        <v>15</v>
      </c>
      <c r="B11" s="2" t="s">
        <v>1</v>
      </c>
      <c r="C11" s="2" t="s">
        <v>16</v>
      </c>
      <c r="D11" s="2" t="s">
        <v>3</v>
      </c>
      <c r="E11" s="2" t="s">
        <v>17</v>
      </c>
      <c r="F11" s="2" t="s">
        <v>18</v>
      </c>
      <c r="G11" s="2" t="s">
        <v>19</v>
      </c>
      <c r="H11" s="2" t="s">
        <v>20</v>
      </c>
      <c r="I11" s="2" t="s">
        <v>21</v>
      </c>
      <c r="J11" s="2" t="s">
        <v>22</v>
      </c>
    </row>
    <row r="12" customFormat="false" ht="15" hidden="false" customHeight="false" outlineLevel="0" collapsed="false">
      <c r="A12" s="0" t="n">
        <v>0</v>
      </c>
      <c r="B12" s="0" t="n">
        <f aca="false">Inputs!B8+A12</f>
        <v>35</v>
      </c>
      <c r="C12" s="10" t="n">
        <v>0</v>
      </c>
      <c r="D12" s="4" t="n">
        <f aca="false">INDEX(LifeTable!H:H,B12+1)</f>
        <v>0.0011576</v>
      </c>
      <c r="E12" s="4" t="n">
        <f aca="false">D12+C12-D12*C12</f>
        <v>0.0011576</v>
      </c>
      <c r="F12" s="4" t="n">
        <v>1</v>
      </c>
      <c r="G12" s="4" t="n">
        <f aca="false">F12*D12</f>
        <v>0.0011576</v>
      </c>
      <c r="H12" s="4" t="n">
        <f aca="false">F12*C12</f>
        <v>0</v>
      </c>
      <c r="I12" s="7" t="n">
        <f aca="false">G12*Inputs!B4/POWER(1+Inputs!B5,A12+0.5)</f>
        <v>112.970192444522</v>
      </c>
      <c r="J12" s="4" t="n">
        <f aca="false">F12/POWER(1+Inputs!B5,A12)</f>
        <v>1</v>
      </c>
    </row>
    <row r="13" customFormat="false" ht="15" hidden="false" customHeight="false" outlineLevel="0" collapsed="false">
      <c r="A13" s="0" t="n">
        <v>1</v>
      </c>
      <c r="B13" s="0" t="n">
        <f aca="false">Inputs!B8+A13</f>
        <v>36</v>
      </c>
      <c r="C13" s="10" t="n">
        <f aca="false">Inputs!B11/POWER(1+Inputs!B12,A13)</f>
        <v>0.0695652173913044</v>
      </c>
      <c r="D13" s="4" t="n">
        <f aca="false">INDEX(LifeTable!H:H,B13+1)</f>
        <v>0.0011914</v>
      </c>
      <c r="E13" s="4" t="n">
        <f aca="false">D13+C13-D13*C13</f>
        <v>0.0706737373913044</v>
      </c>
      <c r="F13" s="4" t="n">
        <f aca="false">F12*(1-E12)</f>
        <v>0.9988424</v>
      </c>
      <c r="G13" s="4" t="n">
        <f aca="false">F13*D13</f>
        <v>0.00119002083536</v>
      </c>
      <c r="H13" s="4" t="n">
        <f aca="false">F13*C13</f>
        <v>0.0694846886956522</v>
      </c>
      <c r="I13" s="7" t="n">
        <f aca="false">G13*Inputs!B4/POWER(1+Inputs!B5,A13+0.5)</f>
        <v>110.603944765533</v>
      </c>
      <c r="J13" s="4" t="n">
        <f aca="false">F13/POWER(1+Inputs!B5,A13)</f>
        <v>0.951278476190476</v>
      </c>
    </row>
    <row r="14" customFormat="false" ht="15" hidden="false" customHeight="false" outlineLevel="0" collapsed="false">
      <c r="A14" s="0" t="n">
        <v>2</v>
      </c>
      <c r="B14" s="0" t="n">
        <f aca="false">Inputs!B8+A14</f>
        <v>37</v>
      </c>
      <c r="C14" s="10" t="n">
        <f aca="false">Inputs!B11/POWER(1+Inputs!B12,A14)</f>
        <v>0.0604914933837429</v>
      </c>
      <c r="D14" s="4" t="n">
        <f aca="false">INDEX(LifeTable!H:H,B14+1)</f>
        <v>0.0012252</v>
      </c>
      <c r="E14" s="4" t="n">
        <f aca="false">D14+C14-D14*C14</f>
        <v>0.0616425792060492</v>
      </c>
      <c r="F14" s="4" t="n">
        <f aca="false">F13*(1-E13)</f>
        <v>0.9282504745271</v>
      </c>
      <c r="G14" s="4" t="n">
        <f aca="false">F14*D14</f>
        <v>0.0011372924813906</v>
      </c>
      <c r="H14" s="4" t="n">
        <f aca="false">F14*C14</f>
        <v>0.0561512574383123</v>
      </c>
      <c r="I14" s="7" t="n">
        <f aca="false">G14*Inputs!B4/POWER(1+Inputs!B5,A14+0.5)</f>
        <v>100.669733836998</v>
      </c>
      <c r="J14" s="4" t="n">
        <f aca="false">F14/POWER(1+Inputs!B5,A14)</f>
        <v>0.841950543788753</v>
      </c>
    </row>
    <row r="15" customFormat="false" ht="15" hidden="false" customHeight="false" outlineLevel="0" collapsed="false">
      <c r="A15" s="0" t="n">
        <v>3</v>
      </c>
      <c r="B15" s="0" t="n">
        <f aca="false">Inputs!B8+A15</f>
        <v>38</v>
      </c>
      <c r="C15" s="10" t="n">
        <f aca="false">Inputs!B11/POWER(1+Inputs!B12,A15)</f>
        <v>0.0526012985945591</v>
      </c>
      <c r="D15" s="4" t="n">
        <f aca="false">INDEX(LifeTable!H:H,B15+1)</f>
        <v>0.001259</v>
      </c>
      <c r="E15" s="4" t="n">
        <f aca="false">D15+C15-D15*C15</f>
        <v>0.0537940735596285</v>
      </c>
      <c r="F15" s="4" t="n">
        <f aca="false">F14*(1-E14)</f>
        <v>0.87103072112801</v>
      </c>
      <c r="G15" s="4" t="n">
        <f aca="false">F15*D15</f>
        <v>0.00109662767790017</v>
      </c>
      <c r="H15" s="4" t="n">
        <f aca="false">F15*C15</f>
        <v>0.0458173470470886</v>
      </c>
      <c r="I15" s="7" t="n">
        <f aca="false">G15*Inputs!B4/POWER(1+Inputs!B5,A15+0.5)</f>
        <v>92.4478160768946</v>
      </c>
      <c r="J15" s="4" t="n">
        <f aca="false">F15/POWER(1+Inputs!B5,A15)</f>
        <v>0.75242908638636</v>
      </c>
    </row>
    <row r="16" customFormat="false" ht="15" hidden="false" customHeight="false" outlineLevel="0" collapsed="false">
      <c r="A16" s="0" t="n">
        <v>4</v>
      </c>
      <c r="B16" s="0" t="n">
        <f aca="false">Inputs!B8+A16</f>
        <v>39</v>
      </c>
      <c r="C16" s="10" t="n">
        <f aca="false">Inputs!B11/POWER(1+Inputs!B12,A16)</f>
        <v>0.0457402596474427</v>
      </c>
      <c r="D16" s="4" t="n">
        <f aca="false">INDEX(LifeTable!H:H,B16+1)</f>
        <v>0.0013524</v>
      </c>
      <c r="E16" s="4" t="n">
        <f aca="false">D16+C16-D16*C16</f>
        <v>0.0470308005202955</v>
      </c>
      <c r="F16" s="4" t="n">
        <f aca="false">F15*(1-E15)</f>
        <v>0.824174430442954</v>
      </c>
      <c r="G16" s="4" t="n">
        <f aca="false">F16*D16</f>
        <v>0.00111461349973105</v>
      </c>
      <c r="H16" s="4" t="n">
        <f aca="false">F16*C16</f>
        <v>0.0376979524432439</v>
      </c>
      <c r="I16" s="7" t="n">
        <f aca="false">G16*Inputs!B4/POWER(1+Inputs!B5,A16+0.5)</f>
        <v>89.4895765198206</v>
      </c>
      <c r="J16" s="4" t="n">
        <f aca="false">F16/POWER(1+Inputs!B5,A16)</f>
        <v>0.678050343585608</v>
      </c>
    </row>
    <row r="17" customFormat="false" ht="15" hidden="false" customHeight="false" outlineLevel="0" collapsed="false">
      <c r="A17" s="0" t="n">
        <v>5</v>
      </c>
      <c r="B17" s="0" t="n">
        <f aca="false">Inputs!B8+A17</f>
        <v>40</v>
      </c>
      <c r="C17" s="10" t="n">
        <f aca="false">Inputs!B11/POWER(1+Inputs!B12,A17)</f>
        <v>0.0397741388238632</v>
      </c>
      <c r="D17" s="4" t="n">
        <f aca="false">INDEX(LifeTable!H:H,B17+1)</f>
        <v>0.0014458</v>
      </c>
      <c r="E17" s="4" t="n">
        <f aca="false">D17+C17-D17*C17</f>
        <v>0.0411624333739517</v>
      </c>
      <c r="F17" s="4" t="n">
        <f aca="false">F16*(1-E16)</f>
        <v>0.785412847210863</v>
      </c>
      <c r="G17" s="4" t="n">
        <f aca="false">F17*D17</f>
        <v>0.00113554989449747</v>
      </c>
      <c r="H17" s="4" t="n">
        <f aca="false">F17*C17</f>
        <v>0.0312391196190105</v>
      </c>
      <c r="I17" s="7" t="n">
        <f aca="false">G17*Inputs!B4/POWER(1+Inputs!B5,A17+0.5)</f>
        <v>86.8290553932354</v>
      </c>
      <c r="J17" s="4" t="n">
        <f aca="false">F17/POWER(1+Inputs!B5,A17)</f>
        <v>0.615391517270205</v>
      </c>
    </row>
    <row r="18" customFormat="false" ht="15" hidden="false" customHeight="false" outlineLevel="0" collapsed="false">
      <c r="A18" s="0" t="n">
        <v>6</v>
      </c>
      <c r="B18" s="0" t="n">
        <f aca="false">Inputs!B8+A18</f>
        <v>41</v>
      </c>
      <c r="C18" s="10" t="n">
        <f aca="false">Inputs!B11/POWER(1+Inputs!B12,A18)</f>
        <v>0.0345862076729245</v>
      </c>
      <c r="D18" s="4" t="n">
        <f aca="false">INDEX(LifeTable!H:H,B18+1)</f>
        <v>0.0015392</v>
      </c>
      <c r="E18" s="4" t="n">
        <f aca="false">D18+C18-D18*C18</f>
        <v>0.0360721725820744</v>
      </c>
      <c r="F18" s="4" t="n">
        <f aca="false">F17*(1-E17)</f>
        <v>0.7530833432165</v>
      </c>
      <c r="G18" s="4" t="n">
        <f aca="false">F18*D18</f>
        <v>0.00115914588187884</v>
      </c>
      <c r="H18" s="4" t="n">
        <f aca="false">F18*C18</f>
        <v>0.0260462969035062</v>
      </c>
      <c r="I18" s="7" t="n">
        <f aca="false">G18*Inputs!B4/POWER(1+Inputs!B5,A18+0.5)</f>
        <v>84.4126729757862</v>
      </c>
      <c r="J18" s="4" t="n">
        <f aca="false">F18/POWER(1+Inputs!B5,A18)</f>
        <v>0.561962385658738</v>
      </c>
    </row>
    <row r="19" customFormat="false" ht="15" hidden="false" customHeight="false" outlineLevel="0" collapsed="false">
      <c r="A19" s="0" t="n">
        <v>7</v>
      </c>
      <c r="B19" s="0" t="n">
        <f aca="false">Inputs!B8+A19</f>
        <v>42</v>
      </c>
      <c r="C19" s="10" t="n">
        <f aca="false">Inputs!B11/POWER(1+Inputs!B12,A19)</f>
        <v>0.0300749631938474</v>
      </c>
      <c r="D19" s="4" t="n">
        <f aca="false">INDEX(LifeTable!H:H,B19+1)</f>
        <v>0.0016326</v>
      </c>
      <c r="E19" s="4" t="n">
        <f aca="false">D19+C19-D19*C19</f>
        <v>0.0316584628089371</v>
      </c>
      <c r="F19" s="4" t="n">
        <f aca="false">F18*(1-E18)</f>
        <v>0.725917990891309</v>
      </c>
      <c r="G19" s="4" t="n">
        <f aca="false">F19*D19</f>
        <v>0.00118513371192915</v>
      </c>
      <c r="H19" s="4" t="n">
        <f aca="false">F19*C19</f>
        <v>0.0218319568578078</v>
      </c>
      <c r="I19" s="7" t="n">
        <f aca="false">G19*Inputs!B4/POWER(1+Inputs!B5,A19+0.5)</f>
        <v>82.1954181310036</v>
      </c>
      <c r="J19" s="4" t="n">
        <f aca="false">F19/POWER(1+Inputs!B5,A19)</f>
        <v>0.515896363332021</v>
      </c>
    </row>
    <row r="20" customFormat="false" ht="15" hidden="false" customHeight="false" outlineLevel="0" collapsed="false">
      <c r="A20" s="0" t="n">
        <v>8</v>
      </c>
      <c r="B20" s="0" t="n">
        <f aca="false">Inputs!B8+A20</f>
        <v>43</v>
      </c>
      <c r="C20" s="10" t="n">
        <f aca="false">Inputs!B11/POWER(1+Inputs!B12,A20)</f>
        <v>0.0261521419076934</v>
      </c>
      <c r="D20" s="4" t="n">
        <f aca="false">INDEX(LifeTable!H:H,B20+1)</f>
        <v>0.001726</v>
      </c>
      <c r="E20" s="4" t="n">
        <f aca="false">D20+C20-D20*C20</f>
        <v>0.0278330033107607</v>
      </c>
      <c r="F20" s="4" t="n">
        <f aca="false">F19*(1-E19)</f>
        <v>0.702936543174338</v>
      </c>
      <c r="G20" s="4" t="n">
        <f aca="false">F20*D20</f>
        <v>0.00121326847351891</v>
      </c>
      <c r="H20" s="4" t="n">
        <f aca="false">F20*C20</f>
        <v>0.0183832962291987</v>
      </c>
      <c r="I20" s="7" t="n">
        <f aca="false">G20*Inputs!B4/POWER(1+Inputs!B5,A20+0.5)</f>
        <v>80.1397292074482</v>
      </c>
      <c r="J20" s="4" t="n">
        <f aca="false">F20/POWER(1+Inputs!B5,A20)</f>
        <v>0.47577512142877</v>
      </c>
    </row>
    <row r="21" customFormat="false" ht="15" hidden="false" customHeight="false" outlineLevel="0" collapsed="false">
      <c r="A21" s="0" t="n">
        <v>9</v>
      </c>
      <c r="B21" s="0" t="n">
        <f aca="false">Inputs!B8+A21</f>
        <v>44</v>
      </c>
      <c r="C21" s="10" t="n">
        <f aca="false">Inputs!B11/POWER(1+Inputs!B12,A21)</f>
        <v>0.0227409929632117</v>
      </c>
      <c r="D21" s="4" t="n">
        <f aca="false">INDEX(LifeTable!H:H,B21+1)</f>
        <v>0.001928</v>
      </c>
      <c r="E21" s="4" t="n">
        <f aca="false">D21+C21-D21*C21</f>
        <v>0.0246251483287786</v>
      </c>
      <c r="F21" s="4" t="n">
        <f aca="false">F20*(1-E20)</f>
        <v>0.683371708040912</v>
      </c>
      <c r="G21" s="4" t="n">
        <f aca="false">F21*D21</f>
        <v>0.00131754065310288</v>
      </c>
      <c r="H21" s="4" t="n">
        <f aca="false">F21*C21</f>
        <v>0.0155405512038163</v>
      </c>
      <c r="I21" s="7" t="n">
        <f aca="false">G21*Inputs!B4/POWER(1+Inputs!B5,A21+0.5)</f>
        <v>82.8830421720096</v>
      </c>
      <c r="J21" s="4" t="n">
        <f aca="false">F21/POWER(1+Inputs!B5,A21)</f>
        <v>0.440507496094157</v>
      </c>
    </row>
    <row r="22" customFormat="false" ht="15" hidden="false" customHeight="false" outlineLevel="0" collapsed="false">
      <c r="A22" s="0" t="n">
        <v>10</v>
      </c>
      <c r="B22" s="0" t="n">
        <f aca="false">Inputs!B8+A22</f>
        <v>45</v>
      </c>
      <c r="C22" s="10" t="n">
        <f aca="false">Inputs!B11/POWER(1+Inputs!B12,A22)</f>
        <v>0.0197747764897493</v>
      </c>
      <c r="D22" s="4" t="n">
        <f aca="false">INDEX(LifeTable!H:H,B22+1)</f>
        <v>0.00213</v>
      </c>
      <c r="E22" s="4" t="n">
        <f aca="false">D22+C22-D22*C22</f>
        <v>0.0218626562158261</v>
      </c>
      <c r="F22" s="4" t="n">
        <f aca="false">F21*(1-E21)</f>
        <v>0.666543578366714</v>
      </c>
      <c r="G22" s="4" t="n">
        <f aca="false">F22*D22</f>
        <v>0.0014197378219211</v>
      </c>
      <c r="H22" s="4" t="n">
        <f aca="false">F22*C22</f>
        <v>0.0131807502828794</v>
      </c>
      <c r="I22" s="7" t="n">
        <f aca="false">G22*Inputs!B4/POWER(1+Inputs!B5,A22+0.5)</f>
        <v>85.059046865522</v>
      </c>
      <c r="J22" s="4" t="n">
        <f aca="false">F22/POWER(1+Inputs!B5,A22)</f>
        <v>0.409199936821809</v>
      </c>
    </row>
    <row r="23" customFormat="false" ht="15" hidden="false" customHeight="false" outlineLevel="0" collapsed="false">
      <c r="A23" s="0" t="n">
        <v>11</v>
      </c>
      <c r="B23" s="0" t="n">
        <f aca="false">Inputs!B8+A23</f>
        <v>46</v>
      </c>
      <c r="C23" s="10" t="n">
        <f aca="false">Inputs!B11/POWER(1+Inputs!B12,A23)</f>
        <v>0.0171954578171733</v>
      </c>
      <c r="D23" s="4" t="n">
        <f aca="false">INDEX(LifeTable!H:H,B23+1)</f>
        <v>0.002332</v>
      </c>
      <c r="E23" s="4" t="n">
        <f aca="false">D23+C23-D23*C23</f>
        <v>0.0194873580095436</v>
      </c>
      <c r="F23" s="4" t="n">
        <f aca="false">F22*(1-E22)</f>
        <v>0.651971165260016</v>
      </c>
      <c r="G23" s="4" t="n">
        <f aca="false">F23*D23</f>
        <v>0.00152039675738636</v>
      </c>
      <c r="H23" s="4" t="n">
        <f aca="false">F23*C23</f>
        <v>0.0112109426702419</v>
      </c>
      <c r="I23" s="7" t="n">
        <f aca="false">G23*Inputs!B4/POWER(1+Inputs!B5,A23+0.5)</f>
        <v>86.7520997749941</v>
      </c>
      <c r="J23" s="4" t="n">
        <f aca="false">F23/POWER(1+Inputs!B5,A23)</f>
        <v>0.381194037409082</v>
      </c>
    </row>
    <row r="24" customFormat="false" ht="15" hidden="false" customHeight="false" outlineLevel="0" collapsed="false">
      <c r="A24" s="0" t="n">
        <v>12</v>
      </c>
      <c r="B24" s="0" t="n">
        <f aca="false">Inputs!B8+A24</f>
        <v>47</v>
      </c>
      <c r="C24" s="10" t="n">
        <f aca="false">Inputs!B11/POWER(1+Inputs!B12,A24)</f>
        <v>0.0149525720149333</v>
      </c>
      <c r="D24" s="4" t="n">
        <f aca="false">INDEX(LifeTable!H:H,B24+1)</f>
        <v>0.002534</v>
      </c>
      <c r="E24" s="4" t="n">
        <f aca="false">D24+C24-D24*C24</f>
        <v>0.0174486821974474</v>
      </c>
      <c r="F24" s="4" t="n">
        <f aca="false">F23*(1-E23)</f>
        <v>0.639265969750695</v>
      </c>
      <c r="G24" s="4" t="n">
        <f aca="false">F24*D24</f>
        <v>0.00161989996734826</v>
      </c>
      <c r="H24" s="4" t="n">
        <f aca="false">F24*C24</f>
        <v>0.00955867044939343</v>
      </c>
      <c r="I24" s="7" t="n">
        <f aca="false">G24*Inputs!B4/POWER(1+Inputs!B5,A24+0.5)</f>
        <v>88.0282277261089</v>
      </c>
      <c r="J24" s="4" t="n">
        <f aca="false">F24/POWER(1+Inputs!B5,A24)</f>
        <v>0.355967212124751</v>
      </c>
    </row>
    <row r="25" customFormat="false" ht="15" hidden="false" customHeight="false" outlineLevel="0" collapsed="false">
      <c r="A25" s="0" t="n">
        <v>13</v>
      </c>
      <c r="B25" s="0" t="n">
        <f aca="false">Inputs!B8+A25</f>
        <v>48</v>
      </c>
      <c r="C25" s="10" t="n">
        <f aca="false">Inputs!B11/POWER(1+Inputs!B12,A25)</f>
        <v>0.0130022365347246</v>
      </c>
      <c r="D25" s="4" t="n">
        <f aca="false">INDEX(LifeTable!H:H,B25+1)</f>
        <v>0.002736</v>
      </c>
      <c r="E25" s="4" t="n">
        <f aca="false">D25+C25-D25*C25</f>
        <v>0.0157026624155656</v>
      </c>
      <c r="F25" s="4" t="n">
        <f aca="false">F24*(1-E24)</f>
        <v>0.628111621004872</v>
      </c>
      <c r="G25" s="4" t="n">
        <f aca="false">F25*D25</f>
        <v>0.00171851339506933</v>
      </c>
      <c r="H25" s="4" t="n">
        <f aca="false">F25*C25</f>
        <v>0.00816685586651464</v>
      </c>
      <c r="I25" s="7" t="n">
        <f aca="false">G25*Inputs!B4/POWER(1+Inputs!B5,A25+0.5)</f>
        <v>88.9400530548807</v>
      </c>
      <c r="J25" s="4" t="n">
        <f aca="false">F25/POWER(1+Inputs!B5,A25)</f>
        <v>0.333101003207309</v>
      </c>
    </row>
    <row r="26" customFormat="false" ht="15" hidden="false" customHeight="false" outlineLevel="0" collapsed="false">
      <c r="A26" s="0" t="n">
        <v>14</v>
      </c>
      <c r="B26" s="0" t="n">
        <f aca="false">Inputs!B8+A26</f>
        <v>49</v>
      </c>
      <c r="C26" s="10" t="n">
        <f aca="false">Inputs!B11/POWER(1+Inputs!B12,A26)</f>
        <v>0.011306292638891</v>
      </c>
      <c r="D26" s="4" t="n">
        <f aca="false">INDEX(LifeTable!H:H,B26+1)</f>
        <v>0.0030732</v>
      </c>
      <c r="E26" s="4" t="n">
        <f aca="false">D26+C26-D26*C26</f>
        <v>0.0143447461403531</v>
      </c>
      <c r="F26" s="4" t="n">
        <f aca="false">F25*(1-E25)</f>
        <v>0.618248596260939</v>
      </c>
      <c r="G26" s="4" t="n">
        <f aca="false">F26*D26</f>
        <v>0.00190000158602912</v>
      </c>
      <c r="H26" s="4" t="n">
        <f aca="false">F26*C26</f>
        <v>0.00699009955290972</v>
      </c>
      <c r="I26" s="7" t="n">
        <f aca="false">G26*Inputs!B4/POWER(1+Inputs!B5,A26+0.5)</f>
        <v>93.6502900874529</v>
      </c>
      <c r="J26" s="4" t="n">
        <f aca="false">F26/POWER(1+Inputs!B5,A26)</f>
        <v>0.312257552955865</v>
      </c>
    </row>
    <row r="27" customFormat="false" ht="15" hidden="false" customHeight="false" outlineLevel="0" collapsed="false">
      <c r="A27" s="0" t="n">
        <v>15</v>
      </c>
      <c r="B27" s="0" t="n">
        <f aca="false">Inputs!B8+A27</f>
        <v>50</v>
      </c>
      <c r="C27" s="10" t="n">
        <f aca="false">Inputs!B11/POWER(1+Inputs!B12,A27)</f>
        <v>0.00983155881642692</v>
      </c>
      <c r="D27" s="4" t="n">
        <f aca="false">INDEX(LifeTable!H:H,B27+1)</f>
        <v>0.0034104</v>
      </c>
      <c r="E27" s="4" t="n">
        <f aca="false">D27+C27-D27*C27</f>
        <v>0.0132084292682394</v>
      </c>
      <c r="F27" s="4" t="n">
        <f aca="false">F26*(1-E26)</f>
        <v>0.609379977095946</v>
      </c>
      <c r="G27" s="4" t="n">
        <f aca="false">F27*D27</f>
        <v>0.00207822947388801</v>
      </c>
      <c r="H27" s="4" t="n">
        <f aca="false">F27*C27</f>
        <v>0.00599115508637168</v>
      </c>
      <c r="I27" s="7" t="n">
        <f aca="false">G27*Inputs!B4/POWER(1+Inputs!B5,A27+0.5)</f>
        <v>97.557208337296</v>
      </c>
      <c r="J27" s="4" t="n">
        <f aca="false">F27/POWER(1+Inputs!B5,A27)</f>
        <v>0.293122188217434</v>
      </c>
    </row>
    <row r="28" customFormat="false" ht="15" hidden="false" customHeight="false" outlineLevel="0" collapsed="false">
      <c r="A28" s="0" t="n">
        <v>16</v>
      </c>
      <c r="B28" s="0" t="n">
        <f aca="false">Inputs!B8+A28</f>
        <v>51</v>
      </c>
      <c r="C28" s="10" t="n">
        <f aca="false">Inputs!B11/POWER(1+Inputs!B12,A28)</f>
        <v>0.00854918157950167</v>
      </c>
      <c r="D28" s="4" t="n">
        <f aca="false">INDEX(LifeTable!H:H,B28+1)</f>
        <v>0.0037476</v>
      </c>
      <c r="E28" s="4" t="n">
        <f aca="false">D28+C28-D28*C28</f>
        <v>0.0122647426666143</v>
      </c>
      <c r="F28" s="4" t="n">
        <f aca="false">F27*(1-E27)</f>
        <v>0.601331024770993</v>
      </c>
      <c r="G28" s="4" t="n">
        <f aca="false">F28*D28</f>
        <v>0.00225354814843177</v>
      </c>
      <c r="H28" s="4" t="n">
        <f aca="false">F28*C28</f>
        <v>0.00514088812015503</v>
      </c>
      <c r="I28" s="7" t="n">
        <f aca="false">G28*Inputs!B4/POWER(1+Inputs!B5,A28+0.5)</f>
        <v>100.749617690029</v>
      </c>
      <c r="J28" s="4" t="n">
        <f aca="false">F28/POWER(1+Inputs!B5,A28)</f>
        <v>0.275476670978488</v>
      </c>
    </row>
    <row r="29" customFormat="false" ht="15" hidden="false" customHeight="false" outlineLevel="0" collapsed="false">
      <c r="A29" s="0" t="n">
        <v>17</v>
      </c>
      <c r="B29" s="0" t="n">
        <f aca="false">Inputs!B8+A29</f>
        <v>52</v>
      </c>
      <c r="C29" s="10" t="n">
        <f aca="false">Inputs!B11/POWER(1+Inputs!B12,A29)</f>
        <v>0.0074340709386971</v>
      </c>
      <c r="D29" s="4" t="n">
        <f aca="false">INDEX(LifeTable!H:H,B29+1)</f>
        <v>0.0040848</v>
      </c>
      <c r="E29" s="4" t="n">
        <f aca="false">D29+C29-D29*C29</f>
        <v>0.0114885042457267</v>
      </c>
      <c r="F29" s="4" t="n">
        <f aca="false">F28*(1-E28)</f>
        <v>0.593955854494725</v>
      </c>
      <c r="G29" s="4" t="n">
        <f aca="false">F29*D29</f>
        <v>0.00242619087444005</v>
      </c>
      <c r="H29" s="4" t="n">
        <f aca="false">F29*C29</f>
        <v>0.00441550995676824</v>
      </c>
      <c r="I29" s="7" t="n">
        <f aca="false">G29*Inputs!B4/POWER(1+Inputs!B5,A29+0.5)</f>
        <v>103.302832833583</v>
      </c>
      <c r="J29" s="4" t="n">
        <f aca="false">F29/POWER(1+Inputs!B5,A29)</f>
        <v>0.259140971903125</v>
      </c>
    </row>
    <row r="30" customFormat="false" ht="15" hidden="false" customHeight="false" outlineLevel="0" collapsed="false">
      <c r="A30" s="0" t="n">
        <v>18</v>
      </c>
      <c r="B30" s="0" t="n">
        <f aca="false">Inputs!B8+A30</f>
        <v>53</v>
      </c>
      <c r="C30" s="10" t="n">
        <f aca="false">Inputs!B11/POWER(1+Inputs!B12,A30)</f>
        <v>0.00646440951191053</v>
      </c>
      <c r="D30" s="4" t="n">
        <f aca="false">INDEX(LifeTable!H:H,B30+1)</f>
        <v>0.004422</v>
      </c>
      <c r="E30" s="4" t="n">
        <f aca="false">D30+C30-D30*C30</f>
        <v>0.0108578238930489</v>
      </c>
      <c r="F30" s="4" t="n">
        <f aca="false">F29*(1-E29)</f>
        <v>0.587132190138588</v>
      </c>
      <c r="G30" s="4" t="n">
        <f aca="false">F30*D30</f>
        <v>0.00259629854479284</v>
      </c>
      <c r="H30" s="4" t="n">
        <f aca="false">F30*C30</f>
        <v>0.00379546291468075</v>
      </c>
      <c r="I30" s="7" t="n">
        <f aca="false">G30*Inputs!B4/POWER(1+Inputs!B5,A30+0.5)</f>
        <v>105.281629257715</v>
      </c>
      <c r="J30" s="4" t="n">
        <f aca="false">F30/POWER(1+Inputs!B5,A30)</f>
        <v>0.243965552140166</v>
      </c>
    </row>
    <row r="31" customFormat="false" ht="15" hidden="false" customHeight="false" outlineLevel="0" collapsed="false">
      <c r="A31" s="0" t="n">
        <v>19</v>
      </c>
      <c r="B31" s="0" t="n">
        <f aca="false">Inputs!B8+A31</f>
        <v>54</v>
      </c>
      <c r="C31" s="10" t="n">
        <f aca="false">Inputs!B11/POWER(1+Inputs!B12,A31)</f>
        <v>0.00562122566253089</v>
      </c>
      <c r="D31" s="4" t="n">
        <f aca="false">INDEX(LifeTable!H:H,B31+1)</f>
        <v>0.0048952</v>
      </c>
      <c r="E31" s="4" t="n">
        <f aca="false">D31+C31-D31*C31</f>
        <v>0.0104889086386677</v>
      </c>
      <c r="F31" s="4" t="n">
        <f aca="false">F30*(1-E30)</f>
        <v>0.580757212216123</v>
      </c>
      <c r="G31" s="4" t="n">
        <f aca="false">F31*D31</f>
        <v>0.00284292270524037</v>
      </c>
      <c r="H31" s="4" t="n">
        <f aca="false">F31*C31</f>
        <v>0.00326456734500917</v>
      </c>
      <c r="I31" s="7" t="n">
        <f aca="false">G31*Inputs!B4/POWER(1+Inputs!B5,A31+0.5)</f>
        <v>109.792764436289</v>
      </c>
      <c r="J31" s="4" t="n">
        <f aca="false">F31/POWER(1+Inputs!B5,A31)</f>
        <v>0.229825349656245</v>
      </c>
    </row>
    <row r="32" customFormat="false" ht="15" hidden="false" customHeight="false" outlineLevel="0" collapsed="false">
      <c r="A32" s="0" t="n">
        <v>20</v>
      </c>
      <c r="B32" s="0" t="n">
        <f aca="false">Inputs!B8+A32</f>
        <v>55</v>
      </c>
      <c r="C32" s="10" t="n">
        <f aca="false">Inputs!B11/POWER(1+Inputs!B12,A32)</f>
        <v>0.00488802231524425</v>
      </c>
      <c r="D32" s="4" t="n">
        <f aca="false">INDEX(LifeTable!H:H,B32+1)</f>
        <v>0.0053684</v>
      </c>
      <c r="E32" s="4" t="n">
        <f aca="false">D32+C32-D32*C32</f>
        <v>0.0102301814562471</v>
      </c>
      <c r="F32" s="4" t="n">
        <f aca="false">F31*(1-E31)</f>
        <v>0.574665702875941</v>
      </c>
      <c r="G32" s="4" t="n">
        <f aca="false">F32*D32</f>
        <v>0.0030850353593192</v>
      </c>
      <c r="H32" s="4" t="n">
        <f aca="false">F32*C32</f>
        <v>0.00280897877946312</v>
      </c>
      <c r="I32" s="7" t="n">
        <f aca="false">G32*Inputs!B4/POWER(1+Inputs!B5,A32+0.5)</f>
        <v>113.469597714989</v>
      </c>
      <c r="J32" s="4" t="n">
        <f aca="false">F32/POWER(1+Inputs!B5,A32)</f>
        <v>0.216585459581763</v>
      </c>
    </row>
    <row r="33" customFormat="false" ht="15" hidden="false" customHeight="false" outlineLevel="0" collapsed="false">
      <c r="A33" s="0" t="n">
        <v>21</v>
      </c>
      <c r="B33" s="0" t="n">
        <f aca="false">Inputs!B8+A33</f>
        <v>56</v>
      </c>
      <c r="C33" s="10" t="n">
        <f aca="false">Inputs!B11/POWER(1+Inputs!B12,A33)</f>
        <v>0.00425045418716892</v>
      </c>
      <c r="D33" s="4" t="n">
        <f aca="false">INDEX(LifeTable!H:H,B33+1)</f>
        <v>0.0058416</v>
      </c>
      <c r="E33" s="4" t="n">
        <f aca="false">D33+C33-D33*C33</f>
        <v>0.0100672247339892</v>
      </c>
      <c r="F33" s="4" t="n">
        <f aca="false">F32*(1-E32)</f>
        <v>0.568786768458838</v>
      </c>
      <c r="G33" s="4" t="n">
        <f aca="false">F33*D33</f>
        <v>0.00332262478662915</v>
      </c>
      <c r="H33" s="4" t="n">
        <f aca="false">F33*C33</f>
        <v>0.00241760210160215</v>
      </c>
      <c r="I33" s="7" t="n">
        <f aca="false">G33*Inputs!B4/POWER(1+Inputs!B5,A33+0.5)</f>
        <v>116.388848250275</v>
      </c>
      <c r="J33" s="4" t="n">
        <f aca="false">F33/POWER(1+Inputs!B5,A33)</f>
        <v>0.204161667647101</v>
      </c>
    </row>
    <row r="34" customFormat="false" ht="15" hidden="false" customHeight="false" outlineLevel="0" collapsed="false">
      <c r="A34" s="0" t="n">
        <v>22</v>
      </c>
      <c r="B34" s="0" t="n">
        <f aca="false">Inputs!B8+A34</f>
        <v>57</v>
      </c>
      <c r="C34" s="10" t="n">
        <f aca="false">Inputs!B11/POWER(1+Inputs!B12,A34)</f>
        <v>0.00369604711927732</v>
      </c>
      <c r="D34" s="4" t="n">
        <f aca="false">INDEX(LifeTable!H:H,B34+1)</f>
        <v>0.0063148</v>
      </c>
      <c r="E34" s="4" t="n">
        <f aca="false">D34+C34-D34*C34</f>
        <v>0.00998750732092851</v>
      </c>
      <c r="F34" s="4" t="n">
        <f aca="false">F33*(1-E33)</f>
        <v>0.563060664235044</v>
      </c>
      <c r="G34" s="4" t="n">
        <f aca="false">F34*D34</f>
        <v>0.00355561548251145</v>
      </c>
      <c r="H34" s="4" t="n">
        <f aca="false">F34*C34</f>
        <v>0.00208109874602431</v>
      </c>
      <c r="I34" s="7" t="n">
        <f aca="false">G34*Inputs!B4/POWER(1+Inputs!B5,A34+0.5)</f>
        <v>118.619355366475</v>
      </c>
      <c r="J34" s="4" t="n">
        <f aca="false">F34/POWER(1+Inputs!B5,A34)</f>
        <v>0.192482215482697</v>
      </c>
    </row>
    <row r="35" customFormat="false" ht="15" hidden="false" customHeight="false" outlineLevel="0" collapsed="false">
      <c r="A35" s="0" t="n">
        <v>23</v>
      </c>
      <c r="B35" s="0" t="n">
        <f aca="false">Inputs!B8+A35</f>
        <v>58</v>
      </c>
      <c r="C35" s="10" t="n">
        <f aca="false">Inputs!B11/POWER(1+Inputs!B12,A35)</f>
        <v>0.00321395401676289</v>
      </c>
      <c r="D35" s="4" t="n">
        <f aca="false">INDEX(LifeTable!H:H,B35+1)</f>
        <v>0.006788</v>
      </c>
      <c r="E35" s="4" t="n">
        <f aca="false">D35+C35-D35*C35</f>
        <v>0.0099801376968971</v>
      </c>
      <c r="F35" s="4" t="n">
        <f aca="false">F34*(1-E34)</f>
        <v>0.557437091728869</v>
      </c>
      <c r="G35" s="4" t="n">
        <f aca="false">F35*D35</f>
        <v>0.00378388297865557</v>
      </c>
      <c r="H35" s="4" t="n">
        <f aca="false">F35*C35</f>
        <v>0.00179157718005462</v>
      </c>
      <c r="I35" s="7" t="n">
        <f aca="false">G35*Inputs!B4/POWER(1+Inputs!B5,A35+0.5)</f>
        <v>120.223445050167</v>
      </c>
      <c r="J35" s="4" t="n">
        <f aca="false">F35/POWER(1+Inputs!B5,A35)</f>
        <v>0.181485521853729</v>
      </c>
    </row>
    <row r="36" customFormat="false" ht="15" hidden="false" customHeight="false" outlineLevel="0" collapsed="false">
      <c r="A36" s="0" t="n">
        <v>24</v>
      </c>
      <c r="B36" s="0" t="n">
        <f aca="false">Inputs!B8+A36</f>
        <v>59</v>
      </c>
      <c r="C36" s="10" t="n">
        <f aca="false">Inputs!B11/POWER(1+Inputs!B12,A36)</f>
        <v>0.00279474262327208</v>
      </c>
      <c r="D36" s="4" t="n">
        <f aca="false">INDEX(LifeTable!H:H,B36+1)</f>
        <v>0.0075714</v>
      </c>
      <c r="E36" s="4" t="n">
        <f aca="false">D36+C36-D36*C36</f>
        <v>0.0103449825089742</v>
      </c>
      <c r="F36" s="4" t="n">
        <f aca="false">F35*(1-E35)</f>
        <v>0.551873792796057</v>
      </c>
      <c r="G36" s="4" t="n">
        <f aca="false">F36*D36</f>
        <v>0.00417845723477607</v>
      </c>
      <c r="H36" s="4" t="n">
        <f aca="false">F36*C36</f>
        <v>0.00154234521139396</v>
      </c>
      <c r="I36" s="7" t="n">
        <f aca="false">G36*Inputs!B4/POWER(1+Inputs!B5,A36+0.5)</f>
        <v>126.438150488284</v>
      </c>
      <c r="J36" s="4" t="n">
        <f aca="false">F36/POWER(1+Inputs!B5,A36)</f>
        <v>0.171118353672034</v>
      </c>
    </row>
    <row r="37" customFormat="false" ht="15" hidden="false" customHeight="false" outlineLevel="0" collapsed="false">
      <c r="A37" s="0" t="n">
        <v>25</v>
      </c>
      <c r="B37" s="0" t="n">
        <f aca="false">Inputs!B8+A37</f>
        <v>60</v>
      </c>
      <c r="C37" s="10" t="n">
        <f aca="false">Inputs!B11/POWER(1+Inputs!B12,A37)</f>
        <v>0.00243021097675833</v>
      </c>
      <c r="D37" s="4" t="n">
        <f aca="false">INDEX(LifeTable!H:H,B37+1)</f>
        <v>0.0083548</v>
      </c>
      <c r="E37" s="4" t="n">
        <f aca="false">D37+C37-D37*C37</f>
        <v>0.0107647070500897</v>
      </c>
      <c r="F37" s="4" t="n">
        <f aca="false">F36*(1-E36)</f>
        <v>0.546164668062421</v>
      </c>
      <c r="G37" s="4" t="n">
        <f aca="false">F37*D37</f>
        <v>0.00456309656872791</v>
      </c>
      <c r="H37" s="4" t="n">
        <f aca="false">F37*C37</f>
        <v>0.00132729537144286</v>
      </c>
      <c r="I37" s="7" t="n">
        <f aca="false">G37*Inputs!B4/POWER(1+Inputs!B5,A37+0.5)</f>
        <v>131.502053151878</v>
      </c>
      <c r="J37" s="4" t="n">
        <f aca="false">F37/POWER(1+Inputs!B5,A37)</f>
        <v>0.161283940282221</v>
      </c>
    </row>
    <row r="38" customFormat="false" ht="15" hidden="false" customHeight="false" outlineLevel="0" collapsed="false">
      <c r="A38" s="0" t="n">
        <v>26</v>
      </c>
      <c r="B38" s="0" t="n">
        <f aca="false">Inputs!B8+A38</f>
        <v>61</v>
      </c>
      <c r="C38" s="10" t="n">
        <f aca="false">Inputs!B11/POWER(1+Inputs!B12,A38)</f>
        <v>0.00211322693631159</v>
      </c>
      <c r="D38" s="4" t="n">
        <f aca="false">INDEX(LifeTable!H:H,B38+1)</f>
        <v>0.0091382</v>
      </c>
      <c r="E38" s="4" t="n">
        <f aca="false">D38+C38-D38*C38</f>
        <v>0.0112321158459222</v>
      </c>
      <c r="F38" s="4" t="n">
        <f aca="false">F37*(1-E37)</f>
        <v>0.54028536540962</v>
      </c>
      <c r="G38" s="4" t="n">
        <f aca="false">F38*D38</f>
        <v>0.00493723572618618</v>
      </c>
      <c r="H38" s="4" t="n">
        <f aca="false">F38*C38</f>
        <v>0.00114174558747856</v>
      </c>
      <c r="I38" s="7" t="n">
        <f aca="false">G38*Inputs!B4/POWER(1+Inputs!B5,A38+0.5)</f>
        <v>135.50878070655</v>
      </c>
      <c r="J38" s="4" t="n">
        <f aca="false">F38/POWER(1+Inputs!B5,A38)</f>
        <v>0.151950253250665</v>
      </c>
    </row>
    <row r="39" customFormat="false" ht="15" hidden="false" customHeight="false" outlineLevel="0" collapsed="false">
      <c r="A39" s="0" t="n">
        <v>27</v>
      </c>
      <c r="B39" s="0" t="n">
        <f aca="false">Inputs!B8+A39</f>
        <v>62</v>
      </c>
      <c r="C39" s="10" t="n">
        <f aca="false">Inputs!B11/POWER(1+Inputs!B12,A39)</f>
        <v>0.00183758864027095</v>
      </c>
      <c r="D39" s="4" t="n">
        <f aca="false">INDEX(LifeTable!H:H,B39+1)</f>
        <v>0.0099216</v>
      </c>
      <c r="E39" s="4" t="n">
        <f aca="false">D39+C39-D39*C39</f>
        <v>0.0117409568208176</v>
      </c>
      <c r="F39" s="4" t="n">
        <f aca="false">F38*(1-E38)</f>
        <v>0.534216817595482</v>
      </c>
      <c r="G39" s="4" t="n">
        <f aca="false">F39*D39</f>
        <v>0.00530028557745534</v>
      </c>
      <c r="H39" s="4" t="n">
        <f aca="false">F39*C39</f>
        <v>0.000981670755455155</v>
      </c>
      <c r="I39" s="7" t="n">
        <f aca="false">G39*Inputs!B4/POWER(1+Inputs!B5,A39+0.5)</f>
        <v>138.545857647601</v>
      </c>
      <c r="J39" s="4" t="n">
        <f aca="false">F39/POWER(1+Inputs!B5,A39)</f>
        <v>0.143089076574606</v>
      </c>
    </row>
    <row r="40" customFormat="false" ht="15" hidden="false" customHeight="false" outlineLevel="0" collapsed="false">
      <c r="A40" s="0" t="n">
        <v>28</v>
      </c>
      <c r="B40" s="0" t="n">
        <f aca="false">Inputs!B8+A40</f>
        <v>63</v>
      </c>
      <c r="C40" s="10" t="n">
        <f aca="false">Inputs!B11/POWER(1+Inputs!B12,A40)</f>
        <v>0.001597903165453</v>
      </c>
      <c r="D40" s="4" t="n">
        <f aca="false">INDEX(LifeTable!H:H,B40+1)</f>
        <v>0.010705</v>
      </c>
      <c r="E40" s="4" t="n">
        <f aca="false">D40+C40-D40*C40</f>
        <v>0.0122857976120668</v>
      </c>
      <c r="F40" s="4" t="n">
        <f aca="false">F39*(1-E39)</f>
        <v>0.527944601007139</v>
      </c>
      <c r="G40" s="4" t="n">
        <f aca="false">F40*D40</f>
        <v>0.00565164695378142</v>
      </c>
      <c r="H40" s="4" t="n">
        <f aca="false">F40*C40</f>
        <v>0.000843604349133127</v>
      </c>
      <c r="I40" s="7" t="n">
        <f aca="false">G40*Inputs!B4/POWER(1+Inputs!B5,A40+0.5)</f>
        <v>140.695433228591</v>
      </c>
      <c r="J40" s="4" t="n">
        <f aca="false">F40/POWER(1+Inputs!B5,A40)</f>
        <v>0.134675308480965</v>
      </c>
    </row>
    <row r="41" customFormat="false" ht="15" hidden="false" customHeight="false" outlineLevel="0" collapsed="false">
      <c r="A41" s="0" t="n">
        <v>29</v>
      </c>
      <c r="B41" s="0" t="n">
        <f aca="false">Inputs!B8+A41</f>
        <v>64</v>
      </c>
      <c r="C41" s="10" t="n">
        <f aca="false">Inputs!B11/POWER(1+Inputs!B12,A41)</f>
        <v>0.00138948101343739</v>
      </c>
      <c r="D41" s="4" t="n">
        <f aca="false">INDEX(LifeTable!H:H,B41+1)</f>
        <v>0.0119542</v>
      </c>
      <c r="E41" s="4" t="n">
        <f aca="false">D41+C41-D41*C41</f>
        <v>0.0133270708795066</v>
      </c>
      <c r="F41" s="4" t="n">
        <f aca="false">F40*(1-E40)</f>
        <v>0.521458380488782</v>
      </c>
      <c r="G41" s="4" t="n">
        <f aca="false">F41*D41</f>
        <v>0.006233617772039</v>
      </c>
      <c r="H41" s="4" t="n">
        <f aca="false">F41*C41</f>
        <v>0.000724556518986972</v>
      </c>
      <c r="I41" s="7" t="n">
        <f aca="false">G41*Inputs!B4/POWER(1+Inputs!B5,A41+0.5)</f>
        <v>147.793674370005</v>
      </c>
      <c r="J41" s="4" t="n">
        <f aca="false">F41/POWER(1+Inputs!B5,A41)</f>
        <v>0.126686395140595</v>
      </c>
    </row>
    <row r="42" customFormat="false" ht="15" hidden="false" customHeight="false" outlineLevel="0" collapsed="false">
      <c r="A42" s="0" t="n">
        <v>30</v>
      </c>
      <c r="B42" s="0" t="n">
        <f aca="false">Inputs!B8+A42</f>
        <v>65</v>
      </c>
      <c r="C42" s="10" t="n">
        <f aca="false">Inputs!B11/POWER(1+Inputs!B12,A42)</f>
        <v>0.00120824435951077</v>
      </c>
      <c r="D42" s="4" t="n">
        <f aca="false">INDEX(LifeTable!H:H,B42+1)</f>
        <v>0.0132034</v>
      </c>
      <c r="E42" s="4" t="n">
        <f aca="false">D42+C42-D42*C42</f>
        <v>0.0143956914259344</v>
      </c>
      <c r="F42" s="4" t="n">
        <f aca="false">F41*(1-E41)</f>
        <v>0.514508867691295</v>
      </c>
      <c r="G42" s="4" t="n">
        <f aca="false">F42*D42</f>
        <v>0.00679326638367525</v>
      </c>
      <c r="H42" s="4" t="n">
        <f aca="false">F42*C42</f>
        <v>0.000621652437306282</v>
      </c>
      <c r="I42" s="7" t="n">
        <f aca="false">G42*Inputs!B4/POWER(1+Inputs!B5,A42+0.5)</f>
        <v>153.392817023767</v>
      </c>
      <c r="J42" s="4" t="n">
        <v>0</v>
      </c>
    </row>
    <row r="50" customFormat="false" ht="15" hidden="false" customHeight="false" outlineLevel="0" collapsed="false">
      <c r="A50" s="11" t="s">
        <v>23</v>
      </c>
    </row>
    <row r="52" customFormat="false" ht="15" hidden="false" customHeight="false" outlineLevel="0" collapsed="false">
      <c r="A52" s="0" t="s">
        <v>24</v>
      </c>
      <c r="H52" s="7" t="n">
        <f aca="false">SUM(I12:I42)/(1-SUM(H12:H42))</f>
        <v>5636.2729053951</v>
      </c>
    </row>
    <row r="54" customFormat="false" ht="15" hidden="false" customHeight="false" outlineLevel="0" collapsed="false">
      <c r="A54" s="0" t="s">
        <v>25</v>
      </c>
      <c r="H54" s="7" t="n">
        <f aca="false">SUM(I12:I42)</f>
        <v>3324.3329645857</v>
      </c>
    </row>
    <row r="56" customFormat="false" ht="15" hidden="false" customHeight="false" outlineLevel="0" collapsed="false">
      <c r="A56" s="0" t="s">
        <v>26</v>
      </c>
      <c r="H56" s="12" t="n">
        <f aca="false">SUM(J12:J41)</f>
        <v>11.6100100011157</v>
      </c>
    </row>
    <row r="58" customFormat="false" ht="15" hidden="false" customHeight="false" outlineLevel="0" collapsed="false">
      <c r="A58" s="0" t="s">
        <v>27</v>
      </c>
      <c r="H58" s="7" t="n">
        <f aca="false">H54/H56</f>
        <v>286.333342026943</v>
      </c>
    </row>
    <row r="60" customFormat="false" ht="15" hidden="false" customHeight="false" outlineLevel="0" collapsed="false">
      <c r="H60" s="7" t="n">
        <f aca="false">H52</f>
        <v>5636.2729053951</v>
      </c>
    </row>
    <row r="62" customFormat="false" ht="15" hidden="false" customHeight="false" outlineLevel="0" collapsed="false">
      <c r="H62" s="7" t="n">
        <f aca="false">H54</f>
        <v>3324.3329645857</v>
      </c>
    </row>
    <row r="64" customFormat="false" ht="15" hidden="false" customHeight="false" outlineLevel="0" collapsed="false">
      <c r="H64" s="7" t="n">
        <f aca="false">H58</f>
        <v>286.333342026943</v>
      </c>
    </row>
    <row r="68" customFormat="false" ht="15" hidden="false" customHeight="false" outlineLevel="0" collapsed="false">
      <c r="A68" s="9" t="s">
        <v>28</v>
      </c>
    </row>
    <row r="70" customFormat="false" ht="15" hidden="false" customHeight="false" outlineLevel="0" collapsed="false">
      <c r="A70" s="2" t="s">
        <v>15</v>
      </c>
      <c r="B70" s="2" t="s">
        <v>1</v>
      </c>
      <c r="C70" s="2" t="s">
        <v>29</v>
      </c>
      <c r="D70" s="2" t="s">
        <v>30</v>
      </c>
      <c r="E70" s="2" t="s">
        <v>31</v>
      </c>
    </row>
    <row r="71" customFormat="false" ht="15" hidden="false" customHeight="false" outlineLevel="0" collapsed="false">
      <c r="A71" s="0" t="n">
        <v>0</v>
      </c>
      <c r="B71" s="0" t="n">
        <f aca="false">Inputs!B8+A71</f>
        <v>35</v>
      </c>
      <c r="C71" s="7" t="n">
        <f aca="false">SUM(I12:I42)/F12</f>
        <v>3324.3329645857</v>
      </c>
      <c r="D71" s="7" t="n">
        <f aca="false">SUM(J12:J41)*$H$58/F12</f>
        <v>3324.3329645857</v>
      </c>
      <c r="E71" s="7" t="n">
        <f aca="false">C71-D71</f>
        <v>0</v>
      </c>
    </row>
    <row r="72" customFormat="false" ht="15" hidden="false" customHeight="false" outlineLevel="0" collapsed="false">
      <c r="A72" s="0" t="n">
        <v>1</v>
      </c>
      <c r="B72" s="0" t="n">
        <f aca="false">Inputs!B8+A72</f>
        <v>36</v>
      </c>
      <c r="C72" s="7" t="n">
        <f aca="false">SUM(I13:I42)/F13</f>
        <v>3215.08455402092</v>
      </c>
      <c r="D72" s="7" t="n">
        <f aca="false">SUM(J13:J41)*$H$58/F13</f>
        <v>3041.52048667413</v>
      </c>
      <c r="E72" s="7" t="n">
        <f aca="false">C72-D72</f>
        <v>173.564067346781</v>
      </c>
    </row>
    <row r="73" customFormat="false" ht="15" hidden="false" customHeight="false" outlineLevel="0" collapsed="false">
      <c r="A73" s="0" t="n">
        <v>2</v>
      </c>
      <c r="B73" s="0" t="n">
        <f aca="false">Inputs!B8+A73</f>
        <v>37</v>
      </c>
      <c r="C73" s="7" t="n">
        <f aca="false">SUM(I14:I42)/F14</f>
        <v>3340.43333396122</v>
      </c>
      <c r="D73" s="7" t="n">
        <f aca="false">SUM(J14:J41)*$H$58/F14</f>
        <v>2979.38644058523</v>
      </c>
      <c r="E73" s="7" t="n">
        <f aca="false">C73-D73</f>
        <v>361.046893375998</v>
      </c>
    </row>
    <row r="74" customFormat="false" ht="15" hidden="false" customHeight="false" outlineLevel="0" collapsed="false">
      <c r="A74" s="0" t="n">
        <v>3</v>
      </c>
      <c r="B74" s="0" t="n">
        <f aca="false">Inputs!B8+A74</f>
        <v>38</v>
      </c>
      <c r="C74" s="7" t="n">
        <f aca="false">SUM(I15:I42)/F15</f>
        <v>3444.29768177803</v>
      </c>
      <c r="D74" s="7" t="n">
        <f aca="false">SUM(J15:J41)*$H$58/F15</f>
        <v>2898.33447088876</v>
      </c>
      <c r="E74" s="7" t="n">
        <f aca="false">C74-D74</f>
        <v>545.963210889267</v>
      </c>
    </row>
    <row r="75" customFormat="false" ht="15" hidden="false" customHeight="false" outlineLevel="0" collapsed="false">
      <c r="A75" s="0" t="n">
        <v>4</v>
      </c>
      <c r="B75" s="0" t="n">
        <f aca="false">Inputs!B8+A75</f>
        <v>39</v>
      </c>
      <c r="C75" s="7" t="n">
        <f aca="false">SUM(I16:I42)/F16</f>
        <v>3527.94404929432</v>
      </c>
      <c r="D75" s="7" t="n">
        <f aca="false">SUM(J16:J41)*$H$58/F16</f>
        <v>2801.70403741365</v>
      </c>
      <c r="E75" s="7" t="n">
        <f aca="false">C75-D75</f>
        <v>726.240011880668</v>
      </c>
    </row>
    <row r="76" customFormat="false" ht="15" hidden="false" customHeight="false" outlineLevel="0" collapsed="false">
      <c r="A76" s="0" t="n">
        <v>5</v>
      </c>
      <c r="B76" s="0" t="n">
        <f aca="false">Inputs!B8+A76</f>
        <v>40</v>
      </c>
      <c r="C76" s="7" t="n">
        <f aca="false">SUM(I17:I42)/F17</f>
        <v>3588.1151052592</v>
      </c>
      <c r="D76" s="7" t="n">
        <f aca="false">SUM(J17:J41)*$H$58/F17</f>
        <v>2692.78051138872</v>
      </c>
      <c r="E76" s="7" t="n">
        <f aca="false">C76-D76</f>
        <v>895.334593870482</v>
      </c>
    </row>
    <row r="77" customFormat="false" ht="15" hidden="false" customHeight="false" outlineLevel="0" collapsed="false">
      <c r="A77" s="0" t="n">
        <v>6</v>
      </c>
      <c r="B77" s="0" t="n">
        <f aca="false">Inputs!B8+A77</f>
        <v>41</v>
      </c>
      <c r="C77" s="7" t="n">
        <f aca="false">SUM(I18:I42)/F18</f>
        <v>3626.85308359487</v>
      </c>
      <c r="D77" s="7" t="n">
        <f aca="false">SUM(J18:J41)*$H$58/F18</f>
        <v>2574.39938890186</v>
      </c>
      <c r="E77" s="7" t="n">
        <f aca="false">C77-D77</f>
        <v>1052.45369469301</v>
      </c>
    </row>
    <row r="78" customFormat="false" ht="15" hidden="false" customHeight="false" outlineLevel="0" collapsed="false">
      <c r="A78" s="0" t="n">
        <v>7</v>
      </c>
      <c r="B78" s="0" t="n">
        <f aca="false">Inputs!B8+A78</f>
        <v>42</v>
      </c>
      <c r="C78" s="7" t="n">
        <f aca="false">SUM(I19:I42)/F19</f>
        <v>3646.2933909696</v>
      </c>
      <c r="D78" s="7" t="n">
        <f aca="false">SUM(J19:J41)*$H$58/F19</f>
        <v>2449.0765525824</v>
      </c>
      <c r="E78" s="7" t="n">
        <f aca="false">C78-D78</f>
        <v>1197.21683838721</v>
      </c>
    </row>
    <row r="79" customFormat="false" ht="15" hidden="false" customHeight="false" outlineLevel="0" collapsed="false">
      <c r="A79" s="0" t="n">
        <v>8</v>
      </c>
      <c r="B79" s="0" t="n">
        <f aca="false">Inputs!B8+A79</f>
        <v>43</v>
      </c>
      <c r="C79" s="7" t="n">
        <f aca="false">SUM(I20:I42)/F20</f>
        <v>3648.5719505492</v>
      </c>
      <c r="D79" s="7" t="n">
        <f aca="false">SUM(J20:J41)*$H$58/F20</f>
        <v>2319.00079255509</v>
      </c>
      <c r="E79" s="7" t="n">
        <f aca="false">C79-D79</f>
        <v>1329.57115799412</v>
      </c>
    </row>
    <row r="80" customFormat="false" ht="15" hidden="false" customHeight="false" outlineLevel="0" collapsed="false">
      <c r="A80" s="0" t="n">
        <v>9</v>
      </c>
      <c r="B80" s="0" t="n">
        <f aca="false">Inputs!B8+A80</f>
        <v>44</v>
      </c>
      <c r="C80" s="7" t="n">
        <f aca="false">SUM(I21:I42)/F21</f>
        <v>3635.75898153178</v>
      </c>
      <c r="D80" s="7" t="n">
        <f aca="false">SUM(J21:J41)*$H$58/F21</f>
        <v>2186.0432654549</v>
      </c>
      <c r="E80" s="7" t="n">
        <f aca="false">C80-D80</f>
        <v>1449.71571607688</v>
      </c>
    </row>
    <row r="81" customFormat="false" ht="15" hidden="false" customHeight="false" outlineLevel="0" collapsed="false">
      <c r="A81" s="0" t="n">
        <v>10</v>
      </c>
      <c r="B81" s="0" t="n">
        <f aca="false">Inputs!B8+A81</f>
        <v>45</v>
      </c>
      <c r="C81" s="7" t="n">
        <f aca="false">SUM(I22:I42)/F22</f>
        <v>3603.2029427806</v>
      </c>
      <c r="D81" s="7" t="n">
        <f aca="false">SUM(J22:J41)*$H$58/F22</f>
        <v>2052.00107091601</v>
      </c>
      <c r="E81" s="7" t="n">
        <f aca="false">C81-D81</f>
        <v>1551.20187186458</v>
      </c>
    </row>
    <row r="82" customFormat="false" ht="15" hidden="false" customHeight="false" outlineLevel="0" collapsed="false">
      <c r="A82" s="0" t="n">
        <v>11</v>
      </c>
      <c r="B82" s="0" t="n">
        <f aca="false">Inputs!B8+A82</f>
        <v>46</v>
      </c>
      <c r="C82" s="7" t="n">
        <f aca="false">SUM(I23:I42)/F23</f>
        <v>3553.27483735116</v>
      </c>
      <c r="D82" s="7" t="n">
        <f aca="false">SUM(J23:J41)*$H$58/F23</f>
        <v>1918.15316043085</v>
      </c>
      <c r="E82" s="7" t="n">
        <f aca="false">C82-D82</f>
        <v>1635.12167692031</v>
      </c>
    </row>
    <row r="83" customFormat="false" ht="15" hidden="false" customHeight="false" outlineLevel="0" collapsed="false">
      <c r="A83" s="0" t="n">
        <v>12</v>
      </c>
      <c r="B83" s="0" t="n">
        <f aca="false">Inputs!B8+A83</f>
        <v>47</v>
      </c>
      <c r="C83" s="7" t="n">
        <f aca="false">SUM(I24:I42)/F24</f>
        <v>3488.18917623843</v>
      </c>
      <c r="D83" s="7" t="n">
        <f aca="false">SUM(J24:J41)*$H$58/F24</f>
        <v>1785.53535222021</v>
      </c>
      <c r="E83" s="7" t="n">
        <f aca="false">C83-D83</f>
        <v>1702.65382401822</v>
      </c>
    </row>
    <row r="84" customFormat="false" ht="15" hidden="false" customHeight="false" outlineLevel="0" collapsed="false">
      <c r="A84" s="0" t="n">
        <v>13</v>
      </c>
      <c r="B84" s="0" t="n">
        <f aca="false">Inputs!B8+A84</f>
        <v>48</v>
      </c>
      <c r="C84" s="7" t="n">
        <f aca="false">SUM(I25:I42)/F25</f>
        <v>3409.98691485636</v>
      </c>
      <c r="D84" s="7" t="n">
        <f aca="false">SUM(J25:J41)*$H$58/F25</f>
        <v>1654.97130159521</v>
      </c>
      <c r="E84" s="7" t="n">
        <f aca="false">C84-D84</f>
        <v>1755.01561326115</v>
      </c>
    </row>
    <row r="85" customFormat="false" ht="15" hidden="false" customHeight="false" outlineLevel="0" collapsed="false">
      <c r="A85" s="0" t="n">
        <v>14</v>
      </c>
      <c r="B85" s="0" t="n">
        <f aca="false">Inputs!B8+A85</f>
        <v>49</v>
      </c>
      <c r="C85" s="7" t="n">
        <f aca="false">SUM(I26:I42)/F26</f>
        <v>3320.52893942115</v>
      </c>
      <c r="D85" s="7" t="n">
        <f aca="false">SUM(J26:J41)*$H$58/F26</f>
        <v>1527.10218703376</v>
      </c>
      <c r="E85" s="7" t="n">
        <f aca="false">C85-D85</f>
        <v>1793.42675238739</v>
      </c>
    </row>
    <row r="86" customFormat="false" ht="15" hidden="false" customHeight="false" outlineLevel="0" collapsed="false">
      <c r="A86" s="0" t="n">
        <v>15</v>
      </c>
      <c r="B86" s="0" t="n">
        <f aca="false">Inputs!B8+A86</f>
        <v>50</v>
      </c>
      <c r="C86" s="7" t="n">
        <f aca="false">SUM(I27:I42)/F27</f>
        <v>3215.1730270012</v>
      </c>
      <c r="D86" s="7" t="n">
        <f aca="false">SUM(J27:J41)*$H$58/F27</f>
        <v>1402.60439609923</v>
      </c>
      <c r="E86" s="7" t="n">
        <f aca="false">C86-D86</f>
        <v>1812.56863090197</v>
      </c>
    </row>
    <row r="87" customFormat="false" ht="15" hidden="false" customHeight="false" outlineLevel="0" collapsed="false">
      <c r="A87" s="0" t="n">
        <v>16</v>
      </c>
      <c r="B87" s="0" t="n">
        <f aca="false">Inputs!B8+A87</f>
        <v>51</v>
      </c>
      <c r="C87" s="7" t="n">
        <f aca="false">SUM(I28:I42)/F28</f>
        <v>3095.97339988436</v>
      </c>
      <c r="D87" s="7" t="n">
        <f aca="false">SUM(J28:J41)*$H$58/F28</f>
        <v>1281.80377735976</v>
      </c>
      <c r="E87" s="7" t="n">
        <f aca="false">C87-D87</f>
        <v>1814.1696225246</v>
      </c>
    </row>
    <row r="88" customFormat="false" ht="15" hidden="false" customHeight="false" outlineLevel="0" collapsed="false">
      <c r="A88" s="0" t="n">
        <v>17</v>
      </c>
      <c r="B88" s="0" t="n">
        <f aca="false">Inputs!B8+A88</f>
        <v>52</v>
      </c>
      <c r="C88" s="7" t="n">
        <f aca="false">SUM(I29:I42)/F29</f>
        <v>2964.79145074545</v>
      </c>
      <c r="D88" s="7" t="n">
        <f aca="false">SUM(J29:J41)*$H$58/F29</f>
        <v>1164.91860111717</v>
      </c>
      <c r="E88" s="7" t="n">
        <f aca="false">C88-D88</f>
        <v>1799.87284962828</v>
      </c>
    </row>
    <row r="89" customFormat="false" ht="15" hidden="false" customHeight="false" outlineLevel="0" collapsed="false">
      <c r="A89" s="0" t="n">
        <v>18</v>
      </c>
      <c r="B89" s="0" t="n">
        <f aca="false">Inputs!B8+A89</f>
        <v>53</v>
      </c>
      <c r="C89" s="7" t="n">
        <f aca="false">SUM(I30:I42)/F30</f>
        <v>2823.30356695535</v>
      </c>
      <c r="D89" s="7" t="n">
        <f aca="false">SUM(J30:J41)*$H$58/F30</f>
        <v>1052.07912796675</v>
      </c>
      <c r="E89" s="7" t="n">
        <f aca="false">C89-D89</f>
        <v>1771.2244389886</v>
      </c>
    </row>
    <row r="90" customFormat="false" ht="15" hidden="false" customHeight="false" outlineLevel="0" collapsed="false">
      <c r="A90" s="0" t="n">
        <v>19</v>
      </c>
      <c r="B90" s="0" t="n">
        <f aca="false">Inputs!B8+A90</f>
        <v>54</v>
      </c>
      <c r="C90" s="7" t="n">
        <f aca="false">SUM(I31:I42)/F31</f>
        <v>2673.01162134715</v>
      </c>
      <c r="D90" s="7" t="n">
        <f aca="false">SUM(J31:J41)*$H$58/F31</f>
        <v>943.344377296505</v>
      </c>
      <c r="E90" s="7" t="n">
        <f aca="false">C90-D90</f>
        <v>1729.66724405065</v>
      </c>
    </row>
    <row r="91" customFormat="false" ht="15" hidden="false" customHeight="false" outlineLevel="0" collapsed="false">
      <c r="A91" s="0" t="n">
        <v>20</v>
      </c>
      <c r="B91" s="0" t="n">
        <f aca="false">Inputs!B8+A91</f>
        <v>55</v>
      </c>
      <c r="C91" s="7" t="n">
        <f aca="false">SUM(I32:I42)/F32</f>
        <v>2510.29077562683</v>
      </c>
      <c r="D91" s="7" t="n">
        <f aca="false">SUM(J32:J41)*$H$58/F32</f>
        <v>838.830972261719</v>
      </c>
      <c r="E91" s="7" t="n">
        <f aca="false">C91-D91</f>
        <v>1671.45980336511</v>
      </c>
    </row>
    <row r="92" customFormat="false" ht="15" hidden="false" customHeight="false" outlineLevel="0" collapsed="false">
      <c r="A92" s="0" t="n">
        <v>21</v>
      </c>
      <c r="B92" s="0" t="n">
        <f aca="false">Inputs!B8+A92</f>
        <v>56</v>
      </c>
      <c r="C92" s="7" t="n">
        <f aca="false">SUM(I33:I42)/F33</f>
        <v>2336.74285160481</v>
      </c>
      <c r="D92" s="7" t="n">
        <f aca="false">SUM(J33:J41)*$H$58/F33</f>
        <v>738.469625322866</v>
      </c>
      <c r="E92" s="7" t="n">
        <f aca="false">C92-D92</f>
        <v>1598.27322628195</v>
      </c>
    </row>
    <row r="93" customFormat="false" ht="15" hidden="false" customHeight="false" outlineLevel="0" collapsed="false">
      <c r="A93" s="0" t="n">
        <v>22</v>
      </c>
      <c r="B93" s="0" t="n">
        <f aca="false">Inputs!B8+A93</f>
        <v>57</v>
      </c>
      <c r="C93" s="7" t="n">
        <f aca="false">SUM(I34:I42)/F34</f>
        <v>2153.79912692157</v>
      </c>
      <c r="D93" s="7" t="n">
        <f aca="false">SUM(J34:J41)*$H$58/F34</f>
        <v>642.157199300072</v>
      </c>
      <c r="E93" s="7" t="n">
        <f aca="false">C93-D93</f>
        <v>1511.6419276215</v>
      </c>
    </row>
    <row r="94" customFormat="false" ht="15" hidden="false" customHeight="false" outlineLevel="0" collapsed="false">
      <c r="A94" s="0" t="n">
        <v>23</v>
      </c>
      <c r="B94" s="0" t="n">
        <f aca="false">Inputs!B8+A94</f>
        <v>58</v>
      </c>
      <c r="C94" s="7" t="n">
        <f aca="false">SUM(I35:I42)/F35</f>
        <v>1962.73306513123</v>
      </c>
      <c r="D94" s="7" t="n">
        <f aca="false">SUM(J35:J41)*$H$58/F35</f>
        <v>549.764964851605</v>
      </c>
      <c r="E94" s="7" t="n">
        <f aca="false">C94-D94</f>
        <v>1412.96810027963</v>
      </c>
    </row>
    <row r="95" customFormat="false" ht="15" hidden="false" customHeight="false" outlineLevel="0" collapsed="false">
      <c r="A95" s="0" t="n">
        <v>24</v>
      </c>
      <c r="B95" s="0" t="n">
        <f aca="false">Inputs!B8+A95</f>
        <v>59</v>
      </c>
      <c r="C95" s="7" t="n">
        <f aca="false">SUM(I36:I42)/F36</f>
        <v>1764.672972932</v>
      </c>
      <c r="D95" s="7" t="n">
        <f aca="false">SUM(J36:J41)*$H$58/F36</f>
        <v>461.145338773983</v>
      </c>
      <c r="E95" s="7" t="n">
        <f aca="false">C95-D95</f>
        <v>1303.52763415801</v>
      </c>
    </row>
    <row r="96" customFormat="false" ht="15" hidden="false" customHeight="false" outlineLevel="0" collapsed="false">
      <c r="A96" s="0" t="n">
        <v>25</v>
      </c>
      <c r="B96" s="0" t="n">
        <f aca="false">Inputs!B8+A96</f>
        <v>60</v>
      </c>
      <c r="C96" s="7" t="n">
        <f aca="false">SUM(I37:I42)/F37</f>
        <v>1551.61742544565</v>
      </c>
      <c r="D96" s="7" t="n">
        <f aca="false">SUM(J37:J41)*$H$58/F37</f>
        <v>376.254908211808</v>
      </c>
      <c r="E96" s="7" t="n">
        <f aca="false">C96-D96</f>
        <v>1175.36251723384</v>
      </c>
    </row>
    <row r="97" customFormat="false" ht="15" hidden="false" customHeight="false" outlineLevel="0" collapsed="false">
      <c r="A97" s="0" t="n">
        <v>26</v>
      </c>
      <c r="B97" s="0" t="n">
        <f aca="false">Inputs!B8+A97</f>
        <v>61</v>
      </c>
      <c r="C97" s="7" t="n">
        <f aca="false">SUM(I38:I42)/F38</f>
        <v>1325.1081906202</v>
      </c>
      <c r="D97" s="7" t="n">
        <f aca="false">SUM(J38:J41)*$H$58/F38</f>
        <v>294.874112115345</v>
      </c>
      <c r="E97" s="7" t="n">
        <f aca="false">C97-D97</f>
        <v>1030.23407850485</v>
      </c>
    </row>
    <row r="98" customFormat="false" ht="15" hidden="false" customHeight="false" outlineLevel="0" collapsed="false">
      <c r="A98" s="0" t="n">
        <v>27</v>
      </c>
      <c r="B98" s="0" t="n">
        <f aca="false">Inputs!B8+A98</f>
        <v>62</v>
      </c>
      <c r="C98" s="7" t="n">
        <f aca="false">SUM(I39:I42)/F39</f>
        <v>1086.50226490899</v>
      </c>
      <c r="D98" s="7" t="n">
        <f aca="false">SUM(J39:J41)*$H$58/F39</f>
        <v>216.780415300712</v>
      </c>
      <c r="E98" s="7" t="n">
        <f aca="false">C98-D98</f>
        <v>869.721849608278</v>
      </c>
    </row>
    <row r="99" customFormat="false" ht="15" hidden="false" customHeight="false" outlineLevel="0" collapsed="false">
      <c r="A99" s="0" t="n">
        <v>28</v>
      </c>
      <c r="B99" s="0" t="n">
        <f aca="false">Inputs!B8+A99</f>
        <v>63</v>
      </c>
      <c r="C99" s="7" t="n">
        <f aca="false">SUM(I40:I42)/F40</f>
        <v>836.985402974862</v>
      </c>
      <c r="D99" s="7" t="n">
        <f aca="false">SUM(J40:J41)*$H$58/F40</f>
        <v>141.750800998919</v>
      </c>
      <c r="E99" s="7" t="n">
        <f aca="false">C99-D99</f>
        <v>695.234601975942</v>
      </c>
    </row>
    <row r="100" customFormat="false" ht="15" hidden="false" customHeight="false" outlineLevel="0" collapsed="false">
      <c r="A100" s="0" t="n">
        <v>29</v>
      </c>
      <c r="B100" s="0" t="n">
        <f aca="false">Inputs!B8+A100</f>
        <v>64</v>
      </c>
      <c r="C100" s="7" t="n">
        <f aca="false">SUM(I41:I42)/F41</f>
        <v>577.584909291243</v>
      </c>
      <c r="D100" s="7" t="n">
        <f aca="false">SUM(J41:J41)*$H$58/F41</f>
        <v>69.5636320504642</v>
      </c>
      <c r="E100" s="7" t="n">
        <f aca="false">C100-D100</f>
        <v>508.021277240779</v>
      </c>
    </row>
    <row r="101" customFormat="false" ht="15" hidden="false" customHeight="false" outlineLevel="0" collapsed="false">
      <c r="A101" s="0" t="n">
        <v>30</v>
      </c>
      <c r="B101" s="0" t="n">
        <f aca="false">Inputs!B8+A101</f>
        <v>65</v>
      </c>
      <c r="C101" s="7" t="n">
        <v>0</v>
      </c>
      <c r="D101" s="7" t="n">
        <v>0</v>
      </c>
      <c r="E101" s="7" t="n">
        <f aca="false">C101-D101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8"/>
    <col collapsed="false" customWidth="true" hidden="false" outlineLevel="0" max="3" min="3" style="0" width="40"/>
  </cols>
  <sheetData>
    <row r="1" customFormat="false" ht="19.7" hidden="false" customHeight="false" outlineLevel="0" collapsed="false">
      <c r="A1" s="6" t="s">
        <v>32</v>
      </c>
    </row>
    <row r="3" customFormat="false" ht="15" hidden="false" customHeight="false" outlineLevel="0" collapsed="false">
      <c r="A3" s="2" t="s">
        <v>33</v>
      </c>
      <c r="B3" s="2" t="s">
        <v>34</v>
      </c>
      <c r="C3" s="2" t="s">
        <v>35</v>
      </c>
    </row>
    <row r="4" customFormat="false" ht="15" hidden="false" customHeight="false" outlineLevel="0" collapsed="false">
      <c r="A4" s="0" t="s">
        <v>36</v>
      </c>
      <c r="B4" s="13" t="n">
        <v>100000</v>
      </c>
      <c r="C4" s="14" t="s">
        <v>37</v>
      </c>
    </row>
    <row r="5" customFormat="false" ht="15" hidden="false" customHeight="false" outlineLevel="0" collapsed="false">
      <c r="A5" s="0" t="s">
        <v>38</v>
      </c>
      <c r="B5" s="15" t="n">
        <v>0.05</v>
      </c>
      <c r="C5" s="14" t="s">
        <v>39</v>
      </c>
    </row>
    <row r="6" customFormat="false" ht="15" hidden="false" customHeight="false" outlineLevel="0" collapsed="false">
      <c r="A6" s="0" t="s">
        <v>40</v>
      </c>
      <c r="B6" s="16" t="n">
        <v>30</v>
      </c>
      <c r="C6" s="14" t="s">
        <v>41</v>
      </c>
    </row>
    <row r="7" customFormat="false" ht="15" hidden="false" customHeight="false" outlineLevel="0" collapsed="false">
      <c r="A7" s="0" t="s">
        <v>42</v>
      </c>
      <c r="B7" s="17" t="n">
        <v>1</v>
      </c>
      <c r="C7" s="14" t="s">
        <v>43</v>
      </c>
    </row>
    <row r="8" customFormat="false" ht="15" hidden="false" customHeight="false" outlineLevel="0" collapsed="false">
      <c r="A8" s="0" t="s">
        <v>44</v>
      </c>
      <c r="B8" s="16" t="n">
        <v>35</v>
      </c>
      <c r="C8" s="14" t="s">
        <v>45</v>
      </c>
    </row>
    <row r="10" customFormat="false" ht="15" hidden="false" customHeight="false" outlineLevel="0" collapsed="false">
      <c r="A10" s="18" t="s">
        <v>46</v>
      </c>
    </row>
    <row r="11" customFormat="false" ht="15" hidden="false" customHeight="false" outlineLevel="0" collapsed="false">
      <c r="A11" s="0" t="s">
        <v>47</v>
      </c>
      <c r="B11" s="19" t="n">
        <v>0.08</v>
      </c>
      <c r="C11" s="14" t="s">
        <v>48</v>
      </c>
    </row>
    <row r="12" customFormat="false" ht="15" hidden="false" customHeight="false" outlineLevel="0" collapsed="false">
      <c r="A12" s="0" t="s">
        <v>49</v>
      </c>
      <c r="B12" s="19" t="n">
        <v>0.15</v>
      </c>
      <c r="C12" s="14" t="s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2025-09-13T15:15:59Z</dcterms:created>
  <dc:creator>openpyxl</dc:creator>
  <dc:description/>
  <dc:language>en-US</dc:language>
  <cp:lastModifiedBy/>
  <dcterms:modified xsi:type="dcterms:W3CDTF">2025-09-13T15:15:59Z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