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enny\OneDrive\Documents\PlatformIO\Projects\Project-Tugas-Akhir\tugas_akhir\dokumenTA\"/>
    </mc:Choice>
  </mc:AlternateContent>
  <xr:revisionPtr revIDLastSave="0" documentId="13_ncr:1_{D9D51351-5D06-4CB3-8ED8-E33422A5D9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nsor Data" sheetId="1" r:id="rId1"/>
    <sheet name="Produksi Telur Data" sheetId="2" r:id="rId2"/>
  </sheets>
  <definedNames>
    <definedName name="_xlchart.v1.0" hidden="1">'Sensor Data'!$A$2:$B$21</definedName>
    <definedName name="_xlchart.v1.1" hidden="1">'Sensor Data'!$C$1</definedName>
    <definedName name="_xlchart.v1.10" hidden="1">'Sensor Data'!$G$2:$G$21</definedName>
    <definedName name="_xlchart.v1.11" hidden="1">'Sensor Data'!$H$1</definedName>
    <definedName name="_xlchart.v1.12" hidden="1">'Sensor Data'!$H$2:$H$21</definedName>
    <definedName name="_xlchart.v1.13" hidden="1">'Sensor Data'!$I$1</definedName>
    <definedName name="_xlchart.v1.14" hidden="1">'Sensor Data'!$I$2:$I$21</definedName>
    <definedName name="_xlchart.v1.15" hidden="1">'Sensor Data'!$J$1</definedName>
    <definedName name="_xlchart.v1.16" hidden="1">'Sensor Data'!$J$2:$J$21</definedName>
    <definedName name="_xlchart.v1.17" hidden="1">'Sensor Data'!$K$1</definedName>
    <definedName name="_xlchart.v1.18" hidden="1">'Sensor Data'!$K$2:$K$21</definedName>
    <definedName name="_xlchart.v1.19" hidden="1">'Sensor Data'!$L$1</definedName>
    <definedName name="_xlchart.v1.2" hidden="1">'Sensor Data'!$C$2:$C$21</definedName>
    <definedName name="_xlchart.v1.20" hidden="1">'Sensor Data'!$L$2:$L$21</definedName>
    <definedName name="_xlchart.v1.21" hidden="1">'Sensor Data'!$M$1</definedName>
    <definedName name="_xlchart.v1.22" hidden="1">'Sensor Data'!$M$2:$M$21</definedName>
    <definedName name="_xlchart.v1.23" hidden="1">'Sensor Data'!$N$1</definedName>
    <definedName name="_xlchart.v1.24" hidden="1">'Sensor Data'!$N$2:$N$21</definedName>
    <definedName name="_xlchart.v1.25" hidden="1">'Sensor Data'!$P$18</definedName>
    <definedName name="_xlchart.v1.3" hidden="1">'Sensor Data'!$D$1</definedName>
    <definedName name="_xlchart.v1.4" hidden="1">'Sensor Data'!$D$2:$D$21</definedName>
    <definedName name="_xlchart.v1.5" hidden="1">'Sensor Data'!$E$1</definedName>
    <definedName name="_xlchart.v1.6" hidden="1">'Sensor Data'!$E$2:$E$21</definedName>
    <definedName name="_xlchart.v1.7" hidden="1">'Sensor Data'!$F$1</definedName>
    <definedName name="_xlchart.v1.8" hidden="1">'Sensor Data'!$F$2:$F$21</definedName>
    <definedName name="_xlchart.v1.9" hidden="1">'Sensor Data'!$G$1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" l="1"/>
  <c r="N24" i="1"/>
  <c r="M24" i="1"/>
  <c r="M25" i="1"/>
  <c r="L25" i="1"/>
  <c r="L24" i="1"/>
  <c r="N23" i="1"/>
  <c r="M23" i="1"/>
  <c r="L23" i="1"/>
  <c r="K25" i="1"/>
  <c r="K24" i="1"/>
  <c r="J25" i="1"/>
  <c r="J24" i="1"/>
  <c r="I25" i="1"/>
  <c r="I24" i="1"/>
  <c r="K23" i="1"/>
  <c r="I23" i="1"/>
  <c r="J23" i="1"/>
  <c r="P12" i="1"/>
  <c r="P15" i="1"/>
  <c r="P9" i="1"/>
  <c r="T9" i="1"/>
  <c r="T12" i="1"/>
  <c r="T15" i="1"/>
  <c r="V15" i="1"/>
  <c r="U15" i="1"/>
  <c r="R15" i="1"/>
  <c r="Q15" i="1"/>
  <c r="V12" i="1"/>
  <c r="U12" i="1"/>
  <c r="R12" i="1"/>
  <c r="Q12" i="1"/>
  <c r="V9" i="1"/>
  <c r="U9" i="1"/>
  <c r="R9" i="1"/>
  <c r="Q9" i="1"/>
  <c r="J2" i="1"/>
  <c r="T2" i="1"/>
  <c r="I18" i="1"/>
  <c r="I19" i="1"/>
  <c r="I20" i="1"/>
  <c r="I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L2" i="1"/>
  <c r="K2" i="1"/>
  <c r="N2" i="1"/>
  <c r="M2" i="1"/>
  <c r="V18" i="1" l="1"/>
  <c r="R18" i="1"/>
  <c r="P18" i="1"/>
  <c r="R21" i="1"/>
  <c r="T18" i="1"/>
  <c r="P21" i="1"/>
  <c r="Q18" i="1"/>
  <c r="Q21" i="1"/>
  <c r="U18" i="1"/>
</calcChain>
</file>

<file path=xl/sharedStrings.xml><?xml version="1.0" encoding="utf-8"?>
<sst xmlns="http://schemas.openxmlformats.org/spreadsheetml/2006/main" count="60" uniqueCount="54">
  <si>
    <t>tanggal</t>
  </si>
  <si>
    <t>alat ukur-humi</t>
  </si>
  <si>
    <t>alat ukur-temp</t>
  </si>
  <si>
    <t>dht11-temp</t>
  </si>
  <si>
    <t>bh1750-lx</t>
  </si>
  <si>
    <t>alat ukur-lx</t>
  </si>
  <si>
    <t>waktu</t>
  </si>
  <si>
    <t>delta-temp</t>
  </si>
  <si>
    <t>delta-humi</t>
  </si>
  <si>
    <t>delta-lx</t>
  </si>
  <si>
    <t>percent-temp</t>
  </si>
  <si>
    <t>percent-humi</t>
  </si>
  <si>
    <t>percent-lx</t>
  </si>
  <si>
    <t>dht11-humi</t>
  </si>
  <si>
    <t>telur</t>
  </si>
  <si>
    <t>cuaca</t>
  </si>
  <si>
    <t>keterangan</t>
  </si>
  <si>
    <t>1 = hujan deras</t>
  </si>
  <si>
    <t>2 = hujan ringan</t>
  </si>
  <si>
    <t>3 = berawan</t>
  </si>
  <si>
    <t>4 = cerah</t>
  </si>
  <si>
    <t>5 = panas terik</t>
  </si>
  <si>
    <t xml:space="preserve"> </t>
  </si>
  <si>
    <t>avg-temp</t>
  </si>
  <si>
    <t>avg-humi</t>
  </si>
  <si>
    <t>avg-lx</t>
  </si>
  <si>
    <t>avg-cuaca</t>
  </si>
  <si>
    <t>max-temp</t>
  </si>
  <si>
    <t>min-temp</t>
  </si>
  <si>
    <t>max-humi</t>
  </si>
  <si>
    <t>min-humi</t>
  </si>
  <si>
    <t>min-lx</t>
  </si>
  <si>
    <t>max-lx</t>
  </si>
  <si>
    <t>min-dht11-temp</t>
  </si>
  <si>
    <t>max-dht11-temp</t>
  </si>
  <si>
    <t>min-alat ukur-temp</t>
  </si>
  <si>
    <t>max-alat ukur-temp</t>
  </si>
  <si>
    <t>min-dht11-humi</t>
  </si>
  <si>
    <t>max-dht11-humi</t>
  </si>
  <si>
    <t>min-alat ukur-humi</t>
  </si>
  <si>
    <t>max-alat ukur-humi</t>
  </si>
  <si>
    <t>min-bh1750-lx</t>
  </si>
  <si>
    <t>max-bh1750-lx</t>
  </si>
  <si>
    <t>min-alat ukur-lx</t>
  </si>
  <si>
    <t>max-alat ukur-lx</t>
  </si>
  <si>
    <t>avg-dht11-temp</t>
  </si>
  <si>
    <t>avg-dht11-humi</t>
  </si>
  <si>
    <t>avg-bh1750-lx</t>
  </si>
  <si>
    <t>avg-alat ukur-temp</t>
  </si>
  <si>
    <t>avg-alat ukur-humi</t>
  </si>
  <si>
    <t>avg-alat ukur-lx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</si>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</sst>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hh:mm;@"/>
    <numFmt numFmtId="165" formatCode="0.0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9" fontId="0" fillId="0" borderId="0" xfId="1" applyFont="1"/>
    <xf numFmtId="20" fontId="0" fillId="0" borderId="0" xfId="0" applyNumberFormat="1"/>
    <xf numFmtId="0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</a:t>
            </a:r>
            <a:r>
              <a:rPr lang="en-ID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 </a:t>
            </a:r>
            <a:r>
              <a:rPr lang="en-ID" b="1" i="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'Sensor Data'!$E$1</c:f>
              <c:strCache>
                <c:ptCount val="1"/>
                <c:pt idx="0">
                  <c:v>dht11-humi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Data'!$E$2:$E$21</c:f>
              <c:numCache>
                <c:formatCode>General</c:formatCode>
                <c:ptCount val="20"/>
                <c:pt idx="0">
                  <c:v>60</c:v>
                </c:pt>
                <c:pt idx="1">
                  <c:v>71</c:v>
                </c:pt>
                <c:pt idx="2">
                  <c:v>56</c:v>
                </c:pt>
                <c:pt idx="3">
                  <c:v>72</c:v>
                </c:pt>
                <c:pt idx="4">
                  <c:v>62</c:v>
                </c:pt>
                <c:pt idx="5">
                  <c:v>61</c:v>
                </c:pt>
                <c:pt idx="6">
                  <c:v>64</c:v>
                </c:pt>
                <c:pt idx="7">
                  <c:v>51</c:v>
                </c:pt>
                <c:pt idx="8">
                  <c:v>63</c:v>
                </c:pt>
                <c:pt idx="9">
                  <c:v>50</c:v>
                </c:pt>
                <c:pt idx="10">
                  <c:v>64</c:v>
                </c:pt>
                <c:pt idx="11">
                  <c:v>49</c:v>
                </c:pt>
                <c:pt idx="12">
                  <c:v>82</c:v>
                </c:pt>
                <c:pt idx="13">
                  <c:v>59</c:v>
                </c:pt>
                <c:pt idx="14">
                  <c:v>66</c:v>
                </c:pt>
                <c:pt idx="15">
                  <c:v>46</c:v>
                </c:pt>
                <c:pt idx="16">
                  <c:v>64</c:v>
                </c:pt>
                <c:pt idx="17">
                  <c:v>55</c:v>
                </c:pt>
                <c:pt idx="18">
                  <c:v>63</c:v>
                </c:pt>
                <c:pt idx="19">
                  <c:v>58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E42-42AA-A543-EF35E29F4762}"/>
            </c:ext>
          </c:extLst>
        </c:ser>
        <c:ser>
          <c:idx val="3"/>
          <c:order val="3"/>
          <c:tx>
            <c:strRef>
              <c:f>'Sensor Data'!$F$1</c:f>
              <c:strCache>
                <c:ptCount val="1"/>
                <c:pt idx="0">
                  <c:v>alat ukur-humi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Data'!$F$2:$F$21</c:f>
              <c:numCache>
                <c:formatCode>General</c:formatCode>
                <c:ptCount val="20"/>
                <c:pt idx="0">
                  <c:v>73</c:v>
                </c:pt>
                <c:pt idx="1">
                  <c:v>75</c:v>
                </c:pt>
                <c:pt idx="2">
                  <c:v>61</c:v>
                </c:pt>
                <c:pt idx="3">
                  <c:v>76</c:v>
                </c:pt>
                <c:pt idx="4">
                  <c:v>61</c:v>
                </c:pt>
                <c:pt idx="5">
                  <c:v>61</c:v>
                </c:pt>
                <c:pt idx="6">
                  <c:v>68</c:v>
                </c:pt>
                <c:pt idx="7">
                  <c:v>51</c:v>
                </c:pt>
                <c:pt idx="8">
                  <c:v>66</c:v>
                </c:pt>
                <c:pt idx="9">
                  <c:v>48</c:v>
                </c:pt>
                <c:pt idx="10">
                  <c:v>68</c:v>
                </c:pt>
                <c:pt idx="11">
                  <c:v>53</c:v>
                </c:pt>
                <c:pt idx="12">
                  <c:v>79</c:v>
                </c:pt>
                <c:pt idx="13">
                  <c:v>71</c:v>
                </c:pt>
                <c:pt idx="14">
                  <c:v>66</c:v>
                </c:pt>
                <c:pt idx="15">
                  <c:v>52</c:v>
                </c:pt>
                <c:pt idx="16">
                  <c:v>67</c:v>
                </c:pt>
                <c:pt idx="17">
                  <c:v>62</c:v>
                </c:pt>
                <c:pt idx="18">
                  <c:v>73</c:v>
                </c:pt>
                <c:pt idx="19">
                  <c:v>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-4.745762711864402E-2</c:v>
                      </c:pt>
                      <c:pt idx="17">
                        <c:v>3.2640949554895972E-2</c:v>
                      </c:pt>
                      <c:pt idx="18">
                        <c:v>3.3898305084745763E-2</c:v>
                      </c:pt>
                      <c:pt idx="19">
                        <c:v>-4.1666666666666623E-2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-4.4776119402985072E-2</c:v>
                      </c:pt>
                      <c:pt idx="17">
                        <c:v>-0.11290322580645161</c:v>
                      </c:pt>
                      <c:pt idx="18">
                        <c:v>-0.13698630136986301</c:v>
                      </c:pt>
                      <c:pt idx="19">
                        <c:v>3.5714285714285712E-2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-0.43783583472299425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-0.60911062906724511</c:v>
                      </c:pt>
                      <c:pt idx="17">
                        <c:v>-0.62866520787746172</c:v>
                      </c:pt>
                      <c:pt idx="18">
                        <c:v>-0.62915129151291516</c:v>
                      </c:pt>
                      <c:pt idx="19">
                        <c:v>-0.6269346517626827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id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Data'!$P$8:$W$8</c:f>
              <c:strCache>
                <c:ptCount val="7"/>
                <c:pt idx="0">
                  <c:v>avg-dht11-temp</c:v>
                </c:pt>
                <c:pt idx="1">
                  <c:v>min-dht11-temp</c:v>
                </c:pt>
                <c:pt idx="2">
                  <c:v>max-dht11-temp</c:v>
                </c:pt>
                <c:pt idx="4">
                  <c:v>avg-alat ukur-temp</c:v>
                </c:pt>
                <c:pt idx="5">
                  <c:v>min-alat ukur-temp</c:v>
                </c:pt>
                <c:pt idx="6">
                  <c:v>max-alat ukur-temp</c:v>
                </c:pt>
              </c:strCache>
            </c:strRef>
          </c:cat>
          <c:val>
            <c:numRef>
              <c:f>'Sensor Data'!$P$9:$W$9</c:f>
              <c:numCache>
                <c:formatCode>General</c:formatCode>
                <c:ptCount val="8"/>
                <c:pt idx="0" formatCode="0.0">
                  <c:v>31.985000000000003</c:v>
                </c:pt>
                <c:pt idx="1">
                  <c:v>28.1</c:v>
                </c:pt>
                <c:pt idx="2">
                  <c:v>36.1</c:v>
                </c:pt>
                <c:pt idx="4" formatCode="0.0">
                  <c:v>32.105000000000004</c:v>
                </c:pt>
                <c:pt idx="5">
                  <c:v>29.5</c:v>
                </c:pt>
                <c:pt idx="6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9-4649-A842-41643CCE9C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34479840"/>
        <c:axId val="1134480320"/>
      </c:barChart>
      <c:catAx>
        <c:axId val="113447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80320"/>
        <c:crosses val="autoZero"/>
        <c:auto val="1"/>
        <c:lblAlgn val="ctr"/>
        <c:lblOffset val="100"/>
        <c:noMultiLvlLbl val="0"/>
      </c:catAx>
      <c:valAx>
        <c:axId val="11344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 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Data'!$P$11:$W$11</c:f>
              <c:strCache>
                <c:ptCount val="7"/>
                <c:pt idx="0">
                  <c:v>avg-dht11-humi</c:v>
                </c:pt>
                <c:pt idx="1">
                  <c:v>min-dht11-humi</c:v>
                </c:pt>
                <c:pt idx="2">
                  <c:v>max-dht11-humi</c:v>
                </c:pt>
                <c:pt idx="4">
                  <c:v>avg-alat ukur-humi</c:v>
                </c:pt>
                <c:pt idx="5">
                  <c:v>min-alat ukur-humi</c:v>
                </c:pt>
                <c:pt idx="6">
                  <c:v>max-alat ukur-humi</c:v>
                </c:pt>
              </c:strCache>
            </c:strRef>
          </c:cat>
          <c:val>
            <c:numRef>
              <c:f>'Sensor Data'!$P$12:$W$12</c:f>
              <c:numCache>
                <c:formatCode>General</c:formatCode>
                <c:ptCount val="8"/>
                <c:pt idx="0">
                  <c:v>60.8</c:v>
                </c:pt>
                <c:pt idx="1">
                  <c:v>46</c:v>
                </c:pt>
                <c:pt idx="2">
                  <c:v>82</c:v>
                </c:pt>
                <c:pt idx="4" formatCode="0.0">
                  <c:v>64.349999999999994</c:v>
                </c:pt>
                <c:pt idx="5">
                  <c:v>48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6-4B97-B305-CE01640D20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55650352"/>
        <c:axId val="1455650832"/>
      </c:barChart>
      <c:catAx>
        <c:axId val="145565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0832"/>
        <c:crosses val="autoZero"/>
        <c:auto val="1"/>
        <c:lblAlgn val="ctr"/>
        <c:lblOffset val="100"/>
        <c:noMultiLvlLbl val="0"/>
      </c:catAx>
      <c:valAx>
        <c:axId val="14556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Lux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(lx)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Data'!$P$14:$W$14</c:f>
              <c:strCache>
                <c:ptCount val="7"/>
                <c:pt idx="0">
                  <c:v>avg-bh1750-lx</c:v>
                </c:pt>
                <c:pt idx="1">
                  <c:v>min-bh1750-lx</c:v>
                </c:pt>
                <c:pt idx="2">
                  <c:v>max-bh1750-lx</c:v>
                </c:pt>
                <c:pt idx="4">
                  <c:v>avg-alat ukur-lx</c:v>
                </c:pt>
                <c:pt idx="5">
                  <c:v>min-alat ukur-lx</c:v>
                </c:pt>
                <c:pt idx="6">
                  <c:v>max-alat ukur-lx</c:v>
                </c:pt>
              </c:strCache>
            </c:strRef>
          </c:cat>
          <c:val>
            <c:numRef>
              <c:f>'Sensor Data'!$P$15:$W$15</c:f>
              <c:numCache>
                <c:formatCode>General</c:formatCode>
                <c:ptCount val="8"/>
                <c:pt idx="0">
                  <c:v>5640.7</c:v>
                </c:pt>
                <c:pt idx="1">
                  <c:v>2100</c:v>
                </c:pt>
                <c:pt idx="2">
                  <c:v>17355</c:v>
                </c:pt>
                <c:pt idx="4">
                  <c:v>14813.9</c:v>
                </c:pt>
                <c:pt idx="5">
                  <c:v>4905</c:v>
                </c:pt>
                <c:pt idx="6">
                  <c:v>46520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8-4308-B9AF-12CBB86864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84261776"/>
        <c:axId val="1284263696"/>
      </c:barChart>
      <c:catAx>
        <c:axId val="128426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63696"/>
        <c:crosses val="autoZero"/>
        <c:auto val="1"/>
        <c:lblAlgn val="ctr"/>
        <c:lblOffset val="100"/>
        <c:noMultiLvlLbl val="0"/>
      </c:catAx>
      <c:valAx>
        <c:axId val="12842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id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Data'!$P$17:$R$17</c:f>
              <c:strCache>
                <c:ptCount val="3"/>
                <c:pt idx="0">
                  <c:v>avg-temp</c:v>
                </c:pt>
                <c:pt idx="1">
                  <c:v>min-temp</c:v>
                </c:pt>
                <c:pt idx="2">
                  <c:v>max-temp</c:v>
                </c:pt>
              </c:strCache>
            </c:strRef>
          </c:cat>
          <c:val>
            <c:numRef>
              <c:f>'Sensor Data'!$P$18:$R$18</c:f>
              <c:numCache>
                <c:formatCode>0%</c:formatCode>
                <c:ptCount val="3"/>
                <c:pt idx="0">
                  <c:v>-3.5288000624746152E-3</c:v>
                </c:pt>
                <c:pt idx="1">
                  <c:v>-4.871060171919759E-2</c:v>
                </c:pt>
                <c:pt idx="2">
                  <c:v>7.2847682119205281E-2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6-4E52-8D29-81462E771E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95981792"/>
        <c:axId val="995982272"/>
      </c:barChart>
      <c:catAx>
        <c:axId val="99598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82272"/>
        <c:crosses val="autoZero"/>
        <c:auto val="1"/>
        <c:lblAlgn val="ctr"/>
        <c:lblOffset val="100"/>
        <c:noMultiLvlLbl val="0"/>
      </c:catAx>
      <c:valAx>
        <c:axId val="9959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Data'!$P$20:$R$20</c:f>
              <c:strCache>
                <c:ptCount val="3"/>
                <c:pt idx="0">
                  <c:v>avg-humi</c:v>
                </c:pt>
                <c:pt idx="1">
                  <c:v>min-humi</c:v>
                </c:pt>
                <c:pt idx="2">
                  <c:v>max-humi</c:v>
                </c:pt>
              </c:strCache>
            </c:strRef>
          </c:cat>
          <c:val>
            <c:numRef>
              <c:f>'Sensor Data'!$P$21:$R$21</c:f>
              <c:numCache>
                <c:formatCode>0%</c:formatCode>
                <c:ptCount val="3"/>
                <c:pt idx="0">
                  <c:v>-5.2595144374515526E-2</c:v>
                </c:pt>
                <c:pt idx="1">
                  <c:v>-0.17808219178082191</c:v>
                </c:pt>
                <c:pt idx="2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3-47D8-8BDA-1DAB58D08C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39068320"/>
        <c:axId val="1439068800"/>
      </c:barChart>
      <c:catAx>
        <c:axId val="143906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68800"/>
        <c:crosses val="autoZero"/>
        <c:auto val="1"/>
        <c:lblAlgn val="ctr"/>
        <c:lblOffset val="100"/>
        <c:noMultiLvlLbl val="0"/>
      </c:catAx>
      <c:valAx>
        <c:axId val="14390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6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sz="14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Data'!$T$17:$V$17</c:f>
              <c:strCache>
                <c:ptCount val="3"/>
                <c:pt idx="0">
                  <c:v>avg-lx</c:v>
                </c:pt>
                <c:pt idx="1">
                  <c:v>min-lx</c:v>
                </c:pt>
                <c:pt idx="2">
                  <c:v>max-lx</c:v>
                </c:pt>
              </c:strCache>
            </c:strRef>
          </c:cat>
          <c:val>
            <c:numRef>
              <c:f>'Sensor Data'!$T$18:$V$18</c:f>
              <c:numCache>
                <c:formatCode>0%</c:formatCode>
                <c:ptCount val="3"/>
                <c:pt idx="0">
                  <c:v>-0.60928632929819393</c:v>
                </c:pt>
                <c:pt idx="1">
                  <c:v>-0.64441883437602898</c:v>
                </c:pt>
                <c:pt idx="2">
                  <c:v>-0.43783583472299425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3-4371-9DD9-569C3290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40070224"/>
        <c:axId val="1440070704"/>
      </c:barChart>
      <c:catAx>
        <c:axId val="144007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70704"/>
        <c:crosses val="autoZero"/>
        <c:auto val="1"/>
        <c:lblAlgn val="ctr"/>
        <c:lblOffset val="100"/>
        <c:noMultiLvlLbl val="0"/>
      </c:catAx>
      <c:valAx>
        <c:axId val="14400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Data'!$O$1</c:f>
              <c:strCache>
                <c:ptCount val="1"/>
                <c:pt idx="0">
                  <c:v>cuaca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Data'!$O$2:$O$21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66D-8954-50257391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13888"/>
        <c:axId val="1481514368"/>
      </c:lineChart>
      <c:catAx>
        <c:axId val="1481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4368"/>
        <c:crosses val="autoZero"/>
        <c:auto val="1"/>
        <c:lblAlgn val="ctr"/>
        <c:lblOffset val="100"/>
        <c:noMultiLvlLbl val="0"/>
      </c:catAx>
      <c:valAx>
        <c:axId val="1481514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3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'Produksi Telur Data'!$F$1</c:f>
              <c:strCache>
                <c:ptCount val="1"/>
                <c:pt idx="0">
                  <c:v>cuaca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'Produksi Telur Data'!$F$2:$F$7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FDB-4687-A9DE-BDDA83D550B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DB-4687-A9DE-BDDA83D550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DB-4687-A9DE-BDDA83D550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DB-4687-A9DE-BDDA83D550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Data'!$G$1</c15:sqref>
                        </c15:formulaRef>
                      </c:ext>
                    </c:extLst>
                    <c:strCache>
                      <c:ptCount val="1"/>
                      <c:pt idx="0">
                        <c:v>telur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11000</c:v>
                      </c:pt>
                      <c:pt idx="1">
                        <c:v>6000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DB-4687-A9DE-BDDA83D550B4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Produksi Telur (mg)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'Produksi Telur Data'!$G$1</c:f>
              <c:strCache>
                <c:ptCount val="1"/>
                <c:pt idx="0">
                  <c:v>telur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</c:multiLvlStrRef>
          </c:cat>
          <c:val>
            <c:numRef>
              <c:f>'Produksi Telur Data'!$G$2:$G$7</c:f>
              <c:numCache>
                <c:formatCode>General</c:formatCode>
                <c:ptCount val="6"/>
                <c:pt idx="0">
                  <c:v>11000</c:v>
                </c:pt>
                <c:pt idx="1">
                  <c:v>6000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3-416E-96D1-DFE08C7A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D3-416E-96D1-DFE08C7A33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D3-416E-96D1-DFE08C7A33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D3-416E-96D1-DFE08C7A33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Data'!$F$1</c15:sqref>
                        </c15:formulaRef>
                      </c:ext>
                    </c:extLst>
                    <c:strCache>
                      <c:ptCount val="1"/>
                      <c:pt idx="0">
                        <c:v>cuaca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D3-416E-96D1-DFE08C7A3306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'Produksi Telur Data'!$F$1</c:f>
              <c:strCache>
                <c:ptCount val="1"/>
                <c:pt idx="0">
                  <c:v>cuaca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'Produksi Telur Data'!$F$2:$F$7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FD3-416E-96D1-DFE08C7A330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D3-416E-96D1-DFE08C7A33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D3-416E-96D1-DFE08C7A33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D3-416E-96D1-DFE08C7A330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Data'!$G$1</c15:sqref>
                        </c15:formulaRef>
                      </c:ext>
                    </c:extLst>
                    <c:strCache>
                      <c:ptCount val="1"/>
                      <c:pt idx="0">
                        <c:v>telur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11000</c:v>
                      </c:pt>
                      <c:pt idx="1">
                        <c:v>6000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D3-416E-96D1-DFE08C7A3306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 (lx)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'Sensor Data'!$G$1</c:f>
              <c:strCache>
                <c:ptCount val="1"/>
                <c:pt idx="0">
                  <c:v>bh1750-lx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Data'!$G$2:$G$21</c:f>
              <c:numCache>
                <c:formatCode>General</c:formatCode>
                <c:ptCount val="20"/>
                <c:pt idx="0">
                  <c:v>5118</c:v>
                </c:pt>
                <c:pt idx="1">
                  <c:v>3034</c:v>
                </c:pt>
                <c:pt idx="2">
                  <c:v>3955</c:v>
                </c:pt>
                <c:pt idx="3">
                  <c:v>2100</c:v>
                </c:pt>
                <c:pt idx="4">
                  <c:v>7700</c:v>
                </c:pt>
                <c:pt idx="5">
                  <c:v>2789</c:v>
                </c:pt>
                <c:pt idx="6">
                  <c:v>4742</c:v>
                </c:pt>
                <c:pt idx="7">
                  <c:v>5770</c:v>
                </c:pt>
                <c:pt idx="8">
                  <c:v>3268</c:v>
                </c:pt>
                <c:pt idx="9">
                  <c:v>6504</c:v>
                </c:pt>
                <c:pt idx="10">
                  <c:v>4742</c:v>
                </c:pt>
                <c:pt idx="11">
                  <c:v>10799</c:v>
                </c:pt>
                <c:pt idx="12">
                  <c:v>3105</c:v>
                </c:pt>
                <c:pt idx="13">
                  <c:v>3235</c:v>
                </c:pt>
                <c:pt idx="14">
                  <c:v>5655</c:v>
                </c:pt>
                <c:pt idx="15">
                  <c:v>6834</c:v>
                </c:pt>
                <c:pt idx="16">
                  <c:v>3604</c:v>
                </c:pt>
                <c:pt idx="17">
                  <c:v>8485</c:v>
                </c:pt>
                <c:pt idx="18">
                  <c:v>4020</c:v>
                </c:pt>
                <c:pt idx="19">
                  <c:v>17355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E42-42AA-A543-EF35E29F4762}"/>
            </c:ext>
          </c:extLst>
        </c:ser>
        <c:ser>
          <c:idx val="5"/>
          <c:order val="5"/>
          <c:tx>
            <c:strRef>
              <c:f>'Sensor Data'!$H$1</c:f>
              <c:strCache>
                <c:ptCount val="1"/>
                <c:pt idx="0">
                  <c:v>alat ukur-lx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Data'!$H$2:$H$21</c:f>
              <c:numCache>
                <c:formatCode>General</c:formatCode>
                <c:ptCount val="20"/>
                <c:pt idx="0">
                  <c:v>13830</c:v>
                </c:pt>
                <c:pt idx="1">
                  <c:v>5397</c:v>
                </c:pt>
                <c:pt idx="2">
                  <c:v>9774</c:v>
                </c:pt>
                <c:pt idx="3">
                  <c:v>4905</c:v>
                </c:pt>
                <c:pt idx="4">
                  <c:v>21170</c:v>
                </c:pt>
                <c:pt idx="5">
                  <c:v>7066</c:v>
                </c:pt>
                <c:pt idx="6">
                  <c:v>12900</c:v>
                </c:pt>
                <c:pt idx="7">
                  <c:v>15620</c:v>
                </c:pt>
                <c:pt idx="8">
                  <c:v>8884</c:v>
                </c:pt>
                <c:pt idx="9">
                  <c:v>16790</c:v>
                </c:pt>
                <c:pt idx="10">
                  <c:v>12900</c:v>
                </c:pt>
                <c:pt idx="11">
                  <c:v>30370</c:v>
                </c:pt>
                <c:pt idx="12">
                  <c:v>8600</c:v>
                </c:pt>
                <c:pt idx="13">
                  <c:v>8542</c:v>
                </c:pt>
                <c:pt idx="14">
                  <c:v>14990</c:v>
                </c:pt>
                <c:pt idx="15">
                  <c:v>15110</c:v>
                </c:pt>
                <c:pt idx="16">
                  <c:v>9220</c:v>
                </c:pt>
                <c:pt idx="17">
                  <c:v>22850</c:v>
                </c:pt>
                <c:pt idx="18">
                  <c:v>10840</c:v>
                </c:pt>
                <c:pt idx="19">
                  <c:v>46520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-4.745762711864402E-2</c:v>
                      </c:pt>
                      <c:pt idx="17">
                        <c:v>3.2640949554895972E-2</c:v>
                      </c:pt>
                      <c:pt idx="18">
                        <c:v>3.3898305084745763E-2</c:v>
                      </c:pt>
                      <c:pt idx="19">
                        <c:v>-4.1666666666666623E-2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-4.4776119402985072E-2</c:v>
                      </c:pt>
                      <c:pt idx="17">
                        <c:v>-0.11290322580645161</c:v>
                      </c:pt>
                      <c:pt idx="18">
                        <c:v>-0.13698630136986301</c:v>
                      </c:pt>
                      <c:pt idx="19">
                        <c:v>3.5714285714285712E-2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-0.43783583472299425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-0.60911062906724511</c:v>
                      </c:pt>
                      <c:pt idx="17">
                        <c:v>-0.62866520787746172</c:v>
                      </c:pt>
                      <c:pt idx="18">
                        <c:v>-0.62915129151291516</c:v>
                      </c:pt>
                      <c:pt idx="19">
                        <c:v>-0.6269346517626827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</a:t>
            </a:r>
            <a:r>
              <a:rPr lang="en-ID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200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Measurement Data Consistency</a:t>
            </a:r>
            <a:r>
              <a:rPr lang="en-ID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  <a:endParaRPr lang="en-ID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'Sensor Data'!$L$1</c:f>
              <c:strCache>
                <c:ptCount val="1"/>
                <c:pt idx="0">
                  <c:v>percent-temp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Data'!$L$2:$L$21</c:f>
              <c:numCache>
                <c:formatCode>0%</c:formatCode>
                <c:ptCount val="20"/>
                <c:pt idx="0">
                  <c:v>7.2847682119205281E-2</c:v>
                </c:pt>
                <c:pt idx="1">
                  <c:v>-3.6423841059602578E-2</c:v>
                </c:pt>
                <c:pt idx="2">
                  <c:v>3.4161490683229635E-2</c:v>
                </c:pt>
                <c:pt idx="3">
                  <c:v>-3.7162162162162206E-2</c:v>
                </c:pt>
                <c:pt idx="4">
                  <c:v>-1.54320987654321E-2</c:v>
                </c:pt>
                <c:pt idx="5">
                  <c:v>-2.976190476190476E-2</c:v>
                </c:pt>
                <c:pt idx="6">
                  <c:v>-6.3091482649842053E-3</c:v>
                </c:pt>
                <c:pt idx="7">
                  <c:v>-4.871060171919759E-2</c:v>
                </c:pt>
                <c:pt idx="8">
                  <c:v>-1.0169491525423752E-2</c:v>
                </c:pt>
                <c:pt idx="9">
                  <c:v>-4.5454545454545491E-2</c:v>
                </c:pt>
                <c:pt idx="10">
                  <c:v>-6.3091482649842053E-3</c:v>
                </c:pt>
                <c:pt idx="11">
                  <c:v>2.6865671641791003E-2</c:v>
                </c:pt>
                <c:pt idx="12">
                  <c:v>-9.4043887147334543E-3</c:v>
                </c:pt>
                <c:pt idx="13">
                  <c:v>4.024767801857599E-2</c:v>
                </c:pt>
                <c:pt idx="14">
                  <c:v>-4.8192771084337387E-2</c:v>
                </c:pt>
                <c:pt idx="15">
                  <c:v>7.121661721068244E-2</c:v>
                </c:pt>
                <c:pt idx="16">
                  <c:v>-4.745762711864402E-2</c:v>
                </c:pt>
                <c:pt idx="17">
                  <c:v>3.2640949554895972E-2</c:v>
                </c:pt>
                <c:pt idx="18">
                  <c:v>3.3898305084745763E-2</c:v>
                </c:pt>
                <c:pt idx="19">
                  <c:v>-4.1666666666666623E-2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E42-42AA-A543-EF35E29F4762}"/>
            </c:ext>
          </c:extLst>
        </c:ser>
        <c:ser>
          <c:idx val="10"/>
          <c:order val="10"/>
          <c:tx>
            <c:strRef>
              <c:f>'Sensor Data'!$M$1</c:f>
              <c:strCache>
                <c:ptCount val="1"/>
                <c:pt idx="0">
                  <c:v>percent-humi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Data'!$M$2:$M$21</c:f>
              <c:numCache>
                <c:formatCode>0%</c:formatCode>
                <c:ptCount val="20"/>
                <c:pt idx="0">
                  <c:v>-0.17808219178082191</c:v>
                </c:pt>
                <c:pt idx="1">
                  <c:v>-5.3333333333333337E-2</c:v>
                </c:pt>
                <c:pt idx="2">
                  <c:v>-8.1967213114754092E-2</c:v>
                </c:pt>
                <c:pt idx="3">
                  <c:v>-5.2631578947368418E-2</c:v>
                </c:pt>
                <c:pt idx="4">
                  <c:v>1.6393442622950821E-2</c:v>
                </c:pt>
                <c:pt idx="5">
                  <c:v>0</c:v>
                </c:pt>
                <c:pt idx="6">
                  <c:v>-5.8823529411764705E-2</c:v>
                </c:pt>
                <c:pt idx="7">
                  <c:v>0</c:v>
                </c:pt>
                <c:pt idx="8">
                  <c:v>-4.5454545454545456E-2</c:v>
                </c:pt>
                <c:pt idx="9">
                  <c:v>4.1666666666666664E-2</c:v>
                </c:pt>
                <c:pt idx="10">
                  <c:v>-5.8823529411764705E-2</c:v>
                </c:pt>
                <c:pt idx="11">
                  <c:v>-7.5471698113207544E-2</c:v>
                </c:pt>
                <c:pt idx="12">
                  <c:v>3.7974683544303799E-2</c:v>
                </c:pt>
                <c:pt idx="13">
                  <c:v>-0.16901408450704225</c:v>
                </c:pt>
                <c:pt idx="14">
                  <c:v>0</c:v>
                </c:pt>
                <c:pt idx="15">
                  <c:v>-0.11538461538461539</c:v>
                </c:pt>
                <c:pt idx="16">
                  <c:v>-4.4776119402985072E-2</c:v>
                </c:pt>
                <c:pt idx="17">
                  <c:v>-0.11290322580645161</c:v>
                </c:pt>
                <c:pt idx="18">
                  <c:v>-0.13698630136986301</c:v>
                </c:pt>
                <c:pt idx="19">
                  <c:v>3.5714285714285712E-2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E42-42AA-A543-EF35E29F4762}"/>
            </c:ext>
          </c:extLst>
        </c:ser>
        <c:ser>
          <c:idx val="11"/>
          <c:order val="11"/>
          <c:tx>
            <c:strRef>
              <c:f>'Sensor Data'!$N$1</c:f>
              <c:strCache>
                <c:ptCount val="1"/>
                <c:pt idx="0">
                  <c:v>percent-lx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Data'!$N$2:$N$21</c:f>
              <c:numCache>
                <c:formatCode>0%</c:formatCode>
                <c:ptCount val="20"/>
                <c:pt idx="0">
                  <c:v>-0.62993492407809115</c:v>
                </c:pt>
                <c:pt idx="1">
                  <c:v>-0.43783583472299425</c:v>
                </c:pt>
                <c:pt idx="2">
                  <c:v>-0.59535502353181913</c:v>
                </c:pt>
                <c:pt idx="3">
                  <c:v>-0.5718654434250765</c:v>
                </c:pt>
                <c:pt idx="4">
                  <c:v>-0.63627775153519128</c:v>
                </c:pt>
                <c:pt idx="5">
                  <c:v>-0.60529295216529866</c:v>
                </c:pt>
                <c:pt idx="6">
                  <c:v>-0.63240310077519379</c:v>
                </c:pt>
                <c:pt idx="7">
                  <c:v>-0.63060179257362359</c:v>
                </c:pt>
                <c:pt idx="8">
                  <c:v>-0.63214768122467357</c:v>
                </c:pt>
                <c:pt idx="9">
                  <c:v>-0.6126265634306135</c:v>
                </c:pt>
                <c:pt idx="10">
                  <c:v>-0.63240310077519379</c:v>
                </c:pt>
                <c:pt idx="11">
                  <c:v>-0.64441883437602898</c:v>
                </c:pt>
                <c:pt idx="12">
                  <c:v>-0.63895348837209298</c:v>
                </c:pt>
                <c:pt idx="13">
                  <c:v>-0.62128307188012177</c:v>
                </c:pt>
                <c:pt idx="14">
                  <c:v>-0.62274849899933293</c:v>
                </c:pt>
                <c:pt idx="15">
                  <c:v>-0.54771674387822633</c:v>
                </c:pt>
                <c:pt idx="16">
                  <c:v>-0.60911062906724511</c:v>
                </c:pt>
                <c:pt idx="17">
                  <c:v>-0.62866520787746172</c:v>
                </c:pt>
                <c:pt idx="18">
                  <c:v>-0.62915129151291516</c:v>
                </c:pt>
                <c:pt idx="19">
                  <c:v>-0.6269346517626827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Data'!$O$1</c:f>
              <c:strCache>
                <c:ptCount val="1"/>
                <c:pt idx="0">
                  <c:v>cuaca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Data'!$O$2:$O$21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66D-8954-50257391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13888"/>
        <c:axId val="1481514368"/>
      </c:lineChart>
      <c:catAx>
        <c:axId val="1481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4368"/>
        <c:crosses val="autoZero"/>
        <c:auto val="1"/>
        <c:lblAlgn val="ctr"/>
        <c:lblOffset val="100"/>
        <c:noMultiLvlLbl val="0"/>
      </c:catAx>
      <c:valAx>
        <c:axId val="1481514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3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i="1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'Sensor Data'!$L$1</c:f>
              <c:strCache>
                <c:ptCount val="1"/>
                <c:pt idx="0">
                  <c:v>percent-temp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Data'!$L$2:$L$21</c:f>
              <c:numCache>
                <c:formatCode>0%</c:formatCode>
                <c:ptCount val="20"/>
                <c:pt idx="0">
                  <c:v>7.2847682119205281E-2</c:v>
                </c:pt>
                <c:pt idx="1">
                  <c:v>-3.6423841059602578E-2</c:v>
                </c:pt>
                <c:pt idx="2">
                  <c:v>3.4161490683229635E-2</c:v>
                </c:pt>
                <c:pt idx="3">
                  <c:v>-3.7162162162162206E-2</c:v>
                </c:pt>
                <c:pt idx="4">
                  <c:v>-1.54320987654321E-2</c:v>
                </c:pt>
                <c:pt idx="5">
                  <c:v>-2.976190476190476E-2</c:v>
                </c:pt>
                <c:pt idx="6">
                  <c:v>-6.3091482649842053E-3</c:v>
                </c:pt>
                <c:pt idx="7">
                  <c:v>-4.871060171919759E-2</c:v>
                </c:pt>
                <c:pt idx="8">
                  <c:v>-1.0169491525423752E-2</c:v>
                </c:pt>
                <c:pt idx="9">
                  <c:v>-4.5454545454545491E-2</c:v>
                </c:pt>
                <c:pt idx="10">
                  <c:v>-6.3091482649842053E-3</c:v>
                </c:pt>
                <c:pt idx="11">
                  <c:v>2.6865671641791003E-2</c:v>
                </c:pt>
                <c:pt idx="12">
                  <c:v>-9.4043887147334543E-3</c:v>
                </c:pt>
                <c:pt idx="13">
                  <c:v>4.024767801857599E-2</c:v>
                </c:pt>
                <c:pt idx="14">
                  <c:v>-4.8192771084337387E-2</c:v>
                </c:pt>
                <c:pt idx="15">
                  <c:v>7.121661721068244E-2</c:v>
                </c:pt>
                <c:pt idx="16">
                  <c:v>-4.745762711864402E-2</c:v>
                </c:pt>
                <c:pt idx="17">
                  <c:v>3.2640949554895972E-2</c:v>
                </c:pt>
                <c:pt idx="18">
                  <c:v>3.3898305084745763E-2</c:v>
                </c:pt>
                <c:pt idx="19">
                  <c:v>-4.1666666666666623E-2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-4.4776119402985072E-2</c:v>
                      </c:pt>
                      <c:pt idx="17">
                        <c:v>-0.11290322580645161</c:v>
                      </c:pt>
                      <c:pt idx="18">
                        <c:v>-0.13698630136986301</c:v>
                      </c:pt>
                      <c:pt idx="19">
                        <c:v>3.5714285714285712E-2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-0.43783583472299425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-0.60911062906724511</c:v>
                      </c:pt>
                      <c:pt idx="17">
                        <c:v>-0.62866520787746172</c:v>
                      </c:pt>
                      <c:pt idx="18">
                        <c:v>-0.62915129151291516</c:v>
                      </c:pt>
                      <c:pt idx="19">
                        <c:v>-0.6269346517626827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</a:t>
            </a: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'Sensor Data'!$M$1</c:f>
              <c:strCache>
                <c:ptCount val="1"/>
                <c:pt idx="0">
                  <c:v>percent-humi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Data'!$M$2:$M$21</c:f>
              <c:numCache>
                <c:formatCode>0%</c:formatCode>
                <c:ptCount val="20"/>
                <c:pt idx="0">
                  <c:v>-0.17808219178082191</c:v>
                </c:pt>
                <c:pt idx="1">
                  <c:v>-5.3333333333333337E-2</c:v>
                </c:pt>
                <c:pt idx="2">
                  <c:v>-8.1967213114754092E-2</c:v>
                </c:pt>
                <c:pt idx="3">
                  <c:v>-5.2631578947368418E-2</c:v>
                </c:pt>
                <c:pt idx="4">
                  <c:v>1.6393442622950821E-2</c:v>
                </c:pt>
                <c:pt idx="5">
                  <c:v>0</c:v>
                </c:pt>
                <c:pt idx="6">
                  <c:v>-5.8823529411764705E-2</c:v>
                </c:pt>
                <c:pt idx="7">
                  <c:v>0</c:v>
                </c:pt>
                <c:pt idx="8">
                  <c:v>-4.5454545454545456E-2</c:v>
                </c:pt>
                <c:pt idx="9">
                  <c:v>4.1666666666666664E-2</c:v>
                </c:pt>
                <c:pt idx="10">
                  <c:v>-5.8823529411764705E-2</c:v>
                </c:pt>
                <c:pt idx="11">
                  <c:v>-7.5471698113207544E-2</c:v>
                </c:pt>
                <c:pt idx="12">
                  <c:v>3.7974683544303799E-2</c:v>
                </c:pt>
                <c:pt idx="13">
                  <c:v>-0.16901408450704225</c:v>
                </c:pt>
                <c:pt idx="14">
                  <c:v>0</c:v>
                </c:pt>
                <c:pt idx="15">
                  <c:v>-0.11538461538461539</c:v>
                </c:pt>
                <c:pt idx="16">
                  <c:v>-4.4776119402985072E-2</c:v>
                </c:pt>
                <c:pt idx="17">
                  <c:v>-0.11290322580645161</c:v>
                </c:pt>
                <c:pt idx="18">
                  <c:v>-0.13698630136986301</c:v>
                </c:pt>
                <c:pt idx="19">
                  <c:v>3.5714285714285712E-2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-4.745762711864402E-2</c:v>
                      </c:pt>
                      <c:pt idx="17">
                        <c:v>3.2640949554895972E-2</c:v>
                      </c:pt>
                      <c:pt idx="18">
                        <c:v>3.3898305084745763E-2</c:v>
                      </c:pt>
                      <c:pt idx="19">
                        <c:v>-4.1666666666666623E-2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-0.43783583472299425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-0.60911062906724511</c:v>
                      </c:pt>
                      <c:pt idx="17">
                        <c:v>-0.62866520787746172</c:v>
                      </c:pt>
                      <c:pt idx="18">
                        <c:v>-0.62915129151291516</c:v>
                      </c:pt>
                      <c:pt idx="19">
                        <c:v>-0.6269346517626827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600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600" b="1" i="1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60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'Sensor Data'!$N$1</c:f>
              <c:strCache>
                <c:ptCount val="1"/>
                <c:pt idx="0">
                  <c:v>percent-lx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Data'!$N$2:$N$21</c:f>
              <c:numCache>
                <c:formatCode>0%</c:formatCode>
                <c:ptCount val="20"/>
                <c:pt idx="0">
                  <c:v>-0.62993492407809115</c:v>
                </c:pt>
                <c:pt idx="1">
                  <c:v>-0.43783583472299425</c:v>
                </c:pt>
                <c:pt idx="2">
                  <c:v>-0.59535502353181913</c:v>
                </c:pt>
                <c:pt idx="3">
                  <c:v>-0.5718654434250765</c:v>
                </c:pt>
                <c:pt idx="4">
                  <c:v>-0.63627775153519128</c:v>
                </c:pt>
                <c:pt idx="5">
                  <c:v>-0.60529295216529866</c:v>
                </c:pt>
                <c:pt idx="6">
                  <c:v>-0.63240310077519379</c:v>
                </c:pt>
                <c:pt idx="7">
                  <c:v>-0.63060179257362359</c:v>
                </c:pt>
                <c:pt idx="8">
                  <c:v>-0.63214768122467357</c:v>
                </c:pt>
                <c:pt idx="9">
                  <c:v>-0.6126265634306135</c:v>
                </c:pt>
                <c:pt idx="10">
                  <c:v>-0.63240310077519379</c:v>
                </c:pt>
                <c:pt idx="11">
                  <c:v>-0.64441883437602898</c:v>
                </c:pt>
                <c:pt idx="12">
                  <c:v>-0.63895348837209298</c:v>
                </c:pt>
                <c:pt idx="13">
                  <c:v>-0.62128307188012177</c:v>
                </c:pt>
                <c:pt idx="14">
                  <c:v>-0.62274849899933293</c:v>
                </c:pt>
                <c:pt idx="15">
                  <c:v>-0.54771674387822633</c:v>
                </c:pt>
                <c:pt idx="16">
                  <c:v>-0.60911062906724511</c:v>
                </c:pt>
                <c:pt idx="17">
                  <c:v>-0.62866520787746172</c:v>
                </c:pt>
                <c:pt idx="18">
                  <c:v>-0.62915129151291516</c:v>
                </c:pt>
                <c:pt idx="19">
                  <c:v>-0.6269346517626827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-4.745762711864402E-2</c:v>
                      </c:pt>
                      <c:pt idx="17">
                        <c:v>3.2640949554895972E-2</c:v>
                      </c:pt>
                      <c:pt idx="18">
                        <c:v>3.3898305084745763E-2</c:v>
                      </c:pt>
                      <c:pt idx="19">
                        <c:v>-4.1666666666666623E-2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-4.4776119402985072E-2</c:v>
                      </c:pt>
                      <c:pt idx="17">
                        <c:v>-0.11290322580645161</c:v>
                      </c:pt>
                      <c:pt idx="18">
                        <c:v>-0.13698630136986301</c:v>
                      </c:pt>
                      <c:pt idx="19">
                        <c:v>3.5714285714285712E-2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3"/>
          <c:order val="0"/>
          <c:tx>
            <c:strRef>
              <c:f>'Sensor Data'!$P$17</c:f>
              <c:strCache>
                <c:ptCount val="1"/>
                <c:pt idx="0">
                  <c:v>avg-temp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632-4DEB-8E31-FF5D502F87D5}"/>
              </c:ext>
            </c:extLst>
          </c:dPt>
          <c:val>
            <c:numRef>
              <c:f>'Sensor Data'!$P$18</c:f>
              <c:numCache>
                <c:formatCode>0%</c:formatCode>
                <c:ptCount val="1"/>
                <c:pt idx="0">
                  <c:v>-3.5288000624746152E-3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BF-4A7C-83CE-DAD531E83558}"/>
            </c:ext>
          </c:extLst>
        </c:ser>
        <c:ser>
          <c:idx val="14"/>
          <c:order val="1"/>
          <c:tx>
            <c:strRef>
              <c:f>'Sensor Data'!$Q$17</c:f>
              <c:strCache>
                <c:ptCount val="1"/>
                <c:pt idx="0">
                  <c:v>min-temp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'Sensor Data'!$Q$18</c:f>
              <c:numCache>
                <c:formatCode>0%</c:formatCode>
                <c:ptCount val="1"/>
                <c:pt idx="0">
                  <c:v>-4.871060171919759E-2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BF-4A7C-83CE-DAD531E83558}"/>
            </c:ext>
          </c:extLst>
        </c:ser>
        <c:ser>
          <c:idx val="15"/>
          <c:order val="2"/>
          <c:tx>
            <c:strRef>
              <c:f>'Sensor Data'!$R$17</c:f>
              <c:strCache>
                <c:ptCount val="1"/>
                <c:pt idx="0">
                  <c:v>max-temp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'Sensor Data'!$R$18</c:f>
              <c:numCache>
                <c:formatCode>0%</c:formatCode>
                <c:ptCount val="1"/>
                <c:pt idx="0">
                  <c:v>7.2847682119205281E-2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BF-4A7C-83CE-DAD531E8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842048"/>
        <c:axId val="1120843488"/>
      </c:barChart>
      <c:catAx>
        <c:axId val="112084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0843488"/>
        <c:crosses val="autoZero"/>
        <c:auto val="1"/>
        <c:lblAlgn val="ctr"/>
        <c:lblOffset val="100"/>
        <c:noMultiLvlLbl val="0"/>
      </c:catAx>
      <c:valAx>
        <c:axId val="1120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3"/>
          <c:tx>
            <c:strRef>
              <c:f>'Sensor Data'!$T$8</c:f>
              <c:strCache>
                <c:ptCount val="1"/>
                <c:pt idx="0">
                  <c:v>avg-alat ukur-temp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'Sensor Data'!$T$9</c:f>
              <c:numCache>
                <c:formatCode>0.0</c:formatCode>
                <c:ptCount val="1"/>
                <c:pt idx="0">
                  <c:v>32.105000000000004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0-404F-9DDE-63577070BE5B}"/>
            </c:ext>
          </c:extLst>
        </c:ser>
        <c:ser>
          <c:idx val="1"/>
          <c:order val="4"/>
          <c:tx>
            <c:strRef>
              <c:f>'Sensor Data'!$U$8</c:f>
              <c:strCache>
                <c:ptCount val="1"/>
                <c:pt idx="0">
                  <c:v>min-alat ukur-temp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'Sensor Data'!$U$9</c:f>
              <c:numCache>
                <c:formatCode>General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0-404F-9DDE-63577070BE5B}"/>
            </c:ext>
          </c:extLst>
        </c:ser>
        <c:ser>
          <c:idx val="2"/>
          <c:order val="5"/>
          <c:tx>
            <c:strRef>
              <c:f>'Sensor Data'!$V$8</c:f>
              <c:strCache>
                <c:ptCount val="1"/>
                <c:pt idx="0">
                  <c:v>max-alat ukur-temp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'Sensor Data'!$V$9</c:f>
              <c:numCache>
                <c:formatCode>General</c:formatCode>
                <c:ptCount val="1"/>
                <c:pt idx="0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90-404F-9DDE-63577070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842048"/>
        <c:axId val="1120843488"/>
        <c:extLst>
          <c:ext xmlns:c15="http://schemas.microsoft.com/office/drawing/2012/chart" uri="{02D57815-91ED-43cb-92C2-25804820EDAC}">
            <c15:filteredBar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Data'!$P$17</c15:sqref>
                        </c15:formulaRef>
                      </c:ext>
                    </c:extLst>
                    <c:strCache>
                      <c:ptCount val="1"/>
                      <c:pt idx="0">
                        <c:v>avg-temp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0-E290-404F-9DDE-63577070BE5B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'Sensor Data'!$P$18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-3.5288000624746152E-3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29BF-4A7C-83CE-DAD531E83558}"/>
                  </c:ext>
                </c:extLst>
              </c15:ser>
            </c15:filteredBarSeries>
            <c15:filteredBarSeries>
              <c15:ser>
                <c:idx val="1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Data'!$Q$17</c15:sqref>
                        </c15:formulaRef>
                      </c:ext>
                    </c:extLst>
                    <c:strCache>
                      <c:ptCount val="1"/>
                      <c:pt idx="0">
                        <c:v>min-temp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-4.871060171919759E-2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9BF-4A7C-83CE-DAD531E83558}"/>
                  </c:ext>
                </c:extLst>
              </c15:ser>
            </c15:filteredBarSeries>
            <c15:filteredBarSeries>
              <c15:ser>
                <c:idx val="1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Data'!$R$17</c15:sqref>
                        </c15:formulaRef>
                      </c:ext>
                    </c:extLst>
                    <c:strCache>
                      <c:ptCount val="1"/>
                      <c:pt idx="0">
                        <c:v>max-temp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7.2847682119205281E-2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9BF-4A7C-83CE-DAD531E83558}"/>
                  </c:ext>
                </c:extLst>
              </c15:ser>
            </c15:filteredBarSeries>
            <c15:filteredBa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Data'!$P$8</c15:sqref>
                        </c15:formulaRef>
                      </c:ext>
                    </c:extLst>
                    <c:strCache>
                      <c:ptCount val="1"/>
                      <c:pt idx="0">
                        <c:v>avg-dht11-temp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Data'!$P$9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31.985000000000003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90-404F-9DDE-63577070BE5B}"/>
                  </c:ext>
                </c:extLst>
              </c15:ser>
            </c15:filteredBarSeries>
            <c15:filteredBa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Data'!$Q$8</c15:sqref>
                        </c15:formulaRef>
                      </c:ext>
                    </c:extLst>
                    <c:strCache>
                      <c:ptCount val="1"/>
                      <c:pt idx="0">
                        <c:v>min-dht11-temp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28.1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290-404F-9DDE-63577070BE5B}"/>
                  </c:ext>
                </c:extLst>
              </c15:ser>
            </c15:filteredBarSeries>
            <c15:filteredBarSeries>
              <c15:ser>
                <c:idx val="5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Data'!$R$8</c15:sqref>
                        </c15:formulaRef>
                      </c:ext>
                    </c:extLst>
                    <c:strCache>
                      <c:ptCount val="1"/>
                      <c:pt idx="0">
                        <c:v>max-dht11-temp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36.1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90-404F-9DDE-63577070BE5B}"/>
                  </c:ext>
                </c:extLst>
              </c15:ser>
            </c15:filteredBarSeries>
          </c:ext>
        </c:extLst>
      </c:barChart>
      <c:catAx>
        <c:axId val="112084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0843488"/>
        <c:crosses val="autoZero"/>
        <c:auto val="1"/>
        <c:lblAlgn val="ctr"/>
        <c:lblOffset val="100"/>
        <c:noMultiLvlLbl val="0"/>
      </c:catAx>
      <c:valAx>
        <c:axId val="1120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  <cx:data id="10">
      <cx:strDim type="cat">
        <cx:f>_xlchart.v1.0</cx:f>
      </cx:strDim>
      <cx:numDim type="val">
        <cx:f>_xlchart.v1.22</cx:f>
      </cx:numDim>
    </cx:data>
    <cx:data id="11">
      <cx:strDim type="cat">
        <cx:f>_xlchart.v1.0</cx:f>
      </cx:strDim>
      <cx:numDim type="val">
        <cx:f>_xlchart.v1.24</cx:f>
      </cx:numDim>
    </cx:data>
    <cx:data id="12">
      <cx:numDim type="val">
        <cx:f>_xlchart.v1.25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clusteredColumn" uniqueId="{9580C7CB-6903-4D6F-BC1C-86D62367110E}" formatIdx="0">
          <cx:tx>
            <cx:txData>
              <cx:f>_xlchart.v1.1</cx:f>
              <cx:v>dht11-temp</cx:v>
            </cx:txData>
          </cx:tx>
          <cx:dataId val="0"/>
          <cx:layoutPr>
            <cx:binning intervalClosed="r"/>
          </cx:layoutPr>
        </cx:series>
        <cx:series layoutId="clusteredColumn" hidden="1" uniqueId="{78B99813-F2FD-4F4F-9F3B-65DA602F2917}" formatIdx="1">
          <cx:tx>
            <cx:txData>
              <cx:f>_xlchart.v1.3</cx:f>
              <cx:v>alat ukur-temp</cx:v>
            </cx:txData>
          </cx:tx>
          <cx:dataId val="1"/>
          <cx:layoutPr>
            <cx:binning intervalClosed="r"/>
          </cx:layoutPr>
        </cx:series>
        <cx:series layoutId="clusteredColumn" hidden="1" uniqueId="{AD8FB238-4537-4A89-9739-2B54DFD51478}" formatIdx="2">
          <cx:tx>
            <cx:txData>
              <cx:f>_xlchart.v1.5</cx:f>
              <cx:v>dht11-humi</cx:v>
            </cx:txData>
          </cx:tx>
          <cx:dataId val="2"/>
          <cx:layoutPr>
            <cx:binning intervalClosed="r"/>
          </cx:layoutPr>
        </cx:series>
        <cx:series layoutId="clusteredColumn" hidden="1" uniqueId="{1ADAA32C-526D-4F3D-A848-098FC25DA4FD}" formatIdx="3">
          <cx:tx>
            <cx:txData>
              <cx:f>_xlchart.v1.7</cx:f>
              <cx:v>alat ukur-humi</cx:v>
            </cx:txData>
          </cx:tx>
          <cx:dataId val="3"/>
          <cx:layoutPr>
            <cx:binning intervalClosed="r"/>
          </cx:layoutPr>
        </cx:series>
        <cx:series layoutId="clusteredColumn" hidden="1" uniqueId="{29D1B0F3-1C35-489C-813C-AC5DA2C7B373}" formatIdx="4">
          <cx:tx>
            <cx:txData>
              <cx:f>_xlchart.v1.9</cx:f>
              <cx:v>bh1750-lx</cx:v>
            </cx:txData>
          </cx:tx>
          <cx:dataId val="4"/>
          <cx:layoutPr>
            <cx:binning intervalClosed="r"/>
          </cx:layoutPr>
        </cx:series>
        <cx:series layoutId="clusteredColumn" hidden="1" uniqueId="{7A577398-F204-41A4-A604-CC5230D57045}" formatIdx="5">
          <cx:tx>
            <cx:txData>
              <cx:f>_xlchart.v1.11</cx:f>
              <cx:v>alat ukur-lx</cx:v>
            </cx:txData>
          </cx:tx>
          <cx:dataId val="5"/>
          <cx:layoutPr>
            <cx:binning intervalClosed="r"/>
          </cx:layoutPr>
        </cx:series>
        <cx:series layoutId="clusteredColumn" hidden="1" uniqueId="{0EA38A03-2142-4B66-AD7A-3334C088D14F}" formatIdx="6">
          <cx:tx>
            <cx:txData>
              <cx:f>_xlchart.v1.13</cx:f>
              <cx:v>delta-temp</cx:v>
            </cx:txData>
          </cx:tx>
          <cx:dataId val="6"/>
          <cx:layoutPr>
            <cx:binning intervalClosed="r"/>
          </cx:layoutPr>
        </cx:series>
        <cx:series layoutId="clusteredColumn" hidden="1" uniqueId="{936D1409-A4A0-40E6-90BD-45632CC323D7}" formatIdx="7">
          <cx:tx>
            <cx:txData>
              <cx:f>_xlchart.v1.15</cx:f>
              <cx:v>delta-humi</cx:v>
            </cx:txData>
          </cx:tx>
          <cx:dataId val="7"/>
          <cx:layoutPr>
            <cx:binning intervalClosed="r"/>
          </cx:layoutPr>
        </cx:series>
        <cx:series layoutId="clusteredColumn" hidden="1" uniqueId="{F0BE6223-D54B-4DEC-B87C-A7692BEC2B50}" formatIdx="8">
          <cx:tx>
            <cx:txData>
              <cx:f>_xlchart.v1.17</cx:f>
              <cx:v>delta-lx</cx:v>
            </cx:txData>
          </cx:tx>
          <cx:dataId val="8"/>
          <cx:layoutPr>
            <cx:binning intervalClosed="r"/>
          </cx:layoutPr>
        </cx:series>
        <cx:series layoutId="clusteredColumn" hidden="1" uniqueId="{DC9BE140-525D-464E-A73D-05D6045611F2}" formatIdx="9">
          <cx:tx>
            <cx:txData>
              <cx:f>_xlchart.v1.19</cx:f>
              <cx:v>percent-temp</cx:v>
            </cx:txData>
          </cx:tx>
          <cx:dataId val="9"/>
          <cx:layoutPr>
            <cx:binning intervalClosed="r"/>
          </cx:layoutPr>
        </cx:series>
        <cx:series layoutId="clusteredColumn" hidden="1" uniqueId="{ED700A51-24FC-4D6D-9260-C4E7D9BD573F}" formatIdx="10">
          <cx:tx>
            <cx:txData>
              <cx:f>_xlchart.v1.21</cx:f>
              <cx:v>percent-humi</cx:v>
            </cx:txData>
          </cx:tx>
          <cx:dataId val="10"/>
          <cx:layoutPr>
            <cx:binning intervalClosed="r"/>
          </cx:layoutPr>
        </cx:series>
        <cx:series layoutId="clusteredColumn" hidden="1" uniqueId="{0FB62097-8A96-4586-BB8E-2507F501DDDE}" formatIdx="11">
          <cx:tx>
            <cx:txData>
              <cx:f>_xlchart.v1.23</cx:f>
              <cx:v>percent-lx</cx:v>
            </cx:txData>
          </cx:tx>
          <cx:dataId val="11"/>
          <cx:layoutPr>
            <cx:binning intervalClosed="r"/>
          </cx:layoutPr>
        </cx:series>
        <cx:series layoutId="clusteredColumn" hidden="1" uniqueId="{AB1DA2D7-99D1-4719-9B48-D37E506BC2AD}" formatIdx="13">
          <cx:tx>
            <cx:txData>
              <cx:f>_xlchart.v1.21</cx:f>
              <cx:v>percent-humi</cx:v>
            </cx:txData>
          </cx:tx>
          <cx:dataId val="12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15658</xdr:rowOff>
    </xdr:from>
    <xdr:to>
      <xdr:col>7</xdr:col>
      <xdr:colOff>304800</xdr:colOff>
      <xdr:row>41</xdr:row>
      <xdr:rowOff>15659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6E114D9-FB3E-B12D-1258-609461D730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70538"/>
              <a:ext cx="4572000" cy="274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24311</xdr:colOff>
      <xdr:row>41</xdr:row>
      <xdr:rowOff>137853</xdr:rowOff>
    </xdr:from>
    <xdr:to>
      <xdr:col>7</xdr:col>
      <xdr:colOff>329111</xdr:colOff>
      <xdr:row>56</xdr:row>
      <xdr:rowOff>137853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EE8502-D0C7-CF8B-F47B-73922575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477978</xdr:colOff>
      <xdr:row>26</xdr:row>
      <xdr:rowOff>574</xdr:rowOff>
    </xdr:from>
    <xdr:to>
      <xdr:col>15</xdr:col>
      <xdr:colOff>175107</xdr:colOff>
      <xdr:row>41</xdr:row>
      <xdr:rowOff>574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9C7AB4-E2F1-FA78-A44D-DB61E23F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475976</xdr:colOff>
      <xdr:row>41</xdr:row>
      <xdr:rowOff>159840</xdr:rowOff>
    </xdr:from>
    <xdr:to>
      <xdr:col>15</xdr:col>
      <xdr:colOff>171176</xdr:colOff>
      <xdr:row>56</xdr:row>
      <xdr:rowOff>159840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1D8039-919F-CB67-C2EF-57F837DA7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317699</xdr:colOff>
      <xdr:row>26</xdr:row>
      <xdr:rowOff>31195</xdr:rowOff>
    </xdr:from>
    <xdr:to>
      <xdr:col>23</xdr:col>
      <xdr:colOff>28332</xdr:colOff>
      <xdr:row>41</xdr:row>
      <xdr:rowOff>25795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DFE1B6-5953-A656-9124-CE56302CC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329754</xdr:colOff>
      <xdr:row>42</xdr:row>
      <xdr:rowOff>35388</xdr:rowOff>
    </xdr:from>
    <xdr:to>
      <xdr:col>23</xdr:col>
      <xdr:colOff>24953</xdr:colOff>
      <xdr:row>57</xdr:row>
      <xdr:rowOff>35389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A5E7D-629F-8C0A-1303-3FBC5EC6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22271</xdr:colOff>
      <xdr:row>57</xdr:row>
      <xdr:rowOff>115031</xdr:rowOff>
    </xdr:from>
    <xdr:to>
      <xdr:col>7</xdr:col>
      <xdr:colOff>328842</xdr:colOff>
      <xdr:row>72</xdr:row>
      <xdr:rowOff>115031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80D43C-953E-0CA5-961F-7BDF47159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472433</xdr:colOff>
      <xdr:row>57</xdr:row>
      <xdr:rowOff>118069</xdr:rowOff>
    </xdr:from>
    <xdr:to>
      <xdr:col>15</xdr:col>
      <xdr:colOff>167633</xdr:colOff>
      <xdr:row>72</xdr:row>
      <xdr:rowOff>118069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6FCB48-807E-FDF3-C752-C006C7F57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304588</xdr:colOff>
      <xdr:row>57</xdr:row>
      <xdr:rowOff>135097</xdr:rowOff>
    </xdr:from>
    <xdr:to>
      <xdr:col>22</xdr:col>
      <xdr:colOff>607383</xdr:colOff>
      <xdr:row>72</xdr:row>
      <xdr:rowOff>135097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0C79D2-8420-E51B-244D-49A7498DB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343547</xdr:colOff>
      <xdr:row>73</xdr:row>
      <xdr:rowOff>102991</xdr:rowOff>
    </xdr:from>
    <xdr:to>
      <xdr:col>23</xdr:col>
      <xdr:colOff>36742</xdr:colOff>
      <xdr:row>88</xdr:row>
      <xdr:rowOff>102989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1BDF64-28AF-37C0-D60E-67988EB8A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419100</xdr:colOff>
      <xdr:row>2</xdr:row>
      <xdr:rowOff>10391</xdr:rowOff>
    </xdr:from>
    <xdr:to>
      <xdr:col>31</xdr:col>
      <xdr:colOff>114300</xdr:colOff>
      <xdr:row>17</xdr:row>
      <xdr:rowOff>51954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E8EAF89-AD46-C353-A714-0C03AE0FC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411079</xdr:colOff>
      <xdr:row>18</xdr:row>
      <xdr:rowOff>72190</xdr:rowOff>
    </xdr:from>
    <xdr:to>
      <xdr:col>31</xdr:col>
      <xdr:colOff>90237</xdr:colOff>
      <xdr:row>33</xdr:row>
      <xdr:rowOff>108284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0862CB7-2D40-07DB-AA64-6CBA54916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441158</xdr:colOff>
      <xdr:row>34</xdr:row>
      <xdr:rowOff>122321</xdr:rowOff>
    </xdr:from>
    <xdr:to>
      <xdr:col>31</xdr:col>
      <xdr:colOff>120316</xdr:colOff>
      <xdr:row>49</xdr:row>
      <xdr:rowOff>158415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3FFF6D4-E4CC-CA5E-486D-2D6E3B694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273538</xdr:colOff>
      <xdr:row>2</xdr:row>
      <xdr:rowOff>5862</xdr:rowOff>
    </xdr:from>
    <xdr:to>
      <xdr:col>39</xdr:col>
      <xdr:colOff>0</xdr:colOff>
      <xdr:row>16</xdr:row>
      <xdr:rowOff>150447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DFC78A-DD88-895D-020C-1BB1F6E6B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283308</xdr:colOff>
      <xdr:row>18</xdr:row>
      <xdr:rowOff>64478</xdr:rowOff>
    </xdr:from>
    <xdr:to>
      <xdr:col>39</xdr:col>
      <xdr:colOff>9770</xdr:colOff>
      <xdr:row>33</xdr:row>
      <xdr:rowOff>23447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7EC103C-397C-9BCF-9E61-A0E901BF3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410307</xdr:colOff>
      <xdr:row>34</xdr:row>
      <xdr:rowOff>132862</xdr:rowOff>
    </xdr:from>
    <xdr:to>
      <xdr:col>39</xdr:col>
      <xdr:colOff>136769</xdr:colOff>
      <xdr:row>49</xdr:row>
      <xdr:rowOff>91831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9E5CDB1-836B-6D80-844F-82165098D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603449</xdr:colOff>
      <xdr:row>51</xdr:row>
      <xdr:rowOff>31195</xdr:rowOff>
    </xdr:from>
    <xdr:to>
      <xdr:col>31</xdr:col>
      <xdr:colOff>314082</xdr:colOff>
      <xdr:row>66</xdr:row>
      <xdr:rowOff>25795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85AC0-C740-B82A-4A7D-FC99A1025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0</xdr:colOff>
      <xdr:row>53</xdr:row>
      <xdr:rowOff>0</xdr:rowOff>
    </xdr:from>
    <xdr:to>
      <xdr:col>39</xdr:col>
      <xdr:colOff>304800</xdr:colOff>
      <xdr:row>68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F8E6B5-230D-9D6D-C59B-58763470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41910</xdr:rowOff>
    </xdr:from>
    <xdr:to>
      <xdr:col>15</xdr:col>
      <xdr:colOff>312420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30F1F-3E92-CDD8-E0F7-563E890D6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1</xdr:row>
      <xdr:rowOff>49530</xdr:rowOff>
    </xdr:from>
    <xdr:to>
      <xdr:col>23</xdr:col>
      <xdr:colOff>91440</xdr:colOff>
      <xdr:row>16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8E6B5-230D-9D6D-C59B-58763470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topLeftCell="B1" zoomScale="90" zoomScaleNormal="90" workbookViewId="0">
      <selection activeCell="AG71" sqref="AG71"/>
    </sheetView>
  </sheetViews>
  <sheetFormatPr defaultRowHeight="14.4"/>
  <sheetData>
    <row r="1" spans="1:22">
      <c r="A1" t="s">
        <v>0</v>
      </c>
      <c r="B1" t="s">
        <v>6</v>
      </c>
      <c r="C1" t="s">
        <v>3</v>
      </c>
      <c r="D1" t="s">
        <v>2</v>
      </c>
      <c r="E1" t="s">
        <v>13</v>
      </c>
      <c r="F1" t="s">
        <v>1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T1" t="s">
        <v>26</v>
      </c>
      <c r="U1" t="s">
        <v>16</v>
      </c>
    </row>
    <row r="2" spans="1:22">
      <c r="A2" s="1">
        <v>45082</v>
      </c>
      <c r="B2" s="2">
        <v>0.375</v>
      </c>
      <c r="C2" s="3">
        <v>32.4</v>
      </c>
      <c r="D2" s="3">
        <v>30.2</v>
      </c>
      <c r="E2" s="3">
        <v>60</v>
      </c>
      <c r="F2" s="3">
        <v>73</v>
      </c>
      <c r="G2" s="3">
        <v>5118</v>
      </c>
      <c r="H2" s="3">
        <v>13830</v>
      </c>
      <c r="I2" s="4">
        <f>(C2-D2)</f>
        <v>2.1999999999999993</v>
      </c>
      <c r="J2">
        <f>E2-F2</f>
        <v>-13</v>
      </c>
      <c r="K2">
        <f>G2-H2</f>
        <v>-8712</v>
      </c>
      <c r="L2" s="5">
        <f>((C2-D2)/D2)*100%</f>
        <v>7.2847682119205281E-2</v>
      </c>
      <c r="M2" s="5">
        <f>((E2-F2)/F2)*100%</f>
        <v>-0.17808219178082191</v>
      </c>
      <c r="N2" s="5">
        <f>((G2-H2)/H2)*100%</f>
        <v>-0.62993492407809115</v>
      </c>
      <c r="O2">
        <v>3</v>
      </c>
      <c r="T2">
        <f>AVERAGE(O2:O21)</f>
        <v>3.3</v>
      </c>
      <c r="U2" t="s">
        <v>17</v>
      </c>
    </row>
    <row r="3" spans="1:22">
      <c r="A3" s="1"/>
      <c r="B3" s="2">
        <v>0.58333333333333337</v>
      </c>
      <c r="C3" s="3">
        <v>29.1</v>
      </c>
      <c r="D3" s="3">
        <v>30.2</v>
      </c>
      <c r="E3" s="3">
        <v>71</v>
      </c>
      <c r="F3" s="3">
        <v>75</v>
      </c>
      <c r="G3" s="3">
        <v>3034</v>
      </c>
      <c r="H3" s="3">
        <v>5397</v>
      </c>
      <c r="I3" s="4">
        <f t="shared" ref="I3:I21" si="0">(C3-D3)</f>
        <v>-1.0999999999999979</v>
      </c>
      <c r="J3">
        <f t="shared" ref="J3:J21" si="1">E3-F3</f>
        <v>-4</v>
      </c>
      <c r="K3">
        <f t="shared" ref="K3:K21" si="2">G3-H3</f>
        <v>-2363</v>
      </c>
      <c r="L3" s="5">
        <f t="shared" ref="L3:L21" si="3">((C3-D3)/D3)*100%</f>
        <v>-3.6423841059602578E-2</v>
      </c>
      <c r="M3" s="5">
        <f t="shared" ref="M3:M21" si="4">((E3-F3)/F3)*100%</f>
        <v>-5.3333333333333337E-2</v>
      </c>
      <c r="N3" s="5">
        <f t="shared" ref="N3:N21" si="5">((G3-H3)/H3)*100%</f>
        <v>-0.43783583472299425</v>
      </c>
      <c r="O3">
        <v>2</v>
      </c>
      <c r="U3" t="s">
        <v>18</v>
      </c>
    </row>
    <row r="4" spans="1:22">
      <c r="A4" s="1">
        <v>45083</v>
      </c>
      <c r="B4" s="2">
        <v>0.375</v>
      </c>
      <c r="C4">
        <v>33.299999999999997</v>
      </c>
      <c r="D4">
        <v>32.200000000000003</v>
      </c>
      <c r="E4">
        <v>56</v>
      </c>
      <c r="F4">
        <v>61</v>
      </c>
      <c r="G4" s="3">
        <v>3955</v>
      </c>
      <c r="H4" s="3">
        <v>9774</v>
      </c>
      <c r="I4" s="4">
        <f t="shared" si="0"/>
        <v>1.0999999999999943</v>
      </c>
      <c r="J4">
        <f t="shared" si="1"/>
        <v>-5</v>
      </c>
      <c r="K4">
        <f t="shared" si="2"/>
        <v>-5819</v>
      </c>
      <c r="L4" s="5">
        <f t="shared" si="3"/>
        <v>3.4161490683229635E-2</v>
      </c>
      <c r="M4" s="5">
        <f t="shared" si="4"/>
        <v>-8.1967213114754092E-2</v>
      </c>
      <c r="N4" s="5">
        <f t="shared" si="5"/>
        <v>-0.59535502353181913</v>
      </c>
      <c r="O4">
        <v>3</v>
      </c>
      <c r="U4" t="s">
        <v>19</v>
      </c>
    </row>
    <row r="5" spans="1:22">
      <c r="A5" s="1"/>
      <c r="B5" s="2">
        <v>0.58333333333333337</v>
      </c>
      <c r="C5" s="3">
        <v>28.5</v>
      </c>
      <c r="D5" s="3">
        <v>29.6</v>
      </c>
      <c r="E5" s="3">
        <v>72</v>
      </c>
      <c r="F5" s="3">
        <v>76</v>
      </c>
      <c r="G5" s="3">
        <v>2100</v>
      </c>
      <c r="H5" s="3">
        <v>4905</v>
      </c>
      <c r="I5" s="4">
        <f t="shared" si="0"/>
        <v>-1.1000000000000014</v>
      </c>
      <c r="J5">
        <f t="shared" si="1"/>
        <v>-4</v>
      </c>
      <c r="K5">
        <f t="shared" si="2"/>
        <v>-2805</v>
      </c>
      <c r="L5" s="5">
        <f t="shared" si="3"/>
        <v>-3.7162162162162206E-2</v>
      </c>
      <c r="M5" s="5">
        <f t="shared" si="4"/>
        <v>-5.2631578947368418E-2</v>
      </c>
      <c r="N5" s="5">
        <f t="shared" si="5"/>
        <v>-0.5718654434250765</v>
      </c>
      <c r="O5">
        <v>1</v>
      </c>
      <c r="T5" t="s">
        <v>22</v>
      </c>
      <c r="U5" t="s">
        <v>20</v>
      </c>
    </row>
    <row r="6" spans="1:22">
      <c r="A6" s="1">
        <v>45084</v>
      </c>
      <c r="B6" s="2">
        <v>0.375</v>
      </c>
      <c r="C6" s="3">
        <v>31.9</v>
      </c>
      <c r="D6" s="3">
        <v>32.4</v>
      </c>
      <c r="E6" s="3">
        <v>62</v>
      </c>
      <c r="F6" s="3">
        <v>61</v>
      </c>
      <c r="G6" s="3">
        <v>7700</v>
      </c>
      <c r="H6" s="3">
        <v>21170</v>
      </c>
      <c r="I6" s="4">
        <f t="shared" si="0"/>
        <v>-0.5</v>
      </c>
      <c r="J6">
        <f t="shared" si="1"/>
        <v>1</v>
      </c>
      <c r="K6">
        <f t="shared" si="2"/>
        <v>-13470</v>
      </c>
      <c r="L6" s="5">
        <f t="shared" si="3"/>
        <v>-1.54320987654321E-2</v>
      </c>
      <c r="M6" s="5">
        <f t="shared" si="4"/>
        <v>1.6393442622950821E-2</v>
      </c>
      <c r="N6" s="5">
        <f t="shared" si="5"/>
        <v>-0.63627775153519128</v>
      </c>
      <c r="O6">
        <v>3</v>
      </c>
      <c r="U6" t="s">
        <v>21</v>
      </c>
    </row>
    <row r="7" spans="1:22">
      <c r="A7" s="1"/>
      <c r="B7" s="2">
        <v>0.58333333333333337</v>
      </c>
      <c r="C7" s="3">
        <v>32.6</v>
      </c>
      <c r="D7" s="3">
        <v>33.6</v>
      </c>
      <c r="E7" s="3">
        <v>61</v>
      </c>
      <c r="F7" s="3">
        <v>61</v>
      </c>
      <c r="G7" s="3">
        <v>2789</v>
      </c>
      <c r="H7" s="3">
        <v>7066</v>
      </c>
      <c r="I7" s="4">
        <f t="shared" si="0"/>
        <v>-1</v>
      </c>
      <c r="J7">
        <f t="shared" si="1"/>
        <v>0</v>
      </c>
      <c r="K7">
        <f t="shared" si="2"/>
        <v>-4277</v>
      </c>
      <c r="L7" s="5">
        <f t="shared" si="3"/>
        <v>-2.976190476190476E-2</v>
      </c>
      <c r="M7" s="5">
        <f t="shared" si="4"/>
        <v>0</v>
      </c>
      <c r="N7" s="5">
        <f t="shared" si="5"/>
        <v>-0.60529295216529866</v>
      </c>
      <c r="O7">
        <v>2</v>
      </c>
    </row>
    <row r="8" spans="1:22">
      <c r="A8" s="1">
        <v>45085</v>
      </c>
      <c r="B8" s="2">
        <v>0.375</v>
      </c>
      <c r="C8" s="3">
        <v>31.5</v>
      </c>
      <c r="D8" s="3">
        <v>31.7</v>
      </c>
      <c r="E8" s="3">
        <v>64</v>
      </c>
      <c r="F8" s="3">
        <v>68</v>
      </c>
      <c r="G8" s="3">
        <v>4742</v>
      </c>
      <c r="H8" s="3">
        <v>12900</v>
      </c>
      <c r="I8" s="4">
        <f t="shared" si="0"/>
        <v>-0.19999999999999929</v>
      </c>
      <c r="J8">
        <f t="shared" si="1"/>
        <v>-4</v>
      </c>
      <c r="K8">
        <f t="shared" si="2"/>
        <v>-8158</v>
      </c>
      <c r="L8" s="5">
        <f t="shared" si="3"/>
        <v>-6.3091482649842053E-3</v>
      </c>
      <c r="M8" s="5">
        <f t="shared" si="4"/>
        <v>-5.8823529411764705E-2</v>
      </c>
      <c r="N8" s="5">
        <f t="shared" si="5"/>
        <v>-0.63240310077519379</v>
      </c>
      <c r="O8">
        <v>4</v>
      </c>
      <c r="P8" t="s">
        <v>45</v>
      </c>
      <c r="Q8" s="5" t="s">
        <v>33</v>
      </c>
      <c r="R8" s="5" t="s">
        <v>34</v>
      </c>
      <c r="T8" s="5" t="s">
        <v>48</v>
      </c>
      <c r="U8" s="5" t="s">
        <v>35</v>
      </c>
      <c r="V8" s="5" t="s">
        <v>36</v>
      </c>
    </row>
    <row r="9" spans="1:22">
      <c r="A9" s="1"/>
      <c r="B9" s="2">
        <v>0.58333333333333337</v>
      </c>
      <c r="C9" s="3">
        <v>33.200000000000003</v>
      </c>
      <c r="D9" s="3">
        <v>34.9</v>
      </c>
      <c r="E9" s="3">
        <v>51</v>
      </c>
      <c r="F9" s="3">
        <v>51</v>
      </c>
      <c r="G9" s="3">
        <v>5770</v>
      </c>
      <c r="H9" s="3">
        <v>15620</v>
      </c>
      <c r="I9" s="4">
        <f t="shared" si="0"/>
        <v>-1.6999999999999957</v>
      </c>
      <c r="J9">
        <f t="shared" si="1"/>
        <v>0</v>
      </c>
      <c r="K9">
        <f t="shared" si="2"/>
        <v>-9850</v>
      </c>
      <c r="L9" s="5">
        <f t="shared" si="3"/>
        <v>-4.871060171919759E-2</v>
      </c>
      <c r="M9" s="5">
        <f t="shared" si="4"/>
        <v>0</v>
      </c>
      <c r="N9" s="5">
        <f t="shared" si="5"/>
        <v>-0.63060179257362359</v>
      </c>
      <c r="O9">
        <v>4</v>
      </c>
      <c r="P9" s="8">
        <f>AVERAGE(C2:C21)</f>
        <v>31.985000000000003</v>
      </c>
      <c r="Q9" s="7">
        <f>MIN(C2:C21)</f>
        <v>28.1</v>
      </c>
      <c r="R9" s="7">
        <f>MAX(C2:C21)</f>
        <v>36.1</v>
      </c>
      <c r="T9" s="8">
        <f>AVERAGE(D2:D21)</f>
        <v>32.105000000000004</v>
      </c>
      <c r="U9" s="7">
        <f>MIN(D2:D21)</f>
        <v>29.5</v>
      </c>
      <c r="V9" s="7">
        <f>MAX(D2:D21)</f>
        <v>35.200000000000003</v>
      </c>
    </row>
    <row r="10" spans="1:22">
      <c r="A10" s="1">
        <v>45086</v>
      </c>
      <c r="B10" s="2">
        <v>0.375</v>
      </c>
      <c r="C10" s="3">
        <v>29.2</v>
      </c>
      <c r="D10" s="3">
        <v>29.5</v>
      </c>
      <c r="E10" s="3">
        <v>63</v>
      </c>
      <c r="F10" s="3">
        <v>66</v>
      </c>
      <c r="G10" s="3">
        <v>3268</v>
      </c>
      <c r="H10" s="3">
        <v>8884</v>
      </c>
      <c r="I10" s="4">
        <f t="shared" si="0"/>
        <v>-0.30000000000000071</v>
      </c>
      <c r="J10">
        <f t="shared" si="1"/>
        <v>-3</v>
      </c>
      <c r="K10">
        <f t="shared" si="2"/>
        <v>-5616</v>
      </c>
      <c r="L10" s="5">
        <f t="shared" si="3"/>
        <v>-1.0169491525423752E-2</v>
      </c>
      <c r="M10" s="5">
        <f t="shared" si="4"/>
        <v>-4.5454545454545456E-2</v>
      </c>
      <c r="N10" s="5">
        <f t="shared" si="5"/>
        <v>-0.63214768122467357</v>
      </c>
      <c r="O10">
        <v>4</v>
      </c>
    </row>
    <row r="11" spans="1:22">
      <c r="A11" s="1"/>
      <c r="B11" s="2">
        <v>0.58333333333333337</v>
      </c>
      <c r="C11" s="3">
        <v>33.6</v>
      </c>
      <c r="D11" s="3">
        <v>35.200000000000003</v>
      </c>
      <c r="E11" s="3">
        <v>50</v>
      </c>
      <c r="F11" s="3">
        <v>48</v>
      </c>
      <c r="G11" s="3">
        <v>6504</v>
      </c>
      <c r="H11" s="3">
        <v>16790</v>
      </c>
      <c r="I11" s="4">
        <f t="shared" si="0"/>
        <v>-1.6000000000000014</v>
      </c>
      <c r="J11">
        <f t="shared" si="1"/>
        <v>2</v>
      </c>
      <c r="K11">
        <f t="shared" si="2"/>
        <v>-10286</v>
      </c>
      <c r="L11" s="5">
        <f t="shared" si="3"/>
        <v>-4.5454545454545491E-2</v>
      </c>
      <c r="M11" s="5">
        <f t="shared" si="4"/>
        <v>4.1666666666666664E-2</v>
      </c>
      <c r="N11" s="5">
        <f t="shared" si="5"/>
        <v>-0.6126265634306135</v>
      </c>
      <c r="O11">
        <v>4</v>
      </c>
      <c r="P11" t="s">
        <v>46</v>
      </c>
      <c r="Q11" s="5" t="s">
        <v>37</v>
      </c>
      <c r="R11" s="5" t="s">
        <v>38</v>
      </c>
      <c r="T11" s="5" t="s">
        <v>49</v>
      </c>
      <c r="U11" s="5" t="s">
        <v>39</v>
      </c>
      <c r="V11" s="5" t="s">
        <v>40</v>
      </c>
    </row>
    <row r="12" spans="1:22">
      <c r="A12" s="1">
        <v>45089</v>
      </c>
      <c r="B12" s="2">
        <v>0.375</v>
      </c>
      <c r="C12" s="3">
        <v>31.5</v>
      </c>
      <c r="D12" s="3">
        <v>31.7</v>
      </c>
      <c r="E12" s="3">
        <v>64</v>
      </c>
      <c r="F12" s="3">
        <v>68</v>
      </c>
      <c r="G12" s="3">
        <v>4742</v>
      </c>
      <c r="H12" s="3">
        <v>12900</v>
      </c>
      <c r="I12" s="4">
        <f t="shared" si="0"/>
        <v>-0.19999999999999929</v>
      </c>
      <c r="J12">
        <f t="shared" si="1"/>
        <v>-4</v>
      </c>
      <c r="K12">
        <f t="shared" si="2"/>
        <v>-8158</v>
      </c>
      <c r="L12" s="5">
        <f t="shared" si="3"/>
        <v>-6.3091482649842053E-3</v>
      </c>
      <c r="M12" s="5">
        <f t="shared" si="4"/>
        <v>-5.8823529411764705E-2</v>
      </c>
      <c r="N12" s="5">
        <f t="shared" si="5"/>
        <v>-0.63240310077519379</v>
      </c>
      <c r="O12">
        <v>5</v>
      </c>
      <c r="P12">
        <f>AVERAGE(E2:E21)</f>
        <v>60.8</v>
      </c>
      <c r="Q12" s="7">
        <f>MIN(E2:E21)</f>
        <v>46</v>
      </c>
      <c r="R12" s="7">
        <f>MAX(E2:E21)</f>
        <v>82</v>
      </c>
      <c r="T12" s="8">
        <f>AVERAGE(F2:F21)</f>
        <v>64.349999999999994</v>
      </c>
      <c r="U12" s="7">
        <f>MIN(F2:F21)</f>
        <v>48</v>
      </c>
      <c r="V12" s="7">
        <f>MAX(F2:F21)</f>
        <v>79</v>
      </c>
    </row>
    <row r="13" spans="1:22">
      <c r="A13" s="1"/>
      <c r="B13" s="2">
        <v>0.58333333333333337</v>
      </c>
      <c r="C13" s="3">
        <v>34.4</v>
      </c>
      <c r="D13" s="3">
        <v>33.5</v>
      </c>
      <c r="E13" s="3">
        <v>49</v>
      </c>
      <c r="F13" s="3">
        <v>53</v>
      </c>
      <c r="G13" s="3">
        <v>10799</v>
      </c>
      <c r="H13" s="3">
        <v>30370</v>
      </c>
      <c r="I13" s="4">
        <f t="shared" si="0"/>
        <v>0.89999999999999858</v>
      </c>
      <c r="J13">
        <f t="shared" si="1"/>
        <v>-4</v>
      </c>
      <c r="K13">
        <f t="shared" si="2"/>
        <v>-19571</v>
      </c>
      <c r="L13" s="5">
        <f t="shared" si="3"/>
        <v>2.6865671641791003E-2</v>
      </c>
      <c r="M13" s="5">
        <f t="shared" si="4"/>
        <v>-7.5471698113207544E-2</v>
      </c>
      <c r="N13" s="5">
        <f t="shared" si="5"/>
        <v>-0.64441883437602898</v>
      </c>
      <c r="O13">
        <v>3</v>
      </c>
    </row>
    <row r="14" spans="1:22">
      <c r="A14" s="1">
        <v>45090</v>
      </c>
      <c r="B14" s="2">
        <v>0.375</v>
      </c>
      <c r="C14" s="3">
        <v>31.6</v>
      </c>
      <c r="D14" s="3">
        <v>31.9</v>
      </c>
      <c r="E14" s="3">
        <v>82</v>
      </c>
      <c r="F14" s="3">
        <v>79</v>
      </c>
      <c r="G14" s="3">
        <v>3105</v>
      </c>
      <c r="H14" s="3">
        <v>8600</v>
      </c>
      <c r="I14" s="4">
        <f t="shared" si="0"/>
        <v>-0.29999999999999716</v>
      </c>
      <c r="J14">
        <f t="shared" si="1"/>
        <v>3</v>
      </c>
      <c r="K14">
        <f t="shared" si="2"/>
        <v>-5495</v>
      </c>
      <c r="L14" s="5">
        <f t="shared" si="3"/>
        <v>-9.4043887147334543E-3</v>
      </c>
      <c r="M14" s="5">
        <f t="shared" si="4"/>
        <v>3.7974683544303799E-2</v>
      </c>
      <c r="N14" s="5">
        <f t="shared" si="5"/>
        <v>-0.63895348837209298</v>
      </c>
      <c r="O14">
        <v>3</v>
      </c>
      <c r="P14" t="s">
        <v>47</v>
      </c>
      <c r="Q14" s="5" t="s">
        <v>41</v>
      </c>
      <c r="R14" s="5" t="s">
        <v>42</v>
      </c>
      <c r="T14" s="5" t="s">
        <v>50</v>
      </c>
      <c r="U14" s="5" t="s">
        <v>43</v>
      </c>
      <c r="V14" s="5" t="s">
        <v>44</v>
      </c>
    </row>
    <row r="15" spans="1:22">
      <c r="A15" s="1"/>
      <c r="B15" s="2">
        <v>0.58333333333333337</v>
      </c>
      <c r="C15" s="3">
        <v>33.6</v>
      </c>
      <c r="D15" s="3">
        <v>32.299999999999997</v>
      </c>
      <c r="E15" s="3">
        <v>59</v>
      </c>
      <c r="F15" s="3">
        <v>71</v>
      </c>
      <c r="G15" s="3">
        <v>3235</v>
      </c>
      <c r="H15" s="3">
        <v>8542</v>
      </c>
      <c r="I15" s="4">
        <f t="shared" si="0"/>
        <v>1.3000000000000043</v>
      </c>
      <c r="J15">
        <f t="shared" si="1"/>
        <v>-12</v>
      </c>
      <c r="K15">
        <f t="shared" si="2"/>
        <v>-5307</v>
      </c>
      <c r="L15" s="5">
        <f t="shared" si="3"/>
        <v>4.024767801857599E-2</v>
      </c>
      <c r="M15" s="5">
        <f t="shared" si="4"/>
        <v>-0.16901408450704225</v>
      </c>
      <c r="N15" s="5">
        <f t="shared" si="5"/>
        <v>-0.62128307188012177</v>
      </c>
      <c r="O15">
        <v>4</v>
      </c>
      <c r="P15">
        <f>AVERAGE(G2:G21)</f>
        <v>5640.7</v>
      </c>
      <c r="Q15" s="7">
        <f>MIN(G2:G21)</f>
        <v>2100</v>
      </c>
      <c r="R15" s="7">
        <f>MAX(G2:G21)</f>
        <v>17355</v>
      </c>
      <c r="T15">
        <f>AVERAGE(H2:H21)</f>
        <v>14813.9</v>
      </c>
      <c r="U15" s="7">
        <f>MIN(H2:H21)</f>
        <v>4905</v>
      </c>
      <c r="V15" s="7">
        <f>MAX(H2:H21)</f>
        <v>46520</v>
      </c>
    </row>
    <row r="16" spans="1:22">
      <c r="A16" s="1">
        <v>45091</v>
      </c>
      <c r="B16" s="2">
        <v>0.375</v>
      </c>
      <c r="C16" s="3">
        <v>31.6</v>
      </c>
      <c r="D16" s="3">
        <v>33.200000000000003</v>
      </c>
      <c r="E16" s="3">
        <v>66</v>
      </c>
      <c r="F16" s="3">
        <v>66</v>
      </c>
      <c r="G16" s="3">
        <v>5655</v>
      </c>
      <c r="H16" s="3">
        <v>14990</v>
      </c>
      <c r="I16" s="4">
        <f t="shared" si="0"/>
        <v>-1.6000000000000014</v>
      </c>
      <c r="J16">
        <f t="shared" si="1"/>
        <v>0</v>
      </c>
      <c r="K16">
        <f t="shared" si="2"/>
        <v>-9335</v>
      </c>
      <c r="L16" s="5">
        <f t="shared" si="3"/>
        <v>-4.8192771084337387E-2</v>
      </c>
      <c r="M16" s="5">
        <f t="shared" si="4"/>
        <v>0</v>
      </c>
      <c r="N16" s="5">
        <f t="shared" si="5"/>
        <v>-0.62274849899933293</v>
      </c>
      <c r="O16">
        <v>4</v>
      </c>
    </row>
    <row r="17" spans="1:22">
      <c r="A17" s="1"/>
      <c r="B17" s="2">
        <v>0.58333333333333337</v>
      </c>
      <c r="C17" s="3">
        <v>36.1</v>
      </c>
      <c r="D17" s="3">
        <v>33.700000000000003</v>
      </c>
      <c r="E17" s="3">
        <v>46</v>
      </c>
      <c r="F17" s="3">
        <v>52</v>
      </c>
      <c r="G17" s="3">
        <v>6834</v>
      </c>
      <c r="H17" s="3">
        <v>15110</v>
      </c>
      <c r="I17" s="4">
        <f t="shared" si="0"/>
        <v>2.3999999999999986</v>
      </c>
      <c r="J17">
        <f t="shared" si="1"/>
        <v>-6</v>
      </c>
      <c r="K17">
        <f t="shared" si="2"/>
        <v>-8276</v>
      </c>
      <c r="L17" s="5">
        <f t="shared" si="3"/>
        <v>7.121661721068244E-2</v>
      </c>
      <c r="M17" s="5">
        <f t="shared" si="4"/>
        <v>-0.11538461538461539</v>
      </c>
      <c r="N17" s="5">
        <f t="shared" si="5"/>
        <v>-0.54771674387822633</v>
      </c>
      <c r="O17">
        <v>4</v>
      </c>
      <c r="P17" t="s">
        <v>23</v>
      </c>
      <c r="Q17" t="s">
        <v>28</v>
      </c>
      <c r="R17" t="s">
        <v>27</v>
      </c>
      <c r="T17" t="s">
        <v>25</v>
      </c>
      <c r="U17" s="5" t="s">
        <v>31</v>
      </c>
      <c r="V17" s="5" t="s">
        <v>32</v>
      </c>
    </row>
    <row r="18" spans="1:22">
      <c r="A18" s="1">
        <v>45092</v>
      </c>
      <c r="B18" s="2">
        <v>0.375</v>
      </c>
      <c r="C18" s="3">
        <v>28.1</v>
      </c>
      <c r="D18" s="3">
        <v>29.5</v>
      </c>
      <c r="E18" s="3">
        <v>64</v>
      </c>
      <c r="F18" s="3">
        <v>67</v>
      </c>
      <c r="G18" s="3">
        <v>3604</v>
      </c>
      <c r="H18" s="3">
        <v>9220</v>
      </c>
      <c r="I18" s="4">
        <f t="shared" si="0"/>
        <v>-1.3999999999999986</v>
      </c>
      <c r="J18">
        <f t="shared" si="1"/>
        <v>-3</v>
      </c>
      <c r="K18">
        <f t="shared" si="2"/>
        <v>-5616</v>
      </c>
      <c r="L18" s="5">
        <f t="shared" si="3"/>
        <v>-4.745762711864402E-2</v>
      </c>
      <c r="M18" s="5">
        <f t="shared" si="4"/>
        <v>-4.4776119402985072E-2</v>
      </c>
      <c r="N18" s="5">
        <f t="shared" si="5"/>
        <v>-0.60911062906724511</v>
      </c>
      <c r="O18">
        <v>3</v>
      </c>
      <c r="P18" s="5">
        <f>AVERAGE(L2:L21)</f>
        <v>-3.5288000624746152E-3</v>
      </c>
      <c r="Q18" s="5">
        <f>MIN(L2:L21)</f>
        <v>-4.871060171919759E-2</v>
      </c>
      <c r="R18" s="5">
        <f>MAX(L2:L21)</f>
        <v>7.2847682119205281E-2</v>
      </c>
      <c r="T18" s="5">
        <f>AVERAGE(N2:N21)</f>
        <v>-0.60928632929819393</v>
      </c>
      <c r="U18" s="5">
        <f>MIN(N2:N21)</f>
        <v>-0.64441883437602898</v>
      </c>
      <c r="V18" s="5">
        <f>MAX(N2:N21)</f>
        <v>-0.43783583472299425</v>
      </c>
    </row>
    <row r="19" spans="1:22">
      <c r="A19" s="1"/>
      <c r="B19" s="2">
        <v>0.58333333333333337</v>
      </c>
      <c r="C19" s="3">
        <v>34.799999999999997</v>
      </c>
      <c r="D19" s="3">
        <v>33.700000000000003</v>
      </c>
      <c r="E19" s="3">
        <v>55</v>
      </c>
      <c r="F19" s="3">
        <v>62</v>
      </c>
      <c r="G19" s="3">
        <v>8485</v>
      </c>
      <c r="H19" s="3">
        <v>22850</v>
      </c>
      <c r="I19" s="4">
        <f t="shared" si="0"/>
        <v>1.0999999999999943</v>
      </c>
      <c r="J19">
        <f t="shared" si="1"/>
        <v>-7</v>
      </c>
      <c r="K19">
        <f t="shared" si="2"/>
        <v>-14365</v>
      </c>
      <c r="L19" s="5">
        <f t="shared" si="3"/>
        <v>3.2640949554895972E-2</v>
      </c>
      <c r="M19" s="5">
        <f t="shared" si="4"/>
        <v>-0.11290322580645161</v>
      </c>
      <c r="N19" s="5">
        <f t="shared" si="5"/>
        <v>-0.62866520787746172</v>
      </c>
      <c r="O19">
        <v>3</v>
      </c>
    </row>
    <row r="20" spans="1:22">
      <c r="A20" s="1">
        <v>45093</v>
      </c>
      <c r="B20" s="2">
        <v>0.375</v>
      </c>
      <c r="C20" s="3">
        <v>30.5</v>
      </c>
      <c r="D20" s="3">
        <v>29.5</v>
      </c>
      <c r="E20" s="3">
        <v>63</v>
      </c>
      <c r="F20" s="3">
        <v>73</v>
      </c>
      <c r="G20" s="3">
        <v>4020</v>
      </c>
      <c r="H20" s="3">
        <v>10840</v>
      </c>
      <c r="I20" s="4">
        <f t="shared" si="0"/>
        <v>1</v>
      </c>
      <c r="J20">
        <f t="shared" si="1"/>
        <v>-10</v>
      </c>
      <c r="K20">
        <f t="shared" si="2"/>
        <v>-6820</v>
      </c>
      <c r="L20" s="5">
        <f t="shared" si="3"/>
        <v>3.3898305084745763E-2</v>
      </c>
      <c r="M20" s="5">
        <f t="shared" si="4"/>
        <v>-0.13698630136986301</v>
      </c>
      <c r="N20" s="5">
        <f t="shared" si="5"/>
        <v>-0.62915129151291516</v>
      </c>
      <c r="O20">
        <v>4</v>
      </c>
      <c r="P20" t="s">
        <v>24</v>
      </c>
      <c r="Q20" s="5" t="s">
        <v>30</v>
      </c>
      <c r="R20" s="5" t="s">
        <v>29</v>
      </c>
    </row>
    <row r="21" spans="1:22">
      <c r="B21" s="2">
        <v>0.58333333333333337</v>
      </c>
      <c r="C21" s="3">
        <v>32.200000000000003</v>
      </c>
      <c r="D21" s="3">
        <v>33.6</v>
      </c>
      <c r="E21" s="3">
        <v>58</v>
      </c>
      <c r="F21" s="3">
        <v>56</v>
      </c>
      <c r="G21" s="3">
        <v>17355</v>
      </c>
      <c r="H21" s="3">
        <v>46520</v>
      </c>
      <c r="I21" s="4">
        <f t="shared" si="0"/>
        <v>-1.3999999999999986</v>
      </c>
      <c r="J21">
        <f t="shared" si="1"/>
        <v>2</v>
      </c>
      <c r="K21">
        <f t="shared" si="2"/>
        <v>-29165</v>
      </c>
      <c r="L21" s="5">
        <f t="shared" si="3"/>
        <v>-4.1666666666666623E-2</v>
      </c>
      <c r="M21" s="5">
        <f t="shared" si="4"/>
        <v>3.5714285714285712E-2</v>
      </c>
      <c r="N21" s="5">
        <f t="shared" si="5"/>
        <v>-0.6269346517626827</v>
      </c>
      <c r="O21">
        <v>3</v>
      </c>
      <c r="P21" s="5">
        <f>AVERAGE(M2:M21)</f>
        <v>-5.2595144374515526E-2</v>
      </c>
      <c r="Q21" s="5">
        <f>MIN(M2:M21)</f>
        <v>-0.17808219178082191</v>
      </c>
      <c r="R21" s="5">
        <f>MAX(M2:M21)</f>
        <v>4.1666666666666664E-2</v>
      </c>
    </row>
    <row r="22" spans="1:22">
      <c r="E22" s="3"/>
      <c r="F22" s="3"/>
      <c r="G22" s="3"/>
      <c r="H22" s="3"/>
    </row>
    <row r="23" spans="1:22">
      <c r="E23" s="3"/>
      <c r="H23" t="s">
        <v>51</v>
      </c>
      <c r="I23" s="9">
        <f t="shared" ref="I23:N23" si="6">AVERAGE(I2:I21)</f>
        <v>-0.12000000000000011</v>
      </c>
      <c r="J23">
        <f t="shared" si="6"/>
        <v>-3.55</v>
      </c>
      <c r="K23">
        <f t="shared" si="6"/>
        <v>-9173.2000000000007</v>
      </c>
      <c r="L23" s="5">
        <f t="shared" si="6"/>
        <v>-3.5288000624746152E-3</v>
      </c>
      <c r="M23" s="10">
        <f t="shared" si="6"/>
        <v>-5.2595144374515526E-2</v>
      </c>
      <c r="N23" s="10">
        <f t="shared" si="6"/>
        <v>-0.60928632929819393</v>
      </c>
    </row>
    <row r="24" spans="1:22">
      <c r="H24" t="s">
        <v>52</v>
      </c>
      <c r="I24" s="9">
        <f t="shared" ref="I24:N24" si="7">MAX(I2:I21)</f>
        <v>2.3999999999999986</v>
      </c>
      <c r="J24">
        <f t="shared" si="7"/>
        <v>3</v>
      </c>
      <c r="K24">
        <f t="shared" si="7"/>
        <v>-2363</v>
      </c>
      <c r="L24" s="10">
        <f t="shared" si="7"/>
        <v>7.2847682119205281E-2</v>
      </c>
      <c r="M24" s="10">
        <f t="shared" si="7"/>
        <v>4.1666666666666664E-2</v>
      </c>
      <c r="N24" s="10">
        <f t="shared" si="7"/>
        <v>-0.43783583472299425</v>
      </c>
    </row>
    <row r="25" spans="1:22">
      <c r="H25" t="s">
        <v>53</v>
      </c>
      <c r="I25" s="9">
        <f t="shared" ref="I25:N25" si="8">MIN(I2:I21)</f>
        <v>-1.6999999999999957</v>
      </c>
      <c r="J25">
        <f t="shared" si="8"/>
        <v>-13</v>
      </c>
      <c r="K25">
        <f t="shared" si="8"/>
        <v>-29165</v>
      </c>
      <c r="L25" s="10">
        <f t="shared" si="8"/>
        <v>-4.871060171919759E-2</v>
      </c>
      <c r="M25" s="10">
        <f t="shared" si="8"/>
        <v>-0.17808219178082191</v>
      </c>
      <c r="N25" s="10">
        <f t="shared" si="8"/>
        <v>-0.64441883437602898</v>
      </c>
    </row>
  </sheetData>
  <phoneticPr fontId="3" type="noConversion"/>
  <pageMargins left="0" right="0" top="0" bottom="0" header="0" footer="0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2EB0-8602-40F5-B743-D70D0FC2E10C}">
  <dimension ref="A1:G7"/>
  <sheetViews>
    <sheetView topLeftCell="G1" workbookViewId="0">
      <selection activeCell="K26" sqref="K26"/>
    </sheetView>
  </sheetViews>
  <sheetFormatPr defaultRowHeight="14.4"/>
  <cols>
    <col min="1" max="1" width="10.5546875" bestFit="1" customWidth="1"/>
  </cols>
  <sheetData>
    <row r="1" spans="1:7">
      <c r="A1" t="s">
        <v>0</v>
      </c>
      <c r="B1" t="s">
        <v>6</v>
      </c>
      <c r="C1" t="s">
        <v>3</v>
      </c>
      <c r="D1" t="s">
        <v>13</v>
      </c>
      <c r="E1" t="s">
        <v>4</v>
      </c>
      <c r="F1" t="s">
        <v>15</v>
      </c>
      <c r="G1" t="s">
        <v>14</v>
      </c>
    </row>
    <row r="2" spans="1:7">
      <c r="A2" s="1">
        <v>45082</v>
      </c>
      <c r="B2" s="6">
        <v>0.375</v>
      </c>
      <c r="C2">
        <v>30.7</v>
      </c>
      <c r="D2">
        <v>60</v>
      </c>
      <c r="E2">
        <v>5118</v>
      </c>
      <c r="F2">
        <v>3</v>
      </c>
      <c r="G2">
        <v>11000</v>
      </c>
    </row>
    <row r="3" spans="1:7">
      <c r="A3" s="1">
        <v>45084</v>
      </c>
      <c r="B3" s="6">
        <v>0.375</v>
      </c>
      <c r="C3">
        <v>31.9</v>
      </c>
      <c r="D3">
        <v>62</v>
      </c>
      <c r="E3">
        <v>7700</v>
      </c>
      <c r="F3">
        <v>3</v>
      </c>
      <c r="G3">
        <v>6000</v>
      </c>
    </row>
    <row r="4" spans="1:7">
      <c r="A4" s="1">
        <v>45086</v>
      </c>
      <c r="B4" s="6">
        <v>0.375</v>
      </c>
      <c r="C4">
        <v>29.2</v>
      </c>
      <c r="D4">
        <v>63</v>
      </c>
      <c r="E4">
        <v>3268</v>
      </c>
      <c r="F4">
        <v>4</v>
      </c>
      <c r="G4">
        <v>2000</v>
      </c>
    </row>
    <row r="5" spans="1:7">
      <c r="A5" s="1">
        <v>45089</v>
      </c>
      <c r="B5" s="6">
        <v>0.375</v>
      </c>
      <c r="C5">
        <v>31.2</v>
      </c>
      <c r="D5">
        <v>64</v>
      </c>
      <c r="E5">
        <v>4742</v>
      </c>
      <c r="F5">
        <v>5</v>
      </c>
      <c r="G5">
        <v>2000</v>
      </c>
    </row>
    <row r="6" spans="1:7">
      <c r="A6" s="1">
        <v>45091</v>
      </c>
      <c r="B6" s="6">
        <v>0.375</v>
      </c>
      <c r="C6">
        <v>31.6</v>
      </c>
      <c r="D6">
        <v>66</v>
      </c>
      <c r="E6">
        <v>5655</v>
      </c>
      <c r="F6">
        <v>4</v>
      </c>
      <c r="G6">
        <v>2000</v>
      </c>
    </row>
    <row r="7" spans="1:7">
      <c r="A7" s="1">
        <v>45093</v>
      </c>
      <c r="B7" s="6">
        <v>0.375</v>
      </c>
      <c r="C7">
        <v>30.5</v>
      </c>
      <c r="D7">
        <v>63</v>
      </c>
      <c r="E7">
        <v>4020</v>
      </c>
      <c r="F7">
        <v>4</v>
      </c>
      <c r="G7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Data</vt:lpstr>
      <vt:lpstr>Produksi Telur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Bennyjrx SSHMan</dc:creator>
  <cp:lastModifiedBy>Bennyjrx SSHMan</cp:lastModifiedBy>
  <cp:lastPrinted>2023-05-25T04:37:32Z</cp:lastPrinted>
  <dcterms:created xsi:type="dcterms:W3CDTF">2015-06-05T18:17:20Z</dcterms:created>
  <dcterms:modified xsi:type="dcterms:W3CDTF">2023-07-20T18:50:14Z</dcterms:modified>
</cp:coreProperties>
</file>