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.pelton\Desktop\"/>
    </mc:Choice>
  </mc:AlternateContent>
  <xr:revisionPtr revIDLastSave="0" documentId="13_ncr:1_{73218C19-073A-47E0-B7FB-5C68DDDC875D}" xr6:coauthVersionLast="36" xr6:coauthVersionMax="36" xr10:uidLastSave="{00000000-0000-0000-0000-000000000000}"/>
  <bookViews>
    <workbookView xWindow="0" yWindow="0" windowWidth="19200" windowHeight="7720" xr2:uid="{00000000-000D-0000-FFFF-FFFF00000000}"/>
  </bookViews>
  <sheets>
    <sheet name="Site Counts by County" sheetId="9" r:id="rId1"/>
    <sheet name="Graphs" sheetId="7" r:id="rId2"/>
    <sheet name="Data Citation" sheetId="8" r:id="rId3"/>
  </sheets>
  <definedNames>
    <definedName name="_xlnm._FilterDatabase" localSheetId="0" hidden="1">'Site Counts by County'!$A$1:$AH$368</definedName>
    <definedName name="_xlnm.Print_Titles" localSheetId="0">'Site Counts by County'!$1:$1</definedName>
    <definedName name="Z_B1EB6785_3307_403F_99C2_694A4673F2A6_.wvu.FilterData" localSheetId="0" hidden="1">'Site Counts by County'!$A$1:$AE$1</definedName>
    <definedName name="Z_B1EB6785_3307_403F_99C2_694A4673F2A6_.wvu.PrintTitles" localSheetId="0" hidden="1">'Site Counts by County'!$1:$1</definedName>
    <definedName name="Z_FC5F3B7E_0F4F_4F56_B052_36F14A90F329_.wvu.FilterData" localSheetId="0" hidden="1">'Site Counts by County'!$A$1:$AE$1</definedName>
    <definedName name="Z_FC5F3B7E_0F4F_4F56_B052_36F14A90F329_.wvu.PrintTitles" localSheetId="0" hidden="1">'Site Counts by County'!$1:$1</definedName>
  </definedNames>
  <calcPr calcId="191029"/>
</workbook>
</file>

<file path=xl/calcChain.xml><?xml version="1.0" encoding="utf-8"?>
<calcChain xmlns="http://schemas.openxmlformats.org/spreadsheetml/2006/main">
  <c r="Y373" i="9" l="1"/>
  <c r="Y370" i="9" l="1"/>
  <c r="Y371" i="9"/>
  <c r="AC372" i="9" l="1"/>
  <c r="W371" i="9"/>
  <c r="AA371" i="9"/>
  <c r="AC371" i="9"/>
  <c r="AE371" i="9"/>
  <c r="AG371" i="9"/>
  <c r="AC373" i="9" l="1"/>
  <c r="AG372" i="9"/>
  <c r="AE372" i="9"/>
  <c r="AA372" i="9"/>
  <c r="W372" i="9"/>
  <c r="Y372" i="9"/>
  <c r="W370" i="9"/>
  <c r="AA370" i="9"/>
  <c r="AC370" i="9"/>
  <c r="W373" i="9" l="1"/>
  <c r="AA373" i="9"/>
  <c r="AE373" i="9"/>
  <c r="AG373" i="9"/>
  <c r="AG370" i="9"/>
  <c r="AE370" i="9"/>
  <c r="AH368" i="9"/>
  <c r="AG368" i="9"/>
  <c r="AF368" i="9"/>
  <c r="AE368" i="9"/>
  <c r="AD368" i="9"/>
  <c r="AC368" i="9"/>
  <c r="AB368" i="9"/>
  <c r="AA368" i="9"/>
  <c r="Z368" i="9"/>
  <c r="Y368" i="9"/>
  <c r="X368" i="9"/>
  <c r="W368" i="9"/>
  <c r="V368" i="9"/>
  <c r="U368" i="9"/>
  <c r="T368" i="9"/>
  <c r="S368" i="9"/>
  <c r="R368" i="9"/>
  <c r="Q368" i="9"/>
  <c r="P368" i="9"/>
  <c r="O368" i="9"/>
  <c r="N368" i="9"/>
  <c r="M368" i="9"/>
  <c r="L368" i="9"/>
  <c r="K368" i="9"/>
  <c r="J368" i="9"/>
  <c r="I368" i="9"/>
  <c r="H368" i="9"/>
  <c r="G368" i="9"/>
  <c r="F368" i="9"/>
  <c r="E368" i="9"/>
  <c r="D368" i="9"/>
  <c r="AH367" i="9"/>
  <c r="AG367" i="9"/>
  <c r="AF367" i="9"/>
  <c r="AE367" i="9"/>
  <c r="AD367" i="9"/>
  <c r="AC367" i="9"/>
  <c r="AB367" i="9"/>
  <c r="AA367" i="9"/>
  <c r="Z367" i="9"/>
  <c r="Y367" i="9"/>
  <c r="X367" i="9"/>
  <c r="W367" i="9"/>
  <c r="V367" i="9"/>
  <c r="U367" i="9"/>
  <c r="T367" i="9"/>
  <c r="S367" i="9"/>
  <c r="R367" i="9"/>
  <c r="Q367" i="9"/>
  <c r="P367" i="9"/>
  <c r="O367" i="9"/>
  <c r="N367" i="9"/>
  <c r="M367" i="9"/>
  <c r="L367" i="9"/>
  <c r="K367" i="9"/>
  <c r="J367" i="9"/>
  <c r="I367" i="9"/>
  <c r="H367" i="9"/>
  <c r="G367" i="9"/>
  <c r="F367" i="9"/>
  <c r="E367" i="9"/>
  <c r="D367" i="9"/>
  <c r="AH366" i="9"/>
  <c r="C43" i="7" s="1"/>
  <c r="AG366" i="9"/>
  <c r="C27" i="7" s="1"/>
  <c r="AF366" i="9"/>
  <c r="C42" i="7" s="1"/>
  <c r="AE366" i="9"/>
  <c r="C26" i="7" s="1"/>
  <c r="AD366" i="9"/>
  <c r="C41" i="7" s="1"/>
  <c r="AC366" i="9"/>
  <c r="C25" i="7" s="1"/>
  <c r="AB366" i="9"/>
  <c r="C40" i="7" s="1"/>
  <c r="AA366" i="9"/>
  <c r="C24" i="7" s="1"/>
  <c r="Z366" i="9"/>
  <c r="C39" i="7" s="1"/>
  <c r="Y366" i="9"/>
  <c r="C23" i="7" s="1"/>
  <c r="X366" i="9"/>
  <c r="C38" i="7" s="1"/>
  <c r="W366" i="9"/>
  <c r="C22" i="7" s="1"/>
  <c r="V366" i="9"/>
  <c r="C21" i="7" s="1"/>
  <c r="U366" i="9"/>
  <c r="C20" i="7" s="1"/>
  <c r="T366" i="9"/>
  <c r="C19" i="7" s="1"/>
  <c r="S366" i="9"/>
  <c r="C18" i="7" s="1"/>
  <c r="R366" i="9"/>
  <c r="C17" i="7" s="1"/>
  <c r="Q366" i="9"/>
  <c r="C16" i="7" s="1"/>
  <c r="P366" i="9"/>
  <c r="C15" i="7" s="1"/>
  <c r="O366" i="9"/>
  <c r="C14" i="7" s="1"/>
  <c r="N366" i="9"/>
  <c r="C13" i="7" s="1"/>
  <c r="M366" i="9"/>
  <c r="C12" i="7" s="1"/>
  <c r="L366" i="9"/>
  <c r="C11" i="7" s="1"/>
  <c r="K366" i="9"/>
  <c r="C10" i="7" s="1"/>
  <c r="J366" i="9"/>
  <c r="C9" i="7" s="1"/>
  <c r="I366" i="9"/>
  <c r="C8" i="7" s="1"/>
  <c r="H366" i="9"/>
  <c r="C7" i="7" s="1"/>
  <c r="G366" i="9"/>
  <c r="C6" i="7" s="1"/>
  <c r="F366" i="9"/>
  <c r="C5" i="7" s="1"/>
  <c r="E366" i="9"/>
  <c r="C4" i="7" s="1"/>
  <c r="D366" i="9"/>
  <c r="C3" i="7" s="1"/>
  <c r="AH365" i="9"/>
  <c r="B43" i="7" s="1"/>
  <c r="AG365" i="9"/>
  <c r="B27" i="7" s="1"/>
  <c r="AF365" i="9"/>
  <c r="B42" i="7" s="1"/>
  <c r="AE365" i="9"/>
  <c r="B26" i="7" s="1"/>
  <c r="AD365" i="9"/>
  <c r="B41" i="7" s="1"/>
  <c r="AC365" i="9"/>
  <c r="B25" i="7" s="1"/>
  <c r="AB365" i="9"/>
  <c r="B40" i="7" s="1"/>
  <c r="AA365" i="9"/>
  <c r="B24" i="7" s="1"/>
  <c r="Z365" i="9"/>
  <c r="B39" i="7" s="1"/>
  <c r="Y365" i="9"/>
  <c r="B23" i="7" s="1"/>
  <c r="X365" i="9"/>
  <c r="B38" i="7" s="1"/>
  <c r="W365" i="9"/>
  <c r="B22" i="7" s="1"/>
  <c r="V365" i="9"/>
  <c r="B21" i="7" s="1"/>
  <c r="U365" i="9"/>
  <c r="B20" i="7" s="1"/>
  <c r="T365" i="9"/>
  <c r="B19" i="7" s="1"/>
  <c r="S365" i="9"/>
  <c r="B18" i="7" s="1"/>
  <c r="R365" i="9"/>
  <c r="B17" i="7" s="1"/>
  <c r="Q365" i="9"/>
  <c r="B16" i="7" s="1"/>
  <c r="P365" i="9"/>
  <c r="B15" i="7" s="1"/>
  <c r="O365" i="9"/>
  <c r="B14" i="7" s="1"/>
  <c r="N365" i="9"/>
  <c r="B13" i="7" s="1"/>
  <c r="M365" i="9"/>
  <c r="B12" i="7" s="1"/>
  <c r="L365" i="9"/>
  <c r="B11" i="7" s="1"/>
  <c r="K365" i="9"/>
  <c r="B10" i="7" s="1"/>
  <c r="J365" i="9"/>
  <c r="B9" i="7" s="1"/>
  <c r="I365" i="9"/>
  <c r="B8" i="7" s="1"/>
  <c r="H365" i="9"/>
  <c r="B7" i="7" s="1"/>
  <c r="G365" i="9"/>
  <c r="B6" i="7" s="1"/>
  <c r="F365" i="9"/>
  <c r="B5" i="7" s="1"/>
  <c r="E365" i="9"/>
  <c r="B4" i="7" s="1"/>
  <c r="D365" i="9"/>
  <c r="B3" i="7" s="1"/>
</calcChain>
</file>

<file path=xl/sharedStrings.xml><?xml version="1.0" encoding="utf-8"?>
<sst xmlns="http://schemas.openxmlformats.org/spreadsheetml/2006/main" count="760" uniqueCount="415">
  <si>
    <t>SITE ID</t>
  </si>
  <si>
    <t>SITE NAME</t>
  </si>
  <si>
    <t>COUNTY</t>
  </si>
  <si>
    <t>Anchor Bay</t>
  </si>
  <si>
    <t>Mendocino</t>
  </si>
  <si>
    <t>China Gulch, Gualala</t>
  </si>
  <si>
    <t>Year</t>
  </si>
  <si>
    <t>Total monarchs reported</t>
  </si>
  <si>
    <t>Fish Rock #1, Anchor Bay</t>
  </si>
  <si>
    <t>Bay Flat Rd., Bodega Bay</t>
  </si>
  <si>
    <t>Sonoma</t>
  </si>
  <si>
    <t>Bodega Dunes Campground, Bodega Bay</t>
  </si>
  <si>
    <t>Monarch Glen, The Sea Ranch</t>
  </si>
  <si>
    <t>Ranch Road, Bodega Bay</t>
  </si>
  <si>
    <t>Swimming Pool, The Sea Ranch</t>
  </si>
  <si>
    <t>Alder Rd., vortex (Larch, Ocean St)</t>
  </si>
  <si>
    <t>Marin</t>
  </si>
  <si>
    <t>Chapman  Ravine, Stinson Beach</t>
  </si>
  <si>
    <t>Fort Baker, GGNRA</t>
  </si>
  <si>
    <t>Fort Barry, Marin Headlands  (Youth Hostel)</t>
  </si>
  <si>
    <t>Purple Gate, Bolinas</t>
  </si>
  <si>
    <t>Terrace Ave., Bolinas</t>
  </si>
  <si>
    <t>Terwilliger  Grove, Muir Beach</t>
  </si>
  <si>
    <t>Fort Mason, Near Bldg. 201</t>
  </si>
  <si>
    <t>San Francisco</t>
  </si>
  <si>
    <t>Golden Gate Park, 41st &amp; Fulton</t>
  </si>
  <si>
    <t>Golden Gate Park, Botanic Garden</t>
  </si>
  <si>
    <t>Golden Gate Park, Strawberry  Hill</t>
  </si>
  <si>
    <t>John McLaren Park</t>
  </si>
  <si>
    <t>Rob Hill / The Presidio</t>
  </si>
  <si>
    <t>Stern Grove / Pine Lake</t>
  </si>
  <si>
    <t>Treasure Island</t>
  </si>
  <si>
    <t>Yerba Buena Island</t>
  </si>
  <si>
    <t>YMCA Reach / Presidio</t>
  </si>
  <si>
    <t>Mare Island, Vallejo</t>
  </si>
  <si>
    <t>Solano</t>
  </si>
  <si>
    <t>Point Pinole, Point Pinole</t>
  </si>
  <si>
    <t>Contra Costa</t>
  </si>
  <si>
    <t>U.C. Berkeley Extension,  Richmond</t>
  </si>
  <si>
    <t>Albany Hill, Albany</t>
  </si>
  <si>
    <t>Alameda</t>
  </si>
  <si>
    <t>Ardenwood  Historical Farm, Fremont</t>
  </si>
  <si>
    <t>Coyote Hills, Fremont</t>
  </si>
  <si>
    <t>Chuck Corica Golf Course, Bay Farm Island</t>
  </si>
  <si>
    <t>Oyster Point Regional Shoreline</t>
  </si>
  <si>
    <t>San Leandro Golf Course, San Leandro</t>
  </si>
  <si>
    <t>Skywest Golf Course, Hayward</t>
  </si>
  <si>
    <t>Whitehouse  Creek, Año Nuevo</t>
  </si>
  <si>
    <t>San Mateo</t>
  </si>
  <si>
    <t>Escalona Gulch, Capitola</t>
  </si>
  <si>
    <t>Santa Cruz</t>
  </si>
  <si>
    <t>Home of Peace Cemetery,  Santa Cruz</t>
  </si>
  <si>
    <t>Lighthouse  Field, Santa Cruz</t>
  </si>
  <si>
    <t>Lifeguard Headquarters, 14th Ave., Santa Cruz</t>
  </si>
  <si>
    <t>Manresa State Beach</t>
  </si>
  <si>
    <t>Moran Lake, Moran Lake</t>
  </si>
  <si>
    <t>Natural Bridges State Beach, Santa Cruz</t>
  </si>
  <si>
    <t>New Brighton / Potbelly, Aptos</t>
  </si>
  <si>
    <t>Oxford &amp; Alamar</t>
  </si>
  <si>
    <t>Palm Beach</t>
  </si>
  <si>
    <t>Rispin Mansion,  Santa Cruz</t>
  </si>
  <si>
    <t>Seascape Golf Course, Aptos</t>
  </si>
  <si>
    <t>UCSC Arboretum</t>
  </si>
  <si>
    <t>Andrew Molera State Park</t>
  </si>
  <si>
    <t>Monterey</t>
  </si>
  <si>
    <t>Butterfly Grove Sanctuary,  Pacific Grove</t>
  </si>
  <si>
    <t>CH1 Private Site</t>
  </si>
  <si>
    <t>Del Monte Road</t>
  </si>
  <si>
    <t>Los Padres National Forest/Caltrans Grove</t>
  </si>
  <si>
    <t>Moss Landing Middle School, Moss Landing</t>
  </si>
  <si>
    <t>Pacific Grove Golf Course</t>
  </si>
  <si>
    <t>Palo Colorado, South of Carmel Highlands</t>
  </si>
  <si>
    <t>Plaskett Creek, South of Big Sur</t>
  </si>
  <si>
    <t>Point Lobos State Park, Carmel Bay</t>
  </si>
  <si>
    <t>Prewitt Creek</t>
  </si>
  <si>
    <t>Private Property near Big Sur</t>
  </si>
  <si>
    <t>Sycamore Canyon, Big Sur</t>
  </si>
  <si>
    <t>Washington Park, Pacific Grove</t>
  </si>
  <si>
    <t>Alapay, North of Cayucos</t>
  </si>
  <si>
    <t>San Luis Obispo</t>
  </si>
  <si>
    <t>Avila Golf Course, San Luis Obispo</t>
  </si>
  <si>
    <t>Big Creek Preserve</t>
  </si>
  <si>
    <t>Blacklake I, E of parking area, W of Entrance</t>
  </si>
  <si>
    <t>Blacklake II, NW end of meadow,  S of Lake</t>
  </si>
  <si>
    <t>Bowden Estates, San Luis Obispo</t>
  </si>
  <si>
    <t>Callendar Road, Arroyo Grande</t>
  </si>
  <si>
    <t>Camp Keep, Montana De Oro State Park</t>
  </si>
  <si>
    <t>Eagle Rock, Morro Bay</t>
  </si>
  <si>
    <t>French Hospital, San Luis Obispo</t>
  </si>
  <si>
    <t>Halcyon Hill, Halcyon</t>
  </si>
  <si>
    <t>Hamlet, Cambria</t>
  </si>
  <si>
    <t>Higuera &amp; Elks Ln SLO Cemetery,  San Luis Obispo</t>
  </si>
  <si>
    <t>Kaberline,  Cayucos</t>
  </si>
  <si>
    <t>La Due, Halcyon</t>
  </si>
  <si>
    <t>Main &amp; South St., Morro Bay</t>
  </si>
  <si>
    <t>Main &amp; Surf St., Morro Bay</t>
  </si>
  <si>
    <t>Monarch Lane, Los Osos (modified site)</t>
  </si>
  <si>
    <t>Morro Bay Golf Course, Morro Bay</t>
  </si>
  <si>
    <t>Morro Bay State Park Campground, Morro Bay</t>
  </si>
  <si>
    <t>Morro Bay State Park, East Shore</t>
  </si>
  <si>
    <t>N. Santa Rosa, San Luis Obispo</t>
  </si>
  <si>
    <t>Nacimiento, Grover Beach</t>
  </si>
  <si>
    <t>Nipomo, S. Oakglen</t>
  </si>
  <si>
    <t>Pecho Rd., Los Osos (Pecho &amp; Rosin Dr.)</t>
  </si>
  <si>
    <t>Pike, Halcyon</t>
  </si>
  <si>
    <t>Pismo Beach, North Beach Campground</t>
  </si>
  <si>
    <t>Price &amp; Solar, Pismo</t>
  </si>
  <si>
    <t>Spooner's Cove</t>
  </si>
  <si>
    <t>Sweet Springs, Los Osos</t>
  </si>
  <si>
    <t>Toro Creek, South of Cayucos</t>
  </si>
  <si>
    <t>Villa Creek, North of Cayucos</t>
  </si>
  <si>
    <t>Washburn Grove</t>
  </si>
  <si>
    <t>Whitaker Flat</t>
  </si>
  <si>
    <t>Woodlands  Village Monarch Habitat, Nipomo Mesa</t>
  </si>
  <si>
    <t>Arroyo Hondo Preserve</t>
  </si>
  <si>
    <t>Santa Barbara</t>
  </si>
  <si>
    <t>Arroyo Quemado,  Near Refugio State Beach</t>
  </si>
  <si>
    <t>Atascadero  Creek, Santa Barbara</t>
  </si>
  <si>
    <t>Boys and Girls Club, Goleta</t>
  </si>
  <si>
    <t>Butterfly Lane, Montecito</t>
  </si>
  <si>
    <t>Canada Refugio</t>
  </si>
  <si>
    <t>Carpinteria Business  Park, Carpinteria</t>
  </si>
  <si>
    <t>Carpinteria Creek, Carpinteria</t>
  </si>
  <si>
    <t>Coral Canyon</t>
  </si>
  <si>
    <t>Devereux School, Santa Barbara</t>
  </si>
  <si>
    <t>Douglas Family Preserve,  Santa Barbara</t>
  </si>
  <si>
    <t>Eagle Canyon, Near Naples</t>
  </si>
  <si>
    <t>Ellwood Central and West, Goleta</t>
  </si>
  <si>
    <t>Ellwood East</t>
  </si>
  <si>
    <t>Ellwood, Hollister &amp; Coronado  Dr., Goleta</t>
  </si>
  <si>
    <t>Ellwood Main, Goleta</t>
  </si>
  <si>
    <t>Ellwood North, Goleta</t>
  </si>
  <si>
    <t>Ellwood / Sandpiper  Golf Course</t>
  </si>
  <si>
    <t>El Refugio Ranch, Near Refugio State Beach</t>
  </si>
  <si>
    <t>Evergreen Open Space</t>
  </si>
  <si>
    <t>Gaviota State Beach Hill</t>
  </si>
  <si>
    <t>Gaviota State Beach, Gaviota</t>
  </si>
  <si>
    <t>Hale Park, Montecito</t>
  </si>
  <si>
    <t>Hidden Valley Park, Santa Barbara</t>
  </si>
  <si>
    <t>Honda Valley / SBCC</t>
  </si>
  <si>
    <t>Lambert Road, Summerland</t>
  </si>
  <si>
    <t>Las Armas, Goleta</t>
  </si>
  <si>
    <t>Las Varas Ranch</t>
  </si>
  <si>
    <t>La Mesa Park, Santa Barbara</t>
  </si>
  <si>
    <t>La Posada Hill, Goleta</t>
  </si>
  <si>
    <t>Llano &amp; Mariposa Ln / Santa Barbara</t>
  </si>
  <si>
    <t>Lookout Park, Summerland</t>
  </si>
  <si>
    <t>Los Carneros and Calle Real</t>
  </si>
  <si>
    <t>Los Carneros Lake, Goleta</t>
  </si>
  <si>
    <t>Maria Ygnacio Creek, Goleta</t>
  </si>
  <si>
    <t>Maria Ygnacio / Ramada Rd.</t>
  </si>
  <si>
    <t>More Mesa, Goleta</t>
  </si>
  <si>
    <t>More Ranch Road, Near Goleta Beach</t>
  </si>
  <si>
    <t>Music Academy,  Montecito</t>
  </si>
  <si>
    <t>Oil &amp; Gas Buffer Zone, Carpinteria</t>
  </si>
  <si>
    <t>Ortega Hill, Montecito  and Summerland</t>
  </si>
  <si>
    <t>Padaro Lane, Summerland</t>
  </si>
  <si>
    <t>Preisker Park, Santa Maria</t>
  </si>
  <si>
    <t>Rancho San Augustine, Hollister Ranch</t>
  </si>
  <si>
    <t>Rincon Creek, Carpinteria</t>
  </si>
  <si>
    <t>Rincon Road, Carpinteria</t>
  </si>
  <si>
    <t>San Jose Cr / Elks Club, Goleta</t>
  </si>
  <si>
    <t>Tajiguas Canyon, Goleta</t>
  </si>
  <si>
    <t>Tecolote Canyon, Goleta</t>
  </si>
  <si>
    <t>Vandenberg AFB, 35th Street</t>
  </si>
  <si>
    <t>Vandenberg AFB, Airfield Rd.</t>
  </si>
  <si>
    <t>Vandenberg AFB, Archery Range</t>
  </si>
  <si>
    <t>Vandenberg AFB, Bear Creek</t>
  </si>
  <si>
    <t>Vandenberg AFB, Boat House</t>
  </si>
  <si>
    <t>Vandenberg AFB, Cattle Pens</t>
  </si>
  <si>
    <t>Vandenberg AFB, Cross Rd.</t>
  </si>
  <si>
    <t>Vandenberg AFB, Dry Creek Canyon</t>
  </si>
  <si>
    <t>Vandenberg AFB, Family Camp Site</t>
  </si>
  <si>
    <t>Vandenberg AFB, Jalama Beach Park</t>
  </si>
  <si>
    <t>Vandenberg AFB, Marshalia  Golf Course</t>
  </si>
  <si>
    <t>Vandenberg AFB, Mesa Rd / Arguello Blvd.</t>
  </si>
  <si>
    <t>Vandenberg AFB, Off Road Site</t>
  </si>
  <si>
    <t>Vandenberg AFB, Old Coast Guard Station</t>
  </si>
  <si>
    <t>Vandenberg AFB, Point Sal Rd.</t>
  </si>
  <si>
    <t>Vandenberg AFB, Rancho Lateral Rd.</t>
  </si>
  <si>
    <t>Vandenberg AFB, Round Hill</t>
  </si>
  <si>
    <t>Vandenberg AFB, Spring Canyon</t>
  </si>
  <si>
    <t>Vandenberg AFB, Sudden Ranch</t>
  </si>
  <si>
    <t>Vandenberg AFB, Tangair Rd.</t>
  </si>
  <si>
    <t>Vandenberg AFB, Umbra Rd.</t>
  </si>
  <si>
    <t>Vandenberg AFB, Upper Spring Canyon</t>
  </si>
  <si>
    <t>Vandenberg AFB, Water Treatment  Plant</t>
  </si>
  <si>
    <t>Vandenberg Village, Lompoc</t>
  </si>
  <si>
    <t>Veronica Springs, Santa Barbara</t>
  </si>
  <si>
    <t>Arrundel Barranca,  Ventura</t>
  </si>
  <si>
    <t>Ventura</t>
  </si>
  <si>
    <t>Big Sycamore  Canyon, Pt. Mugu State Park</t>
  </si>
  <si>
    <t>Camino Real Park, Ventura</t>
  </si>
  <si>
    <t>Harbor Blvd. Ventura</t>
  </si>
  <si>
    <t>Harmon Barranca,  Ventura</t>
  </si>
  <si>
    <t>Little Sycamore  Canyon, Private Camp</t>
  </si>
  <si>
    <t>Ocean Ave. Park, Ventura</t>
  </si>
  <si>
    <t>Oxnard College, Oxnard</t>
  </si>
  <si>
    <t>Taylor Ranch, North Ventura</t>
  </si>
  <si>
    <t>Vista Del Mar, Ventura</t>
  </si>
  <si>
    <t>Vista Del Mar SE, Ventura</t>
  </si>
  <si>
    <t>Ballona Wetlands,  Playa Del Rey</t>
  </si>
  <si>
    <t>Los Angeles</t>
  </si>
  <si>
    <t>Banning Park, Wilmington</t>
  </si>
  <si>
    <t>Brentwood Country Club</t>
  </si>
  <si>
    <t>Busch Dr. &amp; Pacific Coast Hwy., Malibu</t>
  </si>
  <si>
    <t>Chevron Refinery, El Segundo (Kansas St.)</t>
  </si>
  <si>
    <t>Encinal Canyon, Malibu</t>
  </si>
  <si>
    <t>El Dorado Nature Center, Long Beach (#1)</t>
  </si>
  <si>
    <t>El Dorado Nature Center, Long Beach (#2)</t>
  </si>
  <si>
    <t>Heartwell Park, Lakewood</t>
  </si>
  <si>
    <t>Leo Carrillo State Beach, Malibu</t>
  </si>
  <si>
    <t>Malibu Creek (Serra Rd.), Malibu</t>
  </si>
  <si>
    <t>Old Kinney-Stahly Place, Malibu</t>
  </si>
  <si>
    <t>Recreation Park (north), Long Beach</t>
  </si>
  <si>
    <t>Recreation Park (south), Long Beach</t>
  </si>
  <si>
    <t>Schabarum Co. Park, Rowland Heights</t>
  </si>
  <si>
    <t>Via La Selva &amp; Via Capay, Palos Verdes</t>
  </si>
  <si>
    <t>Wilderness  Park, Redondo Beach</t>
  </si>
  <si>
    <t>Woodlawn  Cemetery,  Santa Monica</t>
  </si>
  <si>
    <t>27540 Hwy. 1, Malibu</t>
  </si>
  <si>
    <t>2817 Via La Selva, Palos Verdes</t>
  </si>
  <si>
    <t>Aliviso Resort, Laguna Beach</t>
  </si>
  <si>
    <t>Orange</t>
  </si>
  <si>
    <t>Bolsa Chica, Huntington  Beach</t>
  </si>
  <si>
    <t>Doheny State Beach, Dana Point</t>
  </si>
  <si>
    <t>Festival of the Arts, Laguna Beach</t>
  </si>
  <si>
    <t>Golden West College, Huntington  Beach</t>
  </si>
  <si>
    <t>Gum Grove Park, Seal Beach</t>
  </si>
  <si>
    <t>Hospital Site, Dana Point</t>
  </si>
  <si>
    <t>Huntington Central Park, (amphitheater)</t>
  </si>
  <si>
    <t>Huntington Central Park, Gothard St. Site</t>
  </si>
  <si>
    <t>Junipero &amp; Presidente,  San Clemente</t>
  </si>
  <si>
    <t>Marina Park, Seal Beach</t>
  </si>
  <si>
    <t>Naval Weapons  Station, Seal Beach</t>
  </si>
  <si>
    <t>Norma Gibbs, Grahm St., Huntington</t>
  </si>
  <si>
    <t>San Clemente State Park, San Clemente</t>
  </si>
  <si>
    <t>Sundance  Dr., Costa Mesa</t>
  </si>
  <si>
    <t>Trafalgar Ln., San Clemente</t>
  </si>
  <si>
    <t>Camp Pendleton Main</t>
  </si>
  <si>
    <t>San Diego</t>
  </si>
  <si>
    <t>Crest Dr., Encinitas</t>
  </si>
  <si>
    <t>Crest Rd., Del Mar</t>
  </si>
  <si>
    <t>El Camino Real &amp; Chestnut,  Carlsbad</t>
  </si>
  <si>
    <t>El Prado &amp; 6th Street, Balboa Park</t>
  </si>
  <si>
    <t>Eucalyptus  Park, Chula Vista</t>
  </si>
  <si>
    <t>Grape Street Park, Balboa Park</t>
  </si>
  <si>
    <t>Hidden Pines Trail, Torrey Pines SNR</t>
  </si>
  <si>
    <t>Mount Soledad, La Jolla, Romero Dr.</t>
  </si>
  <si>
    <t>Nogales Site, Del Mar</t>
  </si>
  <si>
    <t>Pottery Canyon, La Jolla</t>
  </si>
  <si>
    <t>Presidio Park, Old Town</t>
  </si>
  <si>
    <t>Quail Gardens Dr., Encinitas</t>
  </si>
  <si>
    <t>San Diego Botanic Garden</t>
  </si>
  <si>
    <t>San Dieguito County Park, Solana Beach</t>
  </si>
  <si>
    <t>San Onofre Creek, Camp Pendleton</t>
  </si>
  <si>
    <t>South Torrey Pines State Natural Reserve</t>
  </si>
  <si>
    <t>Space Theater Way, Balboa Park</t>
  </si>
  <si>
    <t>Tomato Fields, Camp Pendleton</t>
  </si>
  <si>
    <t>UCSD Che Cafe</t>
  </si>
  <si>
    <t>UCSD Coast Site, Azul St.</t>
  </si>
  <si>
    <t>UCSD Mandeville</t>
  </si>
  <si>
    <t>UCSD Running Field</t>
  </si>
  <si>
    <t>UCSD Salk Site, Near Salk Institute</t>
  </si>
  <si>
    <t>UCSD Weiss, Near the Weiss Theater</t>
  </si>
  <si>
    <t>Veterans Park, Imperial Beach</t>
  </si>
  <si>
    <t>El Sauzal, Near Mex. 1 and Mex. 3</t>
  </si>
  <si>
    <t>Baja California</t>
  </si>
  <si>
    <t>La Mission</t>
  </si>
  <si>
    <t>La Salina</t>
  </si>
  <si>
    <t>Moneadero,  12 miles south of Ensenada</t>
  </si>
  <si>
    <t>Rancho Santa Anita (Mex. 3)</t>
  </si>
  <si>
    <t>Desert Botanical Garden</t>
  </si>
  <si>
    <t>Phoenix, AZ</t>
  </si>
  <si>
    <t>Rio Salado Habitat Restoration  Area-Main</t>
  </si>
  <si>
    <t>Rio Salado Habitat Restoration  Area-N. Anex</t>
  </si>
  <si>
    <t>Rio Salado Habitat Restoration  Area-S. Anex</t>
  </si>
  <si>
    <t>South Mountain &amp; 24th Street</t>
  </si>
  <si>
    <t>McClintock  &amp; Salt River Riparian Area</t>
  </si>
  <si>
    <t>Tempe, AZ</t>
  </si>
  <si>
    <t>McWay Canyon</t>
  </si>
  <si>
    <t>Ellwood / Ocean Meadows</t>
  </si>
  <si>
    <t>Vandenberg AFB, Manzanita Rd</t>
  </si>
  <si>
    <t>Vandenberg AFB, South Gate Grove</t>
  </si>
  <si>
    <t>Scottsdale, AZ</t>
  </si>
  <si>
    <t>Singh Farm</t>
  </si>
  <si>
    <t>Livingston Park, Long Beach</t>
  </si>
  <si>
    <t>Berkeley Aquatic Park</t>
  </si>
  <si>
    <t>Charlotte, Muir Beach</t>
  </si>
  <si>
    <t>Juniper &amp; Kale, Bolinas</t>
  </si>
  <si>
    <t>Lake Merritt</t>
  </si>
  <si>
    <t>Yankee Point</t>
  </si>
  <si>
    <t>Del Mar Park, Morro Bay</t>
  </si>
  <si>
    <t>Agua Creek, Hollister Ranch</t>
  </si>
  <si>
    <t>Bella Vista Park</t>
  </si>
  <si>
    <t>La Ramada Rd and Vala Dr.</t>
  </si>
  <si>
    <t>Santa Anita Creek</t>
  </si>
  <si>
    <t>Padaro Lane 1</t>
  </si>
  <si>
    <t>Padaro Lane 2</t>
  </si>
  <si>
    <t>Padaro Lane 3</t>
  </si>
  <si>
    <t>Waller County Park</t>
  </si>
  <si>
    <t>Bell Canyon</t>
  </si>
  <si>
    <t>La Jolla Canyon</t>
  </si>
  <si>
    <t>Blue Gum Grove</t>
  </si>
  <si>
    <t>El Capitan</t>
  </si>
  <si>
    <t>Refugio State Park</t>
  </si>
  <si>
    <t>Stow Grove County Park</t>
  </si>
  <si>
    <t>Winchester Canyon</t>
  </si>
  <si>
    <t>Los Carneros East Grove</t>
  </si>
  <si>
    <t>Union Valley Parkway</t>
  </si>
  <si>
    <t>Pioneer Park</t>
  </si>
  <si>
    <t>Bulito Creek/Parcel 70</t>
  </si>
  <si>
    <t>Stow House</t>
  </si>
  <si>
    <t>Cypress Ridge Golf Course</t>
  </si>
  <si>
    <t>CH2 Private Site</t>
  </si>
  <si>
    <t>Lover's Bridge/ The Presidio</t>
  </si>
  <si>
    <t>Stillwater Cove</t>
  </si>
  <si>
    <t xml:space="preserve">Fiscalini Ranch </t>
  </si>
  <si>
    <t>Sebastian's Store, San Simeon</t>
  </si>
  <si>
    <t>Happy Hill, Cambria</t>
  </si>
  <si>
    <t>Hosp Grove, Carlsbad</t>
  </si>
  <si>
    <t>Brown Road</t>
  </si>
  <si>
    <t>Cathedral Oaks and Glen Annie</t>
  </si>
  <si>
    <t>Ortega Hill Grove</t>
  </si>
  <si>
    <t>Crane School</t>
  </si>
  <si>
    <t>Ennisbrook</t>
  </si>
  <si>
    <t xml:space="preserve">Via Real and Padaro </t>
  </si>
  <si>
    <t>California Boulevard</t>
  </si>
  <si>
    <t>Rancho Maria Golf Course</t>
  </si>
  <si>
    <t>El Capitan Ranch Road</t>
  </si>
  <si>
    <t>Rincon Point</t>
  </si>
  <si>
    <t>Butterfly Lane &amp; High Road, Montecito</t>
  </si>
  <si>
    <t>Ellwood / The Grove Apartments</t>
  </si>
  <si>
    <t>Ocean View and Marine Drive, Davenport</t>
  </si>
  <si>
    <t>Vandenberg AFB, Rhea Rd.</t>
  </si>
  <si>
    <t>South Branciforte, Buena Vista</t>
  </si>
  <si>
    <t>La Chusa Creek</t>
  </si>
  <si>
    <t>Rotary Park</t>
  </si>
  <si>
    <t>Lake Havasu, AZ</t>
  </si>
  <si>
    <t>Buckskin State Park</t>
  </si>
  <si>
    <t>Parker, AZ</t>
  </si>
  <si>
    <t>Avenida Farralone</t>
  </si>
  <si>
    <t>Alameda Point</t>
  </si>
  <si>
    <t>Encinal Boat Ramp</t>
  </si>
  <si>
    <t>Verde</t>
  </si>
  <si>
    <t>San Luis Obispo (SLO) Creek</t>
  </si>
  <si>
    <t>Halcyon Cemetery</t>
  </si>
  <si>
    <t>Canada de la Cuarta, Hollister Ranch</t>
  </si>
  <si>
    <t>Lemon Orchard, Hollister Ranch</t>
  </si>
  <si>
    <t>Hotel Villas California</t>
  </si>
  <si>
    <t>Hunter Canyon</t>
  </si>
  <si>
    <t>Willow Canyon</t>
  </si>
  <si>
    <t>McElvoy Canyon</t>
  </si>
  <si>
    <t>Inyo</t>
  </si>
  <si>
    <t>Deer Flat Ranch</t>
  </si>
  <si>
    <t>Vandenberg AFB, Minuteman</t>
  </si>
  <si>
    <t>Newpark Mall (Shirley Sisk Grove)</t>
  </si>
  <si>
    <t>Morro Bay State Park, South Bay Blvd</t>
  </si>
  <si>
    <t>Ragged Point</t>
  </si>
  <si>
    <t>Point Sur Lighthouse</t>
  </si>
  <si>
    <t>Perfumo Creek</t>
  </si>
  <si>
    <t>Ellwood Ironbark</t>
  </si>
  <si>
    <t>Ellwood Main Annex</t>
  </si>
  <si>
    <t>Gill Tract</t>
  </si>
  <si>
    <t>Emerald Isle Golf Course</t>
  </si>
  <si>
    <t>Real Del Mar</t>
  </si>
  <si>
    <t xml:space="preserve"> </t>
  </si>
  <si>
    <t>Number of sites monitored</t>
  </si>
  <si>
    <t>Community Center, Muir Beach</t>
  </si>
  <si>
    <t>Martini Creek</t>
  </si>
  <si>
    <t>Sweetwood</t>
  </si>
  <si>
    <t>Frenchman's Creek</t>
  </si>
  <si>
    <t>Moore Creek</t>
  </si>
  <si>
    <t>Hazard Cove</t>
  </si>
  <si>
    <t>Hwy 1 &amp; Willow Road</t>
  </si>
  <si>
    <t>Private site, Ragged Point 1</t>
  </si>
  <si>
    <t>Private site, Ragged Point 2</t>
  </si>
  <si>
    <t>Private site, Ragged Point 3</t>
  </si>
  <si>
    <t>Private site, Pismo</t>
  </si>
  <si>
    <t>Private site, Oceano</t>
  </si>
  <si>
    <t>Private site, Lompoc 1</t>
  </si>
  <si>
    <t>Private site, Lompoc 2</t>
  </si>
  <si>
    <t>Private site, Santa Barbara</t>
  </si>
  <si>
    <t>Cliffside Drive, Malibu</t>
  </si>
  <si>
    <t>Hermosa Beach</t>
  </si>
  <si>
    <t>Penmar Golf Course</t>
  </si>
  <si>
    <t>Trancas Canyon</t>
  </si>
  <si>
    <t>Calle Ariana, San Clemente</t>
  </si>
  <si>
    <t>Vandegrift</t>
  </si>
  <si>
    <t>NY 2016-17</t>
  </si>
  <si>
    <t>NY 2017-18</t>
  </si>
  <si>
    <t>NY 2018-19</t>
  </si>
  <si>
    <t>NY 2019-20</t>
  </si>
  <si>
    <t>NY 2020-21</t>
  </si>
  <si>
    <t>NY 2021-22</t>
  </si>
  <si>
    <t>Timber Cove</t>
  </si>
  <si>
    <t>Bolinas Sewage Facility</t>
  </si>
  <si>
    <t>Getty Museum</t>
  </si>
  <si>
    <t>Ocean Ave &amp; Pacific St</t>
  </si>
  <si>
    <t>Xerces Society Western Monarch Count. 2022. Western Monarch Thanksgiving Count and New Year's Count Data, 1997-2021. Available at www.westernmonarchcount.org.</t>
  </si>
  <si>
    <t>Standard error</t>
  </si>
  <si>
    <t>Average</t>
  </si>
  <si>
    <t>New Year's Counts</t>
  </si>
  <si>
    <t>Thanksgiving Counts</t>
  </si>
  <si>
    <t>Modified Thanksgiving Count</t>
  </si>
  <si>
    <t>Modified New Year's Count</t>
  </si>
  <si>
    <t>2017-2018</t>
  </si>
  <si>
    <t>2016-2017</t>
  </si>
  <si>
    <t>2018-2019</t>
  </si>
  <si>
    <t>2019-2020</t>
  </si>
  <si>
    <t>2020-2021</t>
  </si>
  <si>
    <t>2021-2022</t>
  </si>
  <si>
    <t>Thanksgiving &amp; New Year's Count Comparison:</t>
  </si>
  <si>
    <t>Percent Change (%)</t>
  </si>
  <si>
    <t>Number of sites monitored for both Thanksgiving Count &amp; New Year's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</si>
</sst>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8" x14ac:knownFonts="1">
    <font>
      <sz val="10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0"/>
      <name val="Arial"/>
    </font>
    <font>
      <b/>
      <sz val="14"/>
      <color theme="1"/>
      <name val="Calibri"/>
      <family val="2"/>
    </font>
    <font>
      <b/>
      <sz val="1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6BCCE0"/>
        <bgColor indexed="64"/>
      </patternFill>
    </fill>
    <fill>
      <patternFill patternType="solid">
        <fgColor rgb="FFACC37E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1"/>
    <xf numFmtId="9" fontId="15" fillId="0" borderId="0" applyFont="0" applyFill="0" applyBorder="0" applyAlignment="0" applyProtection="0"/>
  </cellStyleXfs>
  <cellXfs count="167">
    <xf numFmtId="0" fontId="0" fillId="0" borderId="0" xfId="0"/>
    <xf numFmtId="0" fontId="7" fillId="0" borderId="0" xfId="0" applyFont="1"/>
    <xf numFmtId="0" fontId="8" fillId="0" borderId="0" xfId="0" applyFont="1"/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" fontId="12" fillId="2" borderId="8" xfId="0" applyNumberFormat="1" applyFont="1" applyFill="1" applyBorder="1" applyAlignment="1">
      <alignment horizontal="center" vertical="top" wrapText="1"/>
    </xf>
    <xf numFmtId="1" fontId="12" fillId="0" borderId="8" xfId="0" applyNumberFormat="1" applyFont="1" applyFill="1" applyBorder="1" applyAlignment="1">
      <alignment horizontal="center" vertical="top" wrapText="1"/>
    </xf>
    <xf numFmtId="1" fontId="12" fillId="2" borderId="8" xfId="0" applyNumberFormat="1" applyFont="1" applyFill="1" applyBorder="1" applyAlignment="1">
      <alignment horizontal="center" vertical="top"/>
    </xf>
    <xf numFmtId="0" fontId="13" fillId="0" borderId="0" xfId="0" applyFont="1" applyAlignment="1">
      <alignment horizontal="center"/>
    </xf>
    <xf numFmtId="0" fontId="1" fillId="0" borderId="4" xfId="1" applyFont="1" applyFill="1" applyBorder="1" applyAlignment="1">
      <alignment horizontal="left" vertical="top" wrapText="1"/>
    </xf>
    <xf numFmtId="3" fontId="1" fillId="0" borderId="5" xfId="1" applyNumberFormat="1" applyFont="1" applyFill="1" applyBorder="1" applyAlignment="1">
      <alignment horizontal="center" vertical="top" wrapText="1"/>
    </xf>
    <xf numFmtId="3" fontId="1" fillId="0" borderId="4" xfId="1" applyNumberFormat="1" applyFont="1" applyFill="1" applyBorder="1" applyAlignment="1">
      <alignment horizontal="center" vertical="top" wrapText="1"/>
    </xf>
    <xf numFmtId="3" fontId="3" fillId="0" borderId="4" xfId="1" applyNumberFormat="1" applyFont="1" applyFill="1" applyBorder="1" applyAlignment="1">
      <alignment horizontal="center" vertical="top"/>
    </xf>
    <xf numFmtId="3" fontId="1" fillId="0" borderId="8" xfId="1" applyNumberFormat="1" applyFont="1" applyFill="1" applyBorder="1" applyAlignment="1">
      <alignment horizontal="center" vertical="top"/>
    </xf>
    <xf numFmtId="3" fontId="3" fillId="0" borderId="8" xfId="1" applyNumberFormat="1" applyFont="1" applyFill="1" applyBorder="1"/>
    <xf numFmtId="3" fontId="3" fillId="4" borderId="8" xfId="1" applyNumberFormat="1" applyFont="1" applyFill="1" applyBorder="1"/>
    <xf numFmtId="3" fontId="3" fillId="0" borderId="9" xfId="1" applyNumberFormat="1" applyFont="1" applyFill="1" applyBorder="1" applyAlignment="1">
      <alignment horizontal="center" vertical="center" wrapText="1"/>
    </xf>
    <xf numFmtId="3" fontId="3" fillId="4" borderId="9" xfId="1" applyNumberFormat="1" applyFont="1" applyFill="1" applyBorder="1" applyAlignment="1">
      <alignment horizontal="center" vertical="center" wrapText="1"/>
    </xf>
    <xf numFmtId="3" fontId="3" fillId="4" borderId="9" xfId="1" applyNumberFormat="1" applyFont="1" applyFill="1" applyBorder="1"/>
    <xf numFmtId="3" fontId="3" fillId="0" borderId="9" xfId="1" applyNumberFormat="1" applyFont="1" applyFill="1" applyBorder="1"/>
    <xf numFmtId="0" fontId="3" fillId="0" borderId="1" xfId="1" applyFont="1" applyFill="1"/>
    <xf numFmtId="0" fontId="1" fillId="0" borderId="2" xfId="1" applyFont="1" applyFill="1" applyBorder="1" applyAlignment="1">
      <alignment horizontal="left" vertical="top" wrapText="1"/>
    </xf>
    <xf numFmtId="3" fontId="1" fillId="0" borderId="3" xfId="1" applyNumberFormat="1" applyFont="1" applyFill="1" applyBorder="1" applyAlignment="1">
      <alignment horizontal="center" vertical="top" wrapText="1"/>
    </xf>
    <xf numFmtId="3" fontId="1" fillId="0" borderId="2" xfId="1" applyNumberFormat="1" applyFont="1" applyFill="1" applyBorder="1" applyAlignment="1">
      <alignment horizontal="center" vertical="top" wrapText="1"/>
    </xf>
    <xf numFmtId="3" fontId="1" fillId="0" borderId="2" xfId="1" applyNumberFormat="1" applyFont="1" applyFill="1" applyBorder="1" applyAlignment="1">
      <alignment horizontal="center" vertical="top"/>
    </xf>
    <xf numFmtId="3" fontId="3" fillId="0" borderId="2" xfId="1" applyNumberFormat="1" applyFont="1" applyFill="1" applyBorder="1" applyAlignment="1">
      <alignment horizontal="center" vertical="top"/>
    </xf>
    <xf numFmtId="0" fontId="3" fillId="0" borderId="2" xfId="1" applyFont="1" applyFill="1" applyBorder="1" applyAlignment="1">
      <alignment horizontal="left" vertical="top" wrapText="1"/>
    </xf>
    <xf numFmtId="3" fontId="3" fillId="0" borderId="1" xfId="1" applyNumberFormat="1" applyFont="1" applyFill="1"/>
    <xf numFmtId="3" fontId="6" fillId="0" borderId="2" xfId="1" applyNumberFormat="1" applyFont="1" applyFill="1" applyBorder="1" applyAlignment="1">
      <alignment horizontal="center" vertical="top" wrapText="1"/>
    </xf>
    <xf numFmtId="3" fontId="3" fillId="3" borderId="8" xfId="1" applyNumberFormat="1" applyFont="1" applyFill="1" applyBorder="1"/>
    <xf numFmtId="3" fontId="1" fillId="0" borderId="3" xfId="1" applyNumberFormat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/>
    </xf>
    <xf numFmtId="3" fontId="3" fillId="0" borderId="9" xfId="1" applyNumberFormat="1" applyFont="1" applyFill="1" applyBorder="1" applyAlignment="1">
      <alignment horizontal="center" vertical="center"/>
    </xf>
    <xf numFmtId="3" fontId="3" fillId="4" borderId="9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3" fontId="1" fillId="0" borderId="7" xfId="1" applyNumberFormat="1" applyFont="1" applyFill="1" applyBorder="1" applyAlignment="1">
      <alignment horizontal="center" vertical="top" wrapText="1"/>
    </xf>
    <xf numFmtId="3" fontId="1" fillId="0" borderId="6" xfId="1" applyNumberFormat="1" applyFont="1" applyFill="1" applyBorder="1" applyAlignment="1">
      <alignment horizontal="center" vertical="top" wrapText="1"/>
    </xf>
    <xf numFmtId="3" fontId="1" fillId="0" borderId="6" xfId="1" applyNumberFormat="1" applyFont="1" applyFill="1" applyBorder="1" applyAlignment="1">
      <alignment horizontal="center" vertical="top"/>
    </xf>
    <xf numFmtId="3" fontId="1" fillId="0" borderId="10" xfId="1" applyNumberFormat="1" applyFont="1" applyFill="1" applyBorder="1" applyAlignment="1">
      <alignment horizontal="center" vertical="top"/>
    </xf>
    <xf numFmtId="3" fontId="3" fillId="0" borderId="10" xfId="1" applyNumberFormat="1" applyFont="1" applyFill="1" applyBorder="1"/>
    <xf numFmtId="3" fontId="3" fillId="4" borderId="10" xfId="1" applyNumberFormat="1" applyFont="1" applyFill="1" applyBorder="1"/>
    <xf numFmtId="3" fontId="3" fillId="0" borderId="11" xfId="1" applyNumberFormat="1" applyFont="1" applyFill="1" applyBorder="1" applyAlignment="1">
      <alignment horizontal="center" vertical="center"/>
    </xf>
    <xf numFmtId="3" fontId="3" fillId="4" borderId="11" xfId="1" applyNumberFormat="1" applyFont="1" applyFill="1" applyBorder="1" applyAlignment="1">
      <alignment horizontal="center" vertical="center"/>
    </xf>
    <xf numFmtId="3" fontId="3" fillId="4" borderId="11" xfId="1" applyNumberFormat="1" applyFont="1" applyFill="1" applyBorder="1"/>
    <xf numFmtId="3" fontId="3" fillId="0" borderId="11" xfId="1" applyNumberFormat="1" applyFont="1" applyFill="1" applyBorder="1"/>
    <xf numFmtId="0" fontId="1" fillId="0" borderId="8" xfId="1" applyFont="1" applyFill="1" applyBorder="1" applyAlignment="1">
      <alignment horizontal="left" vertical="top" wrapText="1"/>
    </xf>
    <xf numFmtId="3" fontId="1" fillId="0" borderId="8" xfId="1" applyNumberFormat="1" applyFont="1" applyFill="1" applyBorder="1" applyAlignment="1">
      <alignment horizontal="center" vertical="top" wrapText="1"/>
    </xf>
    <xf numFmtId="3" fontId="3" fillId="0" borderId="8" xfId="1" applyNumberFormat="1" applyFont="1" applyFill="1" applyBorder="1" applyAlignment="1">
      <alignment horizontal="center" vertical="center"/>
    </xf>
    <xf numFmtId="3" fontId="3" fillId="4" borderId="8" xfId="1" applyNumberFormat="1" applyFont="1" applyFill="1" applyBorder="1" applyAlignment="1">
      <alignment horizontal="center" vertical="center"/>
    </xf>
    <xf numFmtId="0" fontId="3" fillId="0" borderId="1" xfId="1" applyFont="1"/>
    <xf numFmtId="0" fontId="1" fillId="2" borderId="4" xfId="1" applyFont="1" applyFill="1" applyBorder="1" applyAlignment="1">
      <alignment horizontal="left" vertical="top" wrapText="1"/>
    </xf>
    <xf numFmtId="3" fontId="1" fillId="2" borderId="5" xfId="1" applyNumberFormat="1" applyFont="1" applyFill="1" applyBorder="1" applyAlignment="1">
      <alignment vertical="top" wrapText="1"/>
    </xf>
    <xf numFmtId="3" fontId="1" fillId="0" borderId="5" xfId="1" applyNumberFormat="1" applyFont="1" applyBorder="1" applyAlignment="1">
      <alignment vertical="top" wrapText="1"/>
    </xf>
    <xf numFmtId="3" fontId="1" fillId="2" borderId="4" xfId="1" applyNumberFormat="1" applyFont="1" applyFill="1" applyBorder="1" applyAlignment="1">
      <alignment vertical="top" wrapText="1"/>
    </xf>
    <xf numFmtId="3" fontId="1" fillId="0" borderId="4" xfId="1" applyNumberFormat="1" applyFont="1" applyBorder="1" applyAlignment="1">
      <alignment vertical="top" wrapText="1"/>
    </xf>
    <xf numFmtId="3" fontId="1" fillId="0" borderId="12" xfId="1" applyNumberFormat="1" applyFont="1" applyBorder="1" applyAlignment="1">
      <alignment vertical="top" wrapText="1"/>
    </xf>
    <xf numFmtId="3" fontId="1" fillId="0" borderId="12" xfId="1" applyNumberFormat="1" applyFont="1" applyFill="1" applyBorder="1" applyAlignment="1">
      <alignment vertical="top" wrapText="1"/>
    </xf>
    <xf numFmtId="3" fontId="1" fillId="4" borderId="12" xfId="1" applyNumberFormat="1" applyFont="1" applyFill="1" applyBorder="1" applyAlignment="1">
      <alignment vertical="top" wrapText="1"/>
    </xf>
    <xf numFmtId="3" fontId="1" fillId="0" borderId="13" xfId="1" applyNumberFormat="1" applyFont="1" applyFill="1" applyBorder="1" applyAlignment="1">
      <alignment vertical="top" wrapText="1"/>
    </xf>
    <xf numFmtId="3" fontId="1" fillId="4" borderId="13" xfId="1" applyNumberFormat="1" applyFont="1" applyFill="1" applyBorder="1" applyAlignment="1">
      <alignment vertical="top" wrapText="1"/>
    </xf>
    <xf numFmtId="0" fontId="3" fillId="0" borderId="12" xfId="1" applyFont="1" applyBorder="1" applyAlignment="1"/>
    <xf numFmtId="0" fontId="3" fillId="4" borderId="12" xfId="1" applyFont="1" applyFill="1" applyBorder="1" applyAlignment="1"/>
    <xf numFmtId="0" fontId="1" fillId="2" borderId="6" xfId="1" applyFont="1" applyFill="1" applyBorder="1" applyAlignment="1">
      <alignment horizontal="left" vertical="top" wrapText="1"/>
    </xf>
    <xf numFmtId="1" fontId="1" fillId="2" borderId="7" xfId="1" applyNumberFormat="1" applyFont="1" applyFill="1" applyBorder="1" applyAlignment="1">
      <alignment vertical="top" wrapText="1"/>
    </xf>
    <xf numFmtId="1" fontId="1" fillId="0" borderId="7" xfId="1" applyNumberFormat="1" applyFont="1" applyFill="1" applyBorder="1" applyAlignment="1">
      <alignment vertical="top" wrapText="1"/>
    </xf>
    <xf numFmtId="1" fontId="1" fillId="0" borderId="7" xfId="1" applyNumberFormat="1" applyFont="1" applyBorder="1" applyAlignment="1">
      <alignment vertical="top" wrapText="1"/>
    </xf>
    <xf numFmtId="1" fontId="1" fillId="2" borderId="6" xfId="1" applyNumberFormat="1" applyFont="1" applyFill="1" applyBorder="1" applyAlignment="1">
      <alignment vertical="top" wrapText="1"/>
    </xf>
    <xf numFmtId="1" fontId="1" fillId="0" borderId="6" xfId="1" applyNumberFormat="1" applyFont="1" applyBorder="1" applyAlignment="1">
      <alignment vertical="top" wrapText="1"/>
    </xf>
    <xf numFmtId="1" fontId="1" fillId="0" borderId="8" xfId="1" applyNumberFormat="1" applyFont="1" applyBorder="1" applyAlignment="1">
      <alignment vertical="top" wrapText="1"/>
    </xf>
    <xf numFmtId="1" fontId="1" fillId="0" borderId="8" xfId="1" applyNumberFormat="1" applyFont="1" applyFill="1" applyBorder="1" applyAlignment="1">
      <alignment vertical="top" wrapText="1"/>
    </xf>
    <xf numFmtId="1" fontId="1" fillId="4" borderId="8" xfId="1" applyNumberFormat="1" applyFont="1" applyFill="1" applyBorder="1" applyAlignment="1">
      <alignment vertical="top" wrapText="1"/>
    </xf>
    <xf numFmtId="1" fontId="1" fillId="0" borderId="9" xfId="1" applyNumberFormat="1" applyFont="1" applyFill="1" applyBorder="1" applyAlignment="1">
      <alignment vertical="top" wrapText="1"/>
    </xf>
    <xf numFmtId="1" fontId="1" fillId="4" borderId="9" xfId="1" applyNumberFormat="1" applyFont="1" applyFill="1" applyBorder="1" applyAlignment="1">
      <alignment vertical="top" wrapText="1"/>
    </xf>
    <xf numFmtId="1" fontId="3" fillId="0" borderId="8" xfId="1" applyNumberFormat="1" applyFont="1" applyBorder="1" applyAlignment="1"/>
    <xf numFmtId="1" fontId="3" fillId="4" borderId="8" xfId="1" applyNumberFormat="1" applyFont="1" applyFill="1" applyBorder="1" applyAlignment="1"/>
    <xf numFmtId="0" fontId="3" fillId="0" borderId="1" xfId="1" applyFont="1" applyBorder="1"/>
    <xf numFmtId="0" fontId="3" fillId="0" borderId="1" xfId="1" applyFont="1" applyFill="1" applyBorder="1"/>
    <xf numFmtId="0" fontId="3" fillId="0" borderId="1" xfId="1" applyFont="1" applyBorder="1" applyAlignment="1">
      <alignment horizontal="center" vertical="center"/>
    </xf>
    <xf numFmtId="0" fontId="8" fillId="0" borderId="1" xfId="1"/>
    <xf numFmtId="3" fontId="12" fillId="2" borderId="8" xfId="0" applyNumberFormat="1" applyFont="1" applyFill="1" applyBorder="1" applyAlignment="1">
      <alignment horizontal="center" vertical="top"/>
    </xf>
    <xf numFmtId="3" fontId="13" fillId="0" borderId="8" xfId="0" applyNumberFormat="1" applyFont="1" applyBorder="1" applyAlignment="1">
      <alignment horizontal="center"/>
    </xf>
    <xf numFmtId="3" fontId="13" fillId="0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0" fillId="0" borderId="0" xfId="0" applyNumberFormat="1"/>
    <xf numFmtId="0" fontId="3" fillId="0" borderId="20" xfId="1" applyFont="1" applyBorder="1"/>
    <xf numFmtId="0" fontId="7" fillId="0" borderId="0" xfId="0" applyFont="1" applyAlignment="1">
      <alignment horizontal="center"/>
    </xf>
    <xf numFmtId="10" fontId="0" fillId="0" borderId="0" xfId="2" applyNumberFormat="1" applyFont="1"/>
    <xf numFmtId="0" fontId="11" fillId="0" borderId="1" xfId="1" applyFont="1" applyFill="1" applyAlignment="1">
      <alignment vertical="center"/>
    </xf>
    <xf numFmtId="0" fontId="14" fillId="3" borderId="14" xfId="1" applyFont="1" applyFill="1" applyBorder="1" applyAlignment="1">
      <alignment wrapText="1"/>
    </xf>
    <xf numFmtId="0" fontId="3" fillId="3" borderId="15" xfId="1" applyFont="1" applyFill="1" applyBorder="1" applyAlignment="1">
      <alignment wrapText="1"/>
    </xf>
    <xf numFmtId="0" fontId="3" fillId="0" borderId="1" xfId="1" applyFont="1" applyAlignment="1">
      <alignment wrapText="1"/>
    </xf>
    <xf numFmtId="0" fontId="14" fillId="3" borderId="17" xfId="1" applyFont="1" applyFill="1" applyBorder="1" applyAlignment="1">
      <alignment wrapText="1"/>
    </xf>
    <xf numFmtId="0" fontId="3" fillId="3" borderId="8" xfId="1" applyFont="1" applyFill="1" applyBorder="1" applyAlignment="1">
      <alignment wrapText="1"/>
    </xf>
    <xf numFmtId="0" fontId="14" fillId="0" borderId="19" xfId="1" applyFont="1" applyBorder="1" applyAlignment="1">
      <alignment wrapText="1"/>
    </xf>
    <xf numFmtId="0" fontId="3" fillId="0" borderId="20" xfId="1" applyFont="1" applyBorder="1" applyAlignment="1">
      <alignment wrapText="1"/>
    </xf>
    <xf numFmtId="0" fontId="3" fillId="0" borderId="20" xfId="1" applyFont="1" applyFill="1" applyBorder="1" applyAlignment="1">
      <alignment wrapText="1"/>
    </xf>
    <xf numFmtId="164" fontId="10" fillId="7" borderId="34" xfId="1" applyNumberFormat="1" applyFont="1" applyFill="1" applyBorder="1" applyAlignment="1">
      <alignment horizontal="center" vertical="center" wrapText="1"/>
    </xf>
    <xf numFmtId="164" fontId="10" fillId="7" borderId="35" xfId="1" applyNumberFormat="1" applyFont="1" applyFill="1" applyBorder="1" applyAlignment="1">
      <alignment horizontal="center" vertical="center" wrapText="1"/>
    </xf>
    <xf numFmtId="0" fontId="10" fillId="7" borderId="15" xfId="1" applyFont="1" applyFill="1" applyBorder="1" applyAlignment="1">
      <alignment horizontal="center" vertical="center" wrapText="1"/>
    </xf>
    <xf numFmtId="0" fontId="10" fillId="6" borderId="1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center" vertical="center"/>
    </xf>
    <xf numFmtId="0" fontId="10" fillId="6" borderId="25" xfId="1" applyFont="1" applyFill="1" applyBorder="1" applyAlignment="1">
      <alignment horizontal="center" vertical="center" wrapText="1"/>
    </xf>
    <xf numFmtId="0" fontId="9" fillId="7" borderId="15" xfId="1" applyFont="1" applyFill="1" applyBorder="1" applyAlignment="1">
      <alignment horizontal="center" vertical="center"/>
    </xf>
    <xf numFmtId="0" fontId="10" fillId="6" borderId="16" xfId="1" applyFont="1" applyFill="1" applyBorder="1" applyAlignment="1">
      <alignment horizontal="center" vertical="center" wrapText="1"/>
    </xf>
    <xf numFmtId="0" fontId="1" fillId="0" borderId="36" xfId="1" applyFont="1" applyFill="1" applyBorder="1" applyAlignment="1">
      <alignment horizontal="center" vertical="top"/>
    </xf>
    <xf numFmtId="3" fontId="3" fillId="4" borderId="18" xfId="1" applyNumberFormat="1" applyFont="1" applyFill="1" applyBorder="1"/>
    <xf numFmtId="1" fontId="1" fillId="0" borderId="37" xfId="1" applyNumberFormat="1" applyFont="1" applyFill="1" applyBorder="1" applyAlignment="1">
      <alignment horizontal="center" vertical="top" wrapText="1"/>
    </xf>
    <xf numFmtId="0" fontId="3" fillId="0" borderId="36" xfId="1" applyFont="1" applyFill="1" applyBorder="1" applyAlignment="1">
      <alignment horizontal="center" vertical="top"/>
    </xf>
    <xf numFmtId="0" fontId="1" fillId="3" borderId="36" xfId="1" applyFont="1" applyFill="1" applyBorder="1" applyAlignment="1">
      <alignment horizontal="center" vertical="top"/>
    </xf>
    <xf numFmtId="0" fontId="1" fillId="0" borderId="38" xfId="1" applyFont="1" applyFill="1" applyBorder="1" applyAlignment="1">
      <alignment horizontal="center" vertical="top"/>
    </xf>
    <xf numFmtId="3" fontId="3" fillId="4" borderId="39" xfId="1" applyNumberFormat="1" applyFont="1" applyFill="1" applyBorder="1"/>
    <xf numFmtId="0" fontId="1" fillId="0" borderId="17" xfId="1" applyFont="1" applyFill="1" applyBorder="1" applyAlignment="1">
      <alignment horizontal="center" vertical="top"/>
    </xf>
    <xf numFmtId="0" fontId="1" fillId="2" borderId="40" xfId="1" applyFont="1" applyFill="1" applyBorder="1" applyAlignment="1">
      <alignment horizontal="center" vertical="top"/>
    </xf>
    <xf numFmtId="0" fontId="3" fillId="4" borderId="41" xfId="1" applyFont="1" applyFill="1" applyBorder="1" applyAlignment="1"/>
    <xf numFmtId="0" fontId="1" fillId="2" borderId="38" xfId="1" applyFont="1" applyFill="1" applyBorder="1" applyAlignment="1">
      <alignment horizontal="center" vertical="top"/>
    </xf>
    <xf numFmtId="1" fontId="3" fillId="4" borderId="18" xfId="1" applyNumberFormat="1" applyFont="1" applyFill="1" applyBorder="1" applyAlignment="1"/>
    <xf numFmtId="0" fontId="3" fillId="0" borderId="19" xfId="1" applyFont="1" applyBorder="1"/>
    <xf numFmtId="1" fontId="1" fillId="0" borderId="20" xfId="1" applyNumberFormat="1" applyFont="1" applyBorder="1" applyAlignment="1"/>
    <xf numFmtId="1" fontId="1" fillId="4" borderId="20" xfId="1" applyNumberFormat="1" applyFont="1" applyFill="1" applyBorder="1" applyAlignment="1"/>
    <xf numFmtId="1" fontId="1" fillId="4" borderId="21" xfId="1" applyNumberFormat="1" applyFont="1" applyFill="1" applyBorder="1" applyAlignment="1"/>
    <xf numFmtId="164" fontId="10" fillId="7" borderId="42" xfId="1" applyNumberFormat="1" applyFont="1" applyFill="1" applyBorder="1" applyAlignment="1">
      <alignment horizontal="center" vertical="center" wrapText="1"/>
    </xf>
    <xf numFmtId="3" fontId="1" fillId="0" borderId="43" xfId="1" applyNumberFormat="1" applyFont="1" applyFill="1" applyBorder="1" applyAlignment="1">
      <alignment horizontal="center" vertical="top" wrapText="1"/>
    </xf>
    <xf numFmtId="3" fontId="1" fillId="0" borderId="44" xfId="1" applyNumberFormat="1" applyFont="1" applyFill="1" applyBorder="1" applyAlignment="1">
      <alignment horizontal="center" vertical="top" wrapText="1"/>
    </xf>
    <xf numFmtId="3" fontId="1" fillId="0" borderId="45" xfId="1" applyNumberFormat="1" applyFont="1" applyFill="1" applyBorder="1" applyAlignment="1">
      <alignment horizontal="center" vertical="top" wrapText="1"/>
    </xf>
    <xf numFmtId="3" fontId="1" fillId="0" borderId="31" xfId="1" applyNumberFormat="1" applyFont="1" applyFill="1" applyBorder="1" applyAlignment="1">
      <alignment horizontal="center" vertical="top" wrapText="1"/>
    </xf>
    <xf numFmtId="3" fontId="1" fillId="2" borderId="43" xfId="1" applyNumberFormat="1" applyFont="1" applyFill="1" applyBorder="1" applyAlignment="1">
      <alignment vertical="top" wrapText="1"/>
    </xf>
    <xf numFmtId="1" fontId="1" fillId="2" borderId="45" xfId="1" applyNumberFormat="1" applyFont="1" applyFill="1" applyBorder="1" applyAlignment="1">
      <alignment vertical="top" wrapText="1"/>
    </xf>
    <xf numFmtId="1" fontId="1" fillId="0" borderId="32" xfId="1" applyNumberFormat="1" applyFont="1" applyBorder="1" applyAlignment="1"/>
    <xf numFmtId="0" fontId="1" fillId="0" borderId="47" xfId="1" applyFont="1" applyFill="1" applyBorder="1" applyAlignment="1">
      <alignment horizontal="left" vertical="top" wrapText="1"/>
    </xf>
    <xf numFmtId="0" fontId="1" fillId="0" borderId="48" xfId="1" applyFont="1" applyFill="1" applyBorder="1" applyAlignment="1">
      <alignment horizontal="left" vertical="top" wrapText="1"/>
    </xf>
    <xf numFmtId="0" fontId="1" fillId="0" borderId="49" xfId="1" applyFont="1" applyFill="1" applyBorder="1" applyAlignment="1">
      <alignment horizontal="left" vertical="top" wrapText="1"/>
    </xf>
    <xf numFmtId="0" fontId="1" fillId="0" borderId="18" xfId="1" applyFont="1" applyFill="1" applyBorder="1" applyAlignment="1">
      <alignment horizontal="left" vertical="top" wrapText="1"/>
    </xf>
    <xf numFmtId="0" fontId="2" fillId="2" borderId="47" xfId="1" applyFont="1" applyFill="1" applyBorder="1" applyAlignment="1">
      <alignment horizontal="left" vertical="top" wrapText="1"/>
    </xf>
    <xf numFmtId="0" fontId="2" fillId="2" borderId="49" xfId="1" applyFont="1" applyFill="1" applyBorder="1" applyAlignment="1">
      <alignment horizontal="left" vertical="top" wrapText="1"/>
    </xf>
    <xf numFmtId="0" fontId="2" fillId="2" borderId="21" xfId="1" applyFont="1" applyFill="1" applyBorder="1" applyAlignment="1">
      <alignment horizontal="left" vertical="top" wrapText="1"/>
    </xf>
    <xf numFmtId="0" fontId="1" fillId="0" borderId="50" xfId="1" applyFont="1" applyFill="1" applyBorder="1" applyAlignment="1">
      <alignment horizontal="center" vertical="top"/>
    </xf>
    <xf numFmtId="0" fontId="1" fillId="0" borderId="10" xfId="1" applyFont="1" applyFill="1" applyBorder="1" applyAlignment="1">
      <alignment horizontal="left" vertical="top" wrapText="1"/>
    </xf>
    <xf numFmtId="0" fontId="1" fillId="0" borderId="39" xfId="1" applyFont="1" applyFill="1" applyBorder="1" applyAlignment="1">
      <alignment horizontal="left" vertical="top" wrapText="1"/>
    </xf>
    <xf numFmtId="3" fontId="1" fillId="0" borderId="51" xfId="1" applyNumberFormat="1" applyFont="1" applyFill="1" applyBorder="1" applyAlignment="1">
      <alignment horizontal="center" vertical="top" wrapText="1"/>
    </xf>
    <xf numFmtId="3" fontId="1" fillId="0" borderId="10" xfId="1" applyNumberFormat="1" applyFont="1" applyFill="1" applyBorder="1" applyAlignment="1">
      <alignment horizontal="center" vertical="top" wrapText="1"/>
    </xf>
    <xf numFmtId="3" fontId="3" fillId="0" borderId="10" xfId="1" applyNumberFormat="1" applyFont="1" applyFill="1" applyBorder="1" applyAlignment="1">
      <alignment horizontal="center" vertical="center"/>
    </xf>
    <xf numFmtId="3" fontId="3" fillId="4" borderId="10" xfId="1" applyNumberFormat="1" applyFont="1" applyFill="1" applyBorder="1" applyAlignment="1">
      <alignment horizontal="center" vertical="center"/>
    </xf>
    <xf numFmtId="0" fontId="1" fillId="2" borderId="14" xfId="1" applyFont="1" applyFill="1" applyBorder="1" applyAlignment="1">
      <alignment horizontal="center" vertical="top"/>
    </xf>
    <xf numFmtId="0" fontId="1" fillId="2" borderId="15" xfId="1" applyFont="1" applyFill="1" applyBorder="1" applyAlignment="1">
      <alignment horizontal="left" vertical="top" wrapText="1"/>
    </xf>
    <xf numFmtId="0" fontId="2" fillId="2" borderId="16" xfId="1" applyFont="1" applyFill="1" applyBorder="1" applyAlignment="1">
      <alignment horizontal="left" vertical="top" wrapText="1"/>
    </xf>
    <xf numFmtId="3" fontId="1" fillId="2" borderId="30" xfId="1" applyNumberFormat="1" applyFont="1" applyFill="1" applyBorder="1" applyAlignment="1">
      <alignment vertical="top"/>
    </xf>
    <xf numFmtId="3" fontId="1" fillId="2" borderId="15" xfId="1" applyNumberFormat="1" applyFont="1" applyFill="1" applyBorder="1" applyAlignment="1">
      <alignment vertical="top"/>
    </xf>
    <xf numFmtId="3" fontId="1" fillId="5" borderId="15" xfId="1" applyNumberFormat="1" applyFont="1" applyFill="1" applyBorder="1" applyAlignment="1">
      <alignment vertical="top"/>
    </xf>
    <xf numFmtId="3" fontId="1" fillId="5" borderId="16" xfId="1" applyNumberFormat="1" applyFont="1" applyFill="1" applyBorder="1" applyAlignment="1">
      <alignment vertical="top"/>
    </xf>
    <xf numFmtId="0" fontId="16" fillId="8" borderId="33" xfId="1" applyFont="1" applyFill="1" applyBorder="1" applyAlignment="1">
      <alignment horizontal="center" vertical="center" wrapText="1"/>
    </xf>
    <xf numFmtId="0" fontId="16" fillId="8" borderId="34" xfId="1" applyFont="1" applyFill="1" applyBorder="1" applyAlignment="1">
      <alignment horizontal="center" vertical="center" wrapText="1"/>
    </xf>
    <xf numFmtId="0" fontId="16" fillId="8" borderId="46" xfId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3" fillId="3" borderId="26" xfId="1" applyFont="1" applyFill="1" applyBorder="1" applyAlignment="1">
      <alignment horizontal="center" vertical="center" wrapText="1"/>
    </xf>
    <xf numFmtId="3" fontId="3" fillId="3" borderId="9" xfId="1" applyNumberFormat="1" applyFont="1" applyFill="1" applyBorder="1" applyAlignment="1">
      <alignment horizontal="center" vertical="center" wrapText="1"/>
    </xf>
    <xf numFmtId="3" fontId="3" fillId="3" borderId="27" xfId="1" applyNumberFormat="1" applyFont="1" applyFill="1" applyBorder="1" applyAlignment="1">
      <alignment horizontal="center" vertical="center" wrapText="1"/>
    </xf>
    <xf numFmtId="9" fontId="3" fillId="0" borderId="28" xfId="2" applyNumberFormat="1" applyFont="1" applyBorder="1" applyAlignment="1">
      <alignment horizontal="center" vertical="center" wrapText="1"/>
    </xf>
    <xf numFmtId="9" fontId="3" fillId="0" borderId="29" xfId="2" applyNumberFormat="1" applyFont="1" applyBorder="1" applyAlignment="1">
      <alignment horizontal="center" vertical="center" wrapText="1"/>
    </xf>
    <xf numFmtId="0" fontId="3" fillId="3" borderId="30" xfId="1" applyFont="1" applyFill="1" applyBorder="1" applyAlignment="1">
      <alignment horizontal="center" vertical="center" wrapText="1"/>
    </xf>
    <xf numFmtId="3" fontId="3" fillId="3" borderId="31" xfId="1" applyNumberFormat="1" applyFont="1" applyFill="1" applyBorder="1" applyAlignment="1">
      <alignment horizontal="center" vertical="center" wrapText="1"/>
    </xf>
    <xf numFmtId="9" fontId="3" fillId="0" borderId="32" xfId="2" applyNumberFormat="1" applyFont="1" applyBorder="1" applyAlignment="1">
      <alignment horizontal="center" vertical="center" wrapText="1"/>
    </xf>
    <xf numFmtId="0" fontId="17" fillId="8" borderId="22" xfId="1" applyFont="1" applyFill="1" applyBorder="1" applyAlignment="1">
      <alignment horizontal="center" vertical="center" wrapText="1"/>
    </xf>
    <xf numFmtId="0" fontId="17" fillId="8" borderId="23" xfId="1" applyFont="1" applyFill="1" applyBorder="1" applyAlignment="1">
      <alignment horizontal="center" vertical="center" wrapText="1"/>
    </xf>
    <xf numFmtId="0" fontId="17" fillId="8" borderId="2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658843E5-5817-4376-B17F-26ADF059D3BB}"/>
    <cellStyle name="Percent" xfId="2" builtinId="5"/>
  </cellStyles>
  <dxfs count="0"/>
  <tableStyles count="0" defaultTableStyle="TableStyleMedium9" defaultPivotStyle="PivotStyleMedium4"/>
  <colors>
    <mruColors>
      <color rgb="FF007299"/>
      <color rgb="FF208749"/>
      <color rgb="FFDCF3F8"/>
      <color rgb="FF6BCCE0"/>
      <color rgb="FFACC37E"/>
      <color rgb="FFD2F0F6"/>
      <color rgb="FFB45608"/>
      <color rgb="FFF47B19"/>
      <color rgb="FFFFC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484754959376"/>
          <c:y val="0.25842423189748343"/>
          <c:w val="0.68652594321475291"/>
          <c:h val="0.6040290643816581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Graphs!$A$2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Graphs!$A$3:$A$27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Graphs!$A$3:$A$25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F2F-4D4B-A2D9-A08777622E74}"/>
            </c:ext>
          </c:extLst>
        </c:ser>
        <c:ser>
          <c:idx val="1"/>
          <c:order val="1"/>
          <c:tx>
            <c:strRef>
              <c:f>Graphs!$B$2</c:f>
              <c:strCache>
                <c:ptCount val="1"/>
                <c:pt idx="0">
                  <c:v>Total monarchs reported</c:v>
                </c:pt>
              </c:strCache>
            </c:strRef>
          </c:tx>
          <c:spPr>
            <a:solidFill>
              <a:srgbClr val="ACC37E"/>
            </a:solidFill>
          </c:spPr>
          <c:invertIfNegative val="1"/>
          <c:cat>
            <c:numRef>
              <c:f>Graphs!$A$3:$A$27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Graphs!$B$3:$B$27</c:f>
              <c:numCache>
                <c:formatCode>#,##0</c:formatCode>
                <c:ptCount val="25"/>
                <c:pt idx="0">
                  <c:v>1235490</c:v>
                </c:pt>
                <c:pt idx="1">
                  <c:v>564349</c:v>
                </c:pt>
                <c:pt idx="2">
                  <c:v>267574</c:v>
                </c:pt>
                <c:pt idx="3">
                  <c:v>390057</c:v>
                </c:pt>
                <c:pt idx="4">
                  <c:v>209570</c:v>
                </c:pt>
                <c:pt idx="5">
                  <c:v>99353</c:v>
                </c:pt>
                <c:pt idx="6">
                  <c:v>254378</c:v>
                </c:pt>
                <c:pt idx="7">
                  <c:v>205085</c:v>
                </c:pt>
                <c:pt idx="8">
                  <c:v>218679</c:v>
                </c:pt>
                <c:pt idx="9">
                  <c:v>221058</c:v>
                </c:pt>
                <c:pt idx="10">
                  <c:v>86437</c:v>
                </c:pt>
                <c:pt idx="11">
                  <c:v>131889</c:v>
                </c:pt>
                <c:pt idx="12">
                  <c:v>58468</c:v>
                </c:pt>
                <c:pt idx="13">
                  <c:v>143204</c:v>
                </c:pt>
                <c:pt idx="14">
                  <c:v>222525</c:v>
                </c:pt>
                <c:pt idx="15">
                  <c:v>144812</c:v>
                </c:pt>
                <c:pt idx="16">
                  <c:v>211275</c:v>
                </c:pt>
                <c:pt idx="17">
                  <c:v>234731</c:v>
                </c:pt>
                <c:pt idx="18">
                  <c:v>292888</c:v>
                </c:pt>
                <c:pt idx="19">
                  <c:v>298464</c:v>
                </c:pt>
                <c:pt idx="20">
                  <c:v>192624</c:v>
                </c:pt>
                <c:pt idx="21">
                  <c:v>27721</c:v>
                </c:pt>
                <c:pt idx="22">
                  <c:v>29436</c:v>
                </c:pt>
                <c:pt idx="23">
                  <c:v>1899</c:v>
                </c:pt>
                <c:pt idx="24">
                  <c:v>247246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F2F-4D4B-A2D9-A0877762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47419136"/>
        <c:axId val="147421056"/>
      </c:barChart>
      <c:lineChart>
        <c:grouping val="stacked"/>
        <c:varyColors val="1"/>
        <c:ser>
          <c:idx val="2"/>
          <c:order val="2"/>
          <c:tx>
            <c:strRef>
              <c:f>Graphs!$C$2</c:f>
              <c:strCache>
                <c:ptCount val="1"/>
                <c:pt idx="0">
                  <c:v>Number of sites monitored</c:v>
                </c:pt>
              </c:strCache>
            </c:strRef>
          </c:tx>
          <c:spPr>
            <a:ln>
              <a:solidFill>
                <a:srgbClr val="007299"/>
              </a:solidFill>
            </a:ln>
          </c:spPr>
          <c:marker>
            <c:symbol val="circle"/>
            <c:size val="7"/>
            <c:spPr>
              <a:solidFill>
                <a:srgbClr val="007299"/>
              </a:solidFill>
              <a:ln>
                <a:solidFill>
                  <a:srgbClr val="00729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val>
            <c:numRef>
              <c:f>Graphs!$C$3:$C$27</c:f>
              <c:numCache>
                <c:formatCode>0</c:formatCode>
                <c:ptCount val="25"/>
                <c:pt idx="0">
                  <c:v>101</c:v>
                </c:pt>
                <c:pt idx="1">
                  <c:v>111</c:v>
                </c:pt>
                <c:pt idx="2">
                  <c:v>118</c:v>
                </c:pt>
                <c:pt idx="3">
                  <c:v>139</c:v>
                </c:pt>
                <c:pt idx="4">
                  <c:v>126</c:v>
                </c:pt>
                <c:pt idx="5">
                  <c:v>94</c:v>
                </c:pt>
                <c:pt idx="6">
                  <c:v>123</c:v>
                </c:pt>
                <c:pt idx="7">
                  <c:v>83</c:v>
                </c:pt>
                <c:pt idx="8">
                  <c:v>91</c:v>
                </c:pt>
                <c:pt idx="9">
                  <c:v>87</c:v>
                </c:pt>
                <c:pt idx="10">
                  <c:v>92</c:v>
                </c:pt>
                <c:pt idx="11">
                  <c:v>116</c:v>
                </c:pt>
                <c:pt idx="12">
                  <c:v>76</c:v>
                </c:pt>
                <c:pt idx="13">
                  <c:v>114</c:v>
                </c:pt>
                <c:pt idx="14">
                  <c:v>129</c:v>
                </c:pt>
                <c:pt idx="15">
                  <c:v>136</c:v>
                </c:pt>
                <c:pt idx="16">
                  <c:v>163</c:v>
                </c:pt>
                <c:pt idx="17">
                  <c:v>185</c:v>
                </c:pt>
                <c:pt idx="18">
                  <c:v>187</c:v>
                </c:pt>
                <c:pt idx="19">
                  <c:v>253</c:v>
                </c:pt>
                <c:pt idx="20">
                  <c:v>263</c:v>
                </c:pt>
                <c:pt idx="21">
                  <c:v>213</c:v>
                </c:pt>
                <c:pt idx="22">
                  <c:v>242</c:v>
                </c:pt>
                <c:pt idx="23">
                  <c:v>249</c:v>
                </c:pt>
                <c:pt idx="24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F-4D4B-A2D9-A0877762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7328"/>
        <c:axId val="147428864"/>
      </c:lineChart>
      <c:catAx>
        <c:axId val="1474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2700000"/>
          <a:lstStyle/>
          <a:p>
            <a:pPr>
              <a:defRPr sz="1200"/>
            </a:pPr>
            <a:endParaRPr lang="en-US"/>
          </a:p>
        </c:txPr>
        <c:crossAx val="147421056"/>
        <c:crosses val="autoZero"/>
        <c:auto val="1"/>
        <c:lblAlgn val="ctr"/>
        <c:lblOffset val="100"/>
        <c:noMultiLvlLbl val="1"/>
      </c:catAx>
      <c:valAx>
        <c:axId val="147421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monarchs reported</a:t>
                </a:r>
              </a:p>
            </c:rich>
          </c:tx>
          <c:layout>
            <c:manualLayout>
              <c:xMode val="edge"/>
              <c:yMode val="edge"/>
              <c:x val="3.3497653184231452E-2"/>
              <c:y val="0.35105141269106066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419136"/>
        <c:crosses val="autoZero"/>
        <c:crossBetween val="between"/>
      </c:valAx>
      <c:catAx>
        <c:axId val="147427328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47428864"/>
        <c:crosses val="autoZero"/>
        <c:auto val="1"/>
        <c:lblAlgn val="ctr"/>
        <c:lblOffset val="100"/>
        <c:noMultiLvlLbl val="1"/>
      </c:catAx>
      <c:valAx>
        <c:axId val="147428864"/>
        <c:scaling>
          <c:orientation val="minMax"/>
          <c:max val="3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sites monitored</a:t>
                </a:r>
              </a:p>
            </c:rich>
          </c:tx>
          <c:layout>
            <c:manualLayout>
              <c:xMode val="edge"/>
              <c:yMode val="edge"/>
              <c:x val="0.91232448636468988"/>
              <c:y val="0.322672575120935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427328"/>
        <c:crosses val="max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6550234445490809"/>
          <c:y val="0.24688146604992758"/>
          <c:w val="0.24275644786731027"/>
          <c:h val="0.1195097277638501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484754959376"/>
          <c:y val="0.25842423189748343"/>
          <c:w val="0.68652594321475291"/>
          <c:h val="0.60402906438165815"/>
        </c:manualLayout>
      </c:layout>
      <c:barChart>
        <c:barDir val="col"/>
        <c:grouping val="clustered"/>
        <c:varyColors val="1"/>
        <c:ser>
          <c:idx val="1"/>
          <c:order val="0"/>
          <c:tx>
            <c:strRef>
              <c:f>Graphs!$B$37</c:f>
              <c:strCache>
                <c:ptCount val="1"/>
                <c:pt idx="0">
                  <c:v>Total monarchs reported</c:v>
                </c:pt>
              </c:strCache>
            </c:strRef>
          </c:tx>
          <c:spPr>
            <a:solidFill>
              <a:srgbClr val="6BCCE0"/>
            </a:solidFill>
          </c:spPr>
          <c:invertIfNegative val="1"/>
          <c:cat>
            <c:strRef>
              <c:f>Graphs!$A$38:$A$43</c:f>
              <c:strCache>
                <c:ptCount val="6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</c:strCache>
            </c:strRef>
          </c:cat>
          <c:val>
            <c:numRef>
              <c:f>Graphs!$B$38:$B$43</c:f>
              <c:numCache>
                <c:formatCode>#,##0</c:formatCode>
                <c:ptCount val="6"/>
                <c:pt idx="0">
                  <c:v>98950</c:v>
                </c:pt>
                <c:pt idx="1">
                  <c:v>74728</c:v>
                </c:pt>
                <c:pt idx="2">
                  <c:v>16554</c:v>
                </c:pt>
                <c:pt idx="3">
                  <c:v>11971</c:v>
                </c:pt>
                <c:pt idx="4">
                  <c:v>1069</c:v>
                </c:pt>
                <c:pt idx="5">
                  <c:v>151168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7DA-4CC3-AA99-E664905F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47419136"/>
        <c:axId val="147421056"/>
      </c:barChart>
      <c:lineChart>
        <c:grouping val="stacked"/>
        <c:varyColors val="1"/>
        <c:ser>
          <c:idx val="2"/>
          <c:order val="1"/>
          <c:tx>
            <c:strRef>
              <c:f>Graphs!$C$37</c:f>
              <c:strCache>
                <c:ptCount val="1"/>
                <c:pt idx="0">
                  <c:v>Number of sites monitored</c:v>
                </c:pt>
              </c:strCache>
            </c:strRef>
          </c:tx>
          <c:spPr>
            <a:ln>
              <a:solidFill>
                <a:srgbClr val="007299"/>
              </a:solidFill>
            </a:ln>
          </c:spPr>
          <c:marker>
            <c:symbol val="circle"/>
            <c:size val="7"/>
            <c:spPr>
              <a:solidFill>
                <a:srgbClr val="007299"/>
              </a:solidFill>
              <a:ln>
                <a:solidFill>
                  <a:srgbClr val="00729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val>
            <c:numRef>
              <c:f>Graphs!$C$38:$C$43</c:f>
              <c:numCache>
                <c:formatCode>0</c:formatCode>
                <c:ptCount val="6"/>
                <c:pt idx="0">
                  <c:v>46</c:v>
                </c:pt>
                <c:pt idx="1">
                  <c:v>115</c:v>
                </c:pt>
                <c:pt idx="2">
                  <c:v>144</c:v>
                </c:pt>
                <c:pt idx="3">
                  <c:v>119</c:v>
                </c:pt>
                <c:pt idx="4">
                  <c:v>167</c:v>
                </c:pt>
                <c:pt idx="5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A-4CC3-AA99-E664905F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7328"/>
        <c:axId val="147428864"/>
      </c:lineChart>
      <c:catAx>
        <c:axId val="1474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0"/>
          <a:lstStyle/>
          <a:p>
            <a:pPr>
              <a:defRPr sz="1200"/>
            </a:pPr>
            <a:endParaRPr lang="en-US"/>
          </a:p>
        </c:txPr>
        <c:crossAx val="147421056"/>
        <c:crosses val="autoZero"/>
        <c:auto val="1"/>
        <c:lblAlgn val="ctr"/>
        <c:lblOffset val="100"/>
        <c:noMultiLvlLbl val="1"/>
      </c:catAx>
      <c:valAx>
        <c:axId val="147421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monarchs reported</a:t>
                </a:r>
              </a:p>
            </c:rich>
          </c:tx>
          <c:layout>
            <c:manualLayout>
              <c:xMode val="edge"/>
              <c:yMode val="edge"/>
              <c:x val="3.3497653184231452E-2"/>
              <c:y val="0.35105141269106066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419136"/>
        <c:crosses val="autoZero"/>
        <c:crossBetween val="between"/>
      </c:valAx>
      <c:catAx>
        <c:axId val="147427328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47428864"/>
        <c:crosses val="autoZero"/>
        <c:auto val="1"/>
        <c:lblAlgn val="ctr"/>
        <c:lblOffset val="100"/>
        <c:noMultiLvlLbl val="1"/>
      </c:catAx>
      <c:valAx>
        <c:axId val="147428864"/>
        <c:scaling>
          <c:orientation val="minMax"/>
          <c:max val="3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sites monitored</a:t>
                </a:r>
              </a:p>
            </c:rich>
          </c:tx>
          <c:layout>
            <c:manualLayout>
              <c:xMode val="edge"/>
              <c:yMode val="edge"/>
              <c:x val="0.91232448636468988"/>
              <c:y val="0.322672575120935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427328"/>
        <c:crosses val="max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36550234445490809"/>
          <c:y val="0.24688146604992758"/>
          <c:w val="0.24275644786731027"/>
          <c:h val="0.1195097277638501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Monarch Thanksgiving Count &amp; New Year's Count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Graphs!$B$98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Graphs!$A$99:$A$104</c:f>
              <c:numCache>
                <c:formatCode>General</c:formatCode>
                <c:ptCount val="6"/>
              </c:numCache>
            </c:numRef>
          </c:cat>
          <c:val>
            <c:numRef>
              <c:f>Graphs!$B$99:$B$104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300-426A-806C-B39A8BECE2EC}"/>
            </c:ext>
          </c:extLst>
        </c:ser>
        <c:ser>
          <c:idx val="1"/>
          <c:order val="1"/>
          <c:tx>
            <c:strRef>
              <c:f>Graphs!$C$98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Graphs!$A$99:$A$104</c:f>
              <c:numCache>
                <c:formatCode>General</c:formatCode>
                <c:ptCount val="6"/>
              </c:numCache>
            </c:numRef>
          </c:cat>
          <c:val>
            <c:numRef>
              <c:f>Graphs!$C$99:$C$104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300-426A-806C-B39A8BEC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8623"/>
        <c:axId val="1887567"/>
      </c:barChart>
      <c:lineChart>
        <c:grouping val="standard"/>
        <c:varyColors val="0"/>
        <c:ser>
          <c:idx val="2"/>
          <c:order val="2"/>
          <c:tx>
            <c:strRef>
              <c:f>Graphs!$D$98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Graphs!$A$99:$A$104</c:f>
              <c:numCache>
                <c:formatCode>General</c:formatCode>
                <c:ptCount val="6"/>
              </c:numCache>
            </c:numRef>
          </c:cat>
          <c:val>
            <c:numRef>
              <c:f>Graphs!$D$99:$D$104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0-426A-806C-B39A8BEC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239"/>
        <c:axId val="2071223295"/>
      </c:lineChart>
      <c:catAx>
        <c:axId val="843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67"/>
        <c:crosses val="autoZero"/>
        <c:auto val="1"/>
        <c:lblAlgn val="ctr"/>
        <c:lblOffset val="100"/>
        <c:noMultiLvlLbl val="0"/>
      </c:catAx>
      <c:valAx>
        <c:axId val="1887567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623"/>
        <c:crosses val="autoZero"/>
        <c:crossBetween val="between"/>
      </c:valAx>
      <c:valAx>
        <c:axId val="2071223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39"/>
        <c:crosses val="max"/>
        <c:crossBetween val="between"/>
      </c:valAx>
      <c:catAx>
        <c:axId val="1898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223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801558323044781"/>
          <c:y val="0.21732661023473163"/>
          <c:w val="0.34147215613154991"/>
          <c:h val="0.227470979309040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Decline between Western Monarch Thanksgiving Count &amp; New Year's Count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1.2251793616831425E-2"/>
          <c:y val="1.6608995333061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0892944948919"/>
          <c:y val="0.25138867662769576"/>
          <c:w val="0.78073069832874209"/>
          <c:h val="0.64995532427283342"/>
        </c:manualLayout>
      </c:layout>
      <c:barChart>
        <c:barDir val="col"/>
        <c:grouping val="clustered"/>
        <c:varyColors val="0"/>
        <c:ser>
          <c:idx val="1"/>
          <c:order val="1"/>
          <c:tx>
            <c:v>Percent Decline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Graphs!$A$99:$A$104</c:f>
              <c:numCache>
                <c:formatCode>General</c:formatCode>
                <c:ptCount val="6"/>
              </c:numCache>
            </c:numRef>
          </c:cat>
          <c:val>
            <c:numRef>
              <c:f>Graphs!$F$99:$F$104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A08-4AF4-BF4D-0D13860F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918010592"/>
        <c:axId val="914025920"/>
      </c:barChart>
      <c:lineChart>
        <c:grouping val="standard"/>
        <c:varyColors val="0"/>
        <c:ser>
          <c:idx val="0"/>
          <c:order val="0"/>
          <c:tx>
            <c:v>Sites Monitored for both Thanksgiving and New Year's Counts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  <a:alpha val="95000"/>
                  </a:schemeClr>
                </a:solidFill>
              </a:ln>
              <a:effectLst/>
            </c:spPr>
          </c:marker>
          <c:cat>
            <c:numRef>
              <c:f>Graphs!$A$99:$A$104</c:f>
              <c:numCache>
                <c:formatCode>General</c:formatCode>
                <c:ptCount val="6"/>
              </c:numCache>
            </c:numRef>
          </c:cat>
          <c:val>
            <c:numRef>
              <c:f>Graphs!$D$99:$D$104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8-4AF4-BF4D-0D13860F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21392"/>
        <c:axId val="914045888"/>
      </c:lineChart>
      <c:catAx>
        <c:axId val="918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25920"/>
        <c:crosses val="autoZero"/>
        <c:auto val="1"/>
        <c:lblAlgn val="ctr"/>
        <c:lblOffset val="100"/>
        <c:noMultiLvlLbl val="0"/>
      </c:catAx>
      <c:valAx>
        <c:axId val="9140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10592"/>
        <c:crosses val="autoZero"/>
        <c:crossBetween val="between"/>
      </c:valAx>
      <c:valAx>
        <c:axId val="91404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21392"/>
        <c:crosses val="max"/>
        <c:crossBetween val="between"/>
      </c:valAx>
      <c:catAx>
        <c:axId val="91802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404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7141072543945"/>
          <c:y val="0.18681922917696253"/>
          <c:w val="0.33384541671333834"/>
          <c:h val="0.151195767743180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291166</xdr:colOff>
      <xdr:row>0</xdr:row>
      <xdr:rowOff>186018</xdr:rowOff>
    </xdr:from>
    <xdr:to>
      <xdr:col>19</xdr:col>
      <xdr:colOff>81616</xdr:colOff>
      <xdr:row>31</xdr:row>
      <xdr:rowOff>67983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301064</xdr:colOff>
      <xdr:row>35</xdr:row>
      <xdr:rowOff>9337</xdr:rowOff>
    </xdr:from>
    <xdr:to>
      <xdr:col>19</xdr:col>
      <xdr:colOff>91514</xdr:colOff>
      <xdr:row>63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671511</xdr:colOff>
      <xdr:row>96</xdr:row>
      <xdr:rowOff>4762</xdr:rowOff>
    </xdr:from>
    <xdr:to>
      <xdr:col>26</xdr:col>
      <xdr:colOff>1109663</xdr:colOff>
      <xdr:row>120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238402</xdr:colOff>
      <xdr:row>121</xdr:row>
      <xdr:rowOff>41180</xdr:rowOff>
    </xdr:from>
    <xdr:to>
      <xdr:col>19</xdr:col>
      <xdr:colOff>519390</xdr:colOff>
      <xdr:row>155</xdr:row>
      <xdr:rowOff>64993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7508BF-2258-4AB8-8E35-996846647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0.21064</cdr:x>
      <cdr:y>0.02022</cdr:y>
    </cdr:from>
    <cdr:to>
      <cdr:x>0.73507</cdr:x>
      <cdr:y>0.21324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7850" y="104775"/>
          <a:ext cx="4600574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Western Monarch Thanksgiving Count</a:t>
          </a:r>
        </a:p>
        <a:p xmlns:a="http://schemas.openxmlformats.org/drawingml/2006/main">
          <a:pPr algn="ctr"/>
          <a:r>
            <a:rPr lang="en-US" sz="1100"/>
            <a:t>Total monarchs reported</a:t>
          </a:r>
          <a:r>
            <a:rPr lang="en-US" sz="1100" baseline="0"/>
            <a:t> and number of sites monitored </a:t>
          </a:r>
          <a:r>
            <a:rPr lang="en-US" sz="1100"/>
            <a:t>from 1997-2021</a:t>
          </a:r>
        </a:p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Data Available at: </a:t>
          </a:r>
          <a:r>
            <a:rPr lang="en-US" sz="1100"/>
            <a:t>westernmonarchcount.org</a:t>
          </a:r>
        </a:p>
      </cdr:txBody>
    </cdr:sp>
  </cdr:relSizeAnchor>
  <cdr:relSizeAnchor xmlns:cdr="http://schemas.openxmlformats.org/drawingml/2006/chartDrawing">
    <cdr:from>
      <cdr:x>0.77051</cdr:x>
      <cdr:y>0.03139</cdr:y>
    </cdr:from>
    <cdr:to>
      <cdr:x>0.97559</cdr:x>
      <cdr:y>0.16928</cdr:y>
    </cdr:to>
    <cdr:pic>
      <cdr:nvPicPr>
        <cdr:cNvPr id="9" name="chart">
          <a:extLst xmlns:a="http://schemas.openxmlformats.org/drawingml/2006/main">
            <a:ext uri="{FF2B5EF4-FFF2-40B4-BE49-F238E27FC236}">
              <a16:creationId xmlns:a16="http://schemas.microsoft.com/office/drawing/2014/main" id="{75F16A50-A8CA-4E58-85D6-7FA8E1B404C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3675" y="177800"/>
          <a:ext cx="2079720" cy="78105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0.21064</cdr:x>
      <cdr:y>0.02022</cdr:y>
    </cdr:from>
    <cdr:to>
      <cdr:x>0.73507</cdr:x>
      <cdr:y>0.21324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7850" y="104775"/>
          <a:ext cx="4600574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Western Monarch New Year's Count</a:t>
          </a:r>
        </a:p>
        <a:p xmlns:a="http://schemas.openxmlformats.org/drawingml/2006/main">
          <a:pPr algn="ctr"/>
          <a:r>
            <a:rPr lang="en-US" sz="1100"/>
            <a:t>Total monarchs reported</a:t>
          </a:r>
          <a:r>
            <a:rPr lang="en-US" sz="1100" baseline="0"/>
            <a:t> and number of sites monitored </a:t>
          </a:r>
          <a:r>
            <a:rPr lang="en-US" sz="1100"/>
            <a:t>from 2016-2021 +</a:t>
          </a:r>
          <a:endParaRPr lang="en-US" sz="1100" baseline="0"/>
        </a:p>
        <a:p xmlns:a="http://schemas.openxmlformats.org/drawingml/2006/main">
          <a:pPr algn="ctr"/>
          <a:r>
            <a:rPr lang="en-US" sz="1100" baseline="0"/>
            <a:t>percentage (%) decrease in monarchs counted at sites monitored during both the Thanksgiving Count and New Year's Count</a:t>
          </a:r>
          <a:endParaRPr lang="en-US" sz="1100"/>
        </a:p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Data Available at: </a:t>
          </a:r>
          <a:r>
            <a:rPr lang="en-US" sz="1100"/>
            <a:t>westernmonarchcount.org</a:t>
          </a:r>
        </a:p>
      </cdr:txBody>
    </cdr:sp>
  </cdr:relSizeAnchor>
  <cdr:relSizeAnchor xmlns:cdr="http://schemas.openxmlformats.org/drawingml/2006/chartDrawing">
    <cdr:from>
      <cdr:x>0.78961</cdr:x>
      <cdr:y>0.03139</cdr:y>
    </cdr:from>
    <cdr:to>
      <cdr:x>0.97559</cdr:x>
      <cdr:y>0.15644</cdr:y>
    </cdr:to>
    <cdr:pic>
      <cdr:nvPicPr>
        <cdr:cNvPr id="9" name="chart">
          <a:extLst xmlns:a="http://schemas.openxmlformats.org/drawingml/2006/main">
            <a:ext uri="{FF2B5EF4-FFF2-40B4-BE49-F238E27FC236}">
              <a16:creationId xmlns:a16="http://schemas.microsoft.com/office/drawing/2014/main" id="{75F16A50-A8CA-4E58-85D6-7FA8E1B404C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26350" y="180689"/>
          <a:ext cx="1796240" cy="71980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0.29754</cdr:x>
      <cdr:y>0.67326</cdr:y>
    </cdr:from>
    <cdr:to>
      <cdr:x>0.37518</cdr:x>
      <cdr:y>0.77304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7BA8A13-5766-4B7E-B163-F9BA912BB13E}"/>
            </a:ext>
          </a:extLst>
        </cdr:cNvPr>
        <cdr:cNvSpPr txBox="1"/>
      </cdr:nvSpPr>
      <cdr:spPr>
        <a:xfrm xmlns:a="http://schemas.openxmlformats.org/drawingml/2006/main">
          <a:off x="3031791" y="3762450"/>
          <a:ext cx="791114" cy="5576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49% seasonal decrease</a:t>
          </a:r>
        </a:p>
      </cdr:txBody>
    </cdr:sp>
  </cdr:relSizeAnchor>
  <cdr:relSizeAnchor xmlns:cdr="http://schemas.openxmlformats.org/drawingml/2006/chartDrawing">
    <cdr:from>
      <cdr:x>0.40915</cdr:x>
      <cdr:y>0.67683</cdr:y>
    </cdr:from>
    <cdr:to>
      <cdr:x>0.4868</cdr:x>
      <cdr:y>0.79106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086927B-2487-4618-B984-9C63F7E162EA}"/>
            </a:ext>
          </a:extLst>
        </cdr:cNvPr>
        <cdr:cNvSpPr txBox="1"/>
      </cdr:nvSpPr>
      <cdr:spPr>
        <a:xfrm xmlns:a="http://schemas.openxmlformats.org/drawingml/2006/main">
          <a:off x="4168990" y="3782379"/>
          <a:ext cx="791216" cy="638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37% seasonal</a:t>
          </a:r>
          <a:r>
            <a:rPr lang="en-US" sz="1200" b="1" baseline="0"/>
            <a:t> decrease</a:t>
          </a:r>
          <a:endParaRPr lang="en-US" sz="1200" b="1"/>
        </a:p>
      </cdr:txBody>
    </cdr:sp>
  </cdr:relSizeAnchor>
  <cdr:relSizeAnchor xmlns:cdr="http://schemas.openxmlformats.org/drawingml/2006/chartDrawing">
    <cdr:from>
      <cdr:x>0.52137</cdr:x>
      <cdr:y>0.70215</cdr:y>
    </cdr:from>
    <cdr:to>
      <cdr:x>0.59901</cdr:x>
      <cdr:y>0.81512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086927B-2487-4618-B984-9C63F7E162EA}"/>
            </a:ext>
          </a:extLst>
        </cdr:cNvPr>
        <cdr:cNvSpPr txBox="1"/>
      </cdr:nvSpPr>
      <cdr:spPr>
        <a:xfrm xmlns:a="http://schemas.openxmlformats.org/drawingml/2006/main">
          <a:off x="5312504" y="3923877"/>
          <a:ext cx="791114" cy="631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45% seasonal decrease</a:t>
          </a:r>
        </a:p>
      </cdr:txBody>
    </cdr:sp>
  </cdr:relSizeAnchor>
  <cdr:relSizeAnchor xmlns:cdr="http://schemas.openxmlformats.org/drawingml/2006/chartDrawing">
    <cdr:from>
      <cdr:x>0.63675</cdr:x>
      <cdr:y>0.74137</cdr:y>
    </cdr:from>
    <cdr:to>
      <cdr:x>0.71439</cdr:x>
      <cdr:y>0.85389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FD164F0-CB11-41CA-B840-83F62DA2AF2F}"/>
            </a:ext>
          </a:extLst>
        </cdr:cNvPr>
        <cdr:cNvSpPr txBox="1"/>
      </cdr:nvSpPr>
      <cdr:spPr>
        <a:xfrm xmlns:a="http://schemas.openxmlformats.org/drawingml/2006/main">
          <a:off x="6488170" y="4143052"/>
          <a:ext cx="791113" cy="628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35% seasonal decrease</a:t>
          </a:r>
        </a:p>
      </cdr:txBody>
    </cdr:sp>
  </cdr:relSizeAnchor>
  <cdr:relSizeAnchor xmlns:cdr="http://schemas.openxmlformats.org/drawingml/2006/chartDrawing">
    <cdr:from>
      <cdr:x>0.75416</cdr:x>
      <cdr:y>0.48079</cdr:y>
    </cdr:from>
    <cdr:to>
      <cdr:x>0.83181</cdr:x>
      <cdr:y>0.6146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FD164F0-CB11-41CA-B840-83F62DA2AF2F}"/>
            </a:ext>
          </a:extLst>
        </cdr:cNvPr>
        <cdr:cNvSpPr txBox="1"/>
      </cdr:nvSpPr>
      <cdr:spPr>
        <a:xfrm xmlns:a="http://schemas.openxmlformats.org/drawingml/2006/main">
          <a:off x="7684568" y="2686835"/>
          <a:ext cx="791215" cy="747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38% seasonal decrease</a:t>
          </a:r>
        </a:p>
      </cdr:txBody>
    </cdr:sp>
  </cdr:relSizeAnchor>
  <cdr:relSizeAnchor xmlns:cdr="http://schemas.openxmlformats.org/drawingml/2006/chartDrawing">
    <cdr:from>
      <cdr:x>0.18314</cdr:x>
      <cdr:y>0.57055</cdr:y>
    </cdr:from>
    <cdr:to>
      <cdr:x>0.26078</cdr:x>
      <cdr:y>0.67033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543604C-BF61-4CE4-B0F3-BB42B4E7B5DD}"/>
            </a:ext>
          </a:extLst>
        </cdr:cNvPr>
        <cdr:cNvSpPr txBox="1"/>
      </cdr:nvSpPr>
      <cdr:spPr>
        <a:xfrm xmlns:a="http://schemas.openxmlformats.org/drawingml/2006/main">
          <a:off x="1866153" y="3188447"/>
          <a:ext cx="791114" cy="5576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42% seasonal decrease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0.14551</cdr:x>
      <cdr:y>0.54171</cdr:y>
    </cdr:from>
    <cdr:to>
      <cdr:x>0.21836</cdr:x>
      <cdr:y>0.60804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39980A-F71E-491E-902C-0C6BE31A26ED}"/>
            </a:ext>
          </a:extLst>
        </cdr:cNvPr>
        <cdr:cNvSpPr txBox="1"/>
      </cdr:nvSpPr>
      <cdr:spPr>
        <a:xfrm xmlns:a="http://schemas.openxmlformats.org/drawingml/2006/main">
          <a:off x="1217614" y="2566988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- 42%</a:t>
          </a:r>
        </a:p>
      </cdr:txBody>
    </cdr:sp>
  </cdr:relSizeAnchor>
  <cdr:relSizeAnchor xmlns:cdr="http://schemas.openxmlformats.org/drawingml/2006/chartDrawing">
    <cdr:from>
      <cdr:x>0.2988</cdr:x>
      <cdr:y>0.60402</cdr:y>
    </cdr:from>
    <cdr:to>
      <cdr:x>0.37166</cdr:x>
      <cdr:y>0.67035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256F5A3-A1E1-4BD2-85E6-0E7192C24A96}"/>
            </a:ext>
          </a:extLst>
        </cdr:cNvPr>
        <cdr:cNvSpPr txBox="1"/>
      </cdr:nvSpPr>
      <cdr:spPr>
        <a:xfrm xmlns:a="http://schemas.openxmlformats.org/drawingml/2006/main">
          <a:off x="2500314" y="2862262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- 49%</a:t>
          </a:r>
        </a:p>
      </cdr:txBody>
    </cdr:sp>
  </cdr:relSizeAnchor>
  <cdr:relSizeAnchor xmlns:cdr="http://schemas.openxmlformats.org/drawingml/2006/chartDrawing">
    <cdr:from>
      <cdr:x>0.39556</cdr:x>
      <cdr:y>0.76683</cdr:y>
    </cdr:from>
    <cdr:to>
      <cdr:x>0.46841</cdr:x>
      <cdr:y>0.83317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56F5A3-A1E1-4BD2-85E6-0E7192C24A96}"/>
            </a:ext>
          </a:extLst>
        </cdr:cNvPr>
        <cdr:cNvSpPr txBox="1"/>
      </cdr:nvSpPr>
      <cdr:spPr>
        <a:xfrm xmlns:a="http://schemas.openxmlformats.org/drawingml/2006/main">
          <a:off x="3309939" y="3633787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- 36%</a:t>
          </a:r>
        </a:p>
      </cdr:txBody>
    </cdr:sp>
  </cdr:relSizeAnchor>
  <cdr:relSizeAnchor xmlns:cdr="http://schemas.openxmlformats.org/drawingml/2006/chartDrawing">
    <cdr:from>
      <cdr:x>0.5597</cdr:x>
      <cdr:y>0.77085</cdr:y>
    </cdr:from>
    <cdr:to>
      <cdr:x>0.63256</cdr:x>
      <cdr:y>0.83719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256F5A3-A1E1-4BD2-85E6-0E7192C24A96}"/>
            </a:ext>
          </a:extLst>
        </cdr:cNvPr>
        <cdr:cNvSpPr txBox="1"/>
      </cdr:nvSpPr>
      <cdr:spPr>
        <a:xfrm xmlns:a="http://schemas.openxmlformats.org/drawingml/2006/main">
          <a:off x="4683444" y="3652838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- 45%</a:t>
          </a:r>
        </a:p>
      </cdr:txBody>
    </cdr:sp>
  </cdr:relSizeAnchor>
  <cdr:relSizeAnchor xmlns:cdr="http://schemas.openxmlformats.org/drawingml/2006/chartDrawing">
    <cdr:from>
      <cdr:x>0.6881</cdr:x>
      <cdr:y>0.79095</cdr:y>
    </cdr:from>
    <cdr:to>
      <cdr:x>0.76096</cdr:x>
      <cdr:y>0.85729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4256F5A3-A1E1-4BD2-85E6-0E7192C24A96}"/>
            </a:ext>
          </a:extLst>
        </cdr:cNvPr>
        <cdr:cNvSpPr txBox="1"/>
      </cdr:nvSpPr>
      <cdr:spPr>
        <a:xfrm xmlns:a="http://schemas.openxmlformats.org/drawingml/2006/main">
          <a:off x="5757864" y="3748088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- 35%</a:t>
          </a:r>
        </a:p>
      </cdr:txBody>
    </cdr:sp>
  </cdr:relSizeAnchor>
  <cdr:relSizeAnchor xmlns:cdr="http://schemas.openxmlformats.org/drawingml/2006/chartDrawing">
    <cdr:from>
      <cdr:x>0.88048</cdr:x>
      <cdr:y>0.36884</cdr:y>
    </cdr:from>
    <cdr:to>
      <cdr:x>0.95333</cdr:x>
      <cdr:y>0.43518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4256F5A3-A1E1-4BD2-85E6-0E7192C24A96}"/>
            </a:ext>
          </a:extLst>
        </cdr:cNvPr>
        <cdr:cNvSpPr txBox="1"/>
      </cdr:nvSpPr>
      <cdr:spPr>
        <a:xfrm xmlns:a="http://schemas.openxmlformats.org/drawingml/2006/main">
          <a:off x="7367589" y="1747838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- 38%</a:t>
          </a:r>
        </a:p>
      </cdr:txBody>
    </cdr:sp>
  </cdr:relSizeAnchor>
  <cdr:relSizeAnchor xmlns:cdr="http://schemas.openxmlformats.org/drawingml/2006/chartDrawing">
    <cdr:from>
      <cdr:x>0.28036</cdr:x>
      <cdr:y>0.67276</cdr:y>
    </cdr:from>
    <cdr:to>
      <cdr:x>0.30222</cdr:x>
      <cdr:y>0.73065</cdr:y>
    </cdr:to>
    <cdr:sp macro="" textlink="">
      <cdr:nvSpPr>
        <cdr:cNvPr id="11" name="Arrow: Down 10">
          <a:extLst xmlns:a="http://schemas.openxmlformats.org/drawingml/2006/main">
            <a:ext uri="{FF2B5EF4-FFF2-40B4-BE49-F238E27FC236}">
              <a16:creationId xmlns:a16="http://schemas.microsoft.com/office/drawing/2014/main" id="{449D502F-B3DA-4BE7-951B-269A9CB6155D}"/>
            </a:ext>
          </a:extLst>
        </cdr:cNvPr>
        <cdr:cNvSpPr/>
      </cdr:nvSpPr>
      <cdr:spPr>
        <a:xfrm xmlns:a="http://schemas.openxmlformats.org/drawingml/2006/main">
          <a:off x="2346009" y="3188018"/>
          <a:ext cx="182880" cy="27432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0.13295</cdr:x>
      <cdr:y>0.60643</cdr:y>
    </cdr:from>
    <cdr:to>
      <cdr:x>0.15481</cdr:x>
      <cdr:y>0.66432</cdr:y>
    </cdr:to>
    <cdr:sp macro="" textlink="">
      <cdr:nvSpPr>
        <cdr:cNvPr id="12" name="Arrow: Down 11">
          <a:extLst xmlns:a="http://schemas.openxmlformats.org/drawingml/2006/main">
            <a:ext uri="{FF2B5EF4-FFF2-40B4-BE49-F238E27FC236}">
              <a16:creationId xmlns:a16="http://schemas.microsoft.com/office/drawing/2014/main" id="{6E800D43-23F8-408D-9039-62F54A400B0A}"/>
            </a:ext>
          </a:extLst>
        </cdr:cNvPr>
        <cdr:cNvSpPr/>
      </cdr:nvSpPr>
      <cdr:spPr>
        <a:xfrm xmlns:a="http://schemas.openxmlformats.org/drawingml/2006/main">
          <a:off x="1112520" y="2873693"/>
          <a:ext cx="182880" cy="27432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0.42379</cdr:x>
      <cdr:y>0.83317</cdr:y>
    </cdr:from>
    <cdr:to>
      <cdr:x>0.44565</cdr:x>
      <cdr:y>0.89106</cdr:y>
    </cdr:to>
    <cdr:sp macro="" textlink="">
      <cdr:nvSpPr>
        <cdr:cNvPr id="13" name="Arrow: Down 12">
          <a:extLst xmlns:a="http://schemas.openxmlformats.org/drawingml/2006/main">
            <a:ext uri="{FF2B5EF4-FFF2-40B4-BE49-F238E27FC236}">
              <a16:creationId xmlns:a16="http://schemas.microsoft.com/office/drawing/2014/main" id="{6E800D43-23F8-408D-9039-62F54A400B0A}"/>
            </a:ext>
          </a:extLst>
        </cdr:cNvPr>
        <cdr:cNvSpPr/>
      </cdr:nvSpPr>
      <cdr:spPr>
        <a:xfrm xmlns:a="http://schemas.openxmlformats.org/drawingml/2006/main">
          <a:off x="3546159" y="3948113"/>
          <a:ext cx="182880" cy="27432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0.71884</cdr:x>
      <cdr:y>0.8597</cdr:y>
    </cdr:from>
    <cdr:to>
      <cdr:x>0.74069</cdr:x>
      <cdr:y>0.91759</cdr:y>
    </cdr:to>
    <cdr:sp macro="" textlink="">
      <cdr:nvSpPr>
        <cdr:cNvPr id="14" name="Arrow: Down 13">
          <a:extLst xmlns:a="http://schemas.openxmlformats.org/drawingml/2006/main">
            <a:ext uri="{FF2B5EF4-FFF2-40B4-BE49-F238E27FC236}">
              <a16:creationId xmlns:a16="http://schemas.microsoft.com/office/drawing/2014/main" id="{6E800D43-23F8-408D-9039-62F54A400B0A}"/>
            </a:ext>
          </a:extLst>
        </cdr:cNvPr>
        <cdr:cNvSpPr/>
      </cdr:nvSpPr>
      <cdr:spPr>
        <a:xfrm xmlns:a="http://schemas.openxmlformats.org/drawingml/2006/main">
          <a:off x="6015039" y="4073843"/>
          <a:ext cx="182880" cy="27432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0.07114</cdr:x>
      <cdr:y>0.07337</cdr:y>
    </cdr:from>
    <cdr:to>
      <cdr:x>0.92886</cdr:x>
      <cdr:y>0.26633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19A991E8-CF36-4137-9086-3CF68BC080BD}"/>
            </a:ext>
          </a:extLst>
        </cdr:cNvPr>
        <cdr:cNvSpPr txBox="1"/>
      </cdr:nvSpPr>
      <cdr:spPr>
        <a:xfrm xmlns:a="http://schemas.openxmlformats.org/drawingml/2006/main">
          <a:off x="595314" y="347663"/>
          <a:ext cx="717708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Modified monarch totals, sites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monitored and percentage (%) change from 2016 - 2021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for sites monitored during both the Thanksgiving Count &amp; New Year's Count</a:t>
          </a:r>
          <a:endParaRPr lang="en-US">
            <a:effectLst/>
          </a:endParaRPr>
        </a:p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Data Available at: westernmonarchcount.org</a:t>
          </a:r>
          <a:endParaRPr lang="en-US">
            <a:effectLst/>
          </a:endParaRPr>
        </a:p>
      </cdr:txBody>
    </cdr:sp>
  </cdr:relSizeAnchor>
  <cdr:relSizeAnchor xmlns:cdr="http://schemas.openxmlformats.org/drawingml/2006/chartDrawing">
    <cdr:from>
      <cdr:x>0.86775</cdr:x>
      <cdr:y>0.00429</cdr:y>
    </cdr:from>
    <cdr:to>
      <cdr:x>0.99545</cdr:x>
      <cdr:y>0.09465</cdr:y>
    </cdr:to>
    <cdr:pic>
      <cdr:nvPicPr>
        <cdr:cNvPr id="16" name="chart">
          <a:extLst xmlns:a="http://schemas.openxmlformats.org/drawingml/2006/main">
            <a:ext uri="{FF2B5EF4-FFF2-40B4-BE49-F238E27FC236}">
              <a16:creationId xmlns:a16="http://schemas.microsoft.com/office/drawing/2014/main" id="{C86A8B81-7903-4EC9-9058-10C26FA5715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380923" y="21215"/>
          <a:ext cx="1086175" cy="44712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0.57372</cdr:x>
      <cdr:y>0.83799</cdr:y>
    </cdr:from>
    <cdr:to>
      <cdr:x>0.59558</cdr:x>
      <cdr:y>0.89588</cdr:y>
    </cdr:to>
    <cdr:sp macro="" textlink="">
      <cdr:nvSpPr>
        <cdr:cNvPr id="17" name="Arrow: Down 16">
          <a:extLst xmlns:a="http://schemas.openxmlformats.org/drawingml/2006/main">
            <a:ext uri="{FF2B5EF4-FFF2-40B4-BE49-F238E27FC236}">
              <a16:creationId xmlns:a16="http://schemas.microsoft.com/office/drawing/2014/main" id="{B30A348D-9DAD-4E41-8434-F78FDE30DCB5}"/>
            </a:ext>
          </a:extLst>
        </cdr:cNvPr>
        <cdr:cNvSpPr/>
      </cdr:nvSpPr>
      <cdr:spPr>
        <a:xfrm xmlns:a="http://schemas.openxmlformats.org/drawingml/2006/main">
          <a:off x="4879975" y="4146550"/>
          <a:ext cx="185937" cy="286453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0.87271</cdr:x>
      <cdr:y>0.44145</cdr:y>
    </cdr:from>
    <cdr:to>
      <cdr:x>0.89457</cdr:x>
      <cdr:y>0.49934</cdr:y>
    </cdr:to>
    <cdr:sp macro="" textlink="">
      <cdr:nvSpPr>
        <cdr:cNvPr id="18" name="Arrow: Down 17">
          <a:extLst xmlns:a="http://schemas.openxmlformats.org/drawingml/2006/main">
            <a:ext uri="{FF2B5EF4-FFF2-40B4-BE49-F238E27FC236}">
              <a16:creationId xmlns:a16="http://schemas.microsoft.com/office/drawing/2014/main" id="{B30A348D-9DAD-4E41-8434-F78FDE30DCB5}"/>
            </a:ext>
          </a:extLst>
        </cdr:cNvPr>
        <cdr:cNvSpPr/>
      </cdr:nvSpPr>
      <cdr:spPr>
        <a:xfrm xmlns:a="http://schemas.openxmlformats.org/drawingml/2006/main">
          <a:off x="7423150" y="2184400"/>
          <a:ext cx="185937" cy="286453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0.00736</cdr:x>
      <cdr:y>0.05786</cdr:y>
    </cdr:from>
    <cdr:to>
      <cdr:x>0.83659</cdr:x>
      <cdr:y>0.14022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6CE9AF-112C-430C-8794-1E599B097C19}"/>
            </a:ext>
          </a:extLst>
        </cdr:cNvPr>
        <cdr:cNvSpPr txBox="1"/>
      </cdr:nvSpPr>
      <cdr:spPr>
        <a:xfrm xmlns:a="http://schemas.openxmlformats.org/drawingml/2006/main">
          <a:off x="62006" y="398182"/>
          <a:ext cx="6988486" cy="566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effectLst/>
              <a:latin typeface="+mn-lt"/>
              <a:ea typeface="+mn-ea"/>
              <a:cs typeface="+mn-cs"/>
            </a:rPr>
            <a:t>Percentage (%) decline in monarchs reported at sites monitored during both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the Thanksgiving Count &amp; </a:t>
          </a:r>
        </a:p>
        <a:p xmlns:a="http://schemas.openxmlformats.org/drawingml/2006/main">
          <a:pPr algn="l"/>
          <a:r>
            <a:rPr lang="en-US" sz="1100" baseline="0">
              <a:effectLst/>
              <a:latin typeface="+mn-lt"/>
              <a:ea typeface="+mn-ea"/>
              <a:cs typeface="+mn-cs"/>
            </a:rPr>
            <a:t>New Year's Count from 2016 - 2021. </a:t>
          </a:r>
          <a:r>
            <a:rPr lang="en-US" sz="1100">
              <a:effectLst/>
              <a:latin typeface="+mn-lt"/>
              <a:ea typeface="+mn-ea"/>
              <a:cs typeface="+mn-cs"/>
            </a:rPr>
            <a:t>Data Available at: westernmonarchcount.org</a:t>
          </a:r>
          <a:endParaRPr lang="en-US">
            <a:effectLst/>
          </a:endParaRPr>
        </a:p>
      </cdr:txBody>
    </cdr:sp>
  </cdr:relSizeAnchor>
  <cdr:relSizeAnchor xmlns:cdr="http://schemas.openxmlformats.org/drawingml/2006/chartDrawing">
    <cdr:from>
      <cdr:x>0.79078</cdr:x>
      <cdr:y>0.01715</cdr:y>
    </cdr:from>
    <cdr:to>
      <cdr:x>0.98495</cdr:x>
      <cdr:y>0.11297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4A0F8BA5-2087-4EB2-B9C1-8275600FA71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4421" y="118035"/>
          <a:ext cx="1636371" cy="65937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CFD5-E8AB-4F4F-9B26-F5061F9BCC77}">
  <sheetPr>
    <pageSetUpPr fitToPage="1"/>
  </sheetPr>
  <dimension ref="A1:AJ373"/>
  <sheetViews>
    <sheetView tabSelected="1"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17.26953125" defaultRowHeight="15" customHeight="1" x14ac:dyDescent="0.35"/>
  <cols>
    <col min="1" max="1" width="11.7265625" style="51" customWidth="1"/>
    <col min="2" max="2" width="49.7265625" style="51" customWidth="1"/>
    <col min="3" max="3" width="25.81640625" style="51" customWidth="1"/>
    <col min="4" max="19" width="10.6328125" style="51" customWidth="1"/>
    <col min="20" max="21" width="10.6328125" style="77" customWidth="1"/>
    <col min="22" max="22" width="10.6328125" style="78" customWidth="1"/>
    <col min="23" max="24" width="10.6328125" style="77" customWidth="1"/>
    <col min="25" max="26" width="10.6328125" style="79" customWidth="1"/>
    <col min="27" max="30" width="10.6328125" style="77" customWidth="1"/>
    <col min="31" max="32" width="10.6328125" style="51" customWidth="1"/>
    <col min="33" max="34" width="10.6328125" style="80" customWidth="1"/>
    <col min="35" max="16384" width="17.26953125" style="51"/>
  </cols>
  <sheetData>
    <row r="1" spans="1:34" s="90" customFormat="1" ht="37" customHeight="1" x14ac:dyDescent="0.25">
      <c r="A1" s="152" t="s">
        <v>0</v>
      </c>
      <c r="B1" s="153" t="s">
        <v>1</v>
      </c>
      <c r="C1" s="154" t="s">
        <v>2</v>
      </c>
      <c r="D1" s="123">
        <v>1997</v>
      </c>
      <c r="E1" s="99">
        <v>1998</v>
      </c>
      <c r="F1" s="99">
        <v>1999</v>
      </c>
      <c r="G1" s="99">
        <v>2000</v>
      </c>
      <c r="H1" s="99">
        <v>2001</v>
      </c>
      <c r="I1" s="99">
        <v>2002</v>
      </c>
      <c r="J1" s="99">
        <v>2003</v>
      </c>
      <c r="K1" s="99">
        <v>2004</v>
      </c>
      <c r="L1" s="99">
        <v>2005</v>
      </c>
      <c r="M1" s="99">
        <v>2006</v>
      </c>
      <c r="N1" s="99">
        <v>2007</v>
      </c>
      <c r="O1" s="99">
        <v>2008</v>
      </c>
      <c r="P1" s="99">
        <v>2009</v>
      </c>
      <c r="Q1" s="99">
        <v>2010</v>
      </c>
      <c r="R1" s="99">
        <v>2011</v>
      </c>
      <c r="S1" s="99">
        <v>2012</v>
      </c>
      <c r="T1" s="100">
        <v>2013</v>
      </c>
      <c r="U1" s="101">
        <v>2014</v>
      </c>
      <c r="V1" s="101">
        <v>2015</v>
      </c>
      <c r="W1" s="101">
        <v>2016</v>
      </c>
      <c r="X1" s="102" t="s">
        <v>389</v>
      </c>
      <c r="Y1" s="103">
        <v>2017</v>
      </c>
      <c r="Z1" s="104" t="s">
        <v>390</v>
      </c>
      <c r="AA1" s="105">
        <v>2018</v>
      </c>
      <c r="AB1" s="104" t="s">
        <v>391</v>
      </c>
      <c r="AC1" s="105">
        <v>2019</v>
      </c>
      <c r="AD1" s="104" t="s">
        <v>392</v>
      </c>
      <c r="AE1" s="105">
        <v>2020</v>
      </c>
      <c r="AF1" s="104" t="s">
        <v>393</v>
      </c>
      <c r="AG1" s="105">
        <v>2021</v>
      </c>
      <c r="AH1" s="106" t="s">
        <v>394</v>
      </c>
    </row>
    <row r="2" spans="1:34" s="21" customFormat="1" ht="15" customHeight="1" x14ac:dyDescent="0.35">
      <c r="A2" s="107">
        <v>3120</v>
      </c>
      <c r="B2" s="10" t="s">
        <v>3</v>
      </c>
      <c r="C2" s="131" t="s">
        <v>4</v>
      </c>
      <c r="D2" s="124">
        <v>1310</v>
      </c>
      <c r="E2" s="11"/>
      <c r="F2" s="11">
        <v>0</v>
      </c>
      <c r="G2" s="11"/>
      <c r="H2" s="11"/>
      <c r="I2" s="11"/>
      <c r="J2" s="11"/>
      <c r="K2" s="11"/>
      <c r="L2" s="11"/>
      <c r="M2" s="11"/>
      <c r="N2" s="11"/>
      <c r="O2" s="11"/>
      <c r="P2" s="11">
        <v>0</v>
      </c>
      <c r="Q2" s="11"/>
      <c r="R2" s="11"/>
      <c r="S2" s="12">
        <v>5</v>
      </c>
      <c r="T2" s="13">
        <v>0</v>
      </c>
      <c r="U2" s="14">
        <v>0</v>
      </c>
      <c r="V2" s="15">
        <v>0</v>
      </c>
      <c r="W2" s="15"/>
      <c r="X2" s="16"/>
      <c r="Y2" s="17">
        <v>1</v>
      </c>
      <c r="Z2" s="18"/>
      <c r="AA2" s="15"/>
      <c r="AB2" s="19"/>
      <c r="AC2" s="20">
        <v>0</v>
      </c>
      <c r="AD2" s="19"/>
      <c r="AE2" s="15"/>
      <c r="AF2" s="16">
        <v>0</v>
      </c>
      <c r="AG2" s="15">
        <v>0</v>
      </c>
      <c r="AH2" s="108"/>
    </row>
    <row r="3" spans="1:34" s="21" customFormat="1" ht="15" customHeight="1" x14ac:dyDescent="0.35">
      <c r="A3" s="107">
        <v>3118</v>
      </c>
      <c r="B3" s="22" t="s">
        <v>5</v>
      </c>
      <c r="C3" s="132" t="s">
        <v>4</v>
      </c>
      <c r="D3" s="125">
        <v>2000</v>
      </c>
      <c r="E3" s="23">
        <v>0</v>
      </c>
      <c r="F3" s="23">
        <v>0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>
        <v>5</v>
      </c>
      <c r="T3" s="25"/>
      <c r="U3" s="14">
        <v>0</v>
      </c>
      <c r="V3" s="15">
        <v>0</v>
      </c>
      <c r="W3" s="15">
        <v>0</v>
      </c>
      <c r="X3" s="16"/>
      <c r="Y3" s="17">
        <v>2</v>
      </c>
      <c r="Z3" s="18"/>
      <c r="AA3" s="15">
        <v>0</v>
      </c>
      <c r="AB3" s="19"/>
      <c r="AC3" s="20">
        <v>0</v>
      </c>
      <c r="AD3" s="19"/>
      <c r="AE3" s="15"/>
      <c r="AF3" s="16"/>
      <c r="AG3" s="15">
        <v>0</v>
      </c>
      <c r="AH3" s="108"/>
    </row>
    <row r="4" spans="1:34" s="21" customFormat="1" ht="15" customHeight="1" x14ac:dyDescent="0.35">
      <c r="A4" s="107">
        <v>3119</v>
      </c>
      <c r="B4" s="22" t="s">
        <v>8</v>
      </c>
      <c r="C4" s="132" t="s">
        <v>4</v>
      </c>
      <c r="D4" s="125"/>
      <c r="E4" s="23">
        <v>50</v>
      </c>
      <c r="F4" s="23">
        <v>0</v>
      </c>
      <c r="G4" s="23"/>
      <c r="H4" s="23"/>
      <c r="I4" s="23"/>
      <c r="J4" s="23"/>
      <c r="K4" s="23"/>
      <c r="L4" s="23">
        <v>0</v>
      </c>
      <c r="M4" s="23"/>
      <c r="N4" s="23"/>
      <c r="O4" s="23"/>
      <c r="P4" s="23"/>
      <c r="Q4" s="23"/>
      <c r="R4" s="23"/>
      <c r="S4" s="24">
        <v>0</v>
      </c>
      <c r="T4" s="25"/>
      <c r="U4" s="14">
        <v>0</v>
      </c>
      <c r="V4" s="15">
        <v>0</v>
      </c>
      <c r="W4" s="15"/>
      <c r="X4" s="16"/>
      <c r="Y4" s="17">
        <v>0</v>
      </c>
      <c r="Z4" s="18"/>
      <c r="AA4" s="15"/>
      <c r="AB4" s="19"/>
      <c r="AC4" s="20">
        <v>0</v>
      </c>
      <c r="AD4" s="19"/>
      <c r="AE4" s="15"/>
      <c r="AF4" s="16"/>
      <c r="AG4" s="15"/>
      <c r="AH4" s="108"/>
    </row>
    <row r="5" spans="1:34" s="21" customFormat="1" ht="15" customHeight="1" x14ac:dyDescent="0.35">
      <c r="A5" s="107">
        <v>3122</v>
      </c>
      <c r="B5" s="22" t="s">
        <v>9</v>
      </c>
      <c r="C5" s="132" t="s">
        <v>10</v>
      </c>
      <c r="D5" s="125"/>
      <c r="E5" s="23"/>
      <c r="F5" s="23">
        <v>450</v>
      </c>
      <c r="G5" s="23">
        <v>700</v>
      </c>
      <c r="H5" s="23">
        <v>3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4">
        <v>0</v>
      </c>
      <c r="T5" s="25"/>
      <c r="U5" s="14"/>
      <c r="V5" s="15">
        <v>0</v>
      </c>
      <c r="W5" s="15"/>
      <c r="X5" s="16"/>
      <c r="Y5" s="17"/>
      <c r="Z5" s="18"/>
      <c r="AA5" s="15"/>
      <c r="AB5" s="19"/>
      <c r="AC5" s="20">
        <v>0</v>
      </c>
      <c r="AD5" s="19"/>
      <c r="AE5" s="15">
        <v>0</v>
      </c>
      <c r="AF5" s="16">
        <v>0</v>
      </c>
      <c r="AG5" s="15">
        <v>0</v>
      </c>
      <c r="AH5" s="108">
        <v>0</v>
      </c>
    </row>
    <row r="6" spans="1:34" s="21" customFormat="1" ht="15" customHeight="1" x14ac:dyDescent="0.35">
      <c r="A6" s="107">
        <v>3121</v>
      </c>
      <c r="B6" s="22" t="s">
        <v>11</v>
      </c>
      <c r="C6" s="132" t="s">
        <v>10</v>
      </c>
      <c r="D6" s="125"/>
      <c r="E6" s="23"/>
      <c r="F6" s="23">
        <v>300</v>
      </c>
      <c r="G6" s="23">
        <v>2500</v>
      </c>
      <c r="H6" s="23">
        <v>4</v>
      </c>
      <c r="I6" s="23"/>
      <c r="J6" s="23">
        <v>160</v>
      </c>
      <c r="K6" s="23">
        <v>34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/>
      <c r="R6" s="23">
        <v>600</v>
      </c>
      <c r="S6" s="24">
        <v>10</v>
      </c>
      <c r="T6" s="25">
        <v>0</v>
      </c>
      <c r="U6" s="14">
        <v>8</v>
      </c>
      <c r="V6" s="15">
        <v>10</v>
      </c>
      <c r="W6" s="15">
        <v>50</v>
      </c>
      <c r="X6" s="16"/>
      <c r="Y6" s="17">
        <v>10</v>
      </c>
      <c r="Z6" s="18"/>
      <c r="AA6" s="15">
        <v>0</v>
      </c>
      <c r="AB6" s="19">
        <v>0</v>
      </c>
      <c r="AC6" s="20">
        <v>0</v>
      </c>
      <c r="AD6" s="19">
        <v>0</v>
      </c>
      <c r="AE6" s="15">
        <v>0</v>
      </c>
      <c r="AF6" s="16">
        <v>0</v>
      </c>
      <c r="AG6" s="15">
        <v>6</v>
      </c>
      <c r="AH6" s="108">
        <v>0</v>
      </c>
    </row>
    <row r="7" spans="1:34" s="21" customFormat="1" ht="15" customHeight="1" x14ac:dyDescent="0.35">
      <c r="A7" s="107">
        <v>3133</v>
      </c>
      <c r="B7" s="22" t="s">
        <v>12</v>
      </c>
      <c r="C7" s="132" t="s">
        <v>10</v>
      </c>
      <c r="D7" s="125">
        <v>440</v>
      </c>
      <c r="E7" s="23">
        <v>1600</v>
      </c>
      <c r="F7" s="23">
        <v>0</v>
      </c>
      <c r="G7" s="23"/>
      <c r="H7" s="23"/>
      <c r="I7" s="23"/>
      <c r="J7" s="23"/>
      <c r="K7" s="23"/>
      <c r="L7" s="23">
        <v>0</v>
      </c>
      <c r="M7" s="23"/>
      <c r="N7" s="23"/>
      <c r="O7" s="23"/>
      <c r="P7" s="23"/>
      <c r="Q7" s="23"/>
      <c r="R7" s="23"/>
      <c r="S7" s="24">
        <v>0</v>
      </c>
      <c r="T7" s="26">
        <v>0</v>
      </c>
      <c r="U7" s="14">
        <v>0</v>
      </c>
      <c r="V7" s="15">
        <v>0</v>
      </c>
      <c r="W7" s="15">
        <v>0</v>
      </c>
      <c r="X7" s="16"/>
      <c r="Y7" s="17">
        <v>5</v>
      </c>
      <c r="Z7" s="18">
        <v>2</v>
      </c>
      <c r="AA7" s="15">
        <v>5</v>
      </c>
      <c r="AB7" s="19"/>
      <c r="AC7" s="20">
        <v>0</v>
      </c>
      <c r="AD7" s="19"/>
      <c r="AE7" s="15">
        <v>0</v>
      </c>
      <c r="AF7" s="16">
        <v>0</v>
      </c>
      <c r="AG7" s="15">
        <v>0</v>
      </c>
      <c r="AH7" s="108">
        <v>0</v>
      </c>
    </row>
    <row r="8" spans="1:34" s="21" customFormat="1" ht="15" customHeight="1" x14ac:dyDescent="0.35">
      <c r="A8" s="107">
        <v>3138</v>
      </c>
      <c r="B8" s="22" t="s">
        <v>13</v>
      </c>
      <c r="C8" s="132" t="s">
        <v>10</v>
      </c>
      <c r="D8" s="125">
        <v>6220</v>
      </c>
      <c r="E8" s="23"/>
      <c r="F8" s="23">
        <v>0</v>
      </c>
      <c r="G8" s="23">
        <v>6</v>
      </c>
      <c r="H8" s="23">
        <v>0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4">
        <v>0</v>
      </c>
      <c r="T8" s="25"/>
      <c r="U8" s="14">
        <v>0</v>
      </c>
      <c r="V8" s="15">
        <v>0</v>
      </c>
      <c r="W8" s="15"/>
      <c r="X8" s="16"/>
      <c r="Y8" s="17"/>
      <c r="Z8" s="18"/>
      <c r="AA8" s="15">
        <v>0</v>
      </c>
      <c r="AB8" s="19">
        <v>0</v>
      </c>
      <c r="AC8" s="20">
        <v>0</v>
      </c>
      <c r="AD8" s="19">
        <v>0</v>
      </c>
      <c r="AE8" s="15"/>
      <c r="AF8" s="16">
        <v>0</v>
      </c>
      <c r="AG8" s="15">
        <v>0</v>
      </c>
      <c r="AH8" s="108">
        <v>0</v>
      </c>
    </row>
    <row r="9" spans="1:34" s="21" customFormat="1" ht="15" customHeight="1" x14ac:dyDescent="0.35">
      <c r="A9" s="107">
        <v>3235</v>
      </c>
      <c r="B9" s="22" t="s">
        <v>316</v>
      </c>
      <c r="C9" s="132" t="s">
        <v>10</v>
      </c>
      <c r="D9" s="125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/>
      <c r="T9" s="25"/>
      <c r="U9" s="14"/>
      <c r="V9" s="15">
        <v>900</v>
      </c>
      <c r="W9" s="15"/>
      <c r="X9" s="16"/>
      <c r="Y9" s="17"/>
      <c r="Z9" s="18"/>
      <c r="AA9" s="15">
        <v>0</v>
      </c>
      <c r="AB9" s="19"/>
      <c r="AC9" s="20">
        <v>0</v>
      </c>
      <c r="AD9" s="19">
        <v>0</v>
      </c>
      <c r="AE9" s="15">
        <v>7</v>
      </c>
      <c r="AF9" s="16">
        <v>0</v>
      </c>
      <c r="AG9" s="15">
        <v>1</v>
      </c>
      <c r="AH9" s="108">
        <v>1</v>
      </c>
    </row>
    <row r="10" spans="1:34" s="21" customFormat="1" ht="15" customHeight="1" x14ac:dyDescent="0.35">
      <c r="A10" s="107">
        <v>3195</v>
      </c>
      <c r="B10" s="22" t="s">
        <v>14</v>
      </c>
      <c r="C10" s="132" t="s">
        <v>10</v>
      </c>
      <c r="D10" s="125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4"/>
      <c r="T10" s="25">
        <v>5</v>
      </c>
      <c r="U10" s="14">
        <v>0</v>
      </c>
      <c r="V10" s="15">
        <v>1</v>
      </c>
      <c r="W10" s="15">
        <v>0</v>
      </c>
      <c r="X10" s="16"/>
      <c r="Y10" s="17"/>
      <c r="Z10" s="18"/>
      <c r="AA10" s="15"/>
      <c r="AB10" s="19"/>
      <c r="AC10" s="20"/>
      <c r="AD10" s="19"/>
      <c r="AE10" s="15">
        <v>0</v>
      </c>
      <c r="AF10" s="16">
        <v>0</v>
      </c>
      <c r="AG10" s="15">
        <v>6</v>
      </c>
      <c r="AH10" s="108">
        <v>0</v>
      </c>
    </row>
    <row r="11" spans="1:34" s="21" customFormat="1" ht="15" customHeight="1" x14ac:dyDescent="0.35">
      <c r="A11" s="107">
        <v>3125</v>
      </c>
      <c r="B11" s="22" t="s">
        <v>395</v>
      </c>
      <c r="C11" s="132" t="s">
        <v>10</v>
      </c>
      <c r="D11" s="1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  <c r="T11" s="25"/>
      <c r="U11" s="14"/>
      <c r="V11" s="15"/>
      <c r="W11" s="15"/>
      <c r="X11" s="16"/>
      <c r="Y11" s="17"/>
      <c r="Z11" s="18"/>
      <c r="AA11" s="15"/>
      <c r="AB11" s="19"/>
      <c r="AC11" s="20"/>
      <c r="AD11" s="19"/>
      <c r="AE11" s="15"/>
      <c r="AF11" s="16"/>
      <c r="AG11" s="15"/>
      <c r="AH11" s="108">
        <v>1</v>
      </c>
    </row>
    <row r="12" spans="1:34" s="21" customFormat="1" ht="15" customHeight="1" x14ac:dyDescent="0.35">
      <c r="A12" s="107">
        <v>2912</v>
      </c>
      <c r="B12" s="22" t="s">
        <v>15</v>
      </c>
      <c r="C12" s="132" t="s">
        <v>16</v>
      </c>
      <c r="D12" s="125"/>
      <c r="E12" s="23"/>
      <c r="F12" s="23"/>
      <c r="G12" s="23"/>
      <c r="H12" s="23"/>
      <c r="I12" s="23">
        <v>2300</v>
      </c>
      <c r="J12" s="23">
        <v>10400</v>
      </c>
      <c r="K12" s="23">
        <v>8880</v>
      </c>
      <c r="L12" s="23">
        <v>950</v>
      </c>
      <c r="M12" s="23">
        <v>3520</v>
      </c>
      <c r="N12" s="23">
        <v>1000</v>
      </c>
      <c r="O12" s="23">
        <v>390</v>
      </c>
      <c r="P12" s="23">
        <v>1700</v>
      </c>
      <c r="Q12" s="23">
        <v>0</v>
      </c>
      <c r="R12" s="23">
        <v>7700</v>
      </c>
      <c r="S12" s="24">
        <v>150</v>
      </c>
      <c r="T12" s="26">
        <v>1013</v>
      </c>
      <c r="U12" s="14">
        <v>3</v>
      </c>
      <c r="V12" s="15">
        <v>4050</v>
      </c>
      <c r="W12" s="15">
        <v>13375</v>
      </c>
      <c r="X12" s="16"/>
      <c r="Y12" s="17">
        <v>12360</v>
      </c>
      <c r="Z12" s="18">
        <v>10000</v>
      </c>
      <c r="AA12" s="15">
        <v>1256</v>
      </c>
      <c r="AB12" s="19">
        <v>62</v>
      </c>
      <c r="AC12" s="20">
        <v>200</v>
      </c>
      <c r="AD12" s="19">
        <v>0</v>
      </c>
      <c r="AE12" s="15">
        <v>100</v>
      </c>
      <c r="AF12" s="16">
        <v>53</v>
      </c>
      <c r="AG12" s="15">
        <v>105</v>
      </c>
      <c r="AH12" s="108">
        <v>44</v>
      </c>
    </row>
    <row r="13" spans="1:34" s="21" customFormat="1" ht="15" customHeight="1" x14ac:dyDescent="0.35">
      <c r="A13" s="107">
        <v>3169</v>
      </c>
      <c r="B13" s="22" t="s">
        <v>341</v>
      </c>
      <c r="C13" s="132" t="s">
        <v>16</v>
      </c>
      <c r="D13" s="125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4"/>
      <c r="T13" s="26"/>
      <c r="U13" s="14"/>
      <c r="V13" s="15" t="s">
        <v>366</v>
      </c>
      <c r="W13" s="15"/>
      <c r="X13" s="16"/>
      <c r="Y13" s="17">
        <v>4</v>
      </c>
      <c r="Z13" s="18"/>
      <c r="AA13" s="15">
        <v>2</v>
      </c>
      <c r="AB13" s="19"/>
      <c r="AC13" s="20">
        <v>0</v>
      </c>
      <c r="AD13" s="19"/>
      <c r="AE13" s="15">
        <v>0</v>
      </c>
      <c r="AF13" s="16">
        <v>0</v>
      </c>
      <c r="AG13" s="15">
        <v>15</v>
      </c>
      <c r="AH13" s="108">
        <v>0</v>
      </c>
    </row>
    <row r="14" spans="1:34" s="21" customFormat="1" ht="15" customHeight="1" x14ac:dyDescent="0.35">
      <c r="A14" s="107">
        <v>2915</v>
      </c>
      <c r="B14" s="22" t="s">
        <v>396</v>
      </c>
      <c r="C14" s="132" t="s">
        <v>16</v>
      </c>
      <c r="D14" s="125"/>
      <c r="E14" s="23"/>
      <c r="F14" s="23"/>
      <c r="G14" s="23">
        <v>1500</v>
      </c>
      <c r="H14" s="23">
        <v>0</v>
      </c>
      <c r="I14" s="23">
        <v>0</v>
      </c>
      <c r="J14" s="23">
        <v>5</v>
      </c>
      <c r="K14" s="23">
        <v>122</v>
      </c>
      <c r="L14" s="23"/>
      <c r="M14" s="23">
        <v>0</v>
      </c>
      <c r="N14" s="23"/>
      <c r="O14" s="23"/>
      <c r="P14" s="23">
        <v>0</v>
      </c>
      <c r="Q14" s="23">
        <v>0</v>
      </c>
      <c r="R14" s="23">
        <v>0</v>
      </c>
      <c r="S14" s="24">
        <v>0</v>
      </c>
      <c r="T14" s="26">
        <v>0</v>
      </c>
      <c r="U14" s="14">
        <v>0</v>
      </c>
      <c r="V14" s="15">
        <v>3</v>
      </c>
      <c r="W14" s="15">
        <v>0</v>
      </c>
      <c r="X14" s="16"/>
      <c r="Y14" s="17">
        <v>410</v>
      </c>
      <c r="Z14" s="18">
        <v>0</v>
      </c>
      <c r="AA14" s="15">
        <v>0</v>
      </c>
      <c r="AB14" s="19">
        <v>0</v>
      </c>
      <c r="AC14" s="20">
        <v>5</v>
      </c>
      <c r="AD14" s="19">
        <v>0</v>
      </c>
      <c r="AE14" s="15">
        <v>10</v>
      </c>
      <c r="AF14" s="16">
        <v>10</v>
      </c>
      <c r="AG14" s="15">
        <v>10</v>
      </c>
      <c r="AH14" s="108">
        <v>8</v>
      </c>
    </row>
    <row r="15" spans="1:34" s="21" customFormat="1" ht="15" customHeight="1" x14ac:dyDescent="0.35">
      <c r="A15" s="107">
        <v>2903</v>
      </c>
      <c r="B15" s="22" t="s">
        <v>17</v>
      </c>
      <c r="C15" s="132" t="s">
        <v>16</v>
      </c>
      <c r="D15" s="125">
        <v>15500</v>
      </c>
      <c r="E15" s="23">
        <v>4000</v>
      </c>
      <c r="F15" s="23">
        <v>3000</v>
      </c>
      <c r="G15" s="23">
        <v>15150</v>
      </c>
      <c r="H15" s="23">
        <v>1000</v>
      </c>
      <c r="I15" s="23">
        <v>2000</v>
      </c>
      <c r="J15" s="23">
        <v>2000</v>
      </c>
      <c r="K15" s="23">
        <v>8050</v>
      </c>
      <c r="L15" s="23">
        <v>0</v>
      </c>
      <c r="M15" s="23">
        <v>0</v>
      </c>
      <c r="N15" s="23">
        <v>0</v>
      </c>
      <c r="O15" s="23">
        <v>3</v>
      </c>
      <c r="P15" s="23">
        <v>49</v>
      </c>
      <c r="Q15" s="23">
        <v>0</v>
      </c>
      <c r="R15" s="23">
        <v>800</v>
      </c>
      <c r="S15" s="24">
        <v>0</v>
      </c>
      <c r="T15" s="26">
        <v>503</v>
      </c>
      <c r="U15" s="14">
        <v>2</v>
      </c>
      <c r="V15" s="15">
        <v>8200</v>
      </c>
      <c r="W15" s="15">
        <v>4000</v>
      </c>
      <c r="X15" s="16"/>
      <c r="Y15" s="17">
        <v>210</v>
      </c>
      <c r="Z15" s="18">
        <v>0</v>
      </c>
      <c r="AA15" s="15">
        <v>1</v>
      </c>
      <c r="AB15" s="19">
        <v>0</v>
      </c>
      <c r="AC15" s="20">
        <v>0</v>
      </c>
      <c r="AD15" s="19">
        <v>0</v>
      </c>
      <c r="AE15" s="15">
        <v>5</v>
      </c>
      <c r="AF15" s="16">
        <v>0</v>
      </c>
      <c r="AG15" s="15">
        <v>5</v>
      </c>
      <c r="AH15" s="108">
        <v>22</v>
      </c>
    </row>
    <row r="16" spans="1:34" s="21" customFormat="1" ht="15" customHeight="1" x14ac:dyDescent="0.35">
      <c r="A16" s="107">
        <v>3226</v>
      </c>
      <c r="B16" s="22" t="s">
        <v>288</v>
      </c>
      <c r="C16" s="132" t="s">
        <v>16</v>
      </c>
      <c r="D16" s="125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4"/>
      <c r="T16" s="26"/>
      <c r="U16" s="14"/>
      <c r="V16" s="15">
        <v>8000</v>
      </c>
      <c r="W16" s="15">
        <v>1206</v>
      </c>
      <c r="X16" s="16">
        <v>350</v>
      </c>
      <c r="Y16" s="17">
        <v>414</v>
      </c>
      <c r="Z16" s="18"/>
      <c r="AA16" s="15">
        <v>8</v>
      </c>
      <c r="AB16" s="19">
        <v>1</v>
      </c>
      <c r="AC16" s="20">
        <v>0</v>
      </c>
      <c r="AD16" s="19">
        <v>1</v>
      </c>
      <c r="AE16" s="15">
        <v>2</v>
      </c>
      <c r="AF16" s="16">
        <v>0</v>
      </c>
      <c r="AG16" s="15">
        <v>0</v>
      </c>
      <c r="AH16" s="108">
        <v>0</v>
      </c>
    </row>
    <row r="17" spans="1:34" s="21" customFormat="1" ht="15" customHeight="1" x14ac:dyDescent="0.35">
      <c r="A17" s="107">
        <v>2896</v>
      </c>
      <c r="B17" s="22" t="s">
        <v>368</v>
      </c>
      <c r="C17" s="132" t="s">
        <v>16</v>
      </c>
      <c r="D17" s="125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4"/>
      <c r="T17" s="26"/>
      <c r="U17" s="14"/>
      <c r="V17" s="15"/>
      <c r="W17" s="15"/>
      <c r="X17" s="16"/>
      <c r="Y17" s="17"/>
      <c r="Z17" s="18"/>
      <c r="AA17" s="15"/>
      <c r="AB17" s="19"/>
      <c r="AC17" s="20"/>
      <c r="AD17" s="19"/>
      <c r="AE17" s="15"/>
      <c r="AF17" s="16"/>
      <c r="AG17" s="15">
        <v>0</v>
      </c>
      <c r="AH17" s="108">
        <v>0</v>
      </c>
    </row>
    <row r="18" spans="1:34" s="21" customFormat="1" ht="15" customHeight="1" x14ac:dyDescent="0.35">
      <c r="A18" s="107">
        <v>2909</v>
      </c>
      <c r="B18" s="22" t="s">
        <v>18</v>
      </c>
      <c r="C18" s="132" t="s">
        <v>16</v>
      </c>
      <c r="D18" s="125"/>
      <c r="E18" s="23">
        <v>1600</v>
      </c>
      <c r="F18" s="23">
        <v>200</v>
      </c>
      <c r="G18" s="23">
        <v>310</v>
      </c>
      <c r="H18" s="23">
        <v>15</v>
      </c>
      <c r="I18" s="23">
        <v>0</v>
      </c>
      <c r="J18" s="23">
        <v>9</v>
      </c>
      <c r="K18" s="23">
        <v>2200</v>
      </c>
      <c r="L18" s="23">
        <v>0</v>
      </c>
      <c r="M18" s="23">
        <v>550</v>
      </c>
      <c r="N18" s="23">
        <v>0</v>
      </c>
      <c r="O18" s="23">
        <v>5</v>
      </c>
      <c r="P18" s="23">
        <v>0</v>
      </c>
      <c r="Q18" s="23">
        <v>0</v>
      </c>
      <c r="R18" s="23">
        <v>500</v>
      </c>
      <c r="S18" s="24">
        <v>10</v>
      </c>
      <c r="T18" s="26">
        <v>0</v>
      </c>
      <c r="U18" s="14">
        <v>0</v>
      </c>
      <c r="V18" s="15">
        <v>250</v>
      </c>
      <c r="W18" s="15">
        <v>259</v>
      </c>
      <c r="X18" s="16"/>
      <c r="Y18" s="17">
        <v>5</v>
      </c>
      <c r="Z18" s="18">
        <v>0</v>
      </c>
      <c r="AA18" s="15">
        <v>0</v>
      </c>
      <c r="AB18" s="19">
        <v>0</v>
      </c>
      <c r="AC18" s="20">
        <v>5</v>
      </c>
      <c r="AD18" s="19">
        <v>0</v>
      </c>
      <c r="AE18" s="15">
        <v>0</v>
      </c>
      <c r="AF18" s="16">
        <v>0</v>
      </c>
      <c r="AG18" s="15">
        <v>25</v>
      </c>
      <c r="AH18" s="108">
        <v>8</v>
      </c>
    </row>
    <row r="19" spans="1:34" s="21" customFormat="1" ht="15" customHeight="1" x14ac:dyDescent="0.35">
      <c r="A19" s="107">
        <v>2675</v>
      </c>
      <c r="B19" s="22" t="s">
        <v>19</v>
      </c>
      <c r="C19" s="132" t="s">
        <v>16</v>
      </c>
      <c r="D19" s="125">
        <v>2550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1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4">
        <v>5</v>
      </c>
      <c r="T19" s="25">
        <v>0</v>
      </c>
      <c r="U19" s="14">
        <v>2</v>
      </c>
      <c r="V19" s="15">
        <v>5</v>
      </c>
      <c r="W19" s="15">
        <v>0</v>
      </c>
      <c r="X19" s="16"/>
      <c r="Y19" s="17">
        <v>1</v>
      </c>
      <c r="Z19" s="18">
        <v>0</v>
      </c>
      <c r="AA19" s="15">
        <v>0</v>
      </c>
      <c r="AB19" s="19"/>
      <c r="AC19" s="20">
        <v>0</v>
      </c>
      <c r="AD19" s="19"/>
      <c r="AE19" s="15">
        <v>0</v>
      </c>
      <c r="AF19" s="16">
        <v>0</v>
      </c>
      <c r="AG19" s="15">
        <v>0</v>
      </c>
      <c r="AH19" s="108">
        <v>0</v>
      </c>
    </row>
    <row r="20" spans="1:34" s="21" customFormat="1" ht="15" customHeight="1" x14ac:dyDescent="0.35">
      <c r="A20" s="107">
        <v>3227</v>
      </c>
      <c r="B20" s="22" t="s">
        <v>289</v>
      </c>
      <c r="C20" s="132" t="s">
        <v>16</v>
      </c>
      <c r="D20" s="125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4"/>
      <c r="T20" s="25"/>
      <c r="U20" s="14"/>
      <c r="V20" s="15">
        <v>10200</v>
      </c>
      <c r="W20" s="15">
        <v>4060</v>
      </c>
      <c r="X20" s="16">
        <v>30</v>
      </c>
      <c r="Y20" s="17">
        <v>4310</v>
      </c>
      <c r="Z20" s="18">
        <v>0</v>
      </c>
      <c r="AA20" s="15">
        <v>200</v>
      </c>
      <c r="AB20" s="19">
        <v>0</v>
      </c>
      <c r="AC20" s="20">
        <v>113</v>
      </c>
      <c r="AD20" s="19">
        <v>12</v>
      </c>
      <c r="AE20" s="15">
        <v>19</v>
      </c>
      <c r="AF20" s="16">
        <v>12</v>
      </c>
      <c r="AG20" s="15">
        <v>20</v>
      </c>
      <c r="AH20" s="108">
        <v>2</v>
      </c>
    </row>
    <row r="21" spans="1:34" s="21" customFormat="1" ht="15" customHeight="1" x14ac:dyDescent="0.35">
      <c r="A21" s="107">
        <v>2899</v>
      </c>
      <c r="B21" s="22" t="s">
        <v>20</v>
      </c>
      <c r="C21" s="132" t="s">
        <v>16</v>
      </c>
      <c r="D21" s="125">
        <v>12000</v>
      </c>
      <c r="E21" s="23">
        <v>8050</v>
      </c>
      <c r="F21" s="23">
        <v>1500</v>
      </c>
      <c r="G21" s="23">
        <v>12050</v>
      </c>
      <c r="H21" s="23">
        <v>3</v>
      </c>
      <c r="I21" s="23">
        <v>2000</v>
      </c>
      <c r="J21" s="23">
        <v>300</v>
      </c>
      <c r="K21" s="23">
        <v>7200</v>
      </c>
      <c r="L21" s="23">
        <v>130</v>
      </c>
      <c r="M21" s="23">
        <v>2600</v>
      </c>
      <c r="N21" s="23">
        <v>0</v>
      </c>
      <c r="O21" s="23">
        <v>20</v>
      </c>
      <c r="P21" s="23">
        <v>27</v>
      </c>
      <c r="Q21" s="23">
        <v>0</v>
      </c>
      <c r="R21" s="23">
        <v>400</v>
      </c>
      <c r="S21" s="24">
        <v>530</v>
      </c>
      <c r="T21" s="25"/>
      <c r="U21" s="14">
        <v>0</v>
      </c>
      <c r="V21" s="15">
        <v>8000</v>
      </c>
      <c r="W21" s="15">
        <v>1020</v>
      </c>
      <c r="X21" s="16"/>
      <c r="Y21" s="17">
        <v>625</v>
      </c>
      <c r="Z21" s="18">
        <v>0</v>
      </c>
      <c r="AA21" s="15">
        <v>975</v>
      </c>
      <c r="AB21" s="19">
        <v>7</v>
      </c>
      <c r="AC21" s="20">
        <v>10</v>
      </c>
      <c r="AD21" s="19">
        <v>0</v>
      </c>
      <c r="AE21" s="15">
        <v>5</v>
      </c>
      <c r="AF21" s="16">
        <v>0</v>
      </c>
      <c r="AG21" s="15">
        <v>0</v>
      </c>
      <c r="AH21" s="108">
        <v>0</v>
      </c>
    </row>
    <row r="22" spans="1:34" s="21" customFormat="1" ht="15" customHeight="1" x14ac:dyDescent="0.35">
      <c r="A22" s="107">
        <v>2901</v>
      </c>
      <c r="B22" s="22" t="s">
        <v>21</v>
      </c>
      <c r="C22" s="132" t="s">
        <v>16</v>
      </c>
      <c r="D22" s="125"/>
      <c r="E22" s="23">
        <v>2050</v>
      </c>
      <c r="F22" s="23">
        <v>1000</v>
      </c>
      <c r="G22" s="23">
        <v>2000</v>
      </c>
      <c r="H22" s="23">
        <v>0</v>
      </c>
      <c r="I22" s="23">
        <v>0</v>
      </c>
      <c r="J22" s="23">
        <v>0</v>
      </c>
      <c r="K22" s="23"/>
      <c r="L22" s="23"/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4">
        <v>0</v>
      </c>
      <c r="T22" s="26">
        <v>0</v>
      </c>
      <c r="U22" s="14">
        <v>2</v>
      </c>
      <c r="V22" s="15">
        <v>0</v>
      </c>
      <c r="W22" s="15">
        <v>0</v>
      </c>
      <c r="X22" s="16"/>
      <c r="Y22" s="17">
        <v>1</v>
      </c>
      <c r="Z22" s="18">
        <v>0</v>
      </c>
      <c r="AA22" s="15">
        <v>0</v>
      </c>
      <c r="AB22" s="19">
        <v>0</v>
      </c>
      <c r="AC22" s="20">
        <v>0</v>
      </c>
      <c r="AD22" s="19"/>
      <c r="AE22" s="15">
        <v>0</v>
      </c>
      <c r="AF22" s="16"/>
      <c r="AG22" s="15">
        <v>0</v>
      </c>
      <c r="AH22" s="108">
        <v>0</v>
      </c>
    </row>
    <row r="23" spans="1:34" s="21" customFormat="1" ht="15" customHeight="1" x14ac:dyDescent="0.35">
      <c r="A23" s="107">
        <v>2897</v>
      </c>
      <c r="B23" s="22" t="s">
        <v>22</v>
      </c>
      <c r="C23" s="132" t="s">
        <v>16</v>
      </c>
      <c r="D23" s="125">
        <v>2100</v>
      </c>
      <c r="E23" s="23">
        <v>500</v>
      </c>
      <c r="F23" s="23">
        <v>500</v>
      </c>
      <c r="G23" s="23">
        <v>305</v>
      </c>
      <c r="H23" s="23">
        <v>0</v>
      </c>
      <c r="I23" s="23">
        <v>35</v>
      </c>
      <c r="J23" s="23">
        <v>54</v>
      </c>
      <c r="K23" s="23"/>
      <c r="L23" s="23">
        <v>365</v>
      </c>
      <c r="M23" s="23"/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4">
        <v>0</v>
      </c>
      <c r="T23" s="26">
        <v>2</v>
      </c>
      <c r="U23" s="14">
        <v>0</v>
      </c>
      <c r="V23" s="15">
        <v>0</v>
      </c>
      <c r="W23" s="15">
        <v>0</v>
      </c>
      <c r="X23" s="16"/>
      <c r="Y23" s="17">
        <v>0</v>
      </c>
      <c r="Z23" s="18"/>
      <c r="AA23" s="15">
        <v>9</v>
      </c>
      <c r="AB23" s="19">
        <v>0</v>
      </c>
      <c r="AC23" s="20">
        <v>0</v>
      </c>
      <c r="AD23" s="19"/>
      <c r="AE23" s="15">
        <v>5</v>
      </c>
      <c r="AF23" s="16">
        <v>0</v>
      </c>
      <c r="AG23" s="15">
        <v>0</v>
      </c>
      <c r="AH23" s="108">
        <v>0</v>
      </c>
    </row>
    <row r="24" spans="1:34" s="21" customFormat="1" ht="15" customHeight="1" x14ac:dyDescent="0.35">
      <c r="A24" s="107">
        <v>3039</v>
      </c>
      <c r="B24" s="22" t="s">
        <v>23</v>
      </c>
      <c r="C24" s="132" t="s">
        <v>24</v>
      </c>
      <c r="D24" s="125">
        <v>150</v>
      </c>
      <c r="E24" s="23">
        <v>110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/>
      <c r="L24" s="23"/>
      <c r="M24" s="23"/>
      <c r="N24" s="23">
        <v>14</v>
      </c>
      <c r="O24" s="23">
        <v>6</v>
      </c>
      <c r="P24" s="23">
        <v>1</v>
      </c>
      <c r="Q24" s="23">
        <v>3</v>
      </c>
      <c r="R24" s="23">
        <v>11</v>
      </c>
      <c r="S24" s="24">
        <v>2</v>
      </c>
      <c r="T24" s="26">
        <v>4</v>
      </c>
      <c r="U24" s="14">
        <v>8</v>
      </c>
      <c r="V24" s="15">
        <v>16</v>
      </c>
      <c r="W24" s="15">
        <v>3</v>
      </c>
      <c r="X24" s="16"/>
      <c r="Y24" s="17">
        <v>3</v>
      </c>
      <c r="Z24" s="18">
        <v>0</v>
      </c>
      <c r="AA24" s="15">
        <v>3</v>
      </c>
      <c r="AB24" s="19">
        <v>0</v>
      </c>
      <c r="AC24" s="20">
        <v>8</v>
      </c>
      <c r="AD24" s="19">
        <v>1</v>
      </c>
      <c r="AE24" s="15">
        <v>11</v>
      </c>
      <c r="AF24" s="16"/>
      <c r="AG24" s="15">
        <v>10</v>
      </c>
      <c r="AH24" s="108">
        <v>8</v>
      </c>
    </row>
    <row r="25" spans="1:34" s="21" customFormat="1" ht="15" customHeight="1" x14ac:dyDescent="0.35">
      <c r="A25" s="107">
        <v>3040</v>
      </c>
      <c r="B25" s="22" t="s">
        <v>25</v>
      </c>
      <c r="C25" s="132" t="s">
        <v>24</v>
      </c>
      <c r="D25" s="125">
        <v>700</v>
      </c>
      <c r="E25" s="23">
        <v>0</v>
      </c>
      <c r="F25" s="23">
        <v>0</v>
      </c>
      <c r="G25" s="23">
        <v>0</v>
      </c>
      <c r="H25" s="23"/>
      <c r="I25" s="23">
        <v>0</v>
      </c>
      <c r="J25" s="23"/>
      <c r="K25" s="23"/>
      <c r="L25" s="23"/>
      <c r="M25" s="23"/>
      <c r="N25" s="23">
        <v>0</v>
      </c>
      <c r="O25" s="23">
        <v>0</v>
      </c>
      <c r="P25" s="23">
        <v>1</v>
      </c>
      <c r="Q25" s="23">
        <v>1</v>
      </c>
      <c r="R25" s="23">
        <v>0</v>
      </c>
      <c r="S25" s="24">
        <v>0</v>
      </c>
      <c r="T25" s="26"/>
      <c r="U25" s="14"/>
      <c r="V25" s="15">
        <v>0</v>
      </c>
      <c r="W25" s="15">
        <v>0</v>
      </c>
      <c r="X25" s="16"/>
      <c r="Y25" s="17">
        <v>1</v>
      </c>
      <c r="Z25" s="18"/>
      <c r="AA25" s="15">
        <v>0</v>
      </c>
      <c r="AB25" s="19">
        <v>0</v>
      </c>
      <c r="AC25" s="20">
        <v>0</v>
      </c>
      <c r="AD25" s="19"/>
      <c r="AE25" s="15">
        <v>0</v>
      </c>
      <c r="AF25" s="16"/>
      <c r="AG25" s="15">
        <v>1</v>
      </c>
      <c r="AH25" s="108"/>
    </row>
    <row r="26" spans="1:34" s="21" customFormat="1" ht="15" customHeight="1" x14ac:dyDescent="0.35">
      <c r="A26" s="107">
        <v>3041</v>
      </c>
      <c r="B26" s="27" t="s">
        <v>26</v>
      </c>
      <c r="C26" s="132" t="s">
        <v>24</v>
      </c>
      <c r="D26" s="125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>
        <v>7</v>
      </c>
      <c r="P26" s="23">
        <v>1</v>
      </c>
      <c r="Q26" s="23">
        <v>2</v>
      </c>
      <c r="R26" s="23">
        <v>4</v>
      </c>
      <c r="S26" s="24">
        <v>4</v>
      </c>
      <c r="T26" s="26">
        <v>5</v>
      </c>
      <c r="U26" s="14">
        <v>0</v>
      </c>
      <c r="V26" s="15">
        <v>4</v>
      </c>
      <c r="W26" s="15">
        <v>3</v>
      </c>
      <c r="X26" s="16"/>
      <c r="Y26" s="17">
        <v>2</v>
      </c>
      <c r="Z26" s="18"/>
      <c r="AA26" s="15">
        <v>0</v>
      </c>
      <c r="AB26" s="19"/>
      <c r="AC26" s="20">
        <v>3</v>
      </c>
      <c r="AD26" s="19"/>
      <c r="AE26" s="15">
        <v>0</v>
      </c>
      <c r="AF26" s="16"/>
      <c r="AG26" s="15">
        <v>5</v>
      </c>
      <c r="AH26" s="108"/>
    </row>
    <row r="27" spans="1:34" s="21" customFormat="1" ht="15" customHeight="1" x14ac:dyDescent="0.35">
      <c r="A27" s="107">
        <v>3190</v>
      </c>
      <c r="B27" s="22" t="s">
        <v>27</v>
      </c>
      <c r="C27" s="132" t="s">
        <v>24</v>
      </c>
      <c r="D27" s="125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>
        <v>3</v>
      </c>
      <c r="S27" s="24"/>
      <c r="T27" s="26"/>
      <c r="U27" s="14"/>
      <c r="V27" s="15">
        <v>0</v>
      </c>
      <c r="W27" s="15">
        <v>0</v>
      </c>
      <c r="X27" s="16"/>
      <c r="Y27" s="17">
        <v>3</v>
      </c>
      <c r="Z27" s="18"/>
      <c r="AA27" s="15"/>
      <c r="AB27" s="19"/>
      <c r="AC27" s="20">
        <v>0</v>
      </c>
      <c r="AD27" s="19"/>
      <c r="AE27" s="15"/>
      <c r="AF27" s="16"/>
      <c r="AG27" s="15">
        <v>0</v>
      </c>
      <c r="AH27" s="108"/>
    </row>
    <row r="28" spans="1:34" s="21" customFormat="1" ht="15" customHeight="1" x14ac:dyDescent="0.35">
      <c r="A28" s="107">
        <v>3194</v>
      </c>
      <c r="B28" s="22" t="s">
        <v>28</v>
      </c>
      <c r="C28" s="132" t="s">
        <v>24</v>
      </c>
      <c r="D28" s="125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0</v>
      </c>
      <c r="S28" s="24"/>
      <c r="T28" s="26"/>
      <c r="U28" s="14"/>
      <c r="V28" s="15">
        <v>0</v>
      </c>
      <c r="W28" s="15"/>
      <c r="X28" s="16"/>
      <c r="Y28" s="17"/>
      <c r="Z28" s="18"/>
      <c r="AA28" s="15"/>
      <c r="AB28" s="19"/>
      <c r="AC28" s="20">
        <v>0</v>
      </c>
      <c r="AD28" s="19"/>
      <c r="AE28" s="15"/>
      <c r="AF28" s="16"/>
      <c r="AG28" s="15"/>
      <c r="AH28" s="108"/>
    </row>
    <row r="29" spans="1:34" s="21" customFormat="1" ht="15" customHeight="1" x14ac:dyDescent="0.35">
      <c r="A29" s="107">
        <v>3236</v>
      </c>
      <c r="B29" s="22" t="s">
        <v>315</v>
      </c>
      <c r="C29" s="132" t="s">
        <v>24</v>
      </c>
      <c r="D29" s="125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4"/>
      <c r="T29" s="26"/>
      <c r="U29" s="14"/>
      <c r="V29" s="15">
        <v>8</v>
      </c>
      <c r="W29" s="15"/>
      <c r="X29" s="16"/>
      <c r="Y29" s="17"/>
      <c r="Z29" s="18"/>
      <c r="AA29" s="15"/>
      <c r="AB29" s="19">
        <v>0</v>
      </c>
      <c r="AC29" s="20">
        <v>4</v>
      </c>
      <c r="AD29" s="19"/>
      <c r="AE29" s="15">
        <v>0</v>
      </c>
      <c r="AF29" s="16"/>
      <c r="AG29" s="15"/>
      <c r="AH29" s="108">
        <v>0</v>
      </c>
    </row>
    <row r="30" spans="1:34" s="21" customFormat="1" ht="15" customHeight="1" x14ac:dyDescent="0.35">
      <c r="A30" s="107">
        <v>3037</v>
      </c>
      <c r="B30" s="22" t="s">
        <v>29</v>
      </c>
      <c r="C30" s="132" t="s">
        <v>24</v>
      </c>
      <c r="D30" s="125"/>
      <c r="E30" s="23"/>
      <c r="F30" s="23"/>
      <c r="G30" s="23"/>
      <c r="H30" s="23"/>
      <c r="I30" s="23">
        <v>0</v>
      </c>
      <c r="J30" s="23"/>
      <c r="K30" s="23"/>
      <c r="L30" s="23"/>
      <c r="M30" s="23"/>
      <c r="N30" s="23">
        <v>1</v>
      </c>
      <c r="O30" s="23">
        <v>5</v>
      </c>
      <c r="P30" s="23">
        <v>3</v>
      </c>
      <c r="Q30" s="23">
        <v>2</v>
      </c>
      <c r="R30" s="23">
        <v>2</v>
      </c>
      <c r="S30" s="24">
        <v>2</v>
      </c>
      <c r="T30" s="26">
        <v>3</v>
      </c>
      <c r="U30" s="14">
        <v>20</v>
      </c>
      <c r="V30" s="15">
        <v>160</v>
      </c>
      <c r="W30" s="15">
        <v>200</v>
      </c>
      <c r="X30" s="16"/>
      <c r="Y30" s="17">
        <v>24</v>
      </c>
      <c r="Z30" s="18">
        <v>24</v>
      </c>
      <c r="AA30" s="15">
        <v>2</v>
      </c>
      <c r="AB30" s="19">
        <v>0</v>
      </c>
      <c r="AC30" s="20">
        <v>4</v>
      </c>
      <c r="AD30" s="19">
        <v>0</v>
      </c>
      <c r="AE30" s="15">
        <v>0</v>
      </c>
      <c r="AF30" s="16"/>
      <c r="AG30" s="15">
        <v>8</v>
      </c>
      <c r="AH30" s="108">
        <v>1</v>
      </c>
    </row>
    <row r="31" spans="1:34" s="21" customFormat="1" ht="15" customHeight="1" x14ac:dyDescent="0.35">
      <c r="A31" s="107">
        <v>3042</v>
      </c>
      <c r="B31" s="22" t="s">
        <v>30</v>
      </c>
      <c r="C31" s="132" t="s">
        <v>24</v>
      </c>
      <c r="D31" s="125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>
        <v>4</v>
      </c>
      <c r="P31" s="23">
        <v>0</v>
      </c>
      <c r="Q31" s="23">
        <v>0</v>
      </c>
      <c r="R31" s="23">
        <v>15</v>
      </c>
      <c r="S31" s="24">
        <v>3</v>
      </c>
      <c r="T31" s="26">
        <v>3</v>
      </c>
      <c r="U31" s="14">
        <v>3</v>
      </c>
      <c r="V31" s="15">
        <v>27</v>
      </c>
      <c r="W31" s="15">
        <v>8</v>
      </c>
      <c r="X31" s="16"/>
      <c r="Y31" s="17">
        <v>34</v>
      </c>
      <c r="Z31" s="18">
        <v>1</v>
      </c>
      <c r="AA31" s="15"/>
      <c r="AB31" s="19"/>
      <c r="AC31" s="20">
        <v>8</v>
      </c>
      <c r="AD31" s="19"/>
      <c r="AE31" s="15"/>
      <c r="AF31" s="16"/>
      <c r="AG31" s="15">
        <v>6</v>
      </c>
      <c r="AH31" s="108"/>
    </row>
    <row r="32" spans="1:34" s="21" customFormat="1" ht="15" customHeight="1" x14ac:dyDescent="0.35">
      <c r="A32" s="107">
        <v>3189</v>
      </c>
      <c r="B32" s="27" t="s">
        <v>31</v>
      </c>
      <c r="C32" s="132" t="s">
        <v>24</v>
      </c>
      <c r="D32" s="125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240</v>
      </c>
      <c r="S32" s="24">
        <v>22</v>
      </c>
      <c r="T32" s="26">
        <v>12</v>
      </c>
      <c r="U32" s="14">
        <v>15</v>
      </c>
      <c r="V32" s="15">
        <v>10</v>
      </c>
      <c r="W32" s="15">
        <v>1</v>
      </c>
      <c r="X32" s="16"/>
      <c r="Y32" s="17"/>
      <c r="Z32" s="18"/>
      <c r="AA32" s="15"/>
      <c r="AB32" s="19"/>
      <c r="AC32" s="20"/>
      <c r="AD32" s="19"/>
      <c r="AE32" s="15"/>
      <c r="AF32" s="16"/>
      <c r="AG32" s="15">
        <v>0</v>
      </c>
      <c r="AH32" s="108"/>
    </row>
    <row r="33" spans="1:34" s="21" customFormat="1" ht="15" customHeight="1" x14ac:dyDescent="0.35">
      <c r="A33" s="107">
        <v>3188</v>
      </c>
      <c r="B33" s="27" t="s">
        <v>32</v>
      </c>
      <c r="C33" s="132" t="s">
        <v>24</v>
      </c>
      <c r="D33" s="12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>
        <v>365</v>
      </c>
      <c r="S33" s="24">
        <v>10</v>
      </c>
      <c r="T33" s="26">
        <v>23</v>
      </c>
      <c r="U33" s="14">
        <v>0</v>
      </c>
      <c r="V33" s="15">
        <v>16</v>
      </c>
      <c r="W33" s="15">
        <v>41</v>
      </c>
      <c r="X33" s="16"/>
      <c r="Y33" s="17">
        <v>8</v>
      </c>
      <c r="Z33" s="18">
        <v>0</v>
      </c>
      <c r="AA33" s="15"/>
      <c r="AB33" s="19"/>
      <c r="AC33" s="20">
        <v>0</v>
      </c>
      <c r="AD33" s="19"/>
      <c r="AE33" s="15"/>
      <c r="AF33" s="16"/>
      <c r="AG33" s="15">
        <v>2</v>
      </c>
      <c r="AH33" s="108"/>
    </row>
    <row r="34" spans="1:34" s="21" customFormat="1" ht="15" customHeight="1" x14ac:dyDescent="0.35">
      <c r="A34" s="107">
        <v>3213</v>
      </c>
      <c r="B34" s="22" t="s">
        <v>33</v>
      </c>
      <c r="C34" s="132" t="s">
        <v>24</v>
      </c>
      <c r="D34" s="125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4"/>
      <c r="T34" s="25"/>
      <c r="U34" s="14">
        <v>5</v>
      </c>
      <c r="V34" s="15"/>
      <c r="W34" s="15"/>
      <c r="X34" s="16"/>
      <c r="Y34" s="17"/>
      <c r="Z34" s="18"/>
      <c r="AA34" s="15"/>
      <c r="AB34" s="19"/>
      <c r="AC34" s="20">
        <v>3</v>
      </c>
      <c r="AD34" s="19">
        <v>0</v>
      </c>
      <c r="AE34" s="15"/>
      <c r="AF34" s="16"/>
      <c r="AG34" s="15"/>
      <c r="AH34" s="108"/>
    </row>
    <row r="35" spans="1:34" s="21" customFormat="1" ht="15" customHeight="1" x14ac:dyDescent="0.35">
      <c r="A35" s="107">
        <v>3115</v>
      </c>
      <c r="B35" s="22" t="s">
        <v>34</v>
      </c>
      <c r="C35" s="132" t="s">
        <v>35</v>
      </c>
      <c r="D35" s="125"/>
      <c r="E35" s="23">
        <v>50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4">
        <v>0</v>
      </c>
      <c r="T35" s="25"/>
      <c r="U35" s="14"/>
      <c r="V35" s="15">
        <v>210</v>
      </c>
      <c r="W35" s="15">
        <v>16</v>
      </c>
      <c r="X35" s="16"/>
      <c r="Y35" s="17">
        <v>5</v>
      </c>
      <c r="Z35" s="18">
        <v>8</v>
      </c>
      <c r="AA35" s="15">
        <v>17</v>
      </c>
      <c r="AB35" s="19">
        <v>3</v>
      </c>
      <c r="AC35" s="20">
        <v>0</v>
      </c>
      <c r="AD35" s="19"/>
      <c r="AE35" s="15">
        <v>10</v>
      </c>
      <c r="AF35" s="16"/>
      <c r="AG35" s="15"/>
      <c r="AH35" s="108">
        <v>0</v>
      </c>
    </row>
    <row r="36" spans="1:34" s="21" customFormat="1" ht="15" customHeight="1" x14ac:dyDescent="0.35">
      <c r="A36" s="107">
        <v>2841</v>
      </c>
      <c r="B36" s="22" t="s">
        <v>36</v>
      </c>
      <c r="C36" s="132" t="s">
        <v>37</v>
      </c>
      <c r="D36" s="125">
        <v>5000</v>
      </c>
      <c r="E36" s="23"/>
      <c r="F36" s="23">
        <v>1000</v>
      </c>
      <c r="G36" s="23">
        <v>600</v>
      </c>
      <c r="H36" s="23">
        <v>3</v>
      </c>
      <c r="I36" s="23">
        <v>0</v>
      </c>
      <c r="J36" s="23"/>
      <c r="K36" s="23">
        <v>879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785</v>
      </c>
      <c r="S36" s="24">
        <v>4</v>
      </c>
      <c r="T36" s="25">
        <v>0</v>
      </c>
      <c r="U36" s="14"/>
      <c r="V36" s="15"/>
      <c r="W36" s="15">
        <v>252</v>
      </c>
      <c r="X36" s="16">
        <v>1</v>
      </c>
      <c r="Y36" s="17">
        <v>268</v>
      </c>
      <c r="Z36" s="18">
        <v>0</v>
      </c>
      <c r="AA36" s="15">
        <v>1</v>
      </c>
      <c r="AB36" s="19">
        <v>0</v>
      </c>
      <c r="AC36" s="20">
        <v>2</v>
      </c>
      <c r="AD36" s="19">
        <v>0</v>
      </c>
      <c r="AE36" s="15">
        <v>0</v>
      </c>
      <c r="AF36" s="16">
        <v>0</v>
      </c>
      <c r="AG36" s="15">
        <v>15</v>
      </c>
      <c r="AH36" s="108">
        <v>1</v>
      </c>
    </row>
    <row r="37" spans="1:34" s="21" customFormat="1" ht="15" customHeight="1" x14ac:dyDescent="0.35">
      <c r="A37" s="107">
        <v>2840</v>
      </c>
      <c r="B37" s="22" t="s">
        <v>38</v>
      </c>
      <c r="C37" s="132" t="s">
        <v>37</v>
      </c>
      <c r="D37" s="125">
        <v>3000</v>
      </c>
      <c r="E37" s="23">
        <v>12</v>
      </c>
      <c r="F37" s="23"/>
      <c r="G37" s="23">
        <v>0</v>
      </c>
      <c r="H37" s="23">
        <v>150</v>
      </c>
      <c r="I37" s="23">
        <v>0</v>
      </c>
      <c r="J37" s="23"/>
      <c r="K37" s="23"/>
      <c r="L37" s="23"/>
      <c r="M37" s="23"/>
      <c r="N37" s="23"/>
      <c r="O37" s="23"/>
      <c r="P37" s="23"/>
      <c r="Q37" s="23"/>
      <c r="R37" s="23"/>
      <c r="S37" s="24">
        <v>0</v>
      </c>
      <c r="T37" s="25"/>
      <c r="U37" s="14"/>
      <c r="V37" s="15"/>
      <c r="W37" s="15"/>
      <c r="X37" s="16"/>
      <c r="Y37" s="17"/>
      <c r="Z37" s="18"/>
      <c r="AA37" s="15"/>
      <c r="AB37" s="19"/>
      <c r="AC37" s="20"/>
      <c r="AD37" s="19"/>
      <c r="AE37" s="15"/>
      <c r="AF37" s="16">
        <v>30</v>
      </c>
      <c r="AG37" s="15">
        <v>17</v>
      </c>
      <c r="AH37" s="108"/>
    </row>
    <row r="38" spans="1:34" s="21" customFormat="1" ht="15" customHeight="1" x14ac:dyDescent="0.35">
      <c r="A38" s="107">
        <v>3210</v>
      </c>
      <c r="B38" s="22" t="s">
        <v>342</v>
      </c>
      <c r="C38" s="132" t="s">
        <v>40</v>
      </c>
      <c r="D38" s="125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4"/>
      <c r="T38" s="25"/>
      <c r="U38" s="14"/>
      <c r="V38" s="15"/>
      <c r="W38" s="15"/>
      <c r="X38" s="16"/>
      <c r="Y38" s="17">
        <v>19</v>
      </c>
      <c r="Z38" s="18"/>
      <c r="AA38" s="15">
        <v>7</v>
      </c>
      <c r="AB38" s="19">
        <v>6</v>
      </c>
      <c r="AC38" s="20">
        <v>21</v>
      </c>
      <c r="AD38" s="19">
        <v>14</v>
      </c>
      <c r="AE38" s="15">
        <v>4</v>
      </c>
      <c r="AF38" s="16"/>
      <c r="AG38" s="15">
        <v>25</v>
      </c>
      <c r="AH38" s="108">
        <v>25</v>
      </c>
    </row>
    <row r="39" spans="1:34" s="21" customFormat="1" ht="15" customHeight="1" x14ac:dyDescent="0.35">
      <c r="A39" s="107">
        <v>2830</v>
      </c>
      <c r="B39" s="22" t="s">
        <v>39</v>
      </c>
      <c r="C39" s="132" t="s">
        <v>40</v>
      </c>
      <c r="D39" s="125">
        <v>3000</v>
      </c>
      <c r="E39" s="23">
        <v>85</v>
      </c>
      <c r="F39" s="23">
        <v>3</v>
      </c>
      <c r="G39" s="23">
        <v>0</v>
      </c>
      <c r="H39" s="23">
        <v>0</v>
      </c>
      <c r="I39" s="23">
        <v>0</v>
      </c>
      <c r="J39" s="23"/>
      <c r="K39" s="23"/>
      <c r="L39" s="23">
        <v>350</v>
      </c>
      <c r="M39" s="23"/>
      <c r="N39" s="23">
        <v>0</v>
      </c>
      <c r="O39" s="23">
        <v>83</v>
      </c>
      <c r="P39" s="23">
        <v>18</v>
      </c>
      <c r="Q39" s="23">
        <v>9</v>
      </c>
      <c r="R39" s="23">
        <v>2137</v>
      </c>
      <c r="S39" s="24">
        <v>45</v>
      </c>
      <c r="T39" s="26">
        <v>12</v>
      </c>
      <c r="U39" s="14">
        <v>127</v>
      </c>
      <c r="V39" s="15">
        <v>1244</v>
      </c>
      <c r="W39" s="15">
        <v>875</v>
      </c>
      <c r="X39" s="16"/>
      <c r="Y39" s="17">
        <v>768</v>
      </c>
      <c r="Z39" s="18">
        <v>200</v>
      </c>
      <c r="AA39" s="15">
        <v>12</v>
      </c>
      <c r="AB39" s="19">
        <v>8</v>
      </c>
      <c r="AC39" s="20">
        <v>31</v>
      </c>
      <c r="AD39" s="19">
        <v>9</v>
      </c>
      <c r="AE39" s="15">
        <v>7</v>
      </c>
      <c r="AF39" s="16">
        <v>2</v>
      </c>
      <c r="AG39" s="15">
        <v>12</v>
      </c>
      <c r="AH39" s="108">
        <v>9</v>
      </c>
    </row>
    <row r="40" spans="1:34" s="21" customFormat="1" ht="15" customHeight="1" x14ac:dyDescent="0.35">
      <c r="A40" s="107">
        <v>2831</v>
      </c>
      <c r="B40" s="22" t="s">
        <v>41</v>
      </c>
      <c r="C40" s="132" t="s">
        <v>40</v>
      </c>
      <c r="D40" s="125">
        <v>25000</v>
      </c>
      <c r="E40" s="23">
        <v>5000</v>
      </c>
      <c r="F40" s="23">
        <v>135</v>
      </c>
      <c r="G40" s="23">
        <v>1530</v>
      </c>
      <c r="H40" s="23">
        <v>1000</v>
      </c>
      <c r="I40" s="23"/>
      <c r="J40" s="23">
        <v>1500</v>
      </c>
      <c r="K40" s="23">
        <v>2036</v>
      </c>
      <c r="L40" s="23"/>
      <c r="M40" s="23">
        <v>1595</v>
      </c>
      <c r="N40" s="23">
        <v>182</v>
      </c>
      <c r="O40" s="23">
        <v>683</v>
      </c>
      <c r="P40" s="23">
        <v>883</v>
      </c>
      <c r="Q40" s="23">
        <v>224</v>
      </c>
      <c r="R40" s="23">
        <v>4188</v>
      </c>
      <c r="S40" s="24">
        <v>1682</v>
      </c>
      <c r="T40" s="25">
        <v>1032</v>
      </c>
      <c r="U40" s="14">
        <v>2061</v>
      </c>
      <c r="V40" s="15">
        <v>2409</v>
      </c>
      <c r="W40" s="15">
        <v>2468</v>
      </c>
      <c r="X40" s="16">
        <v>1256</v>
      </c>
      <c r="Y40" s="17">
        <v>2075</v>
      </c>
      <c r="Z40" s="18">
        <v>1255</v>
      </c>
      <c r="AA40" s="15">
        <v>66</v>
      </c>
      <c r="AB40" s="19">
        <v>0</v>
      </c>
      <c r="AC40" s="20">
        <v>3</v>
      </c>
      <c r="AD40" s="19">
        <v>0</v>
      </c>
      <c r="AE40" s="15">
        <v>3</v>
      </c>
      <c r="AF40" s="16">
        <v>0</v>
      </c>
      <c r="AG40" s="15">
        <v>7</v>
      </c>
      <c r="AH40" s="108">
        <v>2</v>
      </c>
    </row>
    <row r="41" spans="1:34" s="21" customFormat="1" ht="15" customHeight="1" x14ac:dyDescent="0.35">
      <c r="A41" s="107">
        <v>3228</v>
      </c>
      <c r="B41" s="22" t="s">
        <v>287</v>
      </c>
      <c r="C41" s="132" t="s">
        <v>40</v>
      </c>
      <c r="D41" s="125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4"/>
      <c r="T41" s="25"/>
      <c r="U41" s="14"/>
      <c r="V41" s="15">
        <v>1325</v>
      </c>
      <c r="W41" s="15">
        <v>0</v>
      </c>
      <c r="X41" s="16"/>
      <c r="Y41" s="17">
        <v>3</v>
      </c>
      <c r="Z41" s="18"/>
      <c r="AA41" s="15">
        <v>10</v>
      </c>
      <c r="AB41" s="19"/>
      <c r="AC41" s="20">
        <v>4</v>
      </c>
      <c r="AD41" s="19"/>
      <c r="AE41" s="15">
        <v>50</v>
      </c>
      <c r="AF41" s="16">
        <v>3</v>
      </c>
      <c r="AG41" s="15">
        <v>14</v>
      </c>
      <c r="AH41" s="108">
        <v>2</v>
      </c>
    </row>
    <row r="42" spans="1:34" s="21" customFormat="1" ht="15" customHeight="1" x14ac:dyDescent="0.35">
      <c r="A42" s="107">
        <v>2832</v>
      </c>
      <c r="B42" s="22" t="s">
        <v>43</v>
      </c>
      <c r="C42" s="132" t="s">
        <v>40</v>
      </c>
      <c r="D42" s="125"/>
      <c r="E42" s="23">
        <v>1500</v>
      </c>
      <c r="F42" s="23"/>
      <c r="G42" s="23"/>
      <c r="H42" s="23">
        <v>3000</v>
      </c>
      <c r="I42" s="23">
        <v>2000</v>
      </c>
      <c r="J42" s="23">
        <v>750</v>
      </c>
      <c r="K42" s="23"/>
      <c r="L42" s="23"/>
      <c r="M42" s="23">
        <v>2250</v>
      </c>
      <c r="N42" s="23"/>
      <c r="O42" s="23">
        <v>0</v>
      </c>
      <c r="P42" s="23">
        <v>100</v>
      </c>
      <c r="Q42" s="23"/>
      <c r="R42" s="23"/>
      <c r="S42" s="24">
        <v>2171</v>
      </c>
      <c r="T42" s="26"/>
      <c r="U42" s="14">
        <v>1010</v>
      </c>
      <c r="V42" s="15">
        <v>2226</v>
      </c>
      <c r="W42" s="15">
        <v>1710</v>
      </c>
      <c r="X42" s="16">
        <v>1392</v>
      </c>
      <c r="Y42" s="17">
        <v>985</v>
      </c>
      <c r="Z42" s="18">
        <v>1532</v>
      </c>
      <c r="AA42" s="15">
        <v>70</v>
      </c>
      <c r="AB42" s="19">
        <v>35</v>
      </c>
      <c r="AC42" s="20">
        <v>177</v>
      </c>
      <c r="AD42" s="19">
        <v>0</v>
      </c>
      <c r="AE42" s="15">
        <v>19</v>
      </c>
      <c r="AF42" s="16">
        <v>11</v>
      </c>
      <c r="AG42" s="15">
        <v>14</v>
      </c>
      <c r="AH42" s="108">
        <v>17</v>
      </c>
    </row>
    <row r="43" spans="1:34" s="21" customFormat="1" ht="15" customHeight="1" x14ac:dyDescent="0.35">
      <c r="A43" s="107">
        <v>2834</v>
      </c>
      <c r="B43" s="22" t="s">
        <v>42</v>
      </c>
      <c r="C43" s="132" t="s">
        <v>40</v>
      </c>
      <c r="D43" s="125">
        <v>700</v>
      </c>
      <c r="E43" s="23">
        <v>500</v>
      </c>
      <c r="F43" s="23">
        <v>210</v>
      </c>
      <c r="G43" s="23">
        <v>500</v>
      </c>
      <c r="H43" s="23"/>
      <c r="I43" s="23"/>
      <c r="J43" s="23">
        <v>300</v>
      </c>
      <c r="K43" s="23">
        <v>249</v>
      </c>
      <c r="L43" s="23"/>
      <c r="M43" s="23">
        <v>420</v>
      </c>
      <c r="N43" s="23"/>
      <c r="O43" s="23"/>
      <c r="P43" s="23">
        <v>72</v>
      </c>
      <c r="Q43" s="23">
        <v>30</v>
      </c>
      <c r="R43" s="23"/>
      <c r="S43" s="24"/>
      <c r="T43" s="25">
        <v>0</v>
      </c>
      <c r="U43" s="14"/>
      <c r="V43" s="15"/>
      <c r="W43" s="15">
        <v>1</v>
      </c>
      <c r="X43" s="16"/>
      <c r="Y43" s="17">
        <v>21</v>
      </c>
      <c r="Z43" s="18"/>
      <c r="AA43" s="15">
        <v>10</v>
      </c>
      <c r="AB43" s="19">
        <v>0</v>
      </c>
      <c r="AC43" s="20">
        <v>20</v>
      </c>
      <c r="AD43" s="19">
        <v>0</v>
      </c>
      <c r="AE43" s="15">
        <v>0</v>
      </c>
      <c r="AF43" s="16">
        <v>0</v>
      </c>
      <c r="AG43" s="15">
        <v>6</v>
      </c>
      <c r="AH43" s="108">
        <v>1</v>
      </c>
    </row>
    <row r="44" spans="1:34" s="21" customFormat="1" ht="15" customHeight="1" x14ac:dyDescent="0.35">
      <c r="A44" s="107">
        <v>3250</v>
      </c>
      <c r="B44" s="22" t="s">
        <v>343</v>
      </c>
      <c r="C44" s="132" t="s">
        <v>40</v>
      </c>
      <c r="D44" s="125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4"/>
      <c r="T44" s="25"/>
      <c r="U44" s="14"/>
      <c r="V44" s="15"/>
      <c r="W44" s="15"/>
      <c r="X44" s="16"/>
      <c r="Y44" s="17">
        <v>3</v>
      </c>
      <c r="Z44" s="18">
        <v>69</v>
      </c>
      <c r="AA44" s="15">
        <v>24</v>
      </c>
      <c r="AB44" s="19">
        <v>19</v>
      </c>
      <c r="AC44" s="20">
        <v>13</v>
      </c>
      <c r="AD44" s="19">
        <v>15</v>
      </c>
      <c r="AE44" s="15">
        <v>0</v>
      </c>
      <c r="AF44" s="16"/>
      <c r="AG44" s="15">
        <v>0</v>
      </c>
      <c r="AH44" s="108">
        <v>0</v>
      </c>
    </row>
    <row r="45" spans="1:34" s="21" customFormat="1" ht="15" customHeight="1" x14ac:dyDescent="0.35">
      <c r="A45" s="107">
        <v>3255</v>
      </c>
      <c r="B45" s="22" t="s">
        <v>363</v>
      </c>
      <c r="C45" s="132" t="s">
        <v>40</v>
      </c>
      <c r="D45" s="125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4"/>
      <c r="T45" s="26"/>
      <c r="U45" s="14"/>
      <c r="V45" s="15"/>
      <c r="W45" s="15"/>
      <c r="X45" s="16"/>
      <c r="Y45" s="17"/>
      <c r="Z45" s="18"/>
      <c r="AA45" s="15"/>
      <c r="AB45" s="19"/>
      <c r="AC45" s="20"/>
      <c r="AD45" s="19"/>
      <c r="AE45" s="15">
        <v>59</v>
      </c>
      <c r="AF45" s="16">
        <v>7</v>
      </c>
      <c r="AG45" s="15">
        <v>30</v>
      </c>
      <c r="AH45" s="108">
        <v>26</v>
      </c>
    </row>
    <row r="46" spans="1:34" s="21" customFormat="1" ht="15" customHeight="1" x14ac:dyDescent="0.35">
      <c r="A46" s="107">
        <v>3229</v>
      </c>
      <c r="B46" s="22" t="s">
        <v>290</v>
      </c>
      <c r="C46" s="132" t="s">
        <v>40</v>
      </c>
      <c r="D46" s="125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4"/>
      <c r="T46" s="26"/>
      <c r="U46" s="14"/>
      <c r="V46" s="15">
        <v>100</v>
      </c>
      <c r="W46" s="15">
        <v>50</v>
      </c>
      <c r="X46" s="16"/>
      <c r="Y46" s="17"/>
      <c r="Z46" s="18"/>
      <c r="AA46" s="15">
        <v>34</v>
      </c>
      <c r="AB46" s="19">
        <v>2</v>
      </c>
      <c r="AC46" s="20">
        <v>9</v>
      </c>
      <c r="AD46" s="19">
        <v>6</v>
      </c>
      <c r="AE46" s="15">
        <v>14</v>
      </c>
      <c r="AF46" s="16"/>
      <c r="AG46" s="15">
        <v>5</v>
      </c>
      <c r="AH46" s="108">
        <v>2</v>
      </c>
    </row>
    <row r="47" spans="1:34" s="21" customFormat="1" ht="15" customHeight="1" x14ac:dyDescent="0.35">
      <c r="A47" s="107">
        <v>2836</v>
      </c>
      <c r="B47" s="22" t="s">
        <v>356</v>
      </c>
      <c r="C47" s="132" t="s">
        <v>40</v>
      </c>
      <c r="D47" s="125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4"/>
      <c r="T47" s="26"/>
      <c r="U47" s="14"/>
      <c r="V47" s="15"/>
      <c r="W47" s="15">
        <v>96</v>
      </c>
      <c r="X47" s="16">
        <v>112</v>
      </c>
      <c r="Y47" s="17">
        <v>163</v>
      </c>
      <c r="Z47" s="18">
        <v>0</v>
      </c>
      <c r="AA47" s="15">
        <v>0</v>
      </c>
      <c r="AB47" s="19">
        <v>0</v>
      </c>
      <c r="AC47" s="20">
        <v>4</v>
      </c>
      <c r="AD47" s="19">
        <v>0</v>
      </c>
      <c r="AE47" s="15">
        <v>0</v>
      </c>
      <c r="AF47" s="16">
        <v>0</v>
      </c>
      <c r="AG47" s="15">
        <v>0</v>
      </c>
      <c r="AH47" s="108">
        <v>5</v>
      </c>
    </row>
    <row r="48" spans="1:34" s="21" customFormat="1" ht="15" customHeight="1" x14ac:dyDescent="0.35">
      <c r="A48" s="107">
        <v>3191</v>
      </c>
      <c r="B48" s="22" t="s">
        <v>44</v>
      </c>
      <c r="C48" s="132" t="s">
        <v>40</v>
      </c>
      <c r="D48" s="125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4">
        <v>0</v>
      </c>
      <c r="T48" s="25">
        <v>0</v>
      </c>
      <c r="U48" s="14">
        <v>20</v>
      </c>
      <c r="V48" s="15"/>
      <c r="W48" s="15">
        <v>253</v>
      </c>
      <c r="X48" s="16"/>
      <c r="Y48" s="17">
        <v>19</v>
      </c>
      <c r="Z48" s="18">
        <v>90</v>
      </c>
      <c r="AA48" s="15"/>
      <c r="AB48" s="19">
        <v>0</v>
      </c>
      <c r="AC48" s="20">
        <v>6</v>
      </c>
      <c r="AD48" s="19">
        <v>10</v>
      </c>
      <c r="AE48" s="15">
        <v>0</v>
      </c>
      <c r="AF48" s="16">
        <v>0</v>
      </c>
      <c r="AG48" s="15">
        <v>1</v>
      </c>
      <c r="AH48" s="108">
        <v>2</v>
      </c>
    </row>
    <row r="49" spans="1:34" s="21" customFormat="1" ht="15" customHeight="1" x14ac:dyDescent="0.35">
      <c r="A49" s="107">
        <v>2833</v>
      </c>
      <c r="B49" s="22" t="s">
        <v>45</v>
      </c>
      <c r="C49" s="132" t="s">
        <v>40</v>
      </c>
      <c r="D49" s="125">
        <v>25000</v>
      </c>
      <c r="E49" s="23">
        <v>20000</v>
      </c>
      <c r="F49" s="23">
        <v>2000</v>
      </c>
      <c r="G49" s="23">
        <v>2050</v>
      </c>
      <c r="H49" s="23">
        <v>1050</v>
      </c>
      <c r="I49" s="23">
        <v>1000</v>
      </c>
      <c r="J49" s="23">
        <v>2500</v>
      </c>
      <c r="K49" s="23"/>
      <c r="L49" s="23">
        <v>4900</v>
      </c>
      <c r="M49" s="23">
        <v>5625</v>
      </c>
      <c r="N49" s="23">
        <v>6000</v>
      </c>
      <c r="O49" s="23">
        <v>5000</v>
      </c>
      <c r="P49" s="23">
        <v>5000</v>
      </c>
      <c r="Q49" s="23">
        <v>3000</v>
      </c>
      <c r="R49" s="23">
        <v>7000</v>
      </c>
      <c r="S49" s="24">
        <v>4000</v>
      </c>
      <c r="T49" s="26">
        <v>5000</v>
      </c>
      <c r="U49" s="14">
        <v>7750</v>
      </c>
      <c r="V49" s="15">
        <v>12864</v>
      </c>
      <c r="W49" s="15">
        <v>6675</v>
      </c>
      <c r="X49" s="16"/>
      <c r="Y49" s="17">
        <v>7817</v>
      </c>
      <c r="Z49" s="18">
        <v>248</v>
      </c>
      <c r="AA49" s="15">
        <v>192</v>
      </c>
      <c r="AB49" s="19">
        <v>5</v>
      </c>
      <c r="AC49" s="20">
        <v>702</v>
      </c>
      <c r="AD49" s="19">
        <v>252</v>
      </c>
      <c r="AE49" s="15"/>
      <c r="AF49" s="16"/>
      <c r="AG49" s="15">
        <v>175</v>
      </c>
      <c r="AH49" s="108">
        <v>69</v>
      </c>
    </row>
    <row r="50" spans="1:34" s="21" customFormat="1" ht="15" customHeight="1" x14ac:dyDescent="0.35">
      <c r="A50" s="107">
        <v>2837</v>
      </c>
      <c r="B50" s="22" t="s">
        <v>46</v>
      </c>
      <c r="C50" s="132" t="s">
        <v>40</v>
      </c>
      <c r="D50" s="125"/>
      <c r="E50" s="23"/>
      <c r="F50" s="23">
        <v>5000</v>
      </c>
      <c r="G50" s="23">
        <v>5600</v>
      </c>
      <c r="H50" s="23">
        <v>1000</v>
      </c>
      <c r="I50" s="23"/>
      <c r="J50" s="23"/>
      <c r="K50" s="23"/>
      <c r="L50" s="23"/>
      <c r="M50" s="23"/>
      <c r="N50" s="23"/>
      <c r="O50" s="23"/>
      <c r="P50" s="23">
        <v>54</v>
      </c>
      <c r="Q50" s="23">
        <v>0</v>
      </c>
      <c r="R50" s="23"/>
      <c r="S50" s="24">
        <v>37</v>
      </c>
      <c r="T50" s="25">
        <v>3</v>
      </c>
      <c r="U50" s="14"/>
      <c r="V50" s="15"/>
      <c r="W50" s="15">
        <v>160</v>
      </c>
      <c r="X50" s="16">
        <v>0</v>
      </c>
      <c r="Y50" s="17">
        <v>670</v>
      </c>
      <c r="Z50" s="18"/>
      <c r="AA50" s="15">
        <v>56</v>
      </c>
      <c r="AB50" s="19"/>
      <c r="AC50" s="20">
        <v>65</v>
      </c>
      <c r="AD50" s="19"/>
      <c r="AE50" s="15">
        <v>1</v>
      </c>
      <c r="AF50" s="16"/>
      <c r="AG50" s="15"/>
      <c r="AH50" s="108"/>
    </row>
    <row r="51" spans="1:34" s="21" customFormat="1" ht="15" customHeight="1" x14ac:dyDescent="0.35">
      <c r="A51" s="107">
        <v>3108</v>
      </c>
      <c r="B51" s="22" t="s">
        <v>371</v>
      </c>
      <c r="C51" s="132" t="s">
        <v>48</v>
      </c>
      <c r="D51" s="125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4"/>
      <c r="T51" s="25"/>
      <c r="U51" s="14"/>
      <c r="V51" s="15"/>
      <c r="W51" s="15"/>
      <c r="X51" s="16"/>
      <c r="Y51" s="17">
        <v>39</v>
      </c>
      <c r="Z51" s="18"/>
      <c r="AA51" s="15">
        <v>2</v>
      </c>
      <c r="AB51" s="19">
        <v>0</v>
      </c>
      <c r="AC51" s="20">
        <v>6</v>
      </c>
      <c r="AD51" s="19">
        <v>0</v>
      </c>
      <c r="AE51" s="15">
        <v>0</v>
      </c>
      <c r="AF51" s="16">
        <v>0</v>
      </c>
      <c r="AG51" s="15">
        <v>0</v>
      </c>
      <c r="AH51" s="108">
        <v>0</v>
      </c>
    </row>
    <row r="52" spans="1:34" s="21" customFormat="1" ht="15" customHeight="1" x14ac:dyDescent="0.35">
      <c r="A52" s="107">
        <v>3110</v>
      </c>
      <c r="B52" s="22" t="s">
        <v>369</v>
      </c>
      <c r="C52" s="132" t="s">
        <v>48</v>
      </c>
      <c r="D52" s="125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4"/>
      <c r="T52" s="25"/>
      <c r="U52" s="14"/>
      <c r="V52" s="15"/>
      <c r="W52" s="15"/>
      <c r="X52" s="16"/>
      <c r="Y52" s="17"/>
      <c r="Z52" s="18"/>
      <c r="AA52" s="15"/>
      <c r="AB52" s="19"/>
      <c r="AC52" s="20"/>
      <c r="AD52" s="19"/>
      <c r="AE52" s="15"/>
      <c r="AF52" s="16"/>
      <c r="AG52" s="15">
        <v>2</v>
      </c>
      <c r="AH52" s="108"/>
    </row>
    <row r="53" spans="1:34" s="21" customFormat="1" ht="15" customHeight="1" x14ac:dyDescent="0.35">
      <c r="A53" s="107">
        <v>3113</v>
      </c>
      <c r="B53" s="22" t="s">
        <v>370</v>
      </c>
      <c r="C53" s="132" t="s">
        <v>48</v>
      </c>
      <c r="D53" s="125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4"/>
      <c r="T53" s="25"/>
      <c r="U53" s="14"/>
      <c r="V53" s="15"/>
      <c r="W53" s="15"/>
      <c r="X53" s="16"/>
      <c r="Y53" s="17"/>
      <c r="Z53" s="18"/>
      <c r="AA53" s="15"/>
      <c r="AB53" s="19"/>
      <c r="AC53" s="20"/>
      <c r="AD53" s="19"/>
      <c r="AE53" s="15"/>
      <c r="AF53" s="16"/>
      <c r="AG53" s="15">
        <v>14</v>
      </c>
      <c r="AH53" s="108">
        <v>4</v>
      </c>
    </row>
    <row r="54" spans="1:34" s="21" customFormat="1" ht="15" customHeight="1" x14ac:dyDescent="0.35">
      <c r="A54" s="107">
        <v>3107</v>
      </c>
      <c r="B54" s="22" t="s">
        <v>344</v>
      </c>
      <c r="C54" s="132" t="s">
        <v>48</v>
      </c>
      <c r="D54" s="125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5"/>
      <c r="U54" s="14"/>
      <c r="V54" s="15"/>
      <c r="W54" s="15"/>
      <c r="X54" s="16"/>
      <c r="Y54" s="17">
        <v>20</v>
      </c>
      <c r="Z54" s="18"/>
      <c r="AA54" s="15">
        <v>0</v>
      </c>
      <c r="AB54" s="19">
        <v>0</v>
      </c>
      <c r="AC54" s="20">
        <v>0</v>
      </c>
      <c r="AD54" s="19">
        <v>0</v>
      </c>
      <c r="AE54" s="15">
        <v>0</v>
      </c>
      <c r="AF54" s="16"/>
      <c r="AG54" s="15">
        <v>17</v>
      </c>
      <c r="AH54" s="108">
        <v>0</v>
      </c>
    </row>
    <row r="55" spans="1:34" s="21" customFormat="1" ht="15" customHeight="1" x14ac:dyDescent="0.35">
      <c r="A55" s="107">
        <v>3100</v>
      </c>
      <c r="B55" s="22" t="s">
        <v>47</v>
      </c>
      <c r="C55" s="132" t="s">
        <v>48</v>
      </c>
      <c r="D55" s="125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>
        <v>2</v>
      </c>
      <c r="S55" s="24"/>
      <c r="T55" s="25"/>
      <c r="U55" s="14"/>
      <c r="V55" s="15"/>
      <c r="W55" s="15"/>
      <c r="X55" s="16"/>
      <c r="Y55" s="17"/>
      <c r="Z55" s="18"/>
      <c r="AA55" s="15"/>
      <c r="AB55" s="19"/>
      <c r="AC55" s="20"/>
      <c r="AD55" s="19"/>
      <c r="AE55" s="15"/>
      <c r="AF55" s="16"/>
      <c r="AG55" s="15">
        <v>4</v>
      </c>
      <c r="AH55" s="108"/>
    </row>
    <row r="56" spans="1:34" s="21" customFormat="1" ht="15" customHeight="1" x14ac:dyDescent="0.35">
      <c r="A56" s="107">
        <v>2985</v>
      </c>
      <c r="B56" s="22" t="s">
        <v>49</v>
      </c>
      <c r="C56" s="132" t="s">
        <v>50</v>
      </c>
      <c r="D56" s="125"/>
      <c r="E56" s="23">
        <v>1200</v>
      </c>
      <c r="F56" s="23">
        <v>625</v>
      </c>
      <c r="G56" s="23">
        <v>166</v>
      </c>
      <c r="H56" s="23">
        <v>105</v>
      </c>
      <c r="I56" s="23">
        <v>18</v>
      </c>
      <c r="J56" s="23">
        <v>0</v>
      </c>
      <c r="K56" s="23">
        <v>9</v>
      </c>
      <c r="L56" s="23">
        <v>15</v>
      </c>
      <c r="M56" s="23">
        <v>2</v>
      </c>
      <c r="N56" s="23">
        <v>0</v>
      </c>
      <c r="O56" s="23">
        <v>370</v>
      </c>
      <c r="P56" s="23">
        <v>9</v>
      </c>
      <c r="Q56" s="23">
        <v>4</v>
      </c>
      <c r="R56" s="23"/>
      <c r="S56" s="24">
        <v>200</v>
      </c>
      <c r="T56" s="25">
        <v>450</v>
      </c>
      <c r="U56" s="14">
        <v>950</v>
      </c>
      <c r="V56" s="15">
        <v>950</v>
      </c>
      <c r="W56" s="15">
        <v>2508</v>
      </c>
      <c r="X56" s="16"/>
      <c r="Y56" s="17">
        <v>188</v>
      </c>
      <c r="Z56" s="18"/>
      <c r="AA56" s="15">
        <v>1</v>
      </c>
      <c r="AB56" s="19"/>
      <c r="AC56" s="20">
        <v>20</v>
      </c>
      <c r="AD56" s="19">
        <v>10</v>
      </c>
      <c r="AE56" s="15">
        <v>0</v>
      </c>
      <c r="AF56" s="16"/>
      <c r="AG56" s="15">
        <v>20</v>
      </c>
      <c r="AH56" s="108"/>
    </row>
    <row r="57" spans="1:34" s="21" customFormat="1" ht="15" customHeight="1" x14ac:dyDescent="0.35">
      <c r="A57" s="107">
        <v>2995</v>
      </c>
      <c r="B57" s="27" t="s">
        <v>51</v>
      </c>
      <c r="C57" s="132" t="s">
        <v>50</v>
      </c>
      <c r="D57" s="125"/>
      <c r="E57" s="23">
        <v>6</v>
      </c>
      <c r="F57" s="23">
        <v>6</v>
      </c>
      <c r="G57" s="23">
        <v>27</v>
      </c>
      <c r="H57" s="23">
        <v>1</v>
      </c>
      <c r="I57" s="23"/>
      <c r="J57" s="23">
        <v>1</v>
      </c>
      <c r="K57" s="23">
        <v>5</v>
      </c>
      <c r="L57" s="23">
        <v>34</v>
      </c>
      <c r="M57" s="23"/>
      <c r="N57" s="23">
        <v>0</v>
      </c>
      <c r="O57" s="23">
        <v>3</v>
      </c>
      <c r="P57" s="23"/>
      <c r="Q57" s="23"/>
      <c r="R57" s="23"/>
      <c r="S57" s="24"/>
      <c r="T57" s="25">
        <v>6</v>
      </c>
      <c r="U57" s="14">
        <v>30</v>
      </c>
      <c r="V57" s="15">
        <v>600</v>
      </c>
      <c r="W57" s="15">
        <v>25</v>
      </c>
      <c r="X57" s="16"/>
      <c r="Y57" s="17">
        <v>28</v>
      </c>
      <c r="Z57" s="18"/>
      <c r="AA57" s="15"/>
      <c r="AB57" s="19"/>
      <c r="AC57" s="20">
        <v>25</v>
      </c>
      <c r="AD57" s="19"/>
      <c r="AE57" s="15">
        <v>2</v>
      </c>
      <c r="AF57" s="16"/>
      <c r="AG57" s="15">
        <v>12</v>
      </c>
      <c r="AH57" s="108"/>
    </row>
    <row r="58" spans="1:34" s="21" customFormat="1" ht="15" customHeight="1" x14ac:dyDescent="0.35">
      <c r="A58" s="107">
        <v>3011</v>
      </c>
      <c r="B58" s="22" t="s">
        <v>53</v>
      </c>
      <c r="C58" s="132" t="s">
        <v>50</v>
      </c>
      <c r="D58" s="125"/>
      <c r="E58" s="23"/>
      <c r="F58" s="23"/>
      <c r="G58" s="23">
        <v>43</v>
      </c>
      <c r="H58" s="23">
        <v>13</v>
      </c>
      <c r="I58" s="23">
        <v>4</v>
      </c>
      <c r="J58" s="23">
        <v>0</v>
      </c>
      <c r="K58" s="23">
        <v>21</v>
      </c>
      <c r="L58" s="23">
        <v>20</v>
      </c>
      <c r="M58" s="23">
        <v>13</v>
      </c>
      <c r="N58" s="23">
        <v>7</v>
      </c>
      <c r="O58" s="23">
        <v>14</v>
      </c>
      <c r="P58" s="23">
        <v>14</v>
      </c>
      <c r="Q58" s="23"/>
      <c r="R58" s="23"/>
      <c r="S58" s="24">
        <v>0</v>
      </c>
      <c r="T58" s="25">
        <v>0</v>
      </c>
      <c r="U58" s="14">
        <v>2</v>
      </c>
      <c r="V58" s="15">
        <v>8</v>
      </c>
      <c r="W58" s="15">
        <v>8</v>
      </c>
      <c r="X58" s="16"/>
      <c r="Y58" s="17">
        <v>8</v>
      </c>
      <c r="Z58" s="18"/>
      <c r="AA58" s="15">
        <v>15</v>
      </c>
      <c r="AB58" s="19"/>
      <c r="AC58" s="20">
        <v>10</v>
      </c>
      <c r="AD58" s="19"/>
      <c r="AE58" s="15">
        <v>32</v>
      </c>
      <c r="AF58" s="16"/>
      <c r="AG58" s="15">
        <v>14</v>
      </c>
      <c r="AH58" s="108"/>
    </row>
    <row r="59" spans="1:34" s="21" customFormat="1" ht="15" customHeight="1" x14ac:dyDescent="0.35">
      <c r="A59" s="107">
        <v>3000</v>
      </c>
      <c r="B59" s="22" t="s">
        <v>52</v>
      </c>
      <c r="C59" s="132" t="s">
        <v>50</v>
      </c>
      <c r="D59" s="125">
        <v>70000</v>
      </c>
      <c r="E59" s="23">
        <v>50000</v>
      </c>
      <c r="F59" s="23">
        <v>9500</v>
      </c>
      <c r="G59" s="23">
        <v>35000</v>
      </c>
      <c r="H59" s="23"/>
      <c r="I59" s="23">
        <v>3200</v>
      </c>
      <c r="J59" s="23">
        <v>11000</v>
      </c>
      <c r="K59" s="23">
        <v>9600</v>
      </c>
      <c r="L59" s="23">
        <v>14000</v>
      </c>
      <c r="M59" s="23">
        <v>10300</v>
      </c>
      <c r="N59" s="23">
        <v>5700</v>
      </c>
      <c r="O59" s="23">
        <v>2607</v>
      </c>
      <c r="P59" s="23">
        <v>4000</v>
      </c>
      <c r="Q59" s="23">
        <v>4000</v>
      </c>
      <c r="R59" s="23">
        <v>18100</v>
      </c>
      <c r="S59" s="24">
        <v>3200</v>
      </c>
      <c r="T59" s="26">
        <v>4500</v>
      </c>
      <c r="U59" s="14">
        <v>7000</v>
      </c>
      <c r="V59" s="15">
        <v>12000</v>
      </c>
      <c r="W59" s="15">
        <v>12000</v>
      </c>
      <c r="X59" s="16">
        <v>10214</v>
      </c>
      <c r="Y59" s="17">
        <v>12000</v>
      </c>
      <c r="Z59" s="18">
        <v>13533</v>
      </c>
      <c r="AA59" s="15">
        <v>1802</v>
      </c>
      <c r="AB59" s="19">
        <v>1933</v>
      </c>
      <c r="AC59" s="20">
        <v>3402</v>
      </c>
      <c r="AD59" s="19">
        <v>2600</v>
      </c>
      <c r="AE59" s="15">
        <v>50</v>
      </c>
      <c r="AF59" s="16">
        <v>13</v>
      </c>
      <c r="AG59" s="15">
        <v>410</v>
      </c>
      <c r="AH59" s="108">
        <v>637</v>
      </c>
    </row>
    <row r="60" spans="1:34" s="21" customFormat="1" ht="15" customHeight="1" x14ac:dyDescent="0.35">
      <c r="A60" s="107">
        <v>2989</v>
      </c>
      <c r="B60" s="22" t="s">
        <v>54</v>
      </c>
      <c r="C60" s="132" t="s">
        <v>50</v>
      </c>
      <c r="D60" s="125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4">
        <v>0</v>
      </c>
      <c r="T60" s="25"/>
      <c r="U60" s="14">
        <v>2</v>
      </c>
      <c r="V60" s="15"/>
      <c r="W60" s="15">
        <v>2</v>
      </c>
      <c r="X60" s="16"/>
      <c r="Y60" s="17"/>
      <c r="Z60" s="18"/>
      <c r="AA60" s="15">
        <v>0</v>
      </c>
      <c r="AB60" s="19"/>
      <c r="AC60" s="20"/>
      <c r="AD60" s="19"/>
      <c r="AE60" s="15"/>
      <c r="AF60" s="16"/>
      <c r="AG60" s="15">
        <v>2</v>
      </c>
      <c r="AH60" s="108"/>
    </row>
    <row r="61" spans="1:34" s="21" customFormat="1" ht="15" customHeight="1" x14ac:dyDescent="0.35">
      <c r="A61" s="107">
        <v>2994</v>
      </c>
      <c r="B61" s="22" t="s">
        <v>372</v>
      </c>
      <c r="C61" s="132" t="s">
        <v>50</v>
      </c>
      <c r="D61" s="125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4"/>
      <c r="T61" s="25"/>
      <c r="U61" s="14"/>
      <c r="V61" s="15"/>
      <c r="W61" s="15"/>
      <c r="X61" s="16"/>
      <c r="Y61" s="17"/>
      <c r="Z61" s="18"/>
      <c r="AA61" s="15"/>
      <c r="AB61" s="19"/>
      <c r="AC61" s="20"/>
      <c r="AD61" s="19"/>
      <c r="AE61" s="15"/>
      <c r="AF61" s="16"/>
      <c r="AG61" s="15">
        <v>20</v>
      </c>
      <c r="AH61" s="108"/>
    </row>
    <row r="62" spans="1:34" s="21" customFormat="1" ht="15" customHeight="1" x14ac:dyDescent="0.35">
      <c r="A62" s="107">
        <v>2983</v>
      </c>
      <c r="B62" s="22" t="s">
        <v>55</v>
      </c>
      <c r="C62" s="132" t="s">
        <v>50</v>
      </c>
      <c r="D62" s="125">
        <v>70000</v>
      </c>
      <c r="E62" s="23">
        <v>8000</v>
      </c>
      <c r="F62" s="23">
        <v>4500</v>
      </c>
      <c r="G62" s="23">
        <v>4000</v>
      </c>
      <c r="H62" s="23">
        <v>1500</v>
      </c>
      <c r="I62" s="23">
        <v>1000</v>
      </c>
      <c r="J62" s="23">
        <v>6000</v>
      </c>
      <c r="K62" s="23">
        <v>4500</v>
      </c>
      <c r="L62" s="23">
        <v>3400</v>
      </c>
      <c r="M62" s="23">
        <v>6600</v>
      </c>
      <c r="N62" s="23">
        <v>2200</v>
      </c>
      <c r="O62" s="23">
        <v>4023</v>
      </c>
      <c r="P62" s="23">
        <v>2276</v>
      </c>
      <c r="Q62" s="23">
        <v>3000</v>
      </c>
      <c r="R62" s="23">
        <v>4500</v>
      </c>
      <c r="S62" s="24">
        <v>2500</v>
      </c>
      <c r="T62" s="26">
        <v>790</v>
      </c>
      <c r="U62" s="14">
        <v>4300</v>
      </c>
      <c r="V62" s="15">
        <v>5800</v>
      </c>
      <c r="W62" s="15">
        <v>4000</v>
      </c>
      <c r="X62" s="16">
        <v>3965</v>
      </c>
      <c r="Y62" s="17">
        <v>5400</v>
      </c>
      <c r="Z62" s="18">
        <v>8094</v>
      </c>
      <c r="AA62" s="15">
        <v>1373</v>
      </c>
      <c r="AB62" s="19">
        <v>346</v>
      </c>
      <c r="AC62" s="20">
        <v>400</v>
      </c>
      <c r="AD62" s="19">
        <v>30</v>
      </c>
      <c r="AE62" s="15">
        <v>50</v>
      </c>
      <c r="AF62" s="16">
        <v>30</v>
      </c>
      <c r="AG62" s="15">
        <v>1100</v>
      </c>
      <c r="AH62" s="108">
        <v>725</v>
      </c>
    </row>
    <row r="63" spans="1:34" s="21" customFormat="1" ht="15" customHeight="1" x14ac:dyDescent="0.35">
      <c r="A63" s="107">
        <v>2998</v>
      </c>
      <c r="B63" s="22" t="s">
        <v>56</v>
      </c>
      <c r="C63" s="132" t="s">
        <v>50</v>
      </c>
      <c r="D63" s="125">
        <v>120000</v>
      </c>
      <c r="E63" s="23">
        <v>60000</v>
      </c>
      <c r="F63" s="23">
        <v>15000</v>
      </c>
      <c r="G63" s="23">
        <v>20000</v>
      </c>
      <c r="H63" s="23">
        <v>3000</v>
      </c>
      <c r="I63" s="23">
        <v>6000</v>
      </c>
      <c r="J63" s="23">
        <v>5700</v>
      </c>
      <c r="K63" s="23">
        <v>9600</v>
      </c>
      <c r="L63" s="23">
        <v>3900</v>
      </c>
      <c r="M63" s="23">
        <v>7300</v>
      </c>
      <c r="N63" s="23">
        <v>2700</v>
      </c>
      <c r="O63" s="23">
        <v>3500</v>
      </c>
      <c r="P63" s="23">
        <v>1300</v>
      </c>
      <c r="Q63" s="23">
        <v>2300</v>
      </c>
      <c r="R63" s="23">
        <v>3000</v>
      </c>
      <c r="S63" s="24">
        <v>500</v>
      </c>
      <c r="T63" s="26">
        <v>4600</v>
      </c>
      <c r="U63" s="14">
        <v>3400</v>
      </c>
      <c r="V63" s="15">
        <v>8000</v>
      </c>
      <c r="W63" s="15">
        <v>3500</v>
      </c>
      <c r="X63" s="16">
        <v>3</v>
      </c>
      <c r="Y63" s="17">
        <v>9000</v>
      </c>
      <c r="Z63" s="18">
        <v>0</v>
      </c>
      <c r="AA63" s="15">
        <v>1120</v>
      </c>
      <c r="AB63" s="19">
        <v>765</v>
      </c>
      <c r="AC63" s="20">
        <v>1997</v>
      </c>
      <c r="AD63" s="19">
        <v>25</v>
      </c>
      <c r="AE63" s="15">
        <v>550</v>
      </c>
      <c r="AF63" s="16">
        <v>550</v>
      </c>
      <c r="AG63" s="15">
        <v>2100</v>
      </c>
      <c r="AH63" s="108">
        <v>1700</v>
      </c>
    </row>
    <row r="64" spans="1:34" s="21" customFormat="1" ht="15" customHeight="1" x14ac:dyDescent="0.35">
      <c r="A64" s="107">
        <v>2986</v>
      </c>
      <c r="B64" s="22" t="s">
        <v>57</v>
      </c>
      <c r="C64" s="132" t="s">
        <v>50</v>
      </c>
      <c r="D64" s="125"/>
      <c r="E64" s="23">
        <v>445</v>
      </c>
      <c r="F64" s="23">
        <v>2000</v>
      </c>
      <c r="G64" s="23">
        <v>2640</v>
      </c>
      <c r="H64" s="23">
        <v>64</v>
      </c>
      <c r="I64" s="23">
        <v>8</v>
      </c>
      <c r="J64" s="23">
        <v>3</v>
      </c>
      <c r="K64" s="23">
        <v>500</v>
      </c>
      <c r="L64" s="23">
        <v>617</v>
      </c>
      <c r="M64" s="23">
        <v>2015</v>
      </c>
      <c r="N64" s="23">
        <v>12</v>
      </c>
      <c r="O64" s="23">
        <v>35</v>
      </c>
      <c r="P64" s="23">
        <v>41</v>
      </c>
      <c r="Q64" s="23">
        <v>24</v>
      </c>
      <c r="R64" s="23"/>
      <c r="S64" s="24">
        <v>400</v>
      </c>
      <c r="T64" s="25">
        <v>1145</v>
      </c>
      <c r="U64" s="14">
        <v>7</v>
      </c>
      <c r="V64" s="15">
        <v>500</v>
      </c>
      <c r="W64" s="15">
        <v>250</v>
      </c>
      <c r="X64" s="16"/>
      <c r="Y64" s="17">
        <v>300</v>
      </c>
      <c r="Z64" s="18"/>
      <c r="AA64" s="15">
        <v>10</v>
      </c>
      <c r="AB64" s="19"/>
      <c r="AC64" s="20">
        <v>5</v>
      </c>
      <c r="AD64" s="19"/>
      <c r="AE64" s="15">
        <v>0</v>
      </c>
      <c r="AF64" s="16"/>
      <c r="AG64" s="15">
        <v>30</v>
      </c>
      <c r="AH64" s="108"/>
    </row>
    <row r="65" spans="1:36" s="21" customFormat="1" ht="15" customHeight="1" x14ac:dyDescent="0.35">
      <c r="A65" s="107">
        <v>3010</v>
      </c>
      <c r="B65" s="22" t="s">
        <v>333</v>
      </c>
      <c r="C65" s="132" t="s">
        <v>50</v>
      </c>
      <c r="D65" s="125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4"/>
      <c r="T65" s="25"/>
      <c r="U65" s="14"/>
      <c r="V65" s="15"/>
      <c r="W65" s="15">
        <v>2417</v>
      </c>
      <c r="X65" s="16"/>
      <c r="Y65" s="17">
        <v>2876</v>
      </c>
      <c r="Z65" s="18"/>
      <c r="AA65" s="15">
        <v>694</v>
      </c>
      <c r="AB65" s="19"/>
      <c r="AC65" s="20">
        <v>167</v>
      </c>
      <c r="AD65" s="19">
        <v>54</v>
      </c>
      <c r="AE65" s="15">
        <v>0</v>
      </c>
      <c r="AF65" s="16"/>
      <c r="AG65" s="15">
        <v>985</v>
      </c>
      <c r="AH65" s="108"/>
    </row>
    <row r="66" spans="1:36" s="21" customFormat="1" ht="15" customHeight="1" x14ac:dyDescent="0.35">
      <c r="A66" s="107">
        <v>3002</v>
      </c>
      <c r="B66" s="22" t="s">
        <v>58</v>
      </c>
      <c r="C66" s="132" t="s">
        <v>50</v>
      </c>
      <c r="D66" s="125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4">
        <v>0</v>
      </c>
      <c r="T66" s="25"/>
      <c r="U66" s="14"/>
      <c r="V66" s="15"/>
      <c r="W66" s="15">
        <v>0</v>
      </c>
      <c r="X66" s="16"/>
      <c r="Y66" s="17">
        <v>0</v>
      </c>
      <c r="Z66" s="18"/>
      <c r="AA66" s="15">
        <v>0</v>
      </c>
      <c r="AB66" s="19"/>
      <c r="AC66" s="20"/>
      <c r="AD66" s="19"/>
      <c r="AE66" s="15"/>
      <c r="AF66" s="16"/>
      <c r="AG66" s="15">
        <v>0</v>
      </c>
      <c r="AH66" s="108"/>
    </row>
    <row r="67" spans="1:36" s="21" customFormat="1" ht="15" customHeight="1" x14ac:dyDescent="0.35">
      <c r="A67" s="107">
        <v>2990</v>
      </c>
      <c r="B67" s="22" t="s">
        <v>59</v>
      </c>
      <c r="C67" s="132" t="s">
        <v>50</v>
      </c>
      <c r="D67" s="125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4"/>
      <c r="T67" s="25"/>
      <c r="U67" s="14">
        <v>4</v>
      </c>
      <c r="V67" s="15"/>
      <c r="W67" s="15">
        <v>171</v>
      </c>
      <c r="X67" s="16"/>
      <c r="Y67" s="17">
        <v>3</v>
      </c>
      <c r="Z67" s="18"/>
      <c r="AA67" s="15">
        <v>0</v>
      </c>
      <c r="AB67" s="19"/>
      <c r="AC67" s="20">
        <v>0</v>
      </c>
      <c r="AD67" s="19">
        <v>0</v>
      </c>
      <c r="AE67" s="15"/>
      <c r="AF67" s="16"/>
      <c r="AG67" s="15">
        <v>0</v>
      </c>
      <c r="AH67" s="108"/>
    </row>
    <row r="68" spans="1:36" s="21" customFormat="1" ht="15" customHeight="1" x14ac:dyDescent="0.35">
      <c r="A68" s="107">
        <v>2984</v>
      </c>
      <c r="B68" s="22" t="s">
        <v>60</v>
      </c>
      <c r="C68" s="132" t="s">
        <v>50</v>
      </c>
      <c r="D68" s="125"/>
      <c r="E68" s="23">
        <v>5</v>
      </c>
      <c r="F68" s="23">
        <v>20</v>
      </c>
      <c r="G68" s="23">
        <v>11</v>
      </c>
      <c r="H68" s="23">
        <v>17</v>
      </c>
      <c r="I68" s="23">
        <v>0</v>
      </c>
      <c r="J68" s="23">
        <v>0</v>
      </c>
      <c r="K68" s="23">
        <v>16</v>
      </c>
      <c r="L68" s="23">
        <v>11</v>
      </c>
      <c r="M68" s="23">
        <v>9</v>
      </c>
      <c r="N68" s="23">
        <v>3</v>
      </c>
      <c r="O68" s="23">
        <v>7</v>
      </c>
      <c r="P68" s="23">
        <v>4</v>
      </c>
      <c r="Q68" s="23">
        <v>2</v>
      </c>
      <c r="R68" s="23"/>
      <c r="S68" s="24">
        <v>9</v>
      </c>
      <c r="T68" s="25">
        <v>0</v>
      </c>
      <c r="U68" s="14"/>
      <c r="V68" s="15">
        <v>27</v>
      </c>
      <c r="W68" s="15">
        <v>240</v>
      </c>
      <c r="X68" s="16"/>
      <c r="Y68" s="17">
        <v>6</v>
      </c>
      <c r="Z68" s="18"/>
      <c r="AA68" s="15">
        <v>7</v>
      </c>
      <c r="AB68" s="19"/>
      <c r="AC68" s="20">
        <v>12</v>
      </c>
      <c r="AD68" s="19"/>
      <c r="AE68" s="15">
        <v>8</v>
      </c>
      <c r="AF68" s="16"/>
      <c r="AG68" s="15"/>
      <c r="AH68" s="108"/>
    </row>
    <row r="69" spans="1:36" s="21" customFormat="1" ht="15" customHeight="1" x14ac:dyDescent="0.35">
      <c r="A69" s="107">
        <v>2988</v>
      </c>
      <c r="B69" s="27" t="s">
        <v>61</v>
      </c>
      <c r="C69" s="132" t="s">
        <v>50</v>
      </c>
      <c r="D69" s="125"/>
      <c r="E69" s="23">
        <v>240</v>
      </c>
      <c r="F69" s="23">
        <v>280</v>
      </c>
      <c r="G69" s="23">
        <v>1050</v>
      </c>
      <c r="H69" s="23">
        <v>1400</v>
      </c>
      <c r="I69" s="23">
        <v>4</v>
      </c>
      <c r="J69" s="23"/>
      <c r="K69" s="23">
        <v>950</v>
      </c>
      <c r="L69" s="23"/>
      <c r="M69" s="23">
        <v>2000</v>
      </c>
      <c r="N69" s="23">
        <v>48</v>
      </c>
      <c r="O69" s="23">
        <v>1560</v>
      </c>
      <c r="P69" s="23">
        <v>23</v>
      </c>
      <c r="Q69" s="23">
        <v>1000</v>
      </c>
      <c r="R69" s="23"/>
      <c r="S69" s="24">
        <v>2500</v>
      </c>
      <c r="T69" s="25">
        <v>0</v>
      </c>
      <c r="U69" s="14"/>
      <c r="V69" s="15">
        <v>1800</v>
      </c>
      <c r="W69" s="15">
        <v>1000</v>
      </c>
      <c r="X69" s="16"/>
      <c r="Y69" s="17">
        <v>100</v>
      </c>
      <c r="Z69" s="18"/>
      <c r="AA69" s="15"/>
      <c r="AB69" s="19"/>
      <c r="AC69" s="20">
        <v>0</v>
      </c>
      <c r="AD69" s="19">
        <v>5</v>
      </c>
      <c r="AE69" s="15">
        <v>0</v>
      </c>
      <c r="AF69" s="16"/>
      <c r="AG69" s="15">
        <v>700</v>
      </c>
      <c r="AH69" s="108">
        <v>32</v>
      </c>
    </row>
    <row r="70" spans="1:36" s="21" customFormat="1" ht="15" customHeight="1" x14ac:dyDescent="0.35">
      <c r="A70" s="107">
        <v>3005</v>
      </c>
      <c r="B70" s="27" t="s">
        <v>335</v>
      </c>
      <c r="C70" s="132" t="s">
        <v>50</v>
      </c>
      <c r="D70" s="125"/>
      <c r="E70" s="23">
        <v>2</v>
      </c>
      <c r="F70" s="23">
        <v>27</v>
      </c>
      <c r="G70" s="23">
        <v>24</v>
      </c>
      <c r="H70" s="23">
        <v>23</v>
      </c>
      <c r="I70" s="23">
        <v>0</v>
      </c>
      <c r="J70" s="23">
        <v>0</v>
      </c>
      <c r="K70" s="23">
        <v>75</v>
      </c>
      <c r="L70" s="23">
        <v>48</v>
      </c>
      <c r="M70" s="23">
        <v>32</v>
      </c>
      <c r="N70" s="23">
        <v>5</v>
      </c>
      <c r="O70" s="23">
        <v>8</v>
      </c>
      <c r="P70" s="23">
        <v>7</v>
      </c>
      <c r="Q70" s="23">
        <v>2</v>
      </c>
      <c r="R70" s="23"/>
      <c r="S70" s="24">
        <v>7</v>
      </c>
      <c r="T70" s="25">
        <v>6</v>
      </c>
      <c r="U70" s="14">
        <v>277</v>
      </c>
      <c r="V70" s="15">
        <v>185</v>
      </c>
      <c r="W70" s="15">
        <v>1980</v>
      </c>
      <c r="X70" s="16"/>
      <c r="Y70" s="17">
        <v>9</v>
      </c>
      <c r="Z70" s="18"/>
      <c r="AA70" s="15">
        <v>20</v>
      </c>
      <c r="AB70" s="19"/>
      <c r="AC70" s="20">
        <v>19</v>
      </c>
      <c r="AD70" s="19"/>
      <c r="AE70" s="15">
        <v>19</v>
      </c>
      <c r="AF70" s="16"/>
      <c r="AG70" s="15">
        <v>25</v>
      </c>
      <c r="AH70" s="108"/>
      <c r="AJ70" s="28"/>
    </row>
    <row r="71" spans="1:36" s="21" customFormat="1" ht="15" customHeight="1" x14ac:dyDescent="0.35">
      <c r="A71" s="107">
        <v>3008</v>
      </c>
      <c r="B71" s="22" t="s">
        <v>62</v>
      </c>
      <c r="C71" s="132" t="s">
        <v>50</v>
      </c>
      <c r="D71" s="12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4">
        <v>0</v>
      </c>
      <c r="T71" s="25"/>
      <c r="U71" s="14">
        <v>9</v>
      </c>
      <c r="V71" s="15"/>
      <c r="W71" s="15">
        <v>0</v>
      </c>
      <c r="X71" s="16"/>
      <c r="Y71" s="17">
        <v>0</v>
      </c>
      <c r="Z71" s="18"/>
      <c r="AA71" s="15">
        <v>1</v>
      </c>
      <c r="AB71" s="19"/>
      <c r="AC71" s="20"/>
      <c r="AD71" s="19"/>
      <c r="AE71" s="15"/>
      <c r="AF71" s="16"/>
      <c r="AG71" s="15">
        <v>0</v>
      </c>
      <c r="AH71" s="108"/>
      <c r="AI71" s="28"/>
    </row>
    <row r="72" spans="1:36" s="21" customFormat="1" ht="15" customHeight="1" x14ac:dyDescent="0.35">
      <c r="A72" s="107">
        <v>2924</v>
      </c>
      <c r="B72" s="22" t="s">
        <v>63</v>
      </c>
      <c r="C72" s="132" t="s">
        <v>64</v>
      </c>
      <c r="D72" s="125"/>
      <c r="E72" s="23"/>
      <c r="F72" s="23"/>
      <c r="G72" s="23"/>
      <c r="H72" s="23">
        <v>4470</v>
      </c>
      <c r="I72" s="23">
        <v>917</v>
      </c>
      <c r="J72" s="23">
        <v>13888</v>
      </c>
      <c r="K72" s="23">
        <v>4759</v>
      </c>
      <c r="L72" s="23">
        <v>8239</v>
      </c>
      <c r="M72" s="23">
        <v>2858</v>
      </c>
      <c r="N72" s="23">
        <v>607</v>
      </c>
      <c r="O72" s="23">
        <v>4903</v>
      </c>
      <c r="P72" s="23">
        <v>155</v>
      </c>
      <c r="Q72" s="23">
        <v>1551</v>
      </c>
      <c r="R72" s="23">
        <v>4201</v>
      </c>
      <c r="S72" s="24">
        <v>1852</v>
      </c>
      <c r="T72" s="25">
        <v>442</v>
      </c>
      <c r="U72" s="14">
        <v>2835</v>
      </c>
      <c r="V72" s="15">
        <v>5620</v>
      </c>
      <c r="W72" s="15">
        <v>2327</v>
      </c>
      <c r="X72" s="16"/>
      <c r="Y72" s="17">
        <v>5100</v>
      </c>
      <c r="Z72" s="18">
        <v>130</v>
      </c>
      <c r="AA72" s="15">
        <v>3</v>
      </c>
      <c r="AB72" s="19">
        <v>0</v>
      </c>
      <c r="AC72" s="20">
        <v>10</v>
      </c>
      <c r="AD72" s="19">
        <v>0</v>
      </c>
      <c r="AE72" s="15">
        <v>0</v>
      </c>
      <c r="AF72" s="16"/>
      <c r="AG72" s="15">
        <v>2</v>
      </c>
      <c r="AH72" s="108">
        <v>0</v>
      </c>
    </row>
    <row r="73" spans="1:36" s="21" customFormat="1" ht="15" customHeight="1" x14ac:dyDescent="0.35">
      <c r="A73" s="107">
        <v>2940</v>
      </c>
      <c r="B73" s="22" t="s">
        <v>81</v>
      </c>
      <c r="C73" s="132" t="s">
        <v>64</v>
      </c>
      <c r="D73" s="12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4"/>
      <c r="T73" s="25"/>
      <c r="U73" s="14">
        <v>0</v>
      </c>
      <c r="V73" s="15">
        <v>0</v>
      </c>
      <c r="W73" s="15"/>
      <c r="X73" s="16"/>
      <c r="Y73" s="17"/>
      <c r="Z73" s="18"/>
      <c r="AA73" s="15"/>
      <c r="AB73" s="19"/>
      <c r="AC73" s="20">
        <v>0</v>
      </c>
      <c r="AD73" s="19"/>
      <c r="AE73" s="15"/>
      <c r="AF73" s="16"/>
      <c r="AG73" s="15">
        <v>0</v>
      </c>
      <c r="AH73" s="108"/>
    </row>
    <row r="74" spans="1:36" s="21" customFormat="1" ht="15" customHeight="1" x14ac:dyDescent="0.35">
      <c r="A74" s="107">
        <v>2935</v>
      </c>
      <c r="B74" s="22" t="s">
        <v>65</v>
      </c>
      <c r="C74" s="132" t="s">
        <v>64</v>
      </c>
      <c r="D74" s="125">
        <v>45000</v>
      </c>
      <c r="E74" s="23">
        <v>35000</v>
      </c>
      <c r="F74" s="23">
        <v>25000</v>
      </c>
      <c r="G74" s="23">
        <v>20000</v>
      </c>
      <c r="H74" s="23">
        <v>14960</v>
      </c>
      <c r="I74" s="23">
        <v>4700</v>
      </c>
      <c r="J74" s="23">
        <v>22802</v>
      </c>
      <c r="K74" s="23">
        <v>10867</v>
      </c>
      <c r="L74" s="23">
        <v>12199</v>
      </c>
      <c r="M74" s="23">
        <v>28746</v>
      </c>
      <c r="N74" s="23">
        <v>8181</v>
      </c>
      <c r="O74" s="23">
        <v>17866</v>
      </c>
      <c r="P74" s="23">
        <v>793</v>
      </c>
      <c r="Q74" s="23">
        <v>4968</v>
      </c>
      <c r="R74" s="23">
        <v>12265</v>
      </c>
      <c r="S74" s="24">
        <v>10790</v>
      </c>
      <c r="T74" s="25">
        <v>13420</v>
      </c>
      <c r="U74" s="14">
        <v>18128</v>
      </c>
      <c r="V74" s="15">
        <v>11472</v>
      </c>
      <c r="W74" s="15">
        <v>17100</v>
      </c>
      <c r="X74" s="16">
        <v>4520</v>
      </c>
      <c r="Y74" s="17">
        <v>7350</v>
      </c>
      <c r="Z74" s="18">
        <v>6050</v>
      </c>
      <c r="AA74" s="15">
        <v>815</v>
      </c>
      <c r="AB74" s="19">
        <v>685</v>
      </c>
      <c r="AC74" s="20">
        <v>642</v>
      </c>
      <c r="AD74" s="19">
        <v>316</v>
      </c>
      <c r="AE74" s="15">
        <v>0</v>
      </c>
      <c r="AF74" s="16">
        <v>0</v>
      </c>
      <c r="AG74" s="15">
        <v>13608</v>
      </c>
      <c r="AH74" s="108">
        <v>10055</v>
      </c>
    </row>
    <row r="75" spans="1:36" s="21" customFormat="1" ht="15" customHeight="1" x14ac:dyDescent="0.35">
      <c r="A75" s="107">
        <v>3192</v>
      </c>
      <c r="B75" s="22" t="s">
        <v>66</v>
      </c>
      <c r="C75" s="132" t="s">
        <v>64</v>
      </c>
      <c r="D75" s="125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4"/>
      <c r="T75" s="25">
        <v>0</v>
      </c>
      <c r="U75" s="14">
        <v>0</v>
      </c>
      <c r="V75" s="15">
        <v>656</v>
      </c>
      <c r="W75" s="15">
        <v>4646</v>
      </c>
      <c r="X75" s="16">
        <v>0</v>
      </c>
      <c r="Y75" s="17">
        <v>1100</v>
      </c>
      <c r="Z75" s="18">
        <v>250</v>
      </c>
      <c r="AA75" s="15">
        <v>3</v>
      </c>
      <c r="AB75" s="19">
        <v>2</v>
      </c>
      <c r="AC75" s="20">
        <v>3</v>
      </c>
      <c r="AD75" s="19">
        <v>6</v>
      </c>
      <c r="AE75" s="15">
        <v>3</v>
      </c>
      <c r="AF75" s="16"/>
      <c r="AG75" s="15">
        <v>1193</v>
      </c>
      <c r="AH75" s="108">
        <v>2623</v>
      </c>
    </row>
    <row r="76" spans="1:36" s="21" customFormat="1" ht="15" customHeight="1" x14ac:dyDescent="0.35">
      <c r="A76" s="107">
        <v>3230</v>
      </c>
      <c r="B76" s="22" t="s">
        <v>314</v>
      </c>
      <c r="C76" s="132" t="s">
        <v>64</v>
      </c>
      <c r="D76" s="125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4"/>
      <c r="T76" s="25"/>
      <c r="U76" s="14"/>
      <c r="V76" s="15">
        <v>62</v>
      </c>
      <c r="W76" s="15">
        <v>0</v>
      </c>
      <c r="X76" s="16"/>
      <c r="Y76" s="17">
        <v>0</v>
      </c>
      <c r="Z76" s="18"/>
      <c r="AA76" s="15"/>
      <c r="AB76" s="19"/>
      <c r="AC76" s="20"/>
      <c r="AD76" s="19"/>
      <c r="AE76" s="15">
        <v>0</v>
      </c>
      <c r="AF76" s="16"/>
      <c r="AG76" s="15"/>
      <c r="AH76" s="108"/>
    </row>
    <row r="77" spans="1:36" s="21" customFormat="1" ht="15" customHeight="1" x14ac:dyDescent="0.35">
      <c r="A77" s="107">
        <v>3248</v>
      </c>
      <c r="B77" s="22" t="s">
        <v>354</v>
      </c>
      <c r="C77" s="132" t="s">
        <v>64</v>
      </c>
      <c r="D77" s="125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4"/>
      <c r="T77" s="25"/>
      <c r="U77" s="14"/>
      <c r="V77" s="15"/>
      <c r="W77" s="15"/>
      <c r="X77" s="16"/>
      <c r="Y77" s="17"/>
      <c r="Z77" s="18"/>
      <c r="AA77" s="15">
        <v>241</v>
      </c>
      <c r="AB77" s="19">
        <v>270</v>
      </c>
      <c r="AC77" s="20">
        <v>369</v>
      </c>
      <c r="AD77" s="19">
        <v>244</v>
      </c>
      <c r="AE77" s="15">
        <v>40</v>
      </c>
      <c r="AF77" s="16">
        <v>47</v>
      </c>
      <c r="AG77" s="15">
        <v>473</v>
      </c>
      <c r="AH77" s="108"/>
    </row>
    <row r="78" spans="1:36" s="21" customFormat="1" ht="15" customHeight="1" x14ac:dyDescent="0.35">
      <c r="A78" s="107">
        <v>2927</v>
      </c>
      <c r="B78" s="22" t="s">
        <v>67</v>
      </c>
      <c r="C78" s="132" t="s">
        <v>64</v>
      </c>
      <c r="D78" s="125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4"/>
      <c r="T78" s="25">
        <v>88</v>
      </c>
      <c r="U78" s="14">
        <v>572</v>
      </c>
      <c r="V78" s="15">
        <v>371</v>
      </c>
      <c r="W78" s="15">
        <v>145</v>
      </c>
      <c r="X78" s="16"/>
      <c r="Y78" s="17">
        <v>142</v>
      </c>
      <c r="Z78" s="18">
        <v>0</v>
      </c>
      <c r="AA78" s="15">
        <v>1</v>
      </c>
      <c r="AB78" s="19">
        <v>0</v>
      </c>
      <c r="AC78" s="20">
        <v>0</v>
      </c>
      <c r="AD78" s="19">
        <v>0</v>
      </c>
      <c r="AE78" s="15">
        <v>0</v>
      </c>
      <c r="AF78" s="16">
        <v>0</v>
      </c>
      <c r="AG78" s="15">
        <v>0</v>
      </c>
      <c r="AH78" s="108"/>
    </row>
    <row r="79" spans="1:36" s="21" customFormat="1" ht="15" customHeight="1" x14ac:dyDescent="0.35">
      <c r="A79" s="107">
        <v>3185</v>
      </c>
      <c r="B79" s="22" t="s">
        <v>68</v>
      </c>
      <c r="C79" s="132" t="s">
        <v>64</v>
      </c>
      <c r="D79" s="125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>
        <v>6</v>
      </c>
      <c r="S79" s="24">
        <v>8</v>
      </c>
      <c r="T79" s="25">
        <v>0</v>
      </c>
      <c r="U79" s="14">
        <v>19</v>
      </c>
      <c r="V79" s="15">
        <v>1</v>
      </c>
      <c r="W79" s="15"/>
      <c r="X79" s="16"/>
      <c r="Y79" s="17">
        <v>0</v>
      </c>
      <c r="Z79" s="18"/>
      <c r="AA79" s="15">
        <v>3</v>
      </c>
      <c r="AB79" s="19">
        <v>0</v>
      </c>
      <c r="AC79" s="20">
        <v>0</v>
      </c>
      <c r="AD79" s="19">
        <v>0</v>
      </c>
      <c r="AE79" s="15">
        <v>0</v>
      </c>
      <c r="AF79" s="16"/>
      <c r="AG79" s="15">
        <v>7</v>
      </c>
      <c r="AH79" s="108"/>
    </row>
    <row r="80" spans="1:36" s="21" customFormat="1" ht="15" customHeight="1" x14ac:dyDescent="0.35">
      <c r="A80" s="107">
        <v>2921</v>
      </c>
      <c r="B80" s="22" t="s">
        <v>280</v>
      </c>
      <c r="C80" s="132" t="s">
        <v>64</v>
      </c>
      <c r="D80" s="125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4"/>
      <c r="T80" s="25"/>
      <c r="U80" s="14">
        <v>0</v>
      </c>
      <c r="V80" s="15">
        <v>0</v>
      </c>
      <c r="W80" s="15">
        <v>0</v>
      </c>
      <c r="X80" s="16"/>
      <c r="Y80" s="17">
        <v>0</v>
      </c>
      <c r="Z80" s="18"/>
      <c r="AA80" s="15">
        <v>0</v>
      </c>
      <c r="AB80" s="19">
        <v>0</v>
      </c>
      <c r="AC80" s="20">
        <v>0</v>
      </c>
      <c r="AD80" s="19">
        <v>0</v>
      </c>
      <c r="AE80" s="15">
        <v>0</v>
      </c>
      <c r="AF80" s="16"/>
      <c r="AG80" s="15"/>
      <c r="AH80" s="108"/>
    </row>
    <row r="81" spans="1:34" s="21" customFormat="1" ht="15" customHeight="1" x14ac:dyDescent="0.35">
      <c r="A81" s="107">
        <v>2943</v>
      </c>
      <c r="B81" s="22" t="s">
        <v>69</v>
      </c>
      <c r="C81" s="132" t="s">
        <v>64</v>
      </c>
      <c r="D81" s="125"/>
      <c r="E81" s="23"/>
      <c r="F81" s="23"/>
      <c r="G81" s="23"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4"/>
      <c r="T81" s="25"/>
      <c r="U81" s="14"/>
      <c r="V81" s="15">
        <v>0</v>
      </c>
      <c r="W81" s="15">
        <v>2</v>
      </c>
      <c r="X81" s="16"/>
      <c r="Y81" s="17">
        <v>0</v>
      </c>
      <c r="Z81" s="18"/>
      <c r="AA81" s="15"/>
      <c r="AB81" s="19"/>
      <c r="AC81" s="20"/>
      <c r="AD81" s="19"/>
      <c r="AE81" s="15">
        <v>0</v>
      </c>
      <c r="AF81" s="16"/>
      <c r="AG81" s="15">
        <v>0</v>
      </c>
      <c r="AH81" s="108"/>
    </row>
    <row r="82" spans="1:34" s="21" customFormat="1" ht="15" customHeight="1" x14ac:dyDescent="0.35">
      <c r="A82" s="107">
        <v>2931</v>
      </c>
      <c r="B82" s="22" t="s">
        <v>70</v>
      </c>
      <c r="C82" s="132" t="s">
        <v>64</v>
      </c>
      <c r="D82" s="125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4">
        <v>0</v>
      </c>
      <c r="T82" s="25"/>
      <c r="U82" s="14"/>
      <c r="V82" s="15">
        <v>0</v>
      </c>
      <c r="W82" s="15"/>
      <c r="X82" s="16"/>
      <c r="Y82" s="17"/>
      <c r="Z82" s="18"/>
      <c r="AA82" s="15">
        <v>0</v>
      </c>
      <c r="AB82" s="19"/>
      <c r="AC82" s="20">
        <v>0</v>
      </c>
      <c r="AD82" s="19">
        <v>0</v>
      </c>
      <c r="AE82" s="15">
        <v>0</v>
      </c>
      <c r="AF82" s="16">
        <v>0</v>
      </c>
      <c r="AG82" s="15">
        <v>0</v>
      </c>
      <c r="AH82" s="108"/>
    </row>
    <row r="83" spans="1:34" s="21" customFormat="1" ht="15" customHeight="1" x14ac:dyDescent="0.35">
      <c r="A83" s="107">
        <v>2926</v>
      </c>
      <c r="B83" s="27" t="s">
        <v>71</v>
      </c>
      <c r="C83" s="132" t="s">
        <v>64</v>
      </c>
      <c r="D83" s="125"/>
      <c r="E83" s="23"/>
      <c r="F83" s="23"/>
      <c r="G83" s="23">
        <v>0</v>
      </c>
      <c r="H83" s="23">
        <v>300</v>
      </c>
      <c r="I83" s="23">
        <v>0</v>
      </c>
      <c r="J83" s="23">
        <v>33</v>
      </c>
      <c r="K83" s="23">
        <v>10</v>
      </c>
      <c r="L83" s="23">
        <v>0</v>
      </c>
      <c r="M83" s="23">
        <v>0</v>
      </c>
      <c r="N83" s="23">
        <v>1</v>
      </c>
      <c r="O83" s="23">
        <v>0</v>
      </c>
      <c r="P83" s="23"/>
      <c r="Q83" s="23">
        <v>0</v>
      </c>
      <c r="R83" s="23">
        <v>0</v>
      </c>
      <c r="S83" s="24"/>
      <c r="T83" s="25">
        <v>3</v>
      </c>
      <c r="U83" s="14">
        <v>14</v>
      </c>
      <c r="V83" s="15">
        <v>3</v>
      </c>
      <c r="W83" s="15">
        <v>0</v>
      </c>
      <c r="X83" s="16"/>
      <c r="Y83" s="17">
        <v>16</v>
      </c>
      <c r="Z83" s="18">
        <v>0</v>
      </c>
      <c r="AA83" s="15">
        <v>0</v>
      </c>
      <c r="AB83" s="19">
        <v>0</v>
      </c>
      <c r="AC83" s="20">
        <v>0</v>
      </c>
      <c r="AD83" s="19">
        <v>0</v>
      </c>
      <c r="AE83" s="15">
        <v>0</v>
      </c>
      <c r="AF83" s="16">
        <v>0</v>
      </c>
      <c r="AG83" s="15">
        <v>3</v>
      </c>
      <c r="AH83" s="108"/>
    </row>
    <row r="84" spans="1:34" s="21" customFormat="1" ht="15" customHeight="1" x14ac:dyDescent="0.35">
      <c r="A84" s="107">
        <v>2941</v>
      </c>
      <c r="B84" s="27" t="s">
        <v>72</v>
      </c>
      <c r="C84" s="132" t="s">
        <v>64</v>
      </c>
      <c r="D84" s="125"/>
      <c r="E84" s="23"/>
      <c r="F84" s="23"/>
      <c r="G84" s="23">
        <v>0</v>
      </c>
      <c r="H84" s="23">
        <v>95</v>
      </c>
      <c r="I84" s="23">
        <v>23</v>
      </c>
      <c r="J84" s="23">
        <v>3083</v>
      </c>
      <c r="K84" s="23">
        <v>786</v>
      </c>
      <c r="L84" s="23">
        <v>928</v>
      </c>
      <c r="M84" s="23">
        <v>916</v>
      </c>
      <c r="N84" s="23">
        <v>0</v>
      </c>
      <c r="O84" s="23">
        <v>397</v>
      </c>
      <c r="P84" s="23">
        <v>110</v>
      </c>
      <c r="Q84" s="23">
        <v>0</v>
      </c>
      <c r="R84" s="23">
        <v>643</v>
      </c>
      <c r="S84" s="24">
        <v>610</v>
      </c>
      <c r="T84" s="25">
        <v>3</v>
      </c>
      <c r="U84" s="14">
        <v>1021</v>
      </c>
      <c r="V84" s="15">
        <v>4400</v>
      </c>
      <c r="W84" s="15">
        <v>12</v>
      </c>
      <c r="X84" s="16"/>
      <c r="Y84" s="17">
        <v>8</v>
      </c>
      <c r="Z84" s="18"/>
      <c r="AA84" s="15">
        <v>5</v>
      </c>
      <c r="AB84" s="19">
        <v>20</v>
      </c>
      <c r="AC84" s="20">
        <v>14</v>
      </c>
      <c r="AD84" s="19">
        <v>0</v>
      </c>
      <c r="AE84" s="15">
        <v>0</v>
      </c>
      <c r="AF84" s="16">
        <v>0</v>
      </c>
      <c r="AG84" s="15">
        <v>16</v>
      </c>
      <c r="AH84" s="108"/>
    </row>
    <row r="85" spans="1:34" s="21" customFormat="1" ht="15" customHeight="1" x14ac:dyDescent="0.35">
      <c r="A85" s="107">
        <v>3186</v>
      </c>
      <c r="B85" s="22" t="s">
        <v>73</v>
      </c>
      <c r="C85" s="132" t="s">
        <v>64</v>
      </c>
      <c r="D85" s="125"/>
      <c r="E85" s="23">
        <v>6000</v>
      </c>
      <c r="F85" s="23"/>
      <c r="G85" s="23"/>
      <c r="H85" s="23">
        <v>960</v>
      </c>
      <c r="I85" s="23">
        <v>3</v>
      </c>
      <c r="J85" s="23">
        <v>4306</v>
      </c>
      <c r="K85" s="23">
        <v>1198</v>
      </c>
      <c r="L85" s="23">
        <v>14</v>
      </c>
      <c r="M85" s="23">
        <v>1430</v>
      </c>
      <c r="N85" s="23">
        <v>2</v>
      </c>
      <c r="O85" s="23">
        <v>1274</v>
      </c>
      <c r="P85" s="23">
        <v>6</v>
      </c>
      <c r="Q85" s="23">
        <v>39</v>
      </c>
      <c r="R85" s="23">
        <v>791</v>
      </c>
      <c r="S85" s="24">
        <v>117</v>
      </c>
      <c r="T85" s="25">
        <v>486</v>
      </c>
      <c r="U85" s="14">
        <v>0</v>
      </c>
      <c r="V85" s="15">
        <v>0</v>
      </c>
      <c r="W85" s="15">
        <v>0</v>
      </c>
      <c r="X85" s="16"/>
      <c r="Y85" s="17">
        <v>0</v>
      </c>
      <c r="Z85" s="18">
        <v>0</v>
      </c>
      <c r="AA85" s="15">
        <v>0</v>
      </c>
      <c r="AB85" s="19">
        <v>0</v>
      </c>
      <c r="AC85" s="20">
        <v>0</v>
      </c>
      <c r="AD85" s="19">
        <v>0</v>
      </c>
      <c r="AE85" s="15">
        <v>0</v>
      </c>
      <c r="AF85" s="16"/>
      <c r="AG85" s="15"/>
      <c r="AH85" s="108"/>
    </row>
    <row r="86" spans="1:34" s="21" customFormat="1" ht="15" customHeight="1" x14ac:dyDescent="0.35">
      <c r="A86" s="107">
        <v>2925</v>
      </c>
      <c r="B86" s="22" t="s">
        <v>359</v>
      </c>
      <c r="C86" s="132" t="s">
        <v>64</v>
      </c>
      <c r="D86" s="125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4"/>
      <c r="T86" s="25"/>
      <c r="U86" s="14"/>
      <c r="V86" s="15"/>
      <c r="W86" s="15"/>
      <c r="X86" s="16"/>
      <c r="Y86" s="17"/>
      <c r="Z86" s="18"/>
      <c r="AA86" s="15"/>
      <c r="AB86" s="19"/>
      <c r="AC86" s="20">
        <v>4</v>
      </c>
      <c r="AD86" s="19">
        <v>0</v>
      </c>
      <c r="AE86" s="15">
        <v>0</v>
      </c>
      <c r="AF86" s="16">
        <v>0</v>
      </c>
      <c r="AG86" s="15"/>
      <c r="AH86" s="108">
        <v>0</v>
      </c>
    </row>
    <row r="87" spans="1:34" s="21" customFormat="1" ht="15" customHeight="1" x14ac:dyDescent="0.35">
      <c r="A87" s="107">
        <v>3160</v>
      </c>
      <c r="B87" s="22" t="s">
        <v>74</v>
      </c>
      <c r="C87" s="132" t="s">
        <v>64</v>
      </c>
      <c r="D87" s="125"/>
      <c r="E87" s="23"/>
      <c r="F87" s="23"/>
      <c r="G87" s="23"/>
      <c r="H87" s="23">
        <v>105</v>
      </c>
      <c r="I87" s="23">
        <v>0</v>
      </c>
      <c r="J87" s="23">
        <v>199</v>
      </c>
      <c r="K87" s="23">
        <v>0</v>
      </c>
      <c r="L87" s="23">
        <v>0</v>
      </c>
      <c r="M87" s="23">
        <v>5</v>
      </c>
      <c r="N87" s="23">
        <v>0</v>
      </c>
      <c r="O87" s="23">
        <v>0</v>
      </c>
      <c r="P87" s="23"/>
      <c r="Q87" s="23">
        <v>0</v>
      </c>
      <c r="R87" s="23">
        <v>0</v>
      </c>
      <c r="S87" s="24"/>
      <c r="T87" s="25">
        <v>0</v>
      </c>
      <c r="U87" s="14">
        <v>3</v>
      </c>
      <c r="V87" s="15">
        <v>0</v>
      </c>
      <c r="W87" s="15">
        <v>0</v>
      </c>
      <c r="X87" s="16"/>
      <c r="Y87" s="17">
        <v>0</v>
      </c>
      <c r="Z87" s="18"/>
      <c r="AA87" s="15"/>
      <c r="AB87" s="19"/>
      <c r="AC87" s="20">
        <v>0</v>
      </c>
      <c r="AD87" s="19">
        <v>0</v>
      </c>
      <c r="AE87" s="15">
        <v>0</v>
      </c>
      <c r="AF87" s="16"/>
      <c r="AG87" s="15">
        <v>0</v>
      </c>
      <c r="AH87" s="108"/>
    </row>
    <row r="88" spans="1:34" s="21" customFormat="1" ht="15" customHeight="1" x14ac:dyDescent="0.35">
      <c r="A88" s="107">
        <v>2920</v>
      </c>
      <c r="B88" s="22" t="s">
        <v>75</v>
      </c>
      <c r="C88" s="132" t="s">
        <v>64</v>
      </c>
      <c r="D88" s="125"/>
      <c r="E88" s="23"/>
      <c r="F88" s="23"/>
      <c r="G88" s="23"/>
      <c r="H88" s="23">
        <v>10313</v>
      </c>
      <c r="I88" s="23">
        <v>5950</v>
      </c>
      <c r="J88" s="23">
        <v>21918</v>
      </c>
      <c r="K88" s="23">
        <v>32536</v>
      </c>
      <c r="L88" s="23">
        <v>16132</v>
      </c>
      <c r="M88" s="23">
        <v>14203</v>
      </c>
      <c r="N88" s="23">
        <v>6629</v>
      </c>
      <c r="O88" s="23">
        <v>5333</v>
      </c>
      <c r="P88" s="23">
        <v>3671</v>
      </c>
      <c r="Q88" s="23">
        <v>2076</v>
      </c>
      <c r="R88" s="23">
        <v>9821</v>
      </c>
      <c r="S88" s="24">
        <v>15671</v>
      </c>
      <c r="T88" s="25">
        <v>21329</v>
      </c>
      <c r="U88" s="14">
        <v>32914</v>
      </c>
      <c r="V88" s="15">
        <v>5202</v>
      </c>
      <c r="W88" s="15">
        <v>39753</v>
      </c>
      <c r="X88" s="16"/>
      <c r="Y88" s="17">
        <v>19741</v>
      </c>
      <c r="Z88" s="18">
        <v>3780</v>
      </c>
      <c r="AA88" s="15">
        <v>819</v>
      </c>
      <c r="AB88" s="19">
        <v>29</v>
      </c>
      <c r="AC88" s="20">
        <v>1750</v>
      </c>
      <c r="AD88" s="19">
        <v>50</v>
      </c>
      <c r="AE88" s="15">
        <v>15</v>
      </c>
      <c r="AF88" s="16"/>
      <c r="AG88" s="15">
        <v>11200</v>
      </c>
      <c r="AH88" s="108">
        <v>10100</v>
      </c>
    </row>
    <row r="89" spans="1:34" s="21" customFormat="1" ht="15" customHeight="1" x14ac:dyDescent="0.35">
      <c r="A89" s="107">
        <v>2923</v>
      </c>
      <c r="B89" s="27" t="s">
        <v>76</v>
      </c>
      <c r="C89" s="132" t="s">
        <v>64</v>
      </c>
      <c r="D89" s="125"/>
      <c r="E89" s="23"/>
      <c r="F89" s="23"/>
      <c r="G89" s="23"/>
      <c r="H89" s="23"/>
      <c r="I89" s="23"/>
      <c r="J89" s="23"/>
      <c r="K89" s="23"/>
      <c r="L89" s="23">
        <v>26</v>
      </c>
      <c r="M89" s="23">
        <v>4</v>
      </c>
      <c r="N89" s="23">
        <v>4</v>
      </c>
      <c r="O89" s="23">
        <v>1290</v>
      </c>
      <c r="P89" s="23">
        <v>0</v>
      </c>
      <c r="Q89" s="23">
        <v>0</v>
      </c>
      <c r="R89" s="23">
        <v>0</v>
      </c>
      <c r="S89" s="24"/>
      <c r="T89" s="25">
        <v>0</v>
      </c>
      <c r="U89" s="14">
        <v>373</v>
      </c>
      <c r="V89" s="15">
        <v>0</v>
      </c>
      <c r="W89" s="15">
        <v>989</v>
      </c>
      <c r="X89" s="16">
        <v>305</v>
      </c>
      <c r="Y89" s="17">
        <v>200</v>
      </c>
      <c r="Z89" s="18">
        <v>1</v>
      </c>
      <c r="AA89" s="15">
        <v>0</v>
      </c>
      <c r="AB89" s="19">
        <v>0</v>
      </c>
      <c r="AC89" s="20">
        <v>0</v>
      </c>
      <c r="AD89" s="19"/>
      <c r="AE89" s="15">
        <v>0</v>
      </c>
      <c r="AF89" s="16">
        <v>0</v>
      </c>
      <c r="AG89" s="15">
        <v>0</v>
      </c>
      <c r="AH89" s="108"/>
    </row>
    <row r="90" spans="1:34" s="21" customFormat="1" ht="15" customHeight="1" x14ac:dyDescent="0.35">
      <c r="A90" s="107">
        <v>2934</v>
      </c>
      <c r="B90" s="27" t="s">
        <v>77</v>
      </c>
      <c r="C90" s="132" t="s">
        <v>64</v>
      </c>
      <c r="D90" s="125"/>
      <c r="E90" s="23"/>
      <c r="F90" s="23"/>
      <c r="G90" s="23">
        <v>0</v>
      </c>
      <c r="H90" s="23"/>
      <c r="I90" s="23"/>
      <c r="J90" s="23">
        <v>2750</v>
      </c>
      <c r="K90" s="23">
        <v>4325</v>
      </c>
      <c r="L90" s="23">
        <v>2</v>
      </c>
      <c r="M90" s="23">
        <v>11795</v>
      </c>
      <c r="N90" s="23">
        <v>2</v>
      </c>
      <c r="O90" s="23">
        <v>0</v>
      </c>
      <c r="P90" s="23">
        <v>0</v>
      </c>
      <c r="Q90" s="23">
        <v>0</v>
      </c>
      <c r="R90" s="23">
        <v>61</v>
      </c>
      <c r="S90" s="24">
        <v>0</v>
      </c>
      <c r="T90" s="25">
        <v>1</v>
      </c>
      <c r="U90" s="14">
        <v>0</v>
      </c>
      <c r="V90" s="15">
        <v>0</v>
      </c>
      <c r="W90" s="15">
        <v>0</v>
      </c>
      <c r="X90" s="16"/>
      <c r="Y90" s="17">
        <v>0</v>
      </c>
      <c r="Z90" s="18">
        <v>0</v>
      </c>
      <c r="AA90" s="15">
        <v>0</v>
      </c>
      <c r="AB90" s="19">
        <v>0</v>
      </c>
      <c r="AC90" s="20">
        <v>0</v>
      </c>
      <c r="AD90" s="19">
        <v>0</v>
      </c>
      <c r="AE90" s="15">
        <v>0</v>
      </c>
      <c r="AF90" s="16">
        <v>0</v>
      </c>
      <c r="AG90" s="15">
        <v>0</v>
      </c>
      <c r="AH90" s="108">
        <v>0</v>
      </c>
    </row>
    <row r="91" spans="1:34" s="21" customFormat="1" ht="15" customHeight="1" x14ac:dyDescent="0.35">
      <c r="A91" s="107">
        <v>3231</v>
      </c>
      <c r="B91" s="27" t="s">
        <v>291</v>
      </c>
      <c r="C91" s="132" t="s">
        <v>64</v>
      </c>
      <c r="D91" s="125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4"/>
      <c r="T91" s="25"/>
      <c r="U91" s="14"/>
      <c r="V91" s="15">
        <v>158</v>
      </c>
      <c r="W91" s="15">
        <v>0</v>
      </c>
      <c r="X91" s="16"/>
      <c r="Y91" s="17"/>
      <c r="Z91" s="18"/>
      <c r="AA91" s="15"/>
      <c r="AB91" s="19"/>
      <c r="AC91" s="20"/>
      <c r="AD91" s="19"/>
      <c r="AE91" s="15">
        <v>0</v>
      </c>
      <c r="AF91" s="16"/>
      <c r="AG91" s="15"/>
      <c r="AH91" s="108"/>
    </row>
    <row r="92" spans="1:34" s="21" customFormat="1" ht="15" customHeight="1" x14ac:dyDescent="0.35">
      <c r="A92" s="107">
        <v>3085</v>
      </c>
      <c r="B92" s="22" t="s">
        <v>78</v>
      </c>
      <c r="C92" s="132" t="s">
        <v>79</v>
      </c>
      <c r="D92" s="125"/>
      <c r="E92" s="23"/>
      <c r="F92" s="23"/>
      <c r="G92" s="23">
        <v>1700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4"/>
      <c r="T92" s="25">
        <v>216</v>
      </c>
      <c r="U92" s="14">
        <v>215</v>
      </c>
      <c r="V92" s="15">
        <v>0</v>
      </c>
      <c r="W92" s="15">
        <v>95</v>
      </c>
      <c r="X92" s="16"/>
      <c r="Y92" s="17">
        <v>1328</v>
      </c>
      <c r="Z92" s="18">
        <v>1310</v>
      </c>
      <c r="AA92" s="15">
        <v>68</v>
      </c>
      <c r="AB92" s="19">
        <v>10</v>
      </c>
      <c r="AC92" s="20">
        <v>0</v>
      </c>
      <c r="AD92" s="19">
        <v>6</v>
      </c>
      <c r="AE92" s="15">
        <v>0</v>
      </c>
      <c r="AF92" s="16">
        <v>0</v>
      </c>
      <c r="AG92" s="15">
        <v>51</v>
      </c>
      <c r="AH92" s="108">
        <v>0</v>
      </c>
    </row>
    <row r="93" spans="1:34" s="21" customFormat="1" ht="15" customHeight="1" x14ac:dyDescent="0.35">
      <c r="A93" s="107">
        <v>3086</v>
      </c>
      <c r="B93" s="22" t="s">
        <v>80</v>
      </c>
      <c r="C93" s="132" t="s">
        <v>79</v>
      </c>
      <c r="D93" s="125"/>
      <c r="E93" s="23"/>
      <c r="F93" s="23"/>
      <c r="G93" s="23">
        <v>1000</v>
      </c>
      <c r="H93" s="23">
        <v>3000</v>
      </c>
      <c r="I93" s="23"/>
      <c r="J93" s="23"/>
      <c r="K93" s="23">
        <v>0</v>
      </c>
      <c r="L93" s="23"/>
      <c r="M93" s="23"/>
      <c r="N93" s="23">
        <v>0</v>
      </c>
      <c r="O93" s="23"/>
      <c r="P93" s="23"/>
      <c r="Q93" s="23"/>
      <c r="R93" s="23"/>
      <c r="S93" s="24"/>
      <c r="T93" s="25">
        <v>20</v>
      </c>
      <c r="U93" s="14"/>
      <c r="V93" s="15"/>
      <c r="W93" s="15"/>
      <c r="X93" s="16"/>
      <c r="Y93" s="17"/>
      <c r="Z93" s="18"/>
      <c r="AA93" s="15"/>
      <c r="AB93" s="19"/>
      <c r="AC93" s="20"/>
      <c r="AD93" s="19"/>
      <c r="AE93" s="15"/>
      <c r="AF93" s="16"/>
      <c r="AG93" s="15">
        <v>17</v>
      </c>
      <c r="AH93" s="108">
        <v>1</v>
      </c>
    </row>
    <row r="94" spans="1:34" s="21" customFormat="1" ht="15" customHeight="1" x14ac:dyDescent="0.35">
      <c r="A94" s="107">
        <v>3083</v>
      </c>
      <c r="B94" s="22" t="s">
        <v>82</v>
      </c>
      <c r="C94" s="132" t="s">
        <v>79</v>
      </c>
      <c r="D94" s="125"/>
      <c r="E94" s="23"/>
      <c r="F94" s="23"/>
      <c r="G94" s="23"/>
      <c r="H94" s="23"/>
      <c r="I94" s="23"/>
      <c r="J94" s="23">
        <v>4723</v>
      </c>
      <c r="K94" s="23">
        <v>3250</v>
      </c>
      <c r="L94" s="23">
        <v>2442</v>
      </c>
      <c r="M94" s="23">
        <v>0</v>
      </c>
      <c r="N94" s="23">
        <v>0</v>
      </c>
      <c r="O94" s="23">
        <v>2862</v>
      </c>
      <c r="P94" s="23">
        <v>1632</v>
      </c>
      <c r="Q94" s="23">
        <v>7120</v>
      </c>
      <c r="R94" s="23">
        <v>9713</v>
      </c>
      <c r="S94" s="29"/>
      <c r="T94" s="25">
        <v>0</v>
      </c>
      <c r="U94" s="14">
        <v>253</v>
      </c>
      <c r="V94" s="15">
        <v>0</v>
      </c>
      <c r="W94" s="15">
        <v>0</v>
      </c>
      <c r="X94" s="16"/>
      <c r="Y94" s="17">
        <v>0</v>
      </c>
      <c r="Z94" s="18">
        <v>3000</v>
      </c>
      <c r="AA94" s="15">
        <v>1084</v>
      </c>
      <c r="AB94" s="19">
        <v>1385</v>
      </c>
      <c r="AC94" s="20">
        <v>42</v>
      </c>
      <c r="AD94" s="19">
        <v>509</v>
      </c>
      <c r="AE94" s="15">
        <v>4</v>
      </c>
      <c r="AF94" s="16"/>
      <c r="AG94" s="15">
        <v>3065</v>
      </c>
      <c r="AH94" s="108">
        <v>1553</v>
      </c>
    </row>
    <row r="95" spans="1:34" s="21" customFormat="1" ht="15" customHeight="1" x14ac:dyDescent="0.35">
      <c r="A95" s="107">
        <v>3089</v>
      </c>
      <c r="B95" s="22" t="s">
        <v>83</v>
      </c>
      <c r="C95" s="132" t="s">
        <v>79</v>
      </c>
      <c r="D95" s="125"/>
      <c r="E95" s="23"/>
      <c r="F95" s="23"/>
      <c r="G95" s="23"/>
      <c r="H95" s="23">
        <v>7000</v>
      </c>
      <c r="I95" s="23">
        <v>3900</v>
      </c>
      <c r="J95" s="23">
        <v>8500</v>
      </c>
      <c r="K95" s="23">
        <v>11714</v>
      </c>
      <c r="L95" s="23">
        <v>7110</v>
      </c>
      <c r="M95" s="23">
        <v>4080</v>
      </c>
      <c r="N95" s="23">
        <v>1921</v>
      </c>
      <c r="O95" s="23">
        <v>5390</v>
      </c>
      <c r="P95" s="23">
        <v>2240</v>
      </c>
      <c r="Q95" s="23">
        <v>1775</v>
      </c>
      <c r="R95" s="23">
        <v>7583</v>
      </c>
      <c r="S95" s="29"/>
      <c r="T95" s="25">
        <v>12073</v>
      </c>
      <c r="U95" s="14">
        <v>8531</v>
      </c>
      <c r="V95" s="15">
        <v>8530</v>
      </c>
      <c r="W95" s="15">
        <v>5674</v>
      </c>
      <c r="X95" s="16"/>
      <c r="Y95" s="17">
        <v>4169</v>
      </c>
      <c r="Z95" s="18">
        <v>8</v>
      </c>
      <c r="AA95" s="15">
        <v>1425</v>
      </c>
      <c r="AB95" s="19">
        <v>1325</v>
      </c>
      <c r="AC95" s="20">
        <v>741</v>
      </c>
      <c r="AD95" s="19">
        <v>846</v>
      </c>
      <c r="AE95" s="15">
        <v>5</v>
      </c>
      <c r="AF95" s="16"/>
      <c r="AG95" s="15">
        <v>14780</v>
      </c>
      <c r="AH95" s="108">
        <v>9594</v>
      </c>
    </row>
    <row r="96" spans="1:34" s="21" customFormat="1" ht="15" customHeight="1" x14ac:dyDescent="0.35">
      <c r="A96" s="107">
        <v>3087</v>
      </c>
      <c r="B96" s="22" t="s">
        <v>84</v>
      </c>
      <c r="C96" s="132" t="s">
        <v>79</v>
      </c>
      <c r="D96" s="125"/>
      <c r="E96" s="23"/>
      <c r="F96" s="23"/>
      <c r="G96" s="23"/>
      <c r="H96" s="23">
        <v>200</v>
      </c>
      <c r="I96" s="23">
        <v>5</v>
      </c>
      <c r="J96" s="23">
        <v>950</v>
      </c>
      <c r="K96" s="23">
        <v>50</v>
      </c>
      <c r="L96" s="23">
        <v>25</v>
      </c>
      <c r="M96" s="23">
        <v>49</v>
      </c>
      <c r="N96" s="23">
        <v>1</v>
      </c>
      <c r="O96" s="23">
        <v>0</v>
      </c>
      <c r="P96" s="23">
        <v>4</v>
      </c>
      <c r="Q96" s="23">
        <v>3</v>
      </c>
      <c r="R96" s="23">
        <v>4</v>
      </c>
      <c r="S96" s="24">
        <v>0</v>
      </c>
      <c r="T96" s="25">
        <v>0</v>
      </c>
      <c r="U96" s="14">
        <v>20</v>
      </c>
      <c r="V96" s="15">
        <v>8</v>
      </c>
      <c r="W96" s="15">
        <v>34</v>
      </c>
      <c r="X96" s="16"/>
      <c r="Y96" s="17">
        <v>1</v>
      </c>
      <c r="Z96" s="18"/>
      <c r="AA96" s="15">
        <v>0</v>
      </c>
      <c r="AB96" s="19">
        <v>0</v>
      </c>
      <c r="AC96" s="20">
        <v>0</v>
      </c>
      <c r="AD96" s="19"/>
      <c r="AE96" s="15">
        <v>0</v>
      </c>
      <c r="AF96" s="16">
        <v>0</v>
      </c>
      <c r="AG96" s="15">
        <v>0</v>
      </c>
      <c r="AH96" s="108">
        <v>2</v>
      </c>
    </row>
    <row r="97" spans="1:34" s="21" customFormat="1" ht="15" customHeight="1" x14ac:dyDescent="0.35">
      <c r="A97" s="107">
        <v>3214</v>
      </c>
      <c r="B97" s="22" t="s">
        <v>85</v>
      </c>
      <c r="C97" s="132" t="s">
        <v>79</v>
      </c>
      <c r="D97" s="125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4"/>
      <c r="T97" s="25"/>
      <c r="U97" s="14">
        <v>799</v>
      </c>
      <c r="V97" s="15">
        <v>1426</v>
      </c>
      <c r="W97" s="15">
        <v>203</v>
      </c>
      <c r="X97" s="16">
        <v>0</v>
      </c>
      <c r="Y97" s="17">
        <v>2</v>
      </c>
      <c r="Z97" s="18">
        <v>0</v>
      </c>
      <c r="AA97" s="15"/>
      <c r="AB97" s="19">
        <v>52</v>
      </c>
      <c r="AC97" s="20">
        <v>15</v>
      </c>
      <c r="AD97" s="19">
        <v>12</v>
      </c>
      <c r="AE97" s="15">
        <v>2</v>
      </c>
      <c r="AF97" s="16">
        <v>0</v>
      </c>
      <c r="AG97" s="15">
        <v>1119</v>
      </c>
      <c r="AH97" s="108">
        <v>1333</v>
      </c>
    </row>
    <row r="98" spans="1:34" s="21" customFormat="1" ht="15" customHeight="1" x14ac:dyDescent="0.35">
      <c r="A98" s="107">
        <v>3058</v>
      </c>
      <c r="B98" s="22" t="s">
        <v>86</v>
      </c>
      <c r="C98" s="132" t="s">
        <v>79</v>
      </c>
      <c r="D98" s="125">
        <v>50000</v>
      </c>
      <c r="E98" s="23">
        <v>2000</v>
      </c>
      <c r="F98" s="23">
        <v>1000</v>
      </c>
      <c r="G98" s="23">
        <v>8000</v>
      </c>
      <c r="H98" s="23">
        <v>1000</v>
      </c>
      <c r="I98" s="23">
        <v>5</v>
      </c>
      <c r="J98" s="23">
        <v>300</v>
      </c>
      <c r="K98" s="23">
        <v>1050</v>
      </c>
      <c r="L98" s="23">
        <v>0</v>
      </c>
      <c r="M98" s="23">
        <v>0</v>
      </c>
      <c r="N98" s="23">
        <v>0</v>
      </c>
      <c r="O98" s="23">
        <v>825</v>
      </c>
      <c r="P98" s="23">
        <v>0</v>
      </c>
      <c r="Q98" s="23">
        <v>0</v>
      </c>
      <c r="R98" s="23">
        <v>0</v>
      </c>
      <c r="S98" s="24"/>
      <c r="T98" s="25">
        <v>854</v>
      </c>
      <c r="U98" s="14">
        <v>2563</v>
      </c>
      <c r="V98" s="15">
        <v>2105</v>
      </c>
      <c r="W98" s="15">
        <v>674</v>
      </c>
      <c r="X98" s="16"/>
      <c r="Y98" s="17">
        <v>2870</v>
      </c>
      <c r="Z98" s="18"/>
      <c r="AA98" s="15"/>
      <c r="AB98" s="19"/>
      <c r="AC98" s="20">
        <v>0</v>
      </c>
      <c r="AD98" s="19">
        <v>1</v>
      </c>
      <c r="AE98" s="15">
        <v>1</v>
      </c>
      <c r="AF98" s="16">
        <v>0</v>
      </c>
      <c r="AG98" s="15">
        <v>1299</v>
      </c>
      <c r="AH98" s="108">
        <v>5</v>
      </c>
    </row>
    <row r="99" spans="1:34" s="21" customFormat="1" ht="15" customHeight="1" x14ac:dyDescent="0.35">
      <c r="A99" s="107">
        <v>3232</v>
      </c>
      <c r="B99" s="22" t="s">
        <v>313</v>
      </c>
      <c r="C99" s="132" t="s">
        <v>79</v>
      </c>
      <c r="D99" s="125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4"/>
      <c r="T99" s="25"/>
      <c r="U99" s="14"/>
      <c r="V99" s="15">
        <v>1104</v>
      </c>
      <c r="W99" s="15">
        <v>0</v>
      </c>
      <c r="X99" s="16"/>
      <c r="Y99" s="17"/>
      <c r="Z99" s="18"/>
      <c r="AA99" s="15">
        <v>53</v>
      </c>
      <c r="AB99" s="19">
        <v>50</v>
      </c>
      <c r="AC99" s="20">
        <v>0</v>
      </c>
      <c r="AD99" s="19">
        <v>18</v>
      </c>
      <c r="AE99" s="15">
        <v>10</v>
      </c>
      <c r="AF99" s="16">
        <v>4</v>
      </c>
      <c r="AG99" s="15">
        <v>8</v>
      </c>
      <c r="AH99" s="108">
        <v>208</v>
      </c>
    </row>
    <row r="100" spans="1:34" s="21" customFormat="1" ht="15" customHeight="1" x14ac:dyDescent="0.35">
      <c r="A100" s="107">
        <v>3233</v>
      </c>
      <c r="B100" s="22" t="s">
        <v>292</v>
      </c>
      <c r="C100" s="132" t="s">
        <v>79</v>
      </c>
      <c r="D100" s="125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4"/>
      <c r="T100" s="25"/>
      <c r="U100" s="14"/>
      <c r="V100" s="15">
        <v>3792</v>
      </c>
      <c r="W100" s="15">
        <v>3268</v>
      </c>
      <c r="X100" s="16"/>
      <c r="Y100" s="17">
        <v>261</v>
      </c>
      <c r="Z100" s="18">
        <v>0</v>
      </c>
      <c r="AA100" s="15">
        <v>0</v>
      </c>
      <c r="AB100" s="19">
        <v>0</v>
      </c>
      <c r="AC100" s="20">
        <v>0</v>
      </c>
      <c r="AD100" s="19">
        <v>0</v>
      </c>
      <c r="AE100" s="15">
        <v>3</v>
      </c>
      <c r="AF100" s="16">
        <v>0</v>
      </c>
      <c r="AG100" s="15">
        <v>87</v>
      </c>
      <c r="AH100" s="108">
        <v>48</v>
      </c>
    </row>
    <row r="101" spans="1:34" s="21" customFormat="1" ht="15" customHeight="1" x14ac:dyDescent="0.35">
      <c r="A101" s="107">
        <v>3057</v>
      </c>
      <c r="B101" s="22" t="s">
        <v>87</v>
      </c>
      <c r="C101" s="132" t="s">
        <v>79</v>
      </c>
      <c r="D101" s="125"/>
      <c r="E101" s="23"/>
      <c r="F101" s="23"/>
      <c r="G101" s="23">
        <v>5000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463</v>
      </c>
      <c r="N101" s="23">
        <v>2</v>
      </c>
      <c r="O101" s="23">
        <v>18</v>
      </c>
      <c r="P101" s="23">
        <v>15</v>
      </c>
      <c r="Q101" s="23">
        <v>65</v>
      </c>
      <c r="R101" s="23">
        <v>700</v>
      </c>
      <c r="S101" s="24">
        <v>80</v>
      </c>
      <c r="T101" s="25">
        <v>684</v>
      </c>
      <c r="U101" s="14">
        <v>2410</v>
      </c>
      <c r="V101" s="15">
        <v>0</v>
      </c>
      <c r="W101" s="15">
        <v>705</v>
      </c>
      <c r="X101" s="16"/>
      <c r="Y101" s="17">
        <v>34</v>
      </c>
      <c r="Z101" s="18">
        <v>3</v>
      </c>
      <c r="AA101" s="15">
        <v>0</v>
      </c>
      <c r="AB101" s="19">
        <v>0</v>
      </c>
      <c r="AC101" s="20">
        <v>0</v>
      </c>
      <c r="AD101" s="19">
        <v>9</v>
      </c>
      <c r="AE101" s="15">
        <v>4</v>
      </c>
      <c r="AF101" s="16">
        <v>5</v>
      </c>
      <c r="AG101" s="15">
        <v>96</v>
      </c>
      <c r="AH101" s="108">
        <v>50</v>
      </c>
    </row>
    <row r="102" spans="1:34" s="21" customFormat="1" ht="15" customHeight="1" x14ac:dyDescent="0.35">
      <c r="A102" s="107">
        <v>3046</v>
      </c>
      <c r="B102" s="22" t="s">
        <v>317</v>
      </c>
      <c r="C102" s="132" t="s">
        <v>79</v>
      </c>
      <c r="D102" s="125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4"/>
      <c r="T102" s="25"/>
      <c r="U102" s="14"/>
      <c r="V102" s="15">
        <v>20750</v>
      </c>
      <c r="W102" s="15">
        <v>5618</v>
      </c>
      <c r="X102" s="16">
        <v>1866</v>
      </c>
      <c r="Y102" s="17">
        <v>1812</v>
      </c>
      <c r="Z102" s="18">
        <v>3315</v>
      </c>
      <c r="AA102" s="15">
        <v>323</v>
      </c>
      <c r="AB102" s="19">
        <v>1114</v>
      </c>
      <c r="AC102" s="20">
        <v>133</v>
      </c>
      <c r="AD102" s="19">
        <v>148</v>
      </c>
      <c r="AE102" s="15">
        <v>3</v>
      </c>
      <c r="AF102" s="16">
        <v>8</v>
      </c>
      <c r="AG102" s="15">
        <v>1709</v>
      </c>
      <c r="AH102" s="108">
        <v>53</v>
      </c>
    </row>
    <row r="103" spans="1:34" s="21" customFormat="1" ht="15" customHeight="1" x14ac:dyDescent="0.35">
      <c r="A103" s="107">
        <v>3090</v>
      </c>
      <c r="B103" s="22" t="s">
        <v>88</v>
      </c>
      <c r="C103" s="132" t="s">
        <v>79</v>
      </c>
      <c r="D103" s="125"/>
      <c r="E103" s="23"/>
      <c r="F103" s="23"/>
      <c r="G103" s="23"/>
      <c r="H103" s="23"/>
      <c r="I103" s="23"/>
      <c r="J103" s="23"/>
      <c r="K103" s="23">
        <v>50</v>
      </c>
      <c r="L103" s="23">
        <v>10</v>
      </c>
      <c r="M103" s="23">
        <v>53</v>
      </c>
      <c r="N103" s="23">
        <v>23</v>
      </c>
      <c r="O103" s="23">
        <v>12</v>
      </c>
      <c r="P103" s="23">
        <v>85</v>
      </c>
      <c r="Q103" s="23">
        <v>136</v>
      </c>
      <c r="R103" s="23">
        <v>70</v>
      </c>
      <c r="S103" s="24"/>
      <c r="T103" s="25">
        <v>7</v>
      </c>
      <c r="U103" s="14"/>
      <c r="V103" s="15">
        <v>50</v>
      </c>
      <c r="W103" s="15">
        <v>0</v>
      </c>
      <c r="X103" s="16"/>
      <c r="Y103" s="17">
        <v>197</v>
      </c>
      <c r="Z103" s="18">
        <v>0</v>
      </c>
      <c r="AA103" s="15">
        <v>0</v>
      </c>
      <c r="AB103" s="19"/>
      <c r="AC103" s="20">
        <v>0</v>
      </c>
      <c r="AD103" s="19">
        <v>8</v>
      </c>
      <c r="AE103" s="15">
        <v>2</v>
      </c>
      <c r="AF103" s="16">
        <v>4</v>
      </c>
      <c r="AG103" s="15">
        <v>20</v>
      </c>
      <c r="AH103" s="108">
        <v>6</v>
      </c>
    </row>
    <row r="104" spans="1:34" s="21" customFormat="1" ht="15" customHeight="1" x14ac:dyDescent="0.35">
      <c r="A104" s="107">
        <v>3064</v>
      </c>
      <c r="B104" s="27" t="s">
        <v>346</v>
      </c>
      <c r="C104" s="132" t="s">
        <v>79</v>
      </c>
      <c r="D104" s="125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4"/>
      <c r="T104" s="26"/>
      <c r="U104" s="14"/>
      <c r="V104" s="15"/>
      <c r="W104" s="15"/>
      <c r="X104" s="16"/>
      <c r="Y104" s="17">
        <v>2</v>
      </c>
      <c r="Z104" s="18"/>
      <c r="AA104" s="15"/>
      <c r="AB104" s="19"/>
      <c r="AC104" s="20">
        <v>12</v>
      </c>
      <c r="AD104" s="19">
        <v>2</v>
      </c>
      <c r="AE104" s="15">
        <v>8</v>
      </c>
      <c r="AF104" s="16">
        <v>6</v>
      </c>
      <c r="AG104" s="15">
        <v>5</v>
      </c>
      <c r="AH104" s="108">
        <v>2</v>
      </c>
    </row>
    <row r="105" spans="1:34" s="21" customFormat="1" ht="15" customHeight="1" x14ac:dyDescent="0.35">
      <c r="A105" s="107">
        <v>3067</v>
      </c>
      <c r="B105" s="22" t="s">
        <v>89</v>
      </c>
      <c r="C105" s="132" t="s">
        <v>79</v>
      </c>
      <c r="D105" s="125"/>
      <c r="E105" s="23"/>
      <c r="F105" s="23"/>
      <c r="G105" s="23"/>
      <c r="H105" s="23"/>
      <c r="I105" s="23"/>
      <c r="J105" s="23">
        <v>6400</v>
      </c>
      <c r="K105" s="23">
        <v>0</v>
      </c>
      <c r="L105" s="23">
        <v>4100</v>
      </c>
      <c r="M105" s="23">
        <v>2460</v>
      </c>
      <c r="N105" s="23">
        <v>177</v>
      </c>
      <c r="O105" s="23">
        <v>825</v>
      </c>
      <c r="P105" s="23">
        <v>622</v>
      </c>
      <c r="Q105" s="23">
        <v>4593</v>
      </c>
      <c r="R105" s="23">
        <v>7547</v>
      </c>
      <c r="S105" s="24">
        <v>4255</v>
      </c>
      <c r="T105" s="25">
        <v>2769</v>
      </c>
      <c r="U105" s="14">
        <v>3750</v>
      </c>
      <c r="V105" s="15">
        <v>1265</v>
      </c>
      <c r="W105" s="15">
        <v>1155</v>
      </c>
      <c r="X105" s="16"/>
      <c r="Y105" s="17">
        <v>3</v>
      </c>
      <c r="Z105" s="18"/>
      <c r="AA105" s="15">
        <v>354</v>
      </c>
      <c r="AB105" s="19">
        <v>215</v>
      </c>
      <c r="AC105" s="20">
        <v>35</v>
      </c>
      <c r="AD105" s="19">
        <v>84</v>
      </c>
      <c r="AE105" s="30">
        <v>8</v>
      </c>
      <c r="AF105" s="16">
        <v>0</v>
      </c>
      <c r="AG105" s="15">
        <v>1007</v>
      </c>
      <c r="AH105" s="108">
        <v>917</v>
      </c>
    </row>
    <row r="106" spans="1:34" s="21" customFormat="1" ht="15" customHeight="1" x14ac:dyDescent="0.35">
      <c r="A106" s="107">
        <v>3073</v>
      </c>
      <c r="B106" s="22" t="s">
        <v>90</v>
      </c>
      <c r="C106" s="132" t="s">
        <v>79</v>
      </c>
      <c r="D106" s="125">
        <v>25000</v>
      </c>
      <c r="E106" s="23"/>
      <c r="F106" s="23"/>
      <c r="G106" s="23"/>
      <c r="H106" s="23"/>
      <c r="I106" s="23"/>
      <c r="J106" s="23">
        <v>4600</v>
      </c>
      <c r="K106" s="23">
        <v>600</v>
      </c>
      <c r="L106" s="23"/>
      <c r="M106" s="23"/>
      <c r="N106" s="23"/>
      <c r="O106" s="23">
        <v>0</v>
      </c>
      <c r="P106" s="23">
        <v>0</v>
      </c>
      <c r="Q106" s="23">
        <v>1</v>
      </c>
      <c r="R106" s="23">
        <v>6073</v>
      </c>
      <c r="S106" s="24">
        <v>867</v>
      </c>
      <c r="T106" s="25">
        <v>6290</v>
      </c>
      <c r="U106" s="14">
        <v>3622</v>
      </c>
      <c r="V106" s="15">
        <v>6566</v>
      </c>
      <c r="W106" s="15">
        <v>6781</v>
      </c>
      <c r="X106" s="16">
        <v>8422</v>
      </c>
      <c r="Y106" s="17">
        <v>2766</v>
      </c>
      <c r="Z106" s="18">
        <v>7</v>
      </c>
      <c r="AA106" s="15">
        <v>319</v>
      </c>
      <c r="AB106" s="19">
        <v>431</v>
      </c>
      <c r="AC106" s="20">
        <v>65</v>
      </c>
      <c r="AD106" s="19">
        <v>0</v>
      </c>
      <c r="AE106" s="15">
        <v>6</v>
      </c>
      <c r="AF106" s="16">
        <v>0</v>
      </c>
      <c r="AG106" s="15">
        <v>3479</v>
      </c>
      <c r="AH106" s="108">
        <v>1</v>
      </c>
    </row>
    <row r="107" spans="1:34" s="21" customFormat="1" ht="15" customHeight="1" x14ac:dyDescent="0.35">
      <c r="A107" s="107">
        <v>3222</v>
      </c>
      <c r="B107" s="22" t="s">
        <v>319</v>
      </c>
      <c r="C107" s="132" t="s">
        <v>79</v>
      </c>
      <c r="D107" s="125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4"/>
      <c r="T107" s="25"/>
      <c r="U107" s="14"/>
      <c r="V107" s="15"/>
      <c r="W107" s="15">
        <v>522</v>
      </c>
      <c r="X107" s="16"/>
      <c r="Y107" s="17">
        <v>0</v>
      </c>
      <c r="Z107" s="18"/>
      <c r="AA107" s="15"/>
      <c r="AB107" s="19"/>
      <c r="AC107" s="20"/>
      <c r="AD107" s="19"/>
      <c r="AE107" s="15"/>
      <c r="AF107" s="16"/>
      <c r="AG107" s="15">
        <v>4</v>
      </c>
      <c r="AH107" s="108"/>
    </row>
    <row r="108" spans="1:34" s="21" customFormat="1" ht="15" customHeight="1" x14ac:dyDescent="0.35">
      <c r="A108" s="107">
        <v>3052</v>
      </c>
      <c r="B108" s="22" t="s">
        <v>373</v>
      </c>
      <c r="C108" s="132" t="s">
        <v>79</v>
      </c>
      <c r="D108" s="125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4"/>
      <c r="T108" s="25"/>
      <c r="U108" s="14"/>
      <c r="V108" s="15"/>
      <c r="W108" s="15"/>
      <c r="X108" s="16"/>
      <c r="Y108" s="17"/>
      <c r="Z108" s="18"/>
      <c r="AA108" s="15"/>
      <c r="AB108" s="19"/>
      <c r="AC108" s="20"/>
      <c r="AD108" s="19"/>
      <c r="AE108" s="15"/>
      <c r="AF108" s="16"/>
      <c r="AG108" s="15">
        <v>4945</v>
      </c>
      <c r="AH108" s="108">
        <v>2300</v>
      </c>
    </row>
    <row r="109" spans="1:34" s="21" customFormat="1" ht="15" customHeight="1" x14ac:dyDescent="0.35">
      <c r="A109" s="107">
        <v>3093</v>
      </c>
      <c r="B109" s="22" t="s">
        <v>91</v>
      </c>
      <c r="C109" s="132" t="s">
        <v>79</v>
      </c>
      <c r="D109" s="125"/>
      <c r="E109" s="23"/>
      <c r="F109" s="23"/>
      <c r="G109" s="23">
        <v>3000</v>
      </c>
      <c r="H109" s="23">
        <v>650</v>
      </c>
      <c r="I109" s="23">
        <v>150</v>
      </c>
      <c r="J109" s="23">
        <v>860</v>
      </c>
      <c r="K109" s="23">
        <v>700</v>
      </c>
      <c r="L109" s="23">
        <v>900</v>
      </c>
      <c r="M109" s="23">
        <v>565</v>
      </c>
      <c r="N109" s="23">
        <v>120</v>
      </c>
      <c r="O109" s="23">
        <v>140</v>
      </c>
      <c r="P109" s="23">
        <v>404</v>
      </c>
      <c r="Q109" s="23">
        <v>290</v>
      </c>
      <c r="R109" s="23">
        <v>1181</v>
      </c>
      <c r="S109" s="24">
        <v>104</v>
      </c>
      <c r="T109" s="25">
        <v>23</v>
      </c>
      <c r="U109" s="14">
        <v>85</v>
      </c>
      <c r="V109" s="15">
        <v>180</v>
      </c>
      <c r="W109" s="15">
        <v>0</v>
      </c>
      <c r="X109" s="16"/>
      <c r="Y109" s="17">
        <v>18</v>
      </c>
      <c r="Z109" s="18">
        <v>0</v>
      </c>
      <c r="AA109" s="15">
        <v>0</v>
      </c>
      <c r="AB109" s="19"/>
      <c r="AC109" s="20">
        <v>1</v>
      </c>
      <c r="AD109" s="19">
        <v>0</v>
      </c>
      <c r="AE109" s="15">
        <v>1</v>
      </c>
      <c r="AF109" s="16">
        <v>0</v>
      </c>
      <c r="AG109" s="15">
        <v>1</v>
      </c>
      <c r="AH109" s="108">
        <v>0</v>
      </c>
    </row>
    <row r="110" spans="1:34" s="21" customFormat="1" ht="15" customHeight="1" x14ac:dyDescent="0.35">
      <c r="A110" s="107">
        <v>3062</v>
      </c>
      <c r="B110" s="22" t="s">
        <v>374</v>
      </c>
      <c r="C110" s="132" t="s">
        <v>79</v>
      </c>
      <c r="D110" s="125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4"/>
      <c r="T110" s="25"/>
      <c r="U110" s="14"/>
      <c r="V110" s="15"/>
      <c r="W110" s="15"/>
      <c r="X110" s="16"/>
      <c r="Y110" s="17"/>
      <c r="Z110" s="18"/>
      <c r="AA110" s="15"/>
      <c r="AB110" s="19"/>
      <c r="AC110" s="20"/>
      <c r="AD110" s="19"/>
      <c r="AE110" s="15"/>
      <c r="AF110" s="16"/>
      <c r="AG110" s="15">
        <v>1</v>
      </c>
      <c r="AH110" s="108">
        <v>0</v>
      </c>
    </row>
    <row r="111" spans="1:34" s="21" customFormat="1" ht="15" customHeight="1" x14ac:dyDescent="0.35">
      <c r="A111" s="107">
        <v>3049</v>
      </c>
      <c r="B111" s="22" t="s">
        <v>92</v>
      </c>
      <c r="C111" s="132" t="s">
        <v>79</v>
      </c>
      <c r="D111" s="125">
        <v>35000</v>
      </c>
      <c r="E111" s="23">
        <v>7000</v>
      </c>
      <c r="F111" s="23">
        <v>2500</v>
      </c>
      <c r="G111" s="23">
        <v>7600</v>
      </c>
      <c r="H111" s="23">
        <v>25</v>
      </c>
      <c r="I111" s="23">
        <v>0</v>
      </c>
      <c r="J111" s="23">
        <v>0</v>
      </c>
      <c r="K111" s="23">
        <v>20</v>
      </c>
      <c r="L111" s="23">
        <v>100</v>
      </c>
      <c r="M111" s="23">
        <v>30</v>
      </c>
      <c r="N111" s="23">
        <v>8</v>
      </c>
      <c r="O111" s="23">
        <v>10</v>
      </c>
      <c r="P111" s="23">
        <v>15</v>
      </c>
      <c r="Q111" s="23">
        <v>1</v>
      </c>
      <c r="R111" s="23">
        <v>13</v>
      </c>
      <c r="S111" s="24"/>
      <c r="T111" s="25">
        <v>0</v>
      </c>
      <c r="U111" s="14">
        <v>0</v>
      </c>
      <c r="V111" s="15">
        <v>0</v>
      </c>
      <c r="W111" s="15">
        <v>0</v>
      </c>
      <c r="X111" s="16"/>
      <c r="Y111" s="17">
        <v>0</v>
      </c>
      <c r="Z111" s="18"/>
      <c r="AA111" s="15">
        <v>333</v>
      </c>
      <c r="AB111" s="19">
        <v>0</v>
      </c>
      <c r="AC111" s="20">
        <v>0</v>
      </c>
      <c r="AD111" s="19">
        <v>0</v>
      </c>
      <c r="AE111" s="15">
        <v>6</v>
      </c>
      <c r="AF111" s="16">
        <v>2</v>
      </c>
      <c r="AG111" s="15"/>
      <c r="AH111" s="108"/>
    </row>
    <row r="112" spans="1:34" s="21" customFormat="1" ht="15" customHeight="1" x14ac:dyDescent="0.35">
      <c r="A112" s="107">
        <v>3066</v>
      </c>
      <c r="B112" s="22" t="s">
        <v>93</v>
      </c>
      <c r="C112" s="132" t="s">
        <v>79</v>
      </c>
      <c r="D112" s="125"/>
      <c r="E112" s="23"/>
      <c r="F112" s="23"/>
      <c r="G112" s="23"/>
      <c r="H112" s="23"/>
      <c r="I112" s="23"/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/>
      <c r="P112" s="23">
        <v>0</v>
      </c>
      <c r="Q112" s="23">
        <v>0</v>
      </c>
      <c r="R112" s="23">
        <v>3</v>
      </c>
      <c r="S112" s="24"/>
      <c r="T112" s="25">
        <v>0</v>
      </c>
      <c r="U112" s="14"/>
      <c r="V112" s="15">
        <v>0</v>
      </c>
      <c r="W112" s="15">
        <v>0</v>
      </c>
      <c r="X112" s="16"/>
      <c r="Y112" s="17">
        <v>0</v>
      </c>
      <c r="Z112" s="18"/>
      <c r="AA112" s="15"/>
      <c r="AB112" s="19">
        <v>3</v>
      </c>
      <c r="AC112" s="20"/>
      <c r="AD112" s="19"/>
      <c r="AE112" s="15"/>
      <c r="AF112" s="16"/>
      <c r="AG112" s="15"/>
      <c r="AH112" s="108"/>
    </row>
    <row r="113" spans="1:34" s="21" customFormat="1" ht="15" customHeight="1" x14ac:dyDescent="0.35">
      <c r="A113" s="107">
        <v>3077</v>
      </c>
      <c r="B113" s="22" t="s">
        <v>94</v>
      </c>
      <c r="C113" s="132" t="s">
        <v>79</v>
      </c>
      <c r="D113" s="125"/>
      <c r="E113" s="23"/>
      <c r="F113" s="23">
        <v>50</v>
      </c>
      <c r="G113" s="23">
        <v>1500</v>
      </c>
      <c r="H113" s="23">
        <v>5000</v>
      </c>
      <c r="I113" s="23">
        <v>10</v>
      </c>
      <c r="J113" s="23">
        <v>0</v>
      </c>
      <c r="K113" s="23">
        <v>0</v>
      </c>
      <c r="L113" s="23">
        <v>2</v>
      </c>
      <c r="M113" s="23">
        <v>0</v>
      </c>
      <c r="N113" s="23">
        <v>5</v>
      </c>
      <c r="O113" s="23">
        <v>5</v>
      </c>
      <c r="P113" s="23">
        <v>0</v>
      </c>
      <c r="Q113" s="23">
        <v>1</v>
      </c>
      <c r="R113" s="23">
        <v>9</v>
      </c>
      <c r="S113" s="24"/>
      <c r="T113" s="25">
        <v>0</v>
      </c>
      <c r="U113" s="14">
        <v>0</v>
      </c>
      <c r="V113" s="15">
        <v>10</v>
      </c>
      <c r="W113" s="15">
        <v>0</v>
      </c>
      <c r="X113" s="16"/>
      <c r="Y113" s="17">
        <v>0</v>
      </c>
      <c r="Z113" s="18"/>
      <c r="AA113" s="15"/>
      <c r="AB113" s="19"/>
      <c r="AC113" s="20">
        <v>5</v>
      </c>
      <c r="AD113" s="19"/>
      <c r="AE113" s="15">
        <v>2</v>
      </c>
      <c r="AF113" s="16">
        <v>3</v>
      </c>
      <c r="AG113" s="15">
        <v>0</v>
      </c>
      <c r="AH113" s="108">
        <v>3</v>
      </c>
    </row>
    <row r="114" spans="1:34" s="21" customFormat="1" ht="15" customHeight="1" x14ac:dyDescent="0.35">
      <c r="A114" s="107">
        <v>3076</v>
      </c>
      <c r="B114" s="22" t="s">
        <v>95</v>
      </c>
      <c r="C114" s="132" t="s">
        <v>79</v>
      </c>
      <c r="D114" s="125"/>
      <c r="E114" s="23"/>
      <c r="F114" s="23"/>
      <c r="G114" s="23">
        <v>25</v>
      </c>
      <c r="H114" s="23">
        <v>3</v>
      </c>
      <c r="I114" s="23">
        <v>1</v>
      </c>
      <c r="J114" s="23">
        <v>1</v>
      </c>
      <c r="K114" s="23">
        <v>2</v>
      </c>
      <c r="L114" s="23">
        <v>0</v>
      </c>
      <c r="M114" s="23">
        <v>0</v>
      </c>
      <c r="N114" s="23">
        <v>2</v>
      </c>
      <c r="O114" s="23"/>
      <c r="P114" s="23">
        <v>2</v>
      </c>
      <c r="Q114" s="23">
        <v>20</v>
      </c>
      <c r="R114" s="23">
        <v>12</v>
      </c>
      <c r="S114" s="24"/>
      <c r="T114" s="25">
        <v>6</v>
      </c>
      <c r="U114" s="14">
        <v>0</v>
      </c>
      <c r="V114" s="15">
        <v>60</v>
      </c>
      <c r="W114" s="15">
        <v>0</v>
      </c>
      <c r="X114" s="16"/>
      <c r="Y114" s="17">
        <v>0</v>
      </c>
      <c r="Z114" s="18">
        <v>65</v>
      </c>
      <c r="AA114" s="15">
        <v>0</v>
      </c>
      <c r="AB114" s="19">
        <v>100</v>
      </c>
      <c r="AC114" s="20">
        <v>0</v>
      </c>
      <c r="AD114" s="19">
        <v>0</v>
      </c>
      <c r="AE114" s="15">
        <v>0</v>
      </c>
      <c r="AF114" s="16">
        <v>0</v>
      </c>
      <c r="AG114" s="15">
        <v>3188</v>
      </c>
      <c r="AH114" s="108">
        <v>2609</v>
      </c>
    </row>
    <row r="115" spans="1:34" s="21" customFormat="1" ht="15" customHeight="1" x14ac:dyDescent="0.35">
      <c r="A115" s="107">
        <v>3053</v>
      </c>
      <c r="B115" s="22" t="s">
        <v>96</v>
      </c>
      <c r="C115" s="132" t="s">
        <v>79</v>
      </c>
      <c r="D115" s="125">
        <v>3000</v>
      </c>
      <c r="E115" s="23">
        <v>4000</v>
      </c>
      <c r="F115" s="23">
        <v>1500</v>
      </c>
      <c r="G115" s="23">
        <v>3000</v>
      </c>
      <c r="H115" s="23">
        <v>2000</v>
      </c>
      <c r="I115" s="23">
        <v>150</v>
      </c>
      <c r="J115" s="23">
        <v>1160</v>
      </c>
      <c r="K115" s="23">
        <v>280</v>
      </c>
      <c r="L115" s="23">
        <v>100</v>
      </c>
      <c r="M115" s="23">
        <v>1890</v>
      </c>
      <c r="N115" s="23">
        <v>400</v>
      </c>
      <c r="O115" s="23">
        <v>600</v>
      </c>
      <c r="P115" s="23">
        <v>246</v>
      </c>
      <c r="Q115" s="23">
        <v>63</v>
      </c>
      <c r="R115" s="23">
        <v>395</v>
      </c>
      <c r="S115" s="24">
        <v>13</v>
      </c>
      <c r="T115" s="25">
        <v>540</v>
      </c>
      <c r="U115" s="14">
        <v>0</v>
      </c>
      <c r="V115" s="15">
        <v>3</v>
      </c>
      <c r="W115" s="15">
        <v>2500</v>
      </c>
      <c r="X115" s="16">
        <v>4453</v>
      </c>
      <c r="Y115" s="17">
        <v>1930</v>
      </c>
      <c r="Z115" s="18"/>
      <c r="AA115" s="15">
        <v>94</v>
      </c>
      <c r="AB115" s="19">
        <v>253</v>
      </c>
      <c r="AC115" s="20">
        <v>321</v>
      </c>
      <c r="AD115" s="19">
        <v>310</v>
      </c>
      <c r="AE115" s="15">
        <v>0</v>
      </c>
      <c r="AF115" s="16"/>
      <c r="AG115" s="15">
        <v>1020</v>
      </c>
      <c r="AH115" s="108">
        <v>3936</v>
      </c>
    </row>
    <row r="116" spans="1:34" s="21" customFormat="1" ht="15" customHeight="1" x14ac:dyDescent="0.35">
      <c r="A116" s="107">
        <v>3056</v>
      </c>
      <c r="B116" s="22" t="s">
        <v>97</v>
      </c>
      <c r="C116" s="132" t="s">
        <v>79</v>
      </c>
      <c r="D116" s="125">
        <v>20000</v>
      </c>
      <c r="E116" s="23">
        <v>40000</v>
      </c>
      <c r="F116" s="23">
        <v>5300</v>
      </c>
      <c r="G116" s="23">
        <v>6000</v>
      </c>
      <c r="H116" s="23">
        <v>1500</v>
      </c>
      <c r="I116" s="23">
        <v>806</v>
      </c>
      <c r="J116" s="23">
        <v>3535</v>
      </c>
      <c r="K116" s="23">
        <v>750</v>
      </c>
      <c r="L116" s="23">
        <v>8300</v>
      </c>
      <c r="M116" s="23">
        <v>7242</v>
      </c>
      <c r="N116" s="23">
        <v>3880</v>
      </c>
      <c r="O116" s="23">
        <v>1375</v>
      </c>
      <c r="P116" s="23">
        <v>3720</v>
      </c>
      <c r="Q116" s="23">
        <v>7292</v>
      </c>
      <c r="R116" s="23">
        <v>9494</v>
      </c>
      <c r="S116" s="24">
        <v>10976</v>
      </c>
      <c r="T116" s="25">
        <v>16244</v>
      </c>
      <c r="U116" s="14">
        <v>15890</v>
      </c>
      <c r="V116" s="15">
        <v>13492</v>
      </c>
      <c r="W116" s="15">
        <v>12189</v>
      </c>
      <c r="X116" s="16">
        <v>13787</v>
      </c>
      <c r="Y116" s="17">
        <v>2587</v>
      </c>
      <c r="Z116" s="18"/>
      <c r="AA116" s="15">
        <v>537</v>
      </c>
      <c r="AB116" s="19">
        <v>613</v>
      </c>
      <c r="AC116" s="20">
        <v>26</v>
      </c>
      <c r="AD116" s="19">
        <v>482</v>
      </c>
      <c r="AE116" s="15">
        <v>3</v>
      </c>
      <c r="AF116" s="16">
        <v>0</v>
      </c>
      <c r="AG116" s="15">
        <v>8464</v>
      </c>
      <c r="AH116" s="108">
        <v>6135</v>
      </c>
    </row>
    <row r="117" spans="1:34" s="21" customFormat="1" ht="15" customHeight="1" x14ac:dyDescent="0.35">
      <c r="A117" s="107">
        <v>3055</v>
      </c>
      <c r="B117" s="22" t="s">
        <v>98</v>
      </c>
      <c r="C117" s="132" t="s">
        <v>79</v>
      </c>
      <c r="D117" s="125">
        <v>100</v>
      </c>
      <c r="E117" s="23">
        <v>0</v>
      </c>
      <c r="F117" s="23">
        <v>3100</v>
      </c>
      <c r="G117" s="23">
        <v>13000</v>
      </c>
      <c r="H117" s="23">
        <v>5000</v>
      </c>
      <c r="I117" s="23">
        <v>2000</v>
      </c>
      <c r="J117" s="23">
        <v>8105</v>
      </c>
      <c r="K117" s="23">
        <v>3750</v>
      </c>
      <c r="L117" s="23">
        <v>0</v>
      </c>
      <c r="M117" s="23">
        <v>800</v>
      </c>
      <c r="N117" s="23">
        <v>550</v>
      </c>
      <c r="O117" s="23">
        <v>335</v>
      </c>
      <c r="P117" s="23">
        <v>571</v>
      </c>
      <c r="Q117" s="23">
        <v>160</v>
      </c>
      <c r="R117" s="23">
        <v>21</v>
      </c>
      <c r="S117" s="24">
        <v>121</v>
      </c>
      <c r="T117" s="25">
        <v>165</v>
      </c>
      <c r="U117" s="14">
        <v>2298</v>
      </c>
      <c r="V117" s="15">
        <v>4441</v>
      </c>
      <c r="W117" s="15">
        <v>4792</v>
      </c>
      <c r="X117" s="16">
        <v>2</v>
      </c>
      <c r="Y117" s="17">
        <v>474</v>
      </c>
      <c r="Z117" s="18">
        <v>4</v>
      </c>
      <c r="AA117" s="15">
        <v>485</v>
      </c>
      <c r="AB117" s="19">
        <v>0</v>
      </c>
      <c r="AC117" s="20">
        <v>489</v>
      </c>
      <c r="AD117" s="19">
        <v>2</v>
      </c>
      <c r="AE117" s="15">
        <v>4</v>
      </c>
      <c r="AF117" s="16">
        <v>0</v>
      </c>
      <c r="AG117" s="15">
        <v>86</v>
      </c>
      <c r="AH117" s="108">
        <v>5</v>
      </c>
    </row>
    <row r="118" spans="1:34" s="21" customFormat="1" ht="15" customHeight="1" x14ac:dyDescent="0.35">
      <c r="A118" s="107">
        <v>3080</v>
      </c>
      <c r="B118" s="22" t="s">
        <v>99</v>
      </c>
      <c r="C118" s="132" t="s">
        <v>79</v>
      </c>
      <c r="D118" s="125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/>
      <c r="T118" s="25"/>
      <c r="U118" s="14">
        <v>0</v>
      </c>
      <c r="V118" s="15">
        <v>0</v>
      </c>
      <c r="W118" s="15">
        <v>0</v>
      </c>
      <c r="X118" s="16"/>
      <c r="Y118" s="17">
        <v>0</v>
      </c>
      <c r="Z118" s="18"/>
      <c r="AA118" s="15">
        <v>1</v>
      </c>
      <c r="AB118" s="19"/>
      <c r="AC118" s="20">
        <v>0</v>
      </c>
      <c r="AD118" s="19"/>
      <c r="AE118" s="15">
        <v>1</v>
      </c>
      <c r="AF118" s="16"/>
      <c r="AG118" s="15">
        <v>4</v>
      </c>
      <c r="AH118" s="108">
        <v>0</v>
      </c>
    </row>
    <row r="119" spans="1:34" s="21" customFormat="1" ht="15" customHeight="1" x14ac:dyDescent="0.35">
      <c r="A119" s="107">
        <v>3079</v>
      </c>
      <c r="B119" s="22" t="s">
        <v>357</v>
      </c>
      <c r="C119" s="132" t="s">
        <v>79</v>
      </c>
      <c r="D119" s="125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/>
      <c r="T119" s="25"/>
      <c r="U119" s="14"/>
      <c r="V119" s="15"/>
      <c r="W119" s="15"/>
      <c r="X119" s="16"/>
      <c r="Y119" s="17"/>
      <c r="Z119" s="18"/>
      <c r="AA119" s="15"/>
      <c r="AB119" s="19"/>
      <c r="AC119" s="20">
        <v>1</v>
      </c>
      <c r="AD119" s="19">
        <v>30</v>
      </c>
      <c r="AE119" s="15">
        <v>0</v>
      </c>
      <c r="AF119" s="16">
        <v>0</v>
      </c>
      <c r="AG119" s="15">
        <v>262</v>
      </c>
      <c r="AH119" s="108">
        <v>23</v>
      </c>
    </row>
    <row r="120" spans="1:34" s="21" customFormat="1" ht="15" customHeight="1" x14ac:dyDescent="0.35">
      <c r="A120" s="107">
        <v>3095</v>
      </c>
      <c r="B120" s="22" t="s">
        <v>100</v>
      </c>
      <c r="C120" s="132" t="s">
        <v>79</v>
      </c>
      <c r="D120" s="125"/>
      <c r="E120" s="23"/>
      <c r="F120" s="23"/>
      <c r="G120" s="23"/>
      <c r="H120" s="23"/>
      <c r="I120" s="23"/>
      <c r="J120" s="23">
        <v>300</v>
      </c>
      <c r="K120" s="23">
        <v>350</v>
      </c>
      <c r="L120" s="23">
        <v>100</v>
      </c>
      <c r="M120" s="23">
        <v>0</v>
      </c>
      <c r="N120" s="23">
        <v>0</v>
      </c>
      <c r="O120" s="23">
        <v>75</v>
      </c>
      <c r="P120" s="23">
        <v>0</v>
      </c>
      <c r="Q120" s="23">
        <v>12</v>
      </c>
      <c r="R120" s="23">
        <v>220</v>
      </c>
      <c r="S120" s="24"/>
      <c r="T120" s="25">
        <v>27</v>
      </c>
      <c r="U120" s="14"/>
      <c r="V120" s="15">
        <v>55</v>
      </c>
      <c r="W120" s="15">
        <v>0</v>
      </c>
      <c r="X120" s="16"/>
      <c r="Y120" s="17">
        <v>0</v>
      </c>
      <c r="Z120" s="18"/>
      <c r="AA120" s="15">
        <v>1</v>
      </c>
      <c r="AB120" s="19"/>
      <c r="AC120" s="20"/>
      <c r="AD120" s="19"/>
      <c r="AE120" s="15">
        <v>1</v>
      </c>
      <c r="AF120" s="16">
        <v>0</v>
      </c>
      <c r="AG120" s="15">
        <v>0</v>
      </c>
      <c r="AH120" s="108">
        <v>0</v>
      </c>
    </row>
    <row r="121" spans="1:34" s="21" customFormat="1" ht="15" customHeight="1" x14ac:dyDescent="0.35">
      <c r="A121" s="109">
        <v>3215</v>
      </c>
      <c r="B121" s="31" t="s">
        <v>101</v>
      </c>
      <c r="C121" s="132" t="s">
        <v>79</v>
      </c>
      <c r="D121" s="125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/>
      <c r="T121" s="25"/>
      <c r="U121" s="14">
        <v>32</v>
      </c>
      <c r="V121" s="15">
        <v>12</v>
      </c>
      <c r="W121" s="15">
        <v>365</v>
      </c>
      <c r="X121" s="16"/>
      <c r="Y121" s="17">
        <v>5</v>
      </c>
      <c r="Z121" s="18"/>
      <c r="AA121" s="15">
        <v>8</v>
      </c>
      <c r="AB121" s="19">
        <v>7</v>
      </c>
      <c r="AC121" s="20">
        <v>0</v>
      </c>
      <c r="AD121" s="19"/>
      <c r="AE121" s="15">
        <v>1</v>
      </c>
      <c r="AF121" s="16">
        <v>0</v>
      </c>
      <c r="AG121" s="15">
        <v>0</v>
      </c>
      <c r="AH121" s="108">
        <v>0</v>
      </c>
    </row>
    <row r="122" spans="1:34" s="21" customFormat="1" ht="15" customHeight="1" x14ac:dyDescent="0.35">
      <c r="A122" s="107">
        <v>3096</v>
      </c>
      <c r="B122" s="22" t="s">
        <v>102</v>
      </c>
      <c r="C122" s="132" t="s">
        <v>79</v>
      </c>
      <c r="D122" s="125"/>
      <c r="E122" s="23"/>
      <c r="F122" s="23"/>
      <c r="G122" s="23"/>
      <c r="H122" s="23"/>
      <c r="I122" s="23"/>
      <c r="J122" s="23">
        <v>160</v>
      </c>
      <c r="K122" s="23">
        <v>0</v>
      </c>
      <c r="L122" s="23"/>
      <c r="M122" s="23"/>
      <c r="N122" s="23"/>
      <c r="O122" s="23"/>
      <c r="P122" s="23"/>
      <c r="Q122" s="23"/>
      <c r="R122" s="23"/>
      <c r="S122" s="24"/>
      <c r="T122" s="25"/>
      <c r="U122" s="14"/>
      <c r="V122" s="15"/>
      <c r="W122" s="15"/>
      <c r="X122" s="16"/>
      <c r="Y122" s="17"/>
      <c r="Z122" s="18"/>
      <c r="AA122" s="15"/>
      <c r="AB122" s="19"/>
      <c r="AC122" s="20"/>
      <c r="AD122" s="19"/>
      <c r="AE122" s="15"/>
      <c r="AF122" s="16"/>
      <c r="AG122" s="15"/>
      <c r="AH122" s="108"/>
    </row>
    <row r="123" spans="1:34" s="21" customFormat="1" ht="15" customHeight="1" x14ac:dyDescent="0.35">
      <c r="A123" s="107">
        <v>3043</v>
      </c>
      <c r="B123" s="22" t="s">
        <v>103</v>
      </c>
      <c r="C123" s="132" t="s">
        <v>79</v>
      </c>
      <c r="D123" s="125">
        <v>15000</v>
      </c>
      <c r="E123" s="23">
        <v>4100</v>
      </c>
      <c r="F123" s="23">
        <v>1500</v>
      </c>
      <c r="G123" s="23">
        <v>100</v>
      </c>
      <c r="H123" s="23">
        <v>2000</v>
      </c>
      <c r="I123" s="23">
        <v>380</v>
      </c>
      <c r="J123" s="23">
        <v>3000</v>
      </c>
      <c r="K123" s="23">
        <v>3000</v>
      </c>
      <c r="L123" s="23">
        <v>2000</v>
      </c>
      <c r="M123" s="23">
        <v>2000</v>
      </c>
      <c r="N123" s="23">
        <v>500</v>
      </c>
      <c r="O123" s="23">
        <v>880</v>
      </c>
      <c r="P123" s="23">
        <v>720</v>
      </c>
      <c r="Q123" s="23">
        <v>3689</v>
      </c>
      <c r="R123" s="23">
        <v>3275</v>
      </c>
      <c r="S123" s="24">
        <v>2342</v>
      </c>
      <c r="T123" s="25">
        <v>4966</v>
      </c>
      <c r="U123" s="14">
        <v>7333</v>
      </c>
      <c r="V123" s="15">
        <v>9292</v>
      </c>
      <c r="W123" s="15">
        <v>5142</v>
      </c>
      <c r="X123" s="16"/>
      <c r="Y123" s="17">
        <v>4268</v>
      </c>
      <c r="Z123" s="18"/>
      <c r="AA123" s="15">
        <v>90</v>
      </c>
      <c r="AB123" s="19"/>
      <c r="AC123" s="20"/>
      <c r="AD123" s="19"/>
      <c r="AE123" s="15">
        <v>20</v>
      </c>
      <c r="AF123" s="16"/>
      <c r="AG123" s="15">
        <v>9288</v>
      </c>
      <c r="AH123" s="108">
        <v>6457</v>
      </c>
    </row>
    <row r="124" spans="1:34" s="21" customFormat="1" ht="15" customHeight="1" x14ac:dyDescent="0.35">
      <c r="A124" s="107">
        <v>3068</v>
      </c>
      <c r="B124" s="22" t="s">
        <v>360</v>
      </c>
      <c r="C124" s="132" t="s">
        <v>79</v>
      </c>
      <c r="D124" s="12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/>
      <c r="T124" s="25"/>
      <c r="U124" s="14"/>
      <c r="V124" s="15"/>
      <c r="W124" s="15"/>
      <c r="X124" s="16"/>
      <c r="Y124" s="17"/>
      <c r="Z124" s="18"/>
      <c r="AA124" s="15"/>
      <c r="AB124" s="19"/>
      <c r="AC124" s="20">
        <v>38</v>
      </c>
      <c r="AD124" s="19">
        <v>16</v>
      </c>
      <c r="AE124" s="15">
        <v>18</v>
      </c>
      <c r="AF124" s="16">
        <v>3</v>
      </c>
      <c r="AG124" s="15">
        <v>46</v>
      </c>
      <c r="AH124" s="108">
        <v>42</v>
      </c>
    </row>
    <row r="125" spans="1:34" s="21" customFormat="1" ht="15" customHeight="1" x14ac:dyDescent="0.35">
      <c r="A125" s="107">
        <v>3065</v>
      </c>
      <c r="B125" s="22" t="s">
        <v>104</v>
      </c>
      <c r="C125" s="132" t="s">
        <v>79</v>
      </c>
      <c r="D125" s="125"/>
      <c r="E125" s="23"/>
      <c r="F125" s="23"/>
      <c r="G125" s="23"/>
      <c r="H125" s="23">
        <v>450</v>
      </c>
      <c r="I125" s="23">
        <v>0</v>
      </c>
      <c r="J125" s="23">
        <v>470</v>
      </c>
      <c r="K125" s="23">
        <v>5503</v>
      </c>
      <c r="L125" s="23">
        <v>1800</v>
      </c>
      <c r="M125" s="23">
        <v>1900</v>
      </c>
      <c r="N125" s="23">
        <v>455</v>
      </c>
      <c r="O125" s="23">
        <v>175</v>
      </c>
      <c r="P125" s="23">
        <v>296</v>
      </c>
      <c r="Q125" s="23">
        <v>2944</v>
      </c>
      <c r="R125" s="23">
        <v>199</v>
      </c>
      <c r="S125" s="24">
        <v>179</v>
      </c>
      <c r="T125" s="25">
        <v>35</v>
      </c>
      <c r="U125" s="14">
        <v>0</v>
      </c>
      <c r="V125" s="15">
        <v>1</v>
      </c>
      <c r="W125" s="15">
        <v>0</v>
      </c>
      <c r="X125" s="16"/>
      <c r="Y125" s="17">
        <v>0</v>
      </c>
      <c r="Z125" s="18"/>
      <c r="AA125" s="15"/>
      <c r="AB125" s="19">
        <v>1</v>
      </c>
      <c r="AC125" s="20">
        <v>0</v>
      </c>
      <c r="AD125" s="19">
        <v>0</v>
      </c>
      <c r="AE125" s="15">
        <v>33</v>
      </c>
      <c r="AF125" s="16">
        <v>7</v>
      </c>
      <c r="AG125" s="15">
        <v>15</v>
      </c>
      <c r="AH125" s="108">
        <v>13</v>
      </c>
    </row>
    <row r="126" spans="1:34" s="21" customFormat="1" ht="15" customHeight="1" x14ac:dyDescent="0.35">
      <c r="A126" s="107">
        <v>3060</v>
      </c>
      <c r="B126" s="22" t="s">
        <v>105</v>
      </c>
      <c r="C126" s="132" t="s">
        <v>79</v>
      </c>
      <c r="D126" s="125">
        <v>100000</v>
      </c>
      <c r="E126" s="23">
        <v>115100</v>
      </c>
      <c r="F126" s="23">
        <v>60000</v>
      </c>
      <c r="G126" s="23">
        <v>26100</v>
      </c>
      <c r="H126" s="23">
        <v>33000</v>
      </c>
      <c r="I126" s="23">
        <v>30160</v>
      </c>
      <c r="J126" s="23">
        <v>38438</v>
      </c>
      <c r="K126" s="23">
        <v>25575</v>
      </c>
      <c r="L126" s="23">
        <v>24840</v>
      </c>
      <c r="M126" s="23">
        <v>22050</v>
      </c>
      <c r="N126" s="23">
        <v>16900</v>
      </c>
      <c r="O126" s="23">
        <v>23050</v>
      </c>
      <c r="P126" s="23">
        <v>17200</v>
      </c>
      <c r="Q126" s="23">
        <v>21286</v>
      </c>
      <c r="R126" s="23">
        <v>18000</v>
      </c>
      <c r="S126" s="24">
        <v>28086</v>
      </c>
      <c r="T126" s="25">
        <v>30293</v>
      </c>
      <c r="U126" s="14">
        <v>29804</v>
      </c>
      <c r="V126" s="15">
        <v>28073</v>
      </c>
      <c r="W126" s="15">
        <v>19755</v>
      </c>
      <c r="X126" s="16">
        <v>13303</v>
      </c>
      <c r="Y126" s="17">
        <v>12284</v>
      </c>
      <c r="Z126" s="18">
        <v>12005</v>
      </c>
      <c r="AA126" s="15">
        <v>3082</v>
      </c>
      <c r="AB126" s="19">
        <v>3089</v>
      </c>
      <c r="AC126" s="20">
        <v>6735</v>
      </c>
      <c r="AD126" s="19">
        <v>3625</v>
      </c>
      <c r="AE126" s="15">
        <v>199</v>
      </c>
      <c r="AF126" s="16">
        <v>36</v>
      </c>
      <c r="AG126" s="15">
        <v>20871</v>
      </c>
      <c r="AH126" s="108">
        <v>16965</v>
      </c>
    </row>
    <row r="127" spans="1:34" s="21" customFormat="1" ht="15" customHeight="1" x14ac:dyDescent="0.35">
      <c r="A127" s="107">
        <v>3098</v>
      </c>
      <c r="B127" s="22" t="s">
        <v>106</v>
      </c>
      <c r="C127" s="132" t="s">
        <v>79</v>
      </c>
      <c r="D127" s="125"/>
      <c r="E127" s="23"/>
      <c r="F127" s="23"/>
      <c r="G127" s="23"/>
      <c r="H127" s="23">
        <v>40</v>
      </c>
      <c r="I127" s="23">
        <v>184</v>
      </c>
      <c r="J127" s="23">
        <v>50</v>
      </c>
      <c r="K127" s="23">
        <v>210</v>
      </c>
      <c r="L127" s="23">
        <v>20</v>
      </c>
      <c r="M127" s="23">
        <v>150</v>
      </c>
      <c r="N127" s="23">
        <v>38</v>
      </c>
      <c r="O127" s="23">
        <v>26</v>
      </c>
      <c r="P127" s="23">
        <v>0</v>
      </c>
      <c r="Q127" s="23">
        <v>162</v>
      </c>
      <c r="R127" s="23">
        <v>20</v>
      </c>
      <c r="S127" s="24">
        <v>238</v>
      </c>
      <c r="T127" s="25">
        <v>0</v>
      </c>
      <c r="U127" s="14">
        <v>87</v>
      </c>
      <c r="V127" s="15">
        <v>212</v>
      </c>
      <c r="W127" s="15">
        <v>8</v>
      </c>
      <c r="X127" s="16"/>
      <c r="Y127" s="17">
        <v>175</v>
      </c>
      <c r="Z127" s="18"/>
      <c r="AA127" s="15">
        <v>51</v>
      </c>
      <c r="AB127" s="19">
        <v>1</v>
      </c>
      <c r="AC127" s="20">
        <v>0</v>
      </c>
      <c r="AD127" s="19"/>
      <c r="AE127" s="15">
        <v>0</v>
      </c>
      <c r="AF127" s="16">
        <v>0</v>
      </c>
      <c r="AG127" s="15">
        <v>10</v>
      </c>
      <c r="AH127" s="108">
        <v>2</v>
      </c>
    </row>
    <row r="128" spans="1:34" s="21" customFormat="1" ht="15" customHeight="1" x14ac:dyDescent="0.35">
      <c r="A128" s="107">
        <v>3082</v>
      </c>
      <c r="B128" s="22" t="s">
        <v>379</v>
      </c>
      <c r="C128" s="132" t="s">
        <v>79</v>
      </c>
      <c r="D128" s="125">
        <v>75</v>
      </c>
      <c r="E128" s="23">
        <v>9850</v>
      </c>
      <c r="F128" s="23">
        <v>8000</v>
      </c>
      <c r="G128" s="23">
        <v>7500</v>
      </c>
      <c r="H128" s="23">
        <v>4400</v>
      </c>
      <c r="I128" s="23">
        <v>10811</v>
      </c>
      <c r="J128" s="23">
        <v>7406</v>
      </c>
      <c r="K128" s="23">
        <v>2725</v>
      </c>
      <c r="L128" s="23">
        <v>700</v>
      </c>
      <c r="M128" s="23">
        <v>2600</v>
      </c>
      <c r="N128" s="23">
        <v>1500</v>
      </c>
      <c r="O128" s="23">
        <v>2470</v>
      </c>
      <c r="P128" s="23">
        <v>1420</v>
      </c>
      <c r="Q128" s="23">
        <v>2656</v>
      </c>
      <c r="R128" s="23">
        <v>4708</v>
      </c>
      <c r="S128" s="24">
        <v>3198</v>
      </c>
      <c r="T128" s="25">
        <v>6366</v>
      </c>
      <c r="U128" s="14">
        <v>5612</v>
      </c>
      <c r="V128" s="15">
        <v>7709</v>
      </c>
      <c r="W128" s="15">
        <v>6783</v>
      </c>
      <c r="X128" s="16">
        <v>4113</v>
      </c>
      <c r="Y128" s="17">
        <v>2583</v>
      </c>
      <c r="Z128" s="18">
        <v>1412</v>
      </c>
      <c r="AA128" s="15">
        <v>752</v>
      </c>
      <c r="AB128" s="19">
        <v>865</v>
      </c>
      <c r="AC128" s="20">
        <v>1775</v>
      </c>
      <c r="AD128" s="19">
        <v>1470</v>
      </c>
      <c r="AE128" s="15">
        <v>88</v>
      </c>
      <c r="AF128" s="16">
        <v>103</v>
      </c>
      <c r="AG128" s="15">
        <v>4729</v>
      </c>
      <c r="AH128" s="108">
        <v>4320</v>
      </c>
    </row>
    <row r="129" spans="1:34" s="21" customFormat="1" ht="15" customHeight="1" x14ac:dyDescent="0.35">
      <c r="A129" s="107">
        <v>3061</v>
      </c>
      <c r="B129" s="22" t="s">
        <v>378</v>
      </c>
      <c r="C129" s="132" t="s">
        <v>79</v>
      </c>
      <c r="D129" s="125">
        <v>700</v>
      </c>
      <c r="E129" s="23">
        <v>0</v>
      </c>
      <c r="F129" s="23">
        <v>0</v>
      </c>
      <c r="G129" s="23">
        <v>4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/>
      <c r="N129" s="23">
        <v>0</v>
      </c>
      <c r="O129" s="23">
        <v>0</v>
      </c>
      <c r="P129" s="23"/>
      <c r="Q129" s="23"/>
      <c r="R129" s="23"/>
      <c r="S129" s="24"/>
      <c r="T129" s="25">
        <v>0</v>
      </c>
      <c r="U129" s="14"/>
      <c r="V129" s="15"/>
      <c r="W129" s="15">
        <v>0</v>
      </c>
      <c r="X129" s="16"/>
      <c r="Y129" s="17">
        <v>0</v>
      </c>
      <c r="Z129" s="18"/>
      <c r="AA129" s="15"/>
      <c r="AB129" s="19"/>
      <c r="AC129" s="20"/>
      <c r="AD129" s="19"/>
      <c r="AE129" s="15"/>
      <c r="AF129" s="16"/>
      <c r="AG129" s="15"/>
      <c r="AH129" s="108"/>
    </row>
    <row r="130" spans="1:34" s="21" customFormat="1" ht="15" customHeight="1" x14ac:dyDescent="0.35">
      <c r="A130" s="107">
        <v>3256</v>
      </c>
      <c r="B130" s="22" t="s">
        <v>375</v>
      </c>
      <c r="C130" s="132" t="s">
        <v>79</v>
      </c>
      <c r="D130" s="12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/>
      <c r="T130" s="25"/>
      <c r="U130" s="14"/>
      <c r="V130" s="15"/>
      <c r="W130" s="15"/>
      <c r="X130" s="16"/>
      <c r="Y130" s="17"/>
      <c r="Z130" s="18"/>
      <c r="AA130" s="15"/>
      <c r="AB130" s="19"/>
      <c r="AC130" s="20"/>
      <c r="AD130" s="19"/>
      <c r="AE130" s="15"/>
      <c r="AF130" s="16"/>
      <c r="AG130" s="15">
        <v>26</v>
      </c>
      <c r="AH130" s="108"/>
    </row>
    <row r="131" spans="1:34" s="21" customFormat="1" ht="15" customHeight="1" x14ac:dyDescent="0.35">
      <c r="A131" s="107">
        <v>3257</v>
      </c>
      <c r="B131" s="22" t="s">
        <v>376</v>
      </c>
      <c r="C131" s="132" t="s">
        <v>79</v>
      </c>
      <c r="D131" s="12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/>
      <c r="T131" s="25"/>
      <c r="U131" s="14"/>
      <c r="V131" s="15"/>
      <c r="W131" s="15"/>
      <c r="X131" s="16"/>
      <c r="Y131" s="17"/>
      <c r="Z131" s="18"/>
      <c r="AA131" s="15"/>
      <c r="AB131" s="19"/>
      <c r="AC131" s="20"/>
      <c r="AD131" s="19"/>
      <c r="AE131" s="15"/>
      <c r="AF131" s="16"/>
      <c r="AG131" s="15">
        <v>60</v>
      </c>
      <c r="AH131" s="108">
        <v>0</v>
      </c>
    </row>
    <row r="132" spans="1:34" s="21" customFormat="1" ht="15" customHeight="1" x14ac:dyDescent="0.35">
      <c r="A132" s="107">
        <v>3258</v>
      </c>
      <c r="B132" s="22" t="s">
        <v>377</v>
      </c>
      <c r="C132" s="132" t="s">
        <v>79</v>
      </c>
      <c r="D132" s="12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/>
      <c r="T132" s="25"/>
      <c r="U132" s="14"/>
      <c r="V132" s="15"/>
      <c r="W132" s="15"/>
      <c r="X132" s="16"/>
      <c r="Y132" s="17"/>
      <c r="Z132" s="18"/>
      <c r="AA132" s="15"/>
      <c r="AB132" s="19"/>
      <c r="AC132" s="20"/>
      <c r="AD132" s="19"/>
      <c r="AE132" s="15"/>
      <c r="AF132" s="16"/>
      <c r="AG132" s="15">
        <v>5978</v>
      </c>
      <c r="AH132" s="108">
        <v>5690</v>
      </c>
    </row>
    <row r="133" spans="1:34" s="21" customFormat="1" ht="15" customHeight="1" x14ac:dyDescent="0.35">
      <c r="A133" s="107">
        <v>3044</v>
      </c>
      <c r="B133" s="22" t="s">
        <v>358</v>
      </c>
      <c r="C133" s="132" t="s">
        <v>79</v>
      </c>
      <c r="D133" s="12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/>
      <c r="T133" s="25"/>
      <c r="U133" s="14"/>
      <c r="V133" s="15"/>
      <c r="W133" s="15"/>
      <c r="X133" s="16"/>
      <c r="Y133" s="17"/>
      <c r="Z133" s="18"/>
      <c r="AA133" s="15"/>
      <c r="AB133" s="19"/>
      <c r="AC133" s="20">
        <v>6</v>
      </c>
      <c r="AD133" s="19"/>
      <c r="AE133" s="15">
        <v>12</v>
      </c>
      <c r="AF133" s="16">
        <v>0</v>
      </c>
      <c r="AG133" s="15">
        <v>37</v>
      </c>
      <c r="AH133" s="108"/>
    </row>
    <row r="134" spans="1:34" s="21" customFormat="1" ht="15" customHeight="1" x14ac:dyDescent="0.35">
      <c r="A134" s="107">
        <v>3245</v>
      </c>
      <c r="B134" s="27" t="s">
        <v>345</v>
      </c>
      <c r="C134" s="132" t="s">
        <v>79</v>
      </c>
      <c r="D134" s="12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/>
      <c r="T134" s="26"/>
      <c r="U134" s="14"/>
      <c r="V134" s="15"/>
      <c r="W134" s="15"/>
      <c r="X134" s="16"/>
      <c r="Y134" s="17">
        <v>1400</v>
      </c>
      <c r="Z134" s="18">
        <v>507</v>
      </c>
      <c r="AA134" s="15">
        <v>82</v>
      </c>
      <c r="AB134" s="19"/>
      <c r="AC134" s="20">
        <v>101</v>
      </c>
      <c r="AD134" s="19">
        <v>0</v>
      </c>
      <c r="AE134" s="15">
        <v>6</v>
      </c>
      <c r="AF134" s="16"/>
      <c r="AG134" s="15">
        <v>260</v>
      </c>
      <c r="AH134" s="108">
        <v>5</v>
      </c>
    </row>
    <row r="135" spans="1:34" s="21" customFormat="1" ht="15" customHeight="1" x14ac:dyDescent="0.35">
      <c r="A135" s="107">
        <v>3045</v>
      </c>
      <c r="B135" s="22" t="s">
        <v>318</v>
      </c>
      <c r="C135" s="132" t="s">
        <v>79</v>
      </c>
      <c r="D135" s="12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/>
      <c r="T135" s="25"/>
      <c r="U135" s="14"/>
      <c r="V135" s="15"/>
      <c r="W135" s="15">
        <v>1649</v>
      </c>
      <c r="X135" s="16">
        <v>1</v>
      </c>
      <c r="Y135" s="17">
        <v>2198</v>
      </c>
      <c r="Z135" s="18">
        <v>0</v>
      </c>
      <c r="AA135" s="15">
        <v>258</v>
      </c>
      <c r="AB135" s="19">
        <v>0</v>
      </c>
      <c r="AC135" s="20">
        <v>347</v>
      </c>
      <c r="AD135" s="19">
        <v>2</v>
      </c>
      <c r="AE135" s="15">
        <v>1</v>
      </c>
      <c r="AF135" s="16">
        <v>0</v>
      </c>
      <c r="AG135" s="15">
        <v>74</v>
      </c>
      <c r="AH135" s="108">
        <v>0</v>
      </c>
    </row>
    <row r="136" spans="1:34" s="21" customFormat="1" ht="15" customHeight="1" x14ac:dyDescent="0.35">
      <c r="A136" s="107">
        <v>3081</v>
      </c>
      <c r="B136" s="22" t="s">
        <v>107</v>
      </c>
      <c r="C136" s="132" t="s">
        <v>79</v>
      </c>
      <c r="D136" s="12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/>
      <c r="T136" s="25"/>
      <c r="U136" s="14">
        <v>17</v>
      </c>
      <c r="V136" s="15">
        <v>195</v>
      </c>
      <c r="W136" s="15">
        <v>634</v>
      </c>
      <c r="X136" s="16">
        <v>18</v>
      </c>
      <c r="Y136" s="17">
        <v>64</v>
      </c>
      <c r="Z136" s="18">
        <v>0</v>
      </c>
      <c r="AA136" s="15">
        <v>10</v>
      </c>
      <c r="AB136" s="19">
        <v>9</v>
      </c>
      <c r="AC136" s="20">
        <v>0</v>
      </c>
      <c r="AD136" s="19"/>
      <c r="AE136" s="15">
        <v>0</v>
      </c>
      <c r="AF136" s="16">
        <v>0</v>
      </c>
      <c r="AG136" s="15">
        <v>193</v>
      </c>
      <c r="AH136" s="108">
        <v>3</v>
      </c>
    </row>
    <row r="137" spans="1:34" s="21" customFormat="1" ht="15" customHeight="1" x14ac:dyDescent="0.35">
      <c r="A137" s="107">
        <v>3054</v>
      </c>
      <c r="B137" s="22" t="s">
        <v>108</v>
      </c>
      <c r="C137" s="132" t="s">
        <v>79</v>
      </c>
      <c r="D137" s="125">
        <v>925</v>
      </c>
      <c r="E137" s="23">
        <v>0</v>
      </c>
      <c r="F137" s="23">
        <v>100</v>
      </c>
      <c r="G137" s="23">
        <v>1000</v>
      </c>
      <c r="H137" s="23">
        <v>0</v>
      </c>
      <c r="I137" s="23">
        <v>230</v>
      </c>
      <c r="J137" s="23">
        <v>500</v>
      </c>
      <c r="K137" s="23">
        <v>400</v>
      </c>
      <c r="L137" s="23">
        <v>0</v>
      </c>
      <c r="M137" s="23">
        <v>36</v>
      </c>
      <c r="N137" s="23">
        <v>6</v>
      </c>
      <c r="O137" s="23">
        <v>120</v>
      </c>
      <c r="P137" s="23">
        <v>10</v>
      </c>
      <c r="Q137" s="23">
        <v>4</v>
      </c>
      <c r="R137" s="23">
        <v>8</v>
      </c>
      <c r="S137" s="24">
        <v>104</v>
      </c>
      <c r="T137" s="25">
        <v>650</v>
      </c>
      <c r="U137" s="14">
        <v>1166</v>
      </c>
      <c r="V137" s="15">
        <v>672</v>
      </c>
      <c r="W137" s="15">
        <v>820</v>
      </c>
      <c r="X137" s="16">
        <v>476</v>
      </c>
      <c r="Y137" s="17">
        <v>96</v>
      </c>
      <c r="Z137" s="18">
        <v>77</v>
      </c>
      <c r="AA137" s="15">
        <v>2</v>
      </c>
      <c r="AB137" s="19"/>
      <c r="AC137" s="20">
        <v>20</v>
      </c>
      <c r="AD137" s="19">
        <v>10</v>
      </c>
      <c r="AE137" s="15">
        <v>5</v>
      </c>
      <c r="AF137" s="16">
        <v>11</v>
      </c>
      <c r="AG137" s="15">
        <v>290</v>
      </c>
      <c r="AH137" s="108">
        <v>170</v>
      </c>
    </row>
    <row r="138" spans="1:34" s="21" customFormat="1" ht="15" customHeight="1" x14ac:dyDescent="0.35">
      <c r="A138" s="107">
        <v>3051</v>
      </c>
      <c r="B138" s="22" t="s">
        <v>109</v>
      </c>
      <c r="C138" s="132" t="s">
        <v>79</v>
      </c>
      <c r="D138" s="125"/>
      <c r="E138" s="23"/>
      <c r="F138" s="23"/>
      <c r="G138" s="23">
        <v>5000</v>
      </c>
      <c r="H138" s="23">
        <v>0</v>
      </c>
      <c r="I138" s="23"/>
      <c r="J138" s="23"/>
      <c r="K138" s="23"/>
      <c r="L138" s="23"/>
      <c r="M138" s="23"/>
      <c r="N138" s="23"/>
      <c r="O138" s="23"/>
      <c r="P138" s="23"/>
      <c r="Q138" s="23"/>
      <c r="R138" s="23">
        <v>492</v>
      </c>
      <c r="S138" s="24"/>
      <c r="T138" s="25">
        <v>3200</v>
      </c>
      <c r="U138" s="14">
        <v>0</v>
      </c>
      <c r="V138" s="15">
        <v>1699</v>
      </c>
      <c r="W138" s="15">
        <v>110</v>
      </c>
      <c r="X138" s="16"/>
      <c r="Y138" s="17">
        <v>2570</v>
      </c>
      <c r="Z138" s="18"/>
      <c r="AA138" s="15">
        <v>321</v>
      </c>
      <c r="AB138" s="19">
        <v>119</v>
      </c>
      <c r="AC138" s="20">
        <v>0</v>
      </c>
      <c r="AD138" s="19">
        <v>82</v>
      </c>
      <c r="AE138" s="15">
        <v>3</v>
      </c>
      <c r="AF138" s="16">
        <v>3</v>
      </c>
      <c r="AG138" s="15">
        <v>844</v>
      </c>
      <c r="AH138" s="108">
        <v>0</v>
      </c>
    </row>
    <row r="139" spans="1:34" s="21" customFormat="1" ht="15" customHeight="1" x14ac:dyDescent="0.35">
      <c r="A139" s="107">
        <v>3070</v>
      </c>
      <c r="B139" s="22" t="s">
        <v>110</v>
      </c>
      <c r="C139" s="132" t="s">
        <v>79</v>
      </c>
      <c r="D139" s="125"/>
      <c r="E139" s="23"/>
      <c r="F139" s="23"/>
      <c r="G139" s="23">
        <v>13500</v>
      </c>
      <c r="H139" s="23">
        <v>2500</v>
      </c>
      <c r="I139" s="23">
        <v>350</v>
      </c>
      <c r="J139" s="23">
        <v>3300</v>
      </c>
      <c r="K139" s="23">
        <v>1200</v>
      </c>
      <c r="L139" s="23">
        <v>6000</v>
      </c>
      <c r="M139" s="23">
        <v>3775</v>
      </c>
      <c r="N139" s="23">
        <v>1060</v>
      </c>
      <c r="O139" s="23">
        <v>400</v>
      </c>
      <c r="P139" s="23">
        <v>500</v>
      </c>
      <c r="Q139" s="23">
        <v>2150</v>
      </c>
      <c r="R139" s="23">
        <v>270</v>
      </c>
      <c r="S139" s="24"/>
      <c r="T139" s="25">
        <v>0</v>
      </c>
      <c r="U139" s="14">
        <v>1517</v>
      </c>
      <c r="V139" s="15">
        <v>171</v>
      </c>
      <c r="W139" s="15">
        <v>825</v>
      </c>
      <c r="X139" s="16"/>
      <c r="Y139" s="17">
        <v>461</v>
      </c>
      <c r="Z139" s="18">
        <v>3</v>
      </c>
      <c r="AA139" s="15">
        <v>0</v>
      </c>
      <c r="AB139" s="19">
        <v>180</v>
      </c>
      <c r="AC139" s="20">
        <v>0</v>
      </c>
      <c r="AD139" s="19">
        <v>0</v>
      </c>
      <c r="AE139" s="15">
        <v>2</v>
      </c>
      <c r="AF139" s="16">
        <v>0</v>
      </c>
      <c r="AG139" s="15">
        <v>837</v>
      </c>
      <c r="AH139" s="108">
        <v>0</v>
      </c>
    </row>
    <row r="140" spans="1:34" s="21" customFormat="1" ht="15" customHeight="1" x14ac:dyDescent="0.35">
      <c r="A140" s="107">
        <v>3072</v>
      </c>
      <c r="B140" s="22" t="s">
        <v>111</v>
      </c>
      <c r="C140" s="132" t="s">
        <v>79</v>
      </c>
      <c r="D140" s="12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/>
      <c r="T140" s="25"/>
      <c r="U140" s="14">
        <v>2</v>
      </c>
      <c r="V140" s="15">
        <v>0</v>
      </c>
      <c r="W140" s="15">
        <v>0</v>
      </c>
      <c r="X140" s="16"/>
      <c r="Y140" s="17">
        <v>0</v>
      </c>
      <c r="Z140" s="18"/>
      <c r="AA140" s="15"/>
      <c r="AB140" s="19"/>
      <c r="AC140" s="20">
        <v>0</v>
      </c>
      <c r="AD140" s="19"/>
      <c r="AE140" s="15">
        <v>0</v>
      </c>
      <c r="AF140" s="16"/>
      <c r="AG140" s="15">
        <v>0</v>
      </c>
      <c r="AH140" s="108"/>
    </row>
    <row r="141" spans="1:34" s="21" customFormat="1" ht="15" customHeight="1" x14ac:dyDescent="0.35">
      <c r="A141" s="107">
        <v>3071</v>
      </c>
      <c r="B141" s="22" t="s">
        <v>112</v>
      </c>
      <c r="C141" s="132" t="s">
        <v>79</v>
      </c>
      <c r="D141" s="12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/>
      <c r="T141" s="25"/>
      <c r="U141" s="14">
        <v>1518</v>
      </c>
      <c r="V141" s="15">
        <v>594</v>
      </c>
      <c r="W141" s="15">
        <v>1140</v>
      </c>
      <c r="X141" s="16">
        <v>2</v>
      </c>
      <c r="Y141" s="17">
        <v>1292</v>
      </c>
      <c r="Z141" s="18">
        <v>65</v>
      </c>
      <c r="AA141" s="15">
        <v>410</v>
      </c>
      <c r="AB141" s="19">
        <v>16</v>
      </c>
      <c r="AC141" s="20">
        <v>74</v>
      </c>
      <c r="AD141" s="19">
        <v>7</v>
      </c>
      <c r="AE141" s="15">
        <v>0</v>
      </c>
      <c r="AF141" s="16">
        <v>0</v>
      </c>
      <c r="AG141" s="15">
        <v>55</v>
      </c>
      <c r="AH141" s="108">
        <v>2</v>
      </c>
    </row>
    <row r="142" spans="1:34" s="21" customFormat="1" ht="15" customHeight="1" x14ac:dyDescent="0.35">
      <c r="A142" s="107">
        <v>3167</v>
      </c>
      <c r="B142" s="27" t="s">
        <v>113</v>
      </c>
      <c r="C142" s="132" t="s">
        <v>79</v>
      </c>
      <c r="D142" s="12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>
        <v>164</v>
      </c>
      <c r="Q142" s="23">
        <v>50</v>
      </c>
      <c r="R142" s="23">
        <v>1075</v>
      </c>
      <c r="S142" s="24">
        <v>3100</v>
      </c>
      <c r="T142" s="26">
        <v>5150</v>
      </c>
      <c r="U142" s="14">
        <v>4255</v>
      </c>
      <c r="V142" s="15">
        <v>3200</v>
      </c>
      <c r="W142" s="15">
        <v>3500</v>
      </c>
      <c r="X142" s="16">
        <v>2353</v>
      </c>
      <c r="Y142" s="17">
        <v>2426</v>
      </c>
      <c r="Z142" s="18">
        <v>1020</v>
      </c>
      <c r="AA142" s="15">
        <v>0</v>
      </c>
      <c r="AB142" s="19">
        <v>52</v>
      </c>
      <c r="AC142" s="20">
        <v>0</v>
      </c>
      <c r="AD142" s="19"/>
      <c r="AE142" s="15">
        <v>4</v>
      </c>
      <c r="AF142" s="16">
        <v>0</v>
      </c>
      <c r="AG142" s="15">
        <v>3436</v>
      </c>
      <c r="AH142" s="108">
        <v>2520</v>
      </c>
    </row>
    <row r="143" spans="1:34" s="21" customFormat="1" ht="15" customHeight="1" x14ac:dyDescent="0.35">
      <c r="A143" s="107">
        <v>2727</v>
      </c>
      <c r="B143" s="27" t="s">
        <v>293</v>
      </c>
      <c r="C143" s="132" t="s">
        <v>115</v>
      </c>
      <c r="D143" s="12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/>
      <c r="T143" s="26"/>
      <c r="U143" s="14"/>
      <c r="V143" s="15">
        <v>140</v>
      </c>
      <c r="W143" s="15">
        <v>8</v>
      </c>
      <c r="X143" s="16"/>
      <c r="Y143" s="17">
        <v>440</v>
      </c>
      <c r="Z143" s="18"/>
      <c r="AA143" s="15">
        <v>8</v>
      </c>
      <c r="AB143" s="19">
        <v>0</v>
      </c>
      <c r="AC143" s="20"/>
      <c r="AD143" s="19"/>
      <c r="AE143" s="15"/>
      <c r="AF143" s="16"/>
      <c r="AG143" s="15"/>
      <c r="AH143" s="108"/>
    </row>
    <row r="144" spans="1:34" s="21" customFormat="1" ht="15" customHeight="1" x14ac:dyDescent="0.35">
      <c r="A144" s="107">
        <v>3187</v>
      </c>
      <c r="B144" s="22" t="s">
        <v>114</v>
      </c>
      <c r="C144" s="132" t="s">
        <v>115</v>
      </c>
      <c r="D144" s="12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>
        <v>6</v>
      </c>
      <c r="T144" s="25"/>
      <c r="U144" s="14"/>
      <c r="V144" s="15">
        <v>0</v>
      </c>
      <c r="W144" s="15">
        <v>465</v>
      </c>
      <c r="X144" s="16"/>
      <c r="Y144" s="17">
        <v>0</v>
      </c>
      <c r="Z144" s="18">
        <v>0</v>
      </c>
      <c r="AA144" s="15">
        <v>0</v>
      </c>
      <c r="AB144" s="19">
        <v>1</v>
      </c>
      <c r="AC144" s="20">
        <v>0</v>
      </c>
      <c r="AD144" s="19"/>
      <c r="AE144" s="15">
        <v>3</v>
      </c>
      <c r="AF144" s="16"/>
      <c r="AG144" s="15">
        <v>4</v>
      </c>
      <c r="AH144" s="108"/>
    </row>
    <row r="145" spans="1:34" s="21" customFormat="1" ht="15" customHeight="1" x14ac:dyDescent="0.35">
      <c r="A145" s="107">
        <v>2734</v>
      </c>
      <c r="B145" s="22" t="s">
        <v>116</v>
      </c>
      <c r="C145" s="132" t="s">
        <v>115</v>
      </c>
      <c r="D145" s="125"/>
      <c r="E145" s="23"/>
      <c r="F145" s="23">
        <v>3000</v>
      </c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>
        <v>3</v>
      </c>
      <c r="T145" s="25"/>
      <c r="U145" s="14"/>
      <c r="V145" s="15">
        <v>3</v>
      </c>
      <c r="W145" s="15">
        <v>5</v>
      </c>
      <c r="X145" s="16"/>
      <c r="Y145" s="17"/>
      <c r="Z145" s="18"/>
      <c r="AA145" s="15"/>
      <c r="AB145" s="19"/>
      <c r="AC145" s="20">
        <v>8</v>
      </c>
      <c r="AD145" s="19"/>
      <c r="AE145" s="15"/>
      <c r="AF145" s="16"/>
      <c r="AG145" s="15">
        <v>3</v>
      </c>
      <c r="AH145" s="108"/>
    </row>
    <row r="146" spans="1:34" s="21" customFormat="1" ht="15" customHeight="1" x14ac:dyDescent="0.35">
      <c r="A146" s="107">
        <v>2765</v>
      </c>
      <c r="B146" s="22" t="s">
        <v>117</v>
      </c>
      <c r="C146" s="132" t="s">
        <v>115</v>
      </c>
      <c r="D146" s="125">
        <v>20000</v>
      </c>
      <c r="E146" s="23"/>
      <c r="F146" s="23">
        <v>4000</v>
      </c>
      <c r="G146" s="23">
        <v>8912</v>
      </c>
      <c r="H146" s="23">
        <v>5470</v>
      </c>
      <c r="I146" s="23">
        <v>0</v>
      </c>
      <c r="J146" s="23"/>
      <c r="K146" s="23"/>
      <c r="L146" s="23"/>
      <c r="M146" s="23"/>
      <c r="N146" s="23"/>
      <c r="O146" s="23"/>
      <c r="P146" s="23"/>
      <c r="Q146" s="23"/>
      <c r="R146" s="23"/>
      <c r="S146" s="24">
        <v>4</v>
      </c>
      <c r="T146" s="25">
        <v>8675</v>
      </c>
      <c r="U146" s="14">
        <v>6735</v>
      </c>
      <c r="V146" s="15">
        <v>3795</v>
      </c>
      <c r="W146" s="15">
        <v>2630</v>
      </c>
      <c r="X146" s="16"/>
      <c r="Y146" s="17">
        <v>1062</v>
      </c>
      <c r="Z146" s="18">
        <v>0</v>
      </c>
      <c r="AA146" s="15">
        <v>20</v>
      </c>
      <c r="AB146" s="19">
        <v>0</v>
      </c>
      <c r="AC146" s="20">
        <v>1</v>
      </c>
      <c r="AD146" s="19"/>
      <c r="AE146" s="15">
        <v>2</v>
      </c>
      <c r="AF146" s="16"/>
      <c r="AG146" s="15">
        <v>814</v>
      </c>
      <c r="AH146" s="108">
        <v>524</v>
      </c>
    </row>
    <row r="147" spans="1:34" s="21" customFormat="1" ht="15" customHeight="1" x14ac:dyDescent="0.35">
      <c r="A147" s="107">
        <v>2745</v>
      </c>
      <c r="B147" s="22" t="s">
        <v>301</v>
      </c>
      <c r="C147" s="132" t="s">
        <v>115</v>
      </c>
      <c r="D147" s="12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/>
      <c r="T147" s="25"/>
      <c r="U147" s="14"/>
      <c r="V147" s="15">
        <v>2</v>
      </c>
      <c r="W147" s="15">
        <v>6</v>
      </c>
      <c r="X147" s="16"/>
      <c r="Y147" s="17"/>
      <c r="Z147" s="18"/>
      <c r="AA147" s="15"/>
      <c r="AB147" s="19"/>
      <c r="AC147" s="20"/>
      <c r="AD147" s="19"/>
      <c r="AE147" s="15"/>
      <c r="AF147" s="16"/>
      <c r="AG147" s="15">
        <v>0</v>
      </c>
      <c r="AH147" s="108"/>
    </row>
    <row r="148" spans="1:34" s="21" customFormat="1" ht="15" customHeight="1" x14ac:dyDescent="0.35">
      <c r="A148" s="107">
        <v>2817</v>
      </c>
      <c r="B148" s="22" t="s">
        <v>294</v>
      </c>
      <c r="C148" s="132" t="s">
        <v>115</v>
      </c>
      <c r="D148" s="12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/>
      <c r="T148" s="25"/>
      <c r="U148" s="14"/>
      <c r="V148" s="15">
        <v>3</v>
      </c>
      <c r="W148" s="15">
        <v>0</v>
      </c>
      <c r="X148" s="16"/>
      <c r="Y148" s="17"/>
      <c r="Z148" s="18"/>
      <c r="AA148" s="15"/>
      <c r="AB148" s="19"/>
      <c r="AC148" s="20"/>
      <c r="AD148" s="19"/>
      <c r="AE148" s="15">
        <v>0</v>
      </c>
      <c r="AF148" s="16">
        <v>0</v>
      </c>
      <c r="AG148" s="15">
        <v>4</v>
      </c>
      <c r="AH148" s="108">
        <v>0</v>
      </c>
    </row>
    <row r="149" spans="1:34" s="21" customFormat="1" ht="15" customHeight="1" x14ac:dyDescent="0.35">
      <c r="A149" s="107">
        <v>3174</v>
      </c>
      <c r="B149" s="22" t="s">
        <v>118</v>
      </c>
      <c r="C149" s="132" t="s">
        <v>115</v>
      </c>
      <c r="D149" s="125"/>
      <c r="E149" s="23"/>
      <c r="F149" s="23"/>
      <c r="G149" s="23"/>
      <c r="H149" s="23"/>
      <c r="I149" s="23"/>
      <c r="J149" s="23">
        <v>17</v>
      </c>
      <c r="K149" s="23"/>
      <c r="L149" s="23">
        <v>5</v>
      </c>
      <c r="M149" s="23"/>
      <c r="N149" s="23"/>
      <c r="O149" s="23"/>
      <c r="P149" s="23"/>
      <c r="Q149" s="23"/>
      <c r="R149" s="23"/>
      <c r="S149" s="24"/>
      <c r="T149" s="25"/>
      <c r="U149" s="14"/>
      <c r="V149" s="15">
        <v>0</v>
      </c>
      <c r="W149" s="15">
        <v>140</v>
      </c>
      <c r="X149" s="16"/>
      <c r="Y149" s="17">
        <v>0</v>
      </c>
      <c r="Z149" s="18"/>
      <c r="AA149" s="15">
        <v>2</v>
      </c>
      <c r="AB149" s="19"/>
      <c r="AC149" s="20">
        <v>1</v>
      </c>
      <c r="AD149" s="19"/>
      <c r="AE149" s="15"/>
      <c r="AF149" s="16"/>
      <c r="AG149" s="15"/>
      <c r="AH149" s="108"/>
    </row>
    <row r="150" spans="1:34" s="21" customFormat="1" ht="15" customHeight="1" x14ac:dyDescent="0.35">
      <c r="A150" s="107">
        <v>3242</v>
      </c>
      <c r="B150" s="22" t="s">
        <v>321</v>
      </c>
      <c r="C150" s="132" t="s">
        <v>115</v>
      </c>
      <c r="D150" s="12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/>
      <c r="T150" s="25"/>
      <c r="U150" s="14"/>
      <c r="V150" s="15"/>
      <c r="W150" s="15">
        <v>53</v>
      </c>
      <c r="X150" s="16"/>
      <c r="Y150" s="17">
        <v>68</v>
      </c>
      <c r="Z150" s="18">
        <v>0</v>
      </c>
      <c r="AA150" s="15"/>
      <c r="AB150" s="19">
        <v>0</v>
      </c>
      <c r="AC150" s="20">
        <v>7</v>
      </c>
      <c r="AD150" s="19">
        <v>0</v>
      </c>
      <c r="AE150" s="15">
        <v>0</v>
      </c>
      <c r="AF150" s="16">
        <v>0</v>
      </c>
      <c r="AG150" s="15">
        <v>37</v>
      </c>
      <c r="AH150" s="108">
        <v>90</v>
      </c>
    </row>
    <row r="151" spans="1:34" s="21" customFormat="1" ht="15" customHeight="1" x14ac:dyDescent="0.35">
      <c r="A151" s="107">
        <v>2726</v>
      </c>
      <c r="B151" s="22" t="s">
        <v>311</v>
      </c>
      <c r="C151" s="132" t="s">
        <v>115</v>
      </c>
      <c r="D151" s="12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/>
      <c r="T151" s="25"/>
      <c r="U151" s="14"/>
      <c r="V151" s="15">
        <v>25</v>
      </c>
      <c r="W151" s="15">
        <v>16</v>
      </c>
      <c r="X151" s="16"/>
      <c r="Y151" s="17">
        <v>10</v>
      </c>
      <c r="Z151" s="18"/>
      <c r="AA151" s="15">
        <v>3</v>
      </c>
      <c r="AB151" s="19">
        <v>0</v>
      </c>
      <c r="AC151" s="20">
        <v>0</v>
      </c>
      <c r="AD151" s="19"/>
      <c r="AE151" s="15"/>
      <c r="AF151" s="16"/>
      <c r="AG151" s="15">
        <v>4</v>
      </c>
      <c r="AH151" s="108"/>
    </row>
    <row r="152" spans="1:34" s="21" customFormat="1" ht="15" customHeight="1" x14ac:dyDescent="0.35">
      <c r="A152" s="107">
        <v>2775</v>
      </c>
      <c r="B152" s="22" t="s">
        <v>331</v>
      </c>
      <c r="C152" s="132" t="s">
        <v>115</v>
      </c>
      <c r="D152" s="12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/>
      <c r="T152" s="25"/>
      <c r="U152" s="14"/>
      <c r="V152" s="15"/>
      <c r="W152" s="15">
        <v>2</v>
      </c>
      <c r="X152" s="16"/>
      <c r="Y152" s="17">
        <v>1444</v>
      </c>
      <c r="Z152" s="18">
        <v>155</v>
      </c>
      <c r="AA152" s="15"/>
      <c r="AB152" s="19"/>
      <c r="AC152" s="20"/>
      <c r="AD152" s="19"/>
      <c r="AE152" s="15"/>
      <c r="AF152" s="16"/>
      <c r="AG152" s="15"/>
      <c r="AH152" s="108"/>
    </row>
    <row r="153" spans="1:34" s="21" customFormat="1" ht="15" customHeight="1" x14ac:dyDescent="0.35">
      <c r="A153" s="107">
        <v>2791</v>
      </c>
      <c r="B153" s="22" t="s">
        <v>119</v>
      </c>
      <c r="C153" s="132" t="s">
        <v>115</v>
      </c>
      <c r="D153" s="125"/>
      <c r="E153" s="23"/>
      <c r="F153" s="23"/>
      <c r="G153" s="23">
        <v>0</v>
      </c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/>
      <c r="T153" s="25"/>
      <c r="U153" s="14">
        <v>5</v>
      </c>
      <c r="V153" s="15">
        <v>4</v>
      </c>
      <c r="W153" s="15">
        <v>0</v>
      </c>
      <c r="X153" s="16"/>
      <c r="Y153" s="17">
        <v>0</v>
      </c>
      <c r="Z153" s="18"/>
      <c r="AA153" s="15"/>
      <c r="AB153" s="19"/>
      <c r="AC153" s="20"/>
      <c r="AD153" s="19"/>
      <c r="AE153" s="15"/>
      <c r="AF153" s="16"/>
      <c r="AG153" s="15"/>
      <c r="AH153" s="108"/>
    </row>
    <row r="154" spans="1:34" s="21" customFormat="1" ht="15" customHeight="1" x14ac:dyDescent="0.35">
      <c r="A154" s="107">
        <v>2691</v>
      </c>
      <c r="B154" s="22" t="s">
        <v>327</v>
      </c>
      <c r="C154" s="132" t="s">
        <v>115</v>
      </c>
      <c r="D154" s="12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/>
      <c r="T154" s="25"/>
      <c r="U154" s="14"/>
      <c r="V154" s="15"/>
      <c r="W154" s="15">
        <v>0</v>
      </c>
      <c r="X154" s="16"/>
      <c r="Y154" s="17">
        <v>0</v>
      </c>
      <c r="Z154" s="18">
        <v>0</v>
      </c>
      <c r="AA154" s="15">
        <v>0</v>
      </c>
      <c r="AB154" s="19">
        <v>0</v>
      </c>
      <c r="AC154" s="20">
        <v>0</v>
      </c>
      <c r="AD154" s="19"/>
      <c r="AE154" s="15">
        <v>0</v>
      </c>
      <c r="AF154" s="16">
        <v>0</v>
      </c>
      <c r="AG154" s="15">
        <v>2</v>
      </c>
      <c r="AH154" s="108">
        <v>0</v>
      </c>
    </row>
    <row r="155" spans="1:34" s="21" customFormat="1" ht="15" customHeight="1" x14ac:dyDescent="0.35">
      <c r="A155" s="107">
        <v>2729</v>
      </c>
      <c r="B155" s="22" t="s">
        <v>347</v>
      </c>
      <c r="C155" s="132" t="s">
        <v>115</v>
      </c>
      <c r="D155" s="12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/>
      <c r="T155" s="25"/>
      <c r="U155" s="14"/>
      <c r="V155" s="15"/>
      <c r="W155" s="15"/>
      <c r="X155" s="16"/>
      <c r="Y155" s="17">
        <v>3</v>
      </c>
      <c r="Z155" s="18"/>
      <c r="AA155" s="15">
        <v>0</v>
      </c>
      <c r="AB155" s="19">
        <v>0</v>
      </c>
      <c r="AC155" s="20">
        <v>0</v>
      </c>
      <c r="AD155" s="19"/>
      <c r="AE155" s="15">
        <v>0</v>
      </c>
      <c r="AF155" s="16"/>
      <c r="AG155" s="15">
        <v>1</v>
      </c>
      <c r="AH155" s="108"/>
    </row>
    <row r="156" spans="1:34" s="21" customFormat="1" ht="15" customHeight="1" x14ac:dyDescent="0.35">
      <c r="A156" s="107">
        <v>2736</v>
      </c>
      <c r="B156" s="22" t="s">
        <v>120</v>
      </c>
      <c r="C156" s="132" t="s">
        <v>115</v>
      </c>
      <c r="D156" s="12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/>
      <c r="T156" s="25">
        <v>0</v>
      </c>
      <c r="U156" s="14"/>
      <c r="V156" s="15"/>
      <c r="W156" s="15">
        <v>2</v>
      </c>
      <c r="X156" s="16"/>
      <c r="Y156" s="17">
        <v>2</v>
      </c>
      <c r="Z156" s="18"/>
      <c r="AA156" s="15"/>
      <c r="AB156" s="19"/>
      <c r="AC156" s="20"/>
      <c r="AD156" s="19"/>
      <c r="AE156" s="15">
        <v>0</v>
      </c>
      <c r="AF156" s="16"/>
      <c r="AG156" s="15">
        <v>0</v>
      </c>
      <c r="AH156" s="108"/>
    </row>
    <row r="157" spans="1:34" s="21" customFormat="1" ht="15" customHeight="1" x14ac:dyDescent="0.35">
      <c r="A157" s="107">
        <v>2801</v>
      </c>
      <c r="B157" s="27" t="s">
        <v>121</v>
      </c>
      <c r="C157" s="132" t="s">
        <v>115</v>
      </c>
      <c r="D157" s="125"/>
      <c r="E157" s="23"/>
      <c r="F157" s="23"/>
      <c r="G157" s="23">
        <v>5</v>
      </c>
      <c r="H157" s="23">
        <v>13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/>
      <c r="T157" s="25"/>
      <c r="U157" s="14"/>
      <c r="V157" s="15"/>
      <c r="W157" s="15">
        <v>4</v>
      </c>
      <c r="X157" s="16">
        <v>0</v>
      </c>
      <c r="Y157" s="17">
        <v>0</v>
      </c>
      <c r="Z157" s="18"/>
      <c r="AA157" s="15"/>
      <c r="AB157" s="19"/>
      <c r="AC157" s="20"/>
      <c r="AD157" s="19"/>
      <c r="AE157" s="15"/>
      <c r="AF157" s="16"/>
      <c r="AG157" s="15"/>
      <c r="AH157" s="108"/>
    </row>
    <row r="158" spans="1:34" s="21" customFormat="1" ht="15" customHeight="1" x14ac:dyDescent="0.35">
      <c r="A158" s="107">
        <v>2799</v>
      </c>
      <c r="B158" s="27" t="s">
        <v>122</v>
      </c>
      <c r="C158" s="132" t="s">
        <v>115</v>
      </c>
      <c r="D158" s="125">
        <v>50000</v>
      </c>
      <c r="E158" s="23">
        <v>9000</v>
      </c>
      <c r="F158" s="23">
        <v>13000</v>
      </c>
      <c r="G158" s="23">
        <v>22500</v>
      </c>
      <c r="H158" s="23">
        <v>1800</v>
      </c>
      <c r="I158" s="23">
        <v>4500</v>
      </c>
      <c r="J158" s="23">
        <v>6150</v>
      </c>
      <c r="K158" s="23">
        <v>3200</v>
      </c>
      <c r="L158" s="23">
        <v>6300</v>
      </c>
      <c r="M158" s="23">
        <v>4250</v>
      </c>
      <c r="N158" s="23">
        <v>30</v>
      </c>
      <c r="O158" s="23"/>
      <c r="P158" s="23"/>
      <c r="Q158" s="23"/>
      <c r="R158" s="23">
        <v>1800</v>
      </c>
      <c r="S158" s="24">
        <v>1500</v>
      </c>
      <c r="T158" s="25">
        <v>1480</v>
      </c>
      <c r="U158" s="14">
        <v>5000</v>
      </c>
      <c r="V158" s="15">
        <v>4110</v>
      </c>
      <c r="W158" s="15">
        <v>7830</v>
      </c>
      <c r="X158" s="16">
        <v>0</v>
      </c>
      <c r="Y158" s="17">
        <v>2960</v>
      </c>
      <c r="Z158" s="18"/>
      <c r="AA158" s="15">
        <v>795</v>
      </c>
      <c r="AB158" s="19">
        <v>175</v>
      </c>
      <c r="AC158" s="20">
        <v>1130</v>
      </c>
      <c r="AD158" s="19"/>
      <c r="AE158" s="15">
        <v>37</v>
      </c>
      <c r="AF158" s="16"/>
      <c r="AG158" s="15">
        <v>3005</v>
      </c>
      <c r="AH158" s="108">
        <v>0</v>
      </c>
    </row>
    <row r="159" spans="1:34" s="21" customFormat="1" ht="15" customHeight="1" x14ac:dyDescent="0.35">
      <c r="A159" s="107">
        <v>2757</v>
      </c>
      <c r="B159" s="27" t="s">
        <v>322</v>
      </c>
      <c r="C159" s="132" t="s">
        <v>115</v>
      </c>
      <c r="D159" s="12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/>
      <c r="T159" s="25"/>
      <c r="U159" s="14"/>
      <c r="V159" s="15"/>
      <c r="W159" s="15">
        <v>2</v>
      </c>
      <c r="X159" s="16"/>
      <c r="Y159" s="17">
        <v>5</v>
      </c>
      <c r="Z159" s="18"/>
      <c r="AA159" s="15"/>
      <c r="AB159" s="19"/>
      <c r="AC159" s="20">
        <v>0</v>
      </c>
      <c r="AD159" s="19"/>
      <c r="AE159" s="15">
        <v>0</v>
      </c>
      <c r="AF159" s="16">
        <v>0</v>
      </c>
      <c r="AG159" s="15">
        <v>0</v>
      </c>
      <c r="AH159" s="108">
        <v>0</v>
      </c>
    </row>
    <row r="160" spans="1:34" s="21" customFormat="1" ht="15" customHeight="1" x14ac:dyDescent="0.35">
      <c r="A160" s="107">
        <v>2738</v>
      </c>
      <c r="B160" s="27" t="s">
        <v>123</v>
      </c>
      <c r="C160" s="132" t="s">
        <v>115</v>
      </c>
      <c r="D160" s="12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/>
      <c r="T160" s="25">
        <v>461</v>
      </c>
      <c r="U160" s="14"/>
      <c r="V160" s="15"/>
      <c r="W160" s="15">
        <v>637</v>
      </c>
      <c r="X160" s="16"/>
      <c r="Y160" s="17">
        <v>1425</v>
      </c>
      <c r="Z160" s="18"/>
      <c r="AA160" s="15">
        <v>473</v>
      </c>
      <c r="AB160" s="19">
        <v>0</v>
      </c>
      <c r="AC160" s="20">
        <v>471</v>
      </c>
      <c r="AD160" s="19"/>
      <c r="AE160" s="15"/>
      <c r="AF160" s="16"/>
      <c r="AG160" s="15">
        <v>3</v>
      </c>
      <c r="AH160" s="108"/>
    </row>
    <row r="161" spans="1:34" s="21" customFormat="1" ht="15" customHeight="1" x14ac:dyDescent="0.35">
      <c r="A161" s="107">
        <v>2792</v>
      </c>
      <c r="B161" s="27" t="s">
        <v>324</v>
      </c>
      <c r="C161" s="132" t="s">
        <v>115</v>
      </c>
      <c r="D161" s="12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/>
      <c r="T161" s="25"/>
      <c r="U161" s="14"/>
      <c r="V161" s="15"/>
      <c r="W161" s="15">
        <v>0</v>
      </c>
      <c r="X161" s="16"/>
      <c r="Y161" s="17">
        <v>348</v>
      </c>
      <c r="Z161" s="18"/>
      <c r="AA161" s="15">
        <v>87</v>
      </c>
      <c r="AB161" s="19">
        <v>0</v>
      </c>
      <c r="AC161" s="20">
        <v>8</v>
      </c>
      <c r="AD161" s="19">
        <v>0</v>
      </c>
      <c r="AE161" s="15">
        <v>0</v>
      </c>
      <c r="AF161" s="16">
        <v>0</v>
      </c>
      <c r="AG161" s="15">
        <v>84</v>
      </c>
      <c r="AH161" s="108">
        <v>442</v>
      </c>
    </row>
    <row r="162" spans="1:34" s="21" customFormat="1" ht="15" customHeight="1" x14ac:dyDescent="0.35">
      <c r="A162" s="107">
        <v>2755</v>
      </c>
      <c r="B162" s="22" t="s">
        <v>124</v>
      </c>
      <c r="C162" s="132" t="s">
        <v>115</v>
      </c>
      <c r="D162" s="125"/>
      <c r="E162" s="23"/>
      <c r="F162" s="23"/>
      <c r="G162" s="23">
        <v>7320</v>
      </c>
      <c r="H162" s="23">
        <v>2306</v>
      </c>
      <c r="I162" s="23">
        <v>350</v>
      </c>
      <c r="J162" s="23">
        <v>475</v>
      </c>
      <c r="K162" s="23"/>
      <c r="L162" s="23">
        <v>800</v>
      </c>
      <c r="M162" s="23"/>
      <c r="N162" s="23"/>
      <c r="O162" s="23"/>
      <c r="P162" s="23"/>
      <c r="Q162" s="23">
        <v>570</v>
      </c>
      <c r="R162" s="23">
        <v>1850</v>
      </c>
      <c r="S162" s="24">
        <v>298</v>
      </c>
      <c r="T162" s="25">
        <v>0</v>
      </c>
      <c r="U162" s="14">
        <v>1023</v>
      </c>
      <c r="V162" s="15">
        <v>1307</v>
      </c>
      <c r="W162" s="15">
        <v>0</v>
      </c>
      <c r="X162" s="16"/>
      <c r="Y162" s="17">
        <v>0</v>
      </c>
      <c r="Z162" s="18">
        <v>0</v>
      </c>
      <c r="AA162" s="15">
        <v>1</v>
      </c>
      <c r="AB162" s="19">
        <v>0</v>
      </c>
      <c r="AC162" s="20">
        <v>0</v>
      </c>
      <c r="AD162" s="19"/>
      <c r="AE162" s="15">
        <v>0</v>
      </c>
      <c r="AF162" s="16"/>
      <c r="AG162" s="15">
        <v>10</v>
      </c>
      <c r="AH162" s="108">
        <v>41</v>
      </c>
    </row>
    <row r="163" spans="1:34" s="21" customFormat="1" ht="15" customHeight="1" x14ac:dyDescent="0.35">
      <c r="A163" s="107">
        <v>2770</v>
      </c>
      <c r="B163" s="22" t="s">
        <v>125</v>
      </c>
      <c r="C163" s="132" t="s">
        <v>115</v>
      </c>
      <c r="D163" s="125"/>
      <c r="E163" s="23"/>
      <c r="F163" s="23"/>
      <c r="G163" s="23"/>
      <c r="H163" s="23"/>
      <c r="I163" s="23"/>
      <c r="J163" s="23"/>
      <c r="K163" s="23"/>
      <c r="L163" s="23">
        <v>60</v>
      </c>
      <c r="M163" s="23">
        <v>50</v>
      </c>
      <c r="N163" s="23"/>
      <c r="O163" s="23"/>
      <c r="P163" s="23"/>
      <c r="Q163" s="23"/>
      <c r="R163" s="23">
        <v>84</v>
      </c>
      <c r="S163" s="24">
        <v>1</v>
      </c>
      <c r="T163" s="25"/>
      <c r="U163" s="14">
        <v>7</v>
      </c>
      <c r="V163" s="15">
        <v>4</v>
      </c>
      <c r="W163" s="15">
        <v>0</v>
      </c>
      <c r="X163" s="16"/>
      <c r="Y163" s="17"/>
      <c r="Z163" s="18"/>
      <c r="AA163" s="15">
        <v>0</v>
      </c>
      <c r="AB163" s="19"/>
      <c r="AC163" s="20">
        <v>0</v>
      </c>
      <c r="AD163" s="19"/>
      <c r="AE163" s="15">
        <v>0</v>
      </c>
      <c r="AF163" s="16">
        <v>0</v>
      </c>
      <c r="AG163" s="15"/>
      <c r="AH163" s="108"/>
    </row>
    <row r="164" spans="1:34" s="21" customFormat="1" ht="15" customHeight="1" x14ac:dyDescent="0.35">
      <c r="A164" s="107">
        <v>2743</v>
      </c>
      <c r="B164" s="22" t="s">
        <v>126</v>
      </c>
      <c r="C164" s="132" t="s">
        <v>115</v>
      </c>
      <c r="D164" s="125"/>
      <c r="E164" s="23"/>
      <c r="F164" s="23">
        <v>1430</v>
      </c>
      <c r="G164" s="23">
        <v>4230</v>
      </c>
      <c r="H164" s="23">
        <v>9000</v>
      </c>
      <c r="I164" s="23">
        <v>40</v>
      </c>
      <c r="J164" s="23"/>
      <c r="K164" s="23">
        <v>5</v>
      </c>
      <c r="L164" s="23"/>
      <c r="M164" s="23"/>
      <c r="N164" s="23"/>
      <c r="O164" s="23"/>
      <c r="P164" s="23"/>
      <c r="Q164" s="23"/>
      <c r="R164" s="23"/>
      <c r="S164" s="24"/>
      <c r="T164" s="25"/>
      <c r="U164" s="14"/>
      <c r="V164" s="15"/>
      <c r="W164" s="15"/>
      <c r="X164" s="16"/>
      <c r="Y164" s="17"/>
      <c r="Z164" s="18"/>
      <c r="AA164" s="15"/>
      <c r="AB164" s="19"/>
      <c r="AC164" s="20"/>
      <c r="AD164" s="19"/>
      <c r="AE164" s="15"/>
      <c r="AF164" s="16"/>
      <c r="AG164" s="15">
        <v>0</v>
      </c>
      <c r="AH164" s="108"/>
    </row>
    <row r="165" spans="1:34" s="21" customFormat="1" ht="15" customHeight="1" x14ac:dyDescent="0.35">
      <c r="A165" s="107">
        <v>2739</v>
      </c>
      <c r="B165" s="22" t="s">
        <v>304</v>
      </c>
      <c r="C165" s="132" t="s">
        <v>115</v>
      </c>
      <c r="D165" s="12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/>
      <c r="T165" s="25"/>
      <c r="U165" s="14"/>
      <c r="V165" s="15">
        <v>10</v>
      </c>
      <c r="W165" s="15">
        <v>2</v>
      </c>
      <c r="X165" s="16"/>
      <c r="Y165" s="17">
        <v>68</v>
      </c>
      <c r="Z165" s="18">
        <v>0</v>
      </c>
      <c r="AA165" s="15">
        <v>0</v>
      </c>
      <c r="AB165" s="19">
        <v>2</v>
      </c>
      <c r="AC165" s="20">
        <v>1</v>
      </c>
      <c r="AD165" s="19">
        <v>7</v>
      </c>
      <c r="AE165" s="15">
        <v>0</v>
      </c>
      <c r="AF165" s="16">
        <v>0</v>
      </c>
      <c r="AG165" s="15">
        <v>10</v>
      </c>
      <c r="AH165" s="108"/>
    </row>
    <row r="166" spans="1:34" s="21" customFormat="1" ht="15" customHeight="1" x14ac:dyDescent="0.35">
      <c r="A166" s="107">
        <v>3241</v>
      </c>
      <c r="B166" s="22" t="s">
        <v>329</v>
      </c>
      <c r="C166" s="132" t="s">
        <v>115</v>
      </c>
      <c r="D166" s="12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/>
      <c r="T166" s="25"/>
      <c r="U166" s="14"/>
      <c r="V166" s="15"/>
      <c r="W166" s="15">
        <v>156</v>
      </c>
      <c r="X166" s="16"/>
      <c r="Y166" s="17">
        <v>541</v>
      </c>
      <c r="Z166" s="18">
        <v>93</v>
      </c>
      <c r="AA166" s="15">
        <v>90</v>
      </c>
      <c r="AB166" s="19">
        <v>15</v>
      </c>
      <c r="AC166" s="20"/>
      <c r="AD166" s="19"/>
      <c r="AE166" s="15"/>
      <c r="AF166" s="16"/>
      <c r="AG166" s="15">
        <v>13</v>
      </c>
      <c r="AH166" s="108"/>
    </row>
    <row r="167" spans="1:34" s="21" customFormat="1" ht="15" customHeight="1" x14ac:dyDescent="0.35">
      <c r="A167" s="107">
        <v>2813</v>
      </c>
      <c r="B167" s="22" t="s">
        <v>133</v>
      </c>
      <c r="C167" s="132" t="s">
        <v>115</v>
      </c>
      <c r="D167" s="125"/>
      <c r="E167" s="23"/>
      <c r="F167" s="23">
        <v>12500</v>
      </c>
      <c r="G167" s="23"/>
      <c r="H167" s="23">
        <v>180</v>
      </c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/>
      <c r="T167" s="25">
        <v>19</v>
      </c>
      <c r="U167" s="14"/>
      <c r="V167" s="15"/>
      <c r="W167" s="15">
        <v>29</v>
      </c>
      <c r="X167" s="16"/>
      <c r="Y167" s="17">
        <v>7</v>
      </c>
      <c r="Z167" s="18"/>
      <c r="AA167" s="15"/>
      <c r="AB167" s="19">
        <v>3</v>
      </c>
      <c r="AC167" s="20"/>
      <c r="AD167" s="19"/>
      <c r="AE167" s="15"/>
      <c r="AF167" s="16"/>
      <c r="AG167" s="15"/>
      <c r="AH167" s="108"/>
    </row>
    <row r="168" spans="1:34" s="21" customFormat="1" ht="15" customHeight="1" x14ac:dyDescent="0.35">
      <c r="A168" s="107">
        <v>2753</v>
      </c>
      <c r="B168" s="22" t="s">
        <v>281</v>
      </c>
      <c r="C168" s="132" t="s">
        <v>115</v>
      </c>
      <c r="D168" s="12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/>
      <c r="T168" s="25"/>
      <c r="U168" s="14">
        <v>0</v>
      </c>
      <c r="V168" s="15">
        <v>1</v>
      </c>
      <c r="W168" s="15">
        <v>0</v>
      </c>
      <c r="X168" s="16"/>
      <c r="Y168" s="17">
        <v>0</v>
      </c>
      <c r="Z168" s="18"/>
      <c r="AA168" s="15"/>
      <c r="AB168" s="19"/>
      <c r="AC168" s="20">
        <v>0</v>
      </c>
      <c r="AD168" s="19"/>
      <c r="AE168" s="15">
        <v>0</v>
      </c>
      <c r="AF168" s="16">
        <v>0</v>
      </c>
      <c r="AG168" s="15">
        <v>1</v>
      </c>
      <c r="AH168" s="108">
        <v>0</v>
      </c>
    </row>
    <row r="169" spans="1:34" s="21" customFormat="1" ht="15" customHeight="1" x14ac:dyDescent="0.35">
      <c r="A169" s="107">
        <v>2747</v>
      </c>
      <c r="B169" s="22" t="s">
        <v>132</v>
      </c>
      <c r="C169" s="132" t="s">
        <v>115</v>
      </c>
      <c r="D169" s="125"/>
      <c r="E169" s="23"/>
      <c r="F169" s="23">
        <v>55</v>
      </c>
      <c r="G169" s="23">
        <v>10</v>
      </c>
      <c r="H169" s="23"/>
      <c r="I169" s="23">
        <v>3</v>
      </c>
      <c r="J169" s="23"/>
      <c r="K169" s="23"/>
      <c r="L169" s="23">
        <v>775</v>
      </c>
      <c r="M169" s="23">
        <v>3000</v>
      </c>
      <c r="N169" s="23"/>
      <c r="O169" s="23">
        <v>2800</v>
      </c>
      <c r="P169" s="23"/>
      <c r="Q169" s="23">
        <v>8309</v>
      </c>
      <c r="R169" s="23">
        <v>8100</v>
      </c>
      <c r="S169" s="24">
        <v>655</v>
      </c>
      <c r="T169" s="25">
        <v>4470</v>
      </c>
      <c r="U169" s="14">
        <v>7783</v>
      </c>
      <c r="V169" s="15">
        <v>7823</v>
      </c>
      <c r="W169" s="15">
        <v>4934</v>
      </c>
      <c r="X169" s="16">
        <v>2860</v>
      </c>
      <c r="Y169" s="17">
        <v>2407</v>
      </c>
      <c r="Z169" s="18">
        <v>0</v>
      </c>
      <c r="AA169" s="15">
        <v>1</v>
      </c>
      <c r="AB169" s="19">
        <v>0</v>
      </c>
      <c r="AC169" s="20">
        <v>89</v>
      </c>
      <c r="AD169" s="19"/>
      <c r="AE169" s="15">
        <v>0</v>
      </c>
      <c r="AF169" s="16">
        <v>0</v>
      </c>
      <c r="AG169" s="15">
        <v>346</v>
      </c>
      <c r="AH169" s="108">
        <v>0</v>
      </c>
    </row>
    <row r="170" spans="1:34" s="21" customFormat="1" ht="15" customHeight="1" x14ac:dyDescent="0.35">
      <c r="A170" s="107">
        <v>2748</v>
      </c>
      <c r="B170" s="22" t="s">
        <v>332</v>
      </c>
      <c r="C170" s="132" t="s">
        <v>115</v>
      </c>
      <c r="D170" s="12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/>
      <c r="T170" s="25"/>
      <c r="U170" s="14"/>
      <c r="V170" s="15"/>
      <c r="W170" s="15">
        <v>2</v>
      </c>
      <c r="X170" s="16"/>
      <c r="Y170" s="17">
        <v>0</v>
      </c>
      <c r="Z170" s="18">
        <v>0</v>
      </c>
      <c r="AA170" s="15">
        <v>1</v>
      </c>
      <c r="AB170" s="19">
        <v>0</v>
      </c>
      <c r="AC170" s="20"/>
      <c r="AD170" s="19"/>
      <c r="AE170" s="15"/>
      <c r="AF170" s="16"/>
      <c r="AG170" s="15"/>
      <c r="AH170" s="108"/>
    </row>
    <row r="171" spans="1:34" s="21" customFormat="1" ht="15" customHeight="1" x14ac:dyDescent="0.35">
      <c r="A171" s="107">
        <v>2750</v>
      </c>
      <c r="B171" s="22" t="s">
        <v>127</v>
      </c>
      <c r="C171" s="132" t="s">
        <v>115</v>
      </c>
      <c r="D171" s="125">
        <v>35000</v>
      </c>
      <c r="E171" s="23"/>
      <c r="F171" s="23">
        <v>2200</v>
      </c>
      <c r="G171" s="23">
        <v>30</v>
      </c>
      <c r="H171" s="23"/>
      <c r="I171" s="23"/>
      <c r="J171" s="23"/>
      <c r="K171" s="23"/>
      <c r="L171" s="23">
        <v>0</v>
      </c>
      <c r="M171" s="23">
        <v>10000</v>
      </c>
      <c r="N171" s="23"/>
      <c r="O171" s="23">
        <v>8700</v>
      </c>
      <c r="P171" s="23"/>
      <c r="Q171" s="23">
        <v>0</v>
      </c>
      <c r="R171" s="23"/>
      <c r="S171" s="24">
        <v>0</v>
      </c>
      <c r="T171" s="25">
        <v>1205</v>
      </c>
      <c r="U171" s="14">
        <v>3645</v>
      </c>
      <c r="V171" s="15">
        <v>1525</v>
      </c>
      <c r="W171" s="15">
        <v>1920</v>
      </c>
      <c r="X171" s="16">
        <v>1145</v>
      </c>
      <c r="Y171" s="17">
        <v>2537</v>
      </c>
      <c r="Z171" s="18">
        <v>120</v>
      </c>
      <c r="AA171" s="15">
        <v>1</v>
      </c>
      <c r="AB171" s="19">
        <v>0</v>
      </c>
      <c r="AC171" s="20">
        <v>44</v>
      </c>
      <c r="AD171" s="19"/>
      <c r="AE171" s="15">
        <v>0</v>
      </c>
      <c r="AF171" s="16">
        <v>0</v>
      </c>
      <c r="AG171" s="15">
        <v>2564</v>
      </c>
      <c r="AH171" s="108">
        <v>50</v>
      </c>
    </row>
    <row r="172" spans="1:34" s="21" customFormat="1" ht="15" customHeight="1" x14ac:dyDescent="0.35">
      <c r="A172" s="107">
        <v>2752</v>
      </c>
      <c r="B172" s="22" t="s">
        <v>128</v>
      </c>
      <c r="C172" s="132" t="s">
        <v>115</v>
      </c>
      <c r="D172" s="125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/>
      <c r="T172" s="25"/>
      <c r="U172" s="14">
        <v>855</v>
      </c>
      <c r="V172" s="15">
        <v>3065</v>
      </c>
      <c r="W172" s="15">
        <v>1200</v>
      </c>
      <c r="X172" s="16">
        <v>2670</v>
      </c>
      <c r="Y172" s="17">
        <v>610</v>
      </c>
      <c r="Z172" s="18">
        <v>0</v>
      </c>
      <c r="AA172" s="15">
        <v>0</v>
      </c>
      <c r="AB172" s="19">
        <v>0</v>
      </c>
      <c r="AC172" s="20">
        <v>55</v>
      </c>
      <c r="AD172" s="19"/>
      <c r="AE172" s="15">
        <v>0</v>
      </c>
      <c r="AF172" s="16">
        <v>0</v>
      </c>
      <c r="AG172" s="15">
        <v>4292</v>
      </c>
      <c r="AH172" s="108">
        <v>10711</v>
      </c>
    </row>
    <row r="173" spans="1:34" s="21" customFormat="1" ht="15" customHeight="1" x14ac:dyDescent="0.35">
      <c r="A173" s="107">
        <v>3251</v>
      </c>
      <c r="B173" s="32" t="s">
        <v>361</v>
      </c>
      <c r="C173" s="132" t="s">
        <v>115</v>
      </c>
      <c r="D173" s="125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/>
      <c r="T173" s="25"/>
      <c r="U173" s="14"/>
      <c r="V173" s="15"/>
      <c r="W173" s="15"/>
      <c r="X173" s="16"/>
      <c r="Y173" s="17"/>
      <c r="Z173" s="18"/>
      <c r="AA173" s="15"/>
      <c r="AB173" s="19"/>
      <c r="AC173" s="20">
        <v>4</v>
      </c>
      <c r="AD173" s="19"/>
      <c r="AE173" s="15">
        <v>0</v>
      </c>
      <c r="AF173" s="16">
        <v>0</v>
      </c>
      <c r="AG173" s="15">
        <v>0</v>
      </c>
      <c r="AH173" s="108">
        <v>0</v>
      </c>
    </row>
    <row r="174" spans="1:34" s="21" customFormat="1" ht="15" customHeight="1" x14ac:dyDescent="0.35">
      <c r="A174" s="107">
        <v>3252</v>
      </c>
      <c r="B174" s="32" t="s">
        <v>362</v>
      </c>
      <c r="C174" s="132" t="s">
        <v>115</v>
      </c>
      <c r="D174" s="125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/>
      <c r="T174" s="25"/>
      <c r="U174" s="14"/>
      <c r="V174" s="15"/>
      <c r="W174" s="15"/>
      <c r="X174" s="16"/>
      <c r="Y174" s="17"/>
      <c r="Z174" s="18"/>
      <c r="AA174" s="15"/>
      <c r="AB174" s="19"/>
      <c r="AC174" s="20">
        <v>19</v>
      </c>
      <c r="AD174" s="19"/>
      <c r="AE174" s="15">
        <v>0</v>
      </c>
      <c r="AF174" s="16">
        <v>0</v>
      </c>
      <c r="AG174" s="15">
        <v>0</v>
      </c>
      <c r="AH174" s="108">
        <v>0</v>
      </c>
    </row>
    <row r="175" spans="1:34" s="21" customFormat="1" ht="15" customHeight="1" x14ac:dyDescent="0.35">
      <c r="A175" s="107">
        <v>2751</v>
      </c>
      <c r="B175" s="22" t="s">
        <v>130</v>
      </c>
      <c r="C175" s="132" t="s">
        <v>115</v>
      </c>
      <c r="D175" s="125">
        <v>25000</v>
      </c>
      <c r="E175" s="23">
        <v>20000</v>
      </c>
      <c r="F175" s="23">
        <v>25000</v>
      </c>
      <c r="G175" s="23">
        <v>58000</v>
      </c>
      <c r="H175" s="23">
        <v>35000</v>
      </c>
      <c r="I175" s="23">
        <v>4500</v>
      </c>
      <c r="J175" s="23">
        <v>18400</v>
      </c>
      <c r="K175" s="23">
        <v>16680</v>
      </c>
      <c r="L175" s="23">
        <v>54700</v>
      </c>
      <c r="M175" s="23">
        <v>19000</v>
      </c>
      <c r="N175" s="23">
        <v>11000</v>
      </c>
      <c r="O175" s="23">
        <v>12000</v>
      </c>
      <c r="P175" s="23">
        <v>6500</v>
      </c>
      <c r="Q175" s="23">
        <v>27600</v>
      </c>
      <c r="R175" s="23">
        <v>21800</v>
      </c>
      <c r="S175" s="24">
        <v>17150</v>
      </c>
      <c r="T175" s="25">
        <v>2355</v>
      </c>
      <c r="U175" s="14">
        <v>3543</v>
      </c>
      <c r="V175" s="15">
        <v>6610</v>
      </c>
      <c r="W175" s="15">
        <v>2120</v>
      </c>
      <c r="X175" s="16">
        <v>123</v>
      </c>
      <c r="Y175" s="17">
        <v>1390</v>
      </c>
      <c r="Z175" s="18">
        <v>2185</v>
      </c>
      <c r="AA175" s="15">
        <v>205</v>
      </c>
      <c r="AB175" s="19">
        <v>170</v>
      </c>
      <c r="AC175" s="20">
        <v>55</v>
      </c>
      <c r="AD175" s="19"/>
      <c r="AE175" s="15">
        <v>0</v>
      </c>
      <c r="AF175" s="16">
        <v>0</v>
      </c>
      <c r="AG175" s="15">
        <v>3874</v>
      </c>
      <c r="AH175" s="108">
        <v>3378</v>
      </c>
    </row>
    <row r="176" spans="1:34" s="21" customFormat="1" ht="15" customHeight="1" x14ac:dyDescent="0.35">
      <c r="A176" s="107">
        <v>2749</v>
      </c>
      <c r="B176" s="22" t="s">
        <v>131</v>
      </c>
      <c r="C176" s="132" t="s">
        <v>115</v>
      </c>
      <c r="D176" s="125"/>
      <c r="E176" s="23"/>
      <c r="F176" s="23">
        <v>2060</v>
      </c>
      <c r="G176" s="23">
        <v>11650</v>
      </c>
      <c r="H176" s="23">
        <v>82</v>
      </c>
      <c r="I176" s="23">
        <v>6</v>
      </c>
      <c r="J176" s="23">
        <v>3160</v>
      </c>
      <c r="K176" s="23">
        <v>4550</v>
      </c>
      <c r="L176" s="23">
        <v>1400</v>
      </c>
      <c r="M176" s="23">
        <v>1800</v>
      </c>
      <c r="N176" s="23"/>
      <c r="O176" s="23">
        <v>131</v>
      </c>
      <c r="P176" s="23">
        <v>1500</v>
      </c>
      <c r="Q176" s="23">
        <v>3</v>
      </c>
      <c r="R176" s="23"/>
      <c r="S176" s="24">
        <v>0</v>
      </c>
      <c r="T176" s="25"/>
      <c r="U176" s="14">
        <v>470</v>
      </c>
      <c r="V176" s="15">
        <v>379</v>
      </c>
      <c r="W176" s="15">
        <v>1580</v>
      </c>
      <c r="X176" s="16">
        <v>1490</v>
      </c>
      <c r="Y176" s="17">
        <v>100</v>
      </c>
      <c r="Z176" s="18">
        <v>1</v>
      </c>
      <c r="AA176" s="15">
        <v>0</v>
      </c>
      <c r="AB176" s="19">
        <v>0</v>
      </c>
      <c r="AC176" s="20">
        <v>8</v>
      </c>
      <c r="AD176" s="19"/>
      <c r="AE176" s="15">
        <v>0</v>
      </c>
      <c r="AF176" s="16">
        <v>0</v>
      </c>
      <c r="AG176" s="15">
        <v>6</v>
      </c>
      <c r="AH176" s="108">
        <v>0</v>
      </c>
    </row>
    <row r="177" spans="1:34" s="21" customFormat="1" ht="15" customHeight="1" x14ac:dyDescent="0.35">
      <c r="A177" s="107">
        <v>2754</v>
      </c>
      <c r="B177" s="22" t="s">
        <v>129</v>
      </c>
      <c r="C177" s="132" t="s">
        <v>115</v>
      </c>
      <c r="D177" s="125">
        <v>750</v>
      </c>
      <c r="E177" s="23">
        <v>200</v>
      </c>
      <c r="F177" s="23">
        <v>37</v>
      </c>
      <c r="G177" s="23">
        <v>6</v>
      </c>
      <c r="H177" s="23"/>
      <c r="I177" s="23">
        <v>4</v>
      </c>
      <c r="J177" s="23"/>
      <c r="K177" s="23"/>
      <c r="L177" s="23">
        <v>25</v>
      </c>
      <c r="M177" s="23">
        <v>600</v>
      </c>
      <c r="N177" s="23"/>
      <c r="O177" s="23">
        <v>45</v>
      </c>
      <c r="P177" s="23"/>
      <c r="Q177" s="23">
        <v>318</v>
      </c>
      <c r="R177" s="23">
        <v>33</v>
      </c>
      <c r="S177" s="24">
        <v>0</v>
      </c>
      <c r="T177" s="25">
        <v>0</v>
      </c>
      <c r="U177" s="14">
        <v>245</v>
      </c>
      <c r="V177" s="15">
        <v>780</v>
      </c>
      <c r="W177" s="15">
        <v>680</v>
      </c>
      <c r="X177" s="16">
        <v>10</v>
      </c>
      <c r="Y177" s="17">
        <v>66</v>
      </c>
      <c r="Z177" s="18">
        <v>0</v>
      </c>
      <c r="AA177" s="15">
        <v>11</v>
      </c>
      <c r="AB177" s="19">
        <v>0</v>
      </c>
      <c r="AC177" s="20">
        <v>0</v>
      </c>
      <c r="AD177" s="19"/>
      <c r="AE177" s="15">
        <v>0</v>
      </c>
      <c r="AF177" s="16">
        <v>0</v>
      </c>
      <c r="AG177" s="15">
        <v>0</v>
      </c>
      <c r="AH177" s="108">
        <v>0</v>
      </c>
    </row>
    <row r="178" spans="1:34" s="21" customFormat="1" ht="15" customHeight="1" x14ac:dyDescent="0.35">
      <c r="A178" s="107">
        <v>2776</v>
      </c>
      <c r="B178" s="22" t="s">
        <v>325</v>
      </c>
      <c r="C178" s="132" t="s">
        <v>115</v>
      </c>
      <c r="D178" s="125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/>
      <c r="T178" s="25"/>
      <c r="U178" s="14"/>
      <c r="V178" s="15"/>
      <c r="W178" s="15">
        <v>4</v>
      </c>
      <c r="X178" s="16"/>
      <c r="Y178" s="17">
        <v>9</v>
      </c>
      <c r="Z178" s="18"/>
      <c r="AA178" s="15">
        <v>20</v>
      </c>
      <c r="AB178" s="19">
        <v>0</v>
      </c>
      <c r="AC178" s="20">
        <v>0</v>
      </c>
      <c r="AD178" s="19">
        <v>0</v>
      </c>
      <c r="AE178" s="15">
        <v>0</v>
      </c>
      <c r="AF178" s="16">
        <v>0</v>
      </c>
      <c r="AG178" s="15">
        <v>1</v>
      </c>
      <c r="AH178" s="108">
        <v>0</v>
      </c>
    </row>
    <row r="179" spans="1:34" s="21" customFormat="1" ht="15" customHeight="1" x14ac:dyDescent="0.35">
      <c r="A179" s="107">
        <v>2756</v>
      </c>
      <c r="B179" s="22" t="s">
        <v>134</v>
      </c>
      <c r="C179" s="132" t="s">
        <v>115</v>
      </c>
      <c r="D179" s="125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>
        <v>24</v>
      </c>
      <c r="S179" s="24">
        <v>3</v>
      </c>
      <c r="T179" s="25">
        <v>6</v>
      </c>
      <c r="U179" s="14">
        <v>1</v>
      </c>
      <c r="V179" s="15">
        <v>0</v>
      </c>
      <c r="W179" s="15">
        <v>16</v>
      </c>
      <c r="X179" s="16"/>
      <c r="Y179" s="17"/>
      <c r="Z179" s="18"/>
      <c r="AA179" s="15">
        <v>0</v>
      </c>
      <c r="AB179" s="19">
        <v>0</v>
      </c>
      <c r="AC179" s="20"/>
      <c r="AD179" s="19"/>
      <c r="AE179" s="15">
        <v>0</v>
      </c>
      <c r="AF179" s="16"/>
      <c r="AG179" s="15">
        <v>0</v>
      </c>
      <c r="AH179" s="108"/>
    </row>
    <row r="180" spans="1:34" s="21" customFormat="1" ht="15" customHeight="1" x14ac:dyDescent="0.35">
      <c r="A180" s="107">
        <v>3208</v>
      </c>
      <c r="B180" s="22" t="s">
        <v>135</v>
      </c>
      <c r="C180" s="132" t="s">
        <v>115</v>
      </c>
      <c r="D180" s="125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>
        <v>19</v>
      </c>
      <c r="T180" s="25">
        <v>6</v>
      </c>
      <c r="U180" s="14"/>
      <c r="V180" s="15">
        <v>2</v>
      </c>
      <c r="W180" s="15">
        <v>0</v>
      </c>
      <c r="X180" s="16"/>
      <c r="Y180" s="17">
        <v>190</v>
      </c>
      <c r="Z180" s="18"/>
      <c r="AA180" s="15">
        <v>16</v>
      </c>
      <c r="AB180" s="19">
        <v>3</v>
      </c>
      <c r="AC180" s="20">
        <v>37</v>
      </c>
      <c r="AD180" s="19">
        <v>0</v>
      </c>
      <c r="AE180" s="15">
        <v>6</v>
      </c>
      <c r="AF180" s="16">
        <v>0</v>
      </c>
      <c r="AG180" s="15">
        <v>0</v>
      </c>
      <c r="AH180" s="108">
        <v>1</v>
      </c>
    </row>
    <row r="181" spans="1:34" s="21" customFormat="1" ht="15" customHeight="1" x14ac:dyDescent="0.35">
      <c r="A181" s="107">
        <v>2731</v>
      </c>
      <c r="B181" s="22" t="s">
        <v>136</v>
      </c>
      <c r="C181" s="132" t="s">
        <v>115</v>
      </c>
      <c r="D181" s="125"/>
      <c r="E181" s="23"/>
      <c r="F181" s="23">
        <v>500</v>
      </c>
      <c r="G181" s="23"/>
      <c r="H181" s="23">
        <v>0</v>
      </c>
      <c r="I181" s="23"/>
      <c r="J181" s="23"/>
      <c r="K181" s="23"/>
      <c r="L181" s="23"/>
      <c r="M181" s="23"/>
      <c r="N181" s="23"/>
      <c r="O181" s="23"/>
      <c r="P181" s="23"/>
      <c r="Q181" s="23"/>
      <c r="R181" s="23">
        <v>24</v>
      </c>
      <c r="S181" s="24">
        <v>6397</v>
      </c>
      <c r="T181" s="25">
        <v>8950</v>
      </c>
      <c r="U181" s="14">
        <v>6430</v>
      </c>
      <c r="V181" s="15">
        <v>1597</v>
      </c>
      <c r="W181" s="15">
        <v>1765</v>
      </c>
      <c r="X181" s="16"/>
      <c r="Y181" s="17">
        <v>6</v>
      </c>
      <c r="Z181" s="18"/>
      <c r="AA181" s="15">
        <v>1450</v>
      </c>
      <c r="AB181" s="19">
        <v>62</v>
      </c>
      <c r="AC181" s="20">
        <v>119</v>
      </c>
      <c r="AD181" s="19">
        <v>3</v>
      </c>
      <c r="AE181" s="15">
        <v>46</v>
      </c>
      <c r="AF181" s="16">
        <v>0</v>
      </c>
      <c r="AG181" s="15">
        <v>0</v>
      </c>
      <c r="AH181" s="108">
        <v>3</v>
      </c>
    </row>
    <row r="182" spans="1:34" s="21" customFormat="1" ht="15" customHeight="1" x14ac:dyDescent="0.35">
      <c r="A182" s="107">
        <v>2829</v>
      </c>
      <c r="B182" s="22" t="s">
        <v>137</v>
      </c>
      <c r="C182" s="132" t="s">
        <v>115</v>
      </c>
      <c r="D182" s="125"/>
      <c r="E182" s="23">
        <v>7</v>
      </c>
      <c r="F182" s="23"/>
      <c r="G182" s="23">
        <v>3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/>
      <c r="T182" s="25"/>
      <c r="U182" s="14"/>
      <c r="V182" s="15">
        <v>17</v>
      </c>
      <c r="W182" s="15">
        <v>0</v>
      </c>
      <c r="X182" s="16"/>
      <c r="Y182" s="17">
        <v>1</v>
      </c>
      <c r="Z182" s="18"/>
      <c r="AA182" s="15">
        <v>0</v>
      </c>
      <c r="AB182" s="19">
        <v>0</v>
      </c>
      <c r="AC182" s="20">
        <v>0</v>
      </c>
      <c r="AD182" s="19">
        <v>0</v>
      </c>
      <c r="AE182" s="15">
        <v>0</v>
      </c>
      <c r="AF182" s="16">
        <v>0</v>
      </c>
      <c r="AG182" s="15">
        <v>0</v>
      </c>
      <c r="AH182" s="108">
        <v>0</v>
      </c>
    </row>
    <row r="183" spans="1:34" s="21" customFormat="1" ht="15" customHeight="1" x14ac:dyDescent="0.35">
      <c r="A183" s="107">
        <v>2789</v>
      </c>
      <c r="B183" s="22" t="s">
        <v>138</v>
      </c>
      <c r="C183" s="132" t="s">
        <v>115</v>
      </c>
      <c r="D183" s="125"/>
      <c r="E183" s="23"/>
      <c r="F183" s="23"/>
      <c r="G183" s="23">
        <v>0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/>
      <c r="T183" s="25"/>
      <c r="U183" s="14">
        <v>6</v>
      </c>
      <c r="V183" s="15">
        <v>2</v>
      </c>
      <c r="W183" s="15">
        <v>2</v>
      </c>
      <c r="X183" s="16"/>
      <c r="Y183" s="17"/>
      <c r="Z183" s="18"/>
      <c r="AA183" s="15"/>
      <c r="AB183" s="19"/>
      <c r="AC183" s="20">
        <v>0</v>
      </c>
      <c r="AD183" s="19"/>
      <c r="AE183" s="15"/>
      <c r="AF183" s="16"/>
      <c r="AG183" s="15">
        <v>0</v>
      </c>
      <c r="AH183" s="108"/>
    </row>
    <row r="184" spans="1:34" s="21" customFormat="1" ht="15" customHeight="1" x14ac:dyDescent="0.35">
      <c r="A184" s="107">
        <v>2772</v>
      </c>
      <c r="B184" s="22" t="s">
        <v>139</v>
      </c>
      <c r="C184" s="132" t="s">
        <v>115</v>
      </c>
      <c r="D184" s="125"/>
      <c r="E184" s="23"/>
      <c r="F184" s="23"/>
      <c r="G184" s="23">
        <v>20</v>
      </c>
      <c r="H184" s="23">
        <v>100</v>
      </c>
      <c r="I184" s="23">
        <v>350</v>
      </c>
      <c r="J184" s="23">
        <v>36</v>
      </c>
      <c r="K184" s="23">
        <v>110</v>
      </c>
      <c r="L184" s="23">
        <v>570</v>
      </c>
      <c r="M184" s="23">
        <v>975</v>
      </c>
      <c r="N184" s="23"/>
      <c r="O184" s="23">
        <v>54</v>
      </c>
      <c r="P184" s="23"/>
      <c r="Q184" s="23">
        <v>2850</v>
      </c>
      <c r="R184" s="23">
        <v>6100</v>
      </c>
      <c r="S184" s="24">
        <v>463</v>
      </c>
      <c r="T184" s="25"/>
      <c r="U184" s="14">
        <v>1428</v>
      </c>
      <c r="V184" s="15">
        <v>1475</v>
      </c>
      <c r="W184" s="15">
        <v>825</v>
      </c>
      <c r="X184" s="16"/>
      <c r="Y184" s="17">
        <v>199</v>
      </c>
      <c r="Z184" s="18">
        <v>1</v>
      </c>
      <c r="AA184" s="15"/>
      <c r="AB184" s="19">
        <v>0</v>
      </c>
      <c r="AC184" s="20">
        <v>1</v>
      </c>
      <c r="AD184" s="19">
        <v>0</v>
      </c>
      <c r="AE184" s="15">
        <v>0</v>
      </c>
      <c r="AF184" s="16">
        <v>0</v>
      </c>
      <c r="AG184" s="15">
        <v>416</v>
      </c>
      <c r="AH184" s="108">
        <v>312</v>
      </c>
    </row>
    <row r="185" spans="1:34" s="21" customFormat="1" ht="15" customHeight="1" x14ac:dyDescent="0.35">
      <c r="A185" s="107">
        <v>2771</v>
      </c>
      <c r="B185" s="22" t="s">
        <v>143</v>
      </c>
      <c r="C185" s="132" t="s">
        <v>115</v>
      </c>
      <c r="D185" s="125"/>
      <c r="E185" s="23"/>
      <c r="F185" s="23"/>
      <c r="G185" s="23"/>
      <c r="H185" s="23"/>
      <c r="I185" s="23"/>
      <c r="J185" s="23"/>
      <c r="K185" s="23"/>
      <c r="L185" s="23">
        <v>85</v>
      </c>
      <c r="M185" s="23">
        <v>400</v>
      </c>
      <c r="N185" s="23"/>
      <c r="O185" s="23"/>
      <c r="P185" s="23"/>
      <c r="Q185" s="23">
        <v>775</v>
      </c>
      <c r="R185" s="23">
        <v>25</v>
      </c>
      <c r="S185" s="24">
        <v>55</v>
      </c>
      <c r="T185" s="25"/>
      <c r="U185" s="14">
        <v>8</v>
      </c>
      <c r="V185" s="15">
        <v>19</v>
      </c>
      <c r="W185" s="15">
        <v>0</v>
      </c>
      <c r="X185" s="16"/>
      <c r="Y185" s="17">
        <v>16</v>
      </c>
      <c r="Z185" s="18"/>
      <c r="AA185" s="15"/>
      <c r="AB185" s="19"/>
      <c r="AC185" s="20">
        <v>0</v>
      </c>
      <c r="AD185" s="19"/>
      <c r="AE185" s="15">
        <v>0</v>
      </c>
      <c r="AF185" s="16">
        <v>0</v>
      </c>
      <c r="AG185" s="15">
        <v>16</v>
      </c>
      <c r="AH185" s="108"/>
    </row>
    <row r="186" spans="1:34" s="21" customFormat="1" ht="15" customHeight="1" x14ac:dyDescent="0.35">
      <c r="A186" s="107">
        <v>2766</v>
      </c>
      <c r="B186" s="22" t="s">
        <v>144</v>
      </c>
      <c r="C186" s="132" t="s">
        <v>115</v>
      </c>
      <c r="D186" s="125"/>
      <c r="E186" s="23"/>
      <c r="F186" s="23">
        <v>0</v>
      </c>
      <c r="G186" s="23">
        <v>0</v>
      </c>
      <c r="H186" s="23"/>
      <c r="I186" s="23"/>
      <c r="J186" s="23"/>
      <c r="K186" s="23"/>
      <c r="L186" s="23">
        <v>6</v>
      </c>
      <c r="M186" s="23"/>
      <c r="N186" s="23"/>
      <c r="O186" s="23"/>
      <c r="P186" s="23"/>
      <c r="Q186" s="23"/>
      <c r="R186" s="23">
        <v>0</v>
      </c>
      <c r="S186" s="24"/>
      <c r="T186" s="25"/>
      <c r="U186" s="14">
        <v>4</v>
      </c>
      <c r="V186" s="15">
        <v>0</v>
      </c>
      <c r="W186" s="15"/>
      <c r="X186" s="16"/>
      <c r="Y186" s="17"/>
      <c r="Z186" s="18"/>
      <c r="AA186" s="15"/>
      <c r="AB186" s="19"/>
      <c r="AC186" s="20"/>
      <c r="AD186" s="19"/>
      <c r="AE186" s="15"/>
      <c r="AF186" s="16"/>
      <c r="AG186" s="15"/>
      <c r="AH186" s="108"/>
    </row>
    <row r="187" spans="1:34" s="21" customFormat="1" ht="15" customHeight="1" x14ac:dyDescent="0.35">
      <c r="A187" s="107">
        <v>3225</v>
      </c>
      <c r="B187" s="22" t="s">
        <v>295</v>
      </c>
      <c r="C187" s="132" t="s">
        <v>115</v>
      </c>
      <c r="D187" s="125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/>
      <c r="T187" s="25"/>
      <c r="U187" s="14"/>
      <c r="V187" s="15">
        <v>19</v>
      </c>
      <c r="W187" s="15">
        <v>3</v>
      </c>
      <c r="X187" s="16"/>
      <c r="Y187" s="17">
        <v>3</v>
      </c>
      <c r="Z187" s="18"/>
      <c r="AA187" s="15">
        <v>0</v>
      </c>
      <c r="AB187" s="19"/>
      <c r="AC187" s="20">
        <v>0</v>
      </c>
      <c r="AD187" s="19"/>
      <c r="AE187" s="15">
        <v>0</v>
      </c>
      <c r="AF187" s="16">
        <v>0</v>
      </c>
      <c r="AG187" s="15">
        <v>0</v>
      </c>
      <c r="AH187" s="108">
        <v>3</v>
      </c>
    </row>
    <row r="188" spans="1:34" s="21" customFormat="1" ht="15" customHeight="1" x14ac:dyDescent="0.35">
      <c r="A188" s="107">
        <v>2783</v>
      </c>
      <c r="B188" s="22" t="s">
        <v>140</v>
      </c>
      <c r="C188" s="132" t="s">
        <v>115</v>
      </c>
      <c r="D188" s="125"/>
      <c r="E188" s="23"/>
      <c r="F188" s="23"/>
      <c r="G188" s="23">
        <v>2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>
        <v>50</v>
      </c>
      <c r="T188" s="25"/>
      <c r="U188" s="14"/>
      <c r="V188" s="15"/>
      <c r="W188" s="15">
        <v>5845</v>
      </c>
      <c r="X188" s="16">
        <v>1950</v>
      </c>
      <c r="Y188" s="17">
        <v>1647</v>
      </c>
      <c r="Z188" s="18"/>
      <c r="AA188" s="15">
        <v>10</v>
      </c>
      <c r="AB188" s="19">
        <v>0</v>
      </c>
      <c r="AC188" s="20">
        <v>0</v>
      </c>
      <c r="AD188" s="19"/>
      <c r="AE188" s="15">
        <v>0</v>
      </c>
      <c r="AF188" s="16"/>
      <c r="AG188" s="15">
        <v>1225</v>
      </c>
      <c r="AH188" s="108">
        <v>0</v>
      </c>
    </row>
    <row r="189" spans="1:34" s="21" customFormat="1" ht="15" customHeight="1" x14ac:dyDescent="0.35">
      <c r="A189" s="107">
        <v>3178</v>
      </c>
      <c r="B189" s="22" t="s">
        <v>141</v>
      </c>
      <c r="C189" s="132" t="s">
        <v>115</v>
      </c>
      <c r="D189" s="125"/>
      <c r="E189" s="23"/>
      <c r="F189" s="23">
        <v>0</v>
      </c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/>
      <c r="T189" s="25"/>
      <c r="U189" s="14"/>
      <c r="V189" s="15"/>
      <c r="W189" s="15">
        <v>0</v>
      </c>
      <c r="X189" s="16"/>
      <c r="Y189" s="17"/>
      <c r="Z189" s="18"/>
      <c r="AA189" s="15">
        <v>1</v>
      </c>
      <c r="AB189" s="19"/>
      <c r="AC189" s="20"/>
      <c r="AD189" s="19"/>
      <c r="AE189" s="15"/>
      <c r="AF189" s="16"/>
      <c r="AG189" s="15"/>
      <c r="AH189" s="108"/>
    </row>
    <row r="190" spans="1:34" s="21" customFormat="1" ht="15" customHeight="1" x14ac:dyDescent="0.35">
      <c r="A190" s="110">
        <v>2741</v>
      </c>
      <c r="B190" s="22" t="s">
        <v>142</v>
      </c>
      <c r="C190" s="132" t="s">
        <v>115</v>
      </c>
      <c r="D190" s="125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/>
      <c r="T190" s="25">
        <v>446</v>
      </c>
      <c r="U190" s="14"/>
      <c r="V190" s="15">
        <v>102</v>
      </c>
      <c r="W190" s="15">
        <v>518</v>
      </c>
      <c r="X190" s="16"/>
      <c r="Y190" s="17">
        <v>949</v>
      </c>
      <c r="Z190" s="18"/>
      <c r="AA190" s="15">
        <v>160</v>
      </c>
      <c r="AB190" s="19"/>
      <c r="AC190" s="20">
        <v>672</v>
      </c>
      <c r="AD190" s="19"/>
      <c r="AE190" s="15"/>
      <c r="AF190" s="16"/>
      <c r="AG190" s="15">
        <v>12992</v>
      </c>
      <c r="AH190" s="108">
        <v>11947</v>
      </c>
    </row>
    <row r="191" spans="1:34" s="21" customFormat="1" ht="15" customHeight="1" x14ac:dyDescent="0.35">
      <c r="A191" s="107">
        <v>2730</v>
      </c>
      <c r="B191" s="22" t="s">
        <v>348</v>
      </c>
      <c r="C191" s="132" t="s">
        <v>115</v>
      </c>
      <c r="D191" s="125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4"/>
      <c r="T191" s="25"/>
      <c r="U191" s="14"/>
      <c r="V191" s="15"/>
      <c r="W191" s="15"/>
      <c r="X191" s="16"/>
      <c r="Y191" s="17">
        <v>1</v>
      </c>
      <c r="Z191" s="18"/>
      <c r="AA191" s="15">
        <v>3</v>
      </c>
      <c r="AB191" s="19">
        <v>1</v>
      </c>
      <c r="AC191" s="20">
        <v>2</v>
      </c>
      <c r="AD191" s="19"/>
      <c r="AE191" s="15">
        <v>1</v>
      </c>
      <c r="AF191" s="16"/>
      <c r="AG191" s="15">
        <v>0</v>
      </c>
      <c r="AH191" s="108"/>
    </row>
    <row r="192" spans="1:34" s="21" customFormat="1" ht="15" customHeight="1" x14ac:dyDescent="0.35">
      <c r="A192" s="107">
        <v>2767</v>
      </c>
      <c r="B192" s="22" t="s">
        <v>145</v>
      </c>
      <c r="C192" s="132" t="s">
        <v>115</v>
      </c>
      <c r="D192" s="125"/>
      <c r="E192" s="23"/>
      <c r="F192" s="23"/>
      <c r="G192" s="23"/>
      <c r="H192" s="23"/>
      <c r="I192" s="23"/>
      <c r="J192" s="23"/>
      <c r="K192" s="23"/>
      <c r="L192" s="23">
        <v>25</v>
      </c>
      <c r="M192" s="23"/>
      <c r="N192" s="23"/>
      <c r="O192" s="23"/>
      <c r="P192" s="23"/>
      <c r="Q192" s="23"/>
      <c r="R192" s="23"/>
      <c r="S192" s="24"/>
      <c r="T192" s="25"/>
      <c r="U192" s="14">
        <v>1</v>
      </c>
      <c r="V192" s="15">
        <v>0</v>
      </c>
      <c r="W192" s="15"/>
      <c r="X192" s="16"/>
      <c r="Y192" s="17"/>
      <c r="Z192" s="18"/>
      <c r="AA192" s="15"/>
      <c r="AB192" s="19"/>
      <c r="AC192" s="20"/>
      <c r="AD192" s="19"/>
      <c r="AE192" s="15"/>
      <c r="AF192" s="16"/>
      <c r="AG192" s="15"/>
      <c r="AH192" s="108"/>
    </row>
    <row r="193" spans="1:34" s="21" customFormat="1" ht="15" customHeight="1" x14ac:dyDescent="0.35">
      <c r="A193" s="107">
        <v>2794</v>
      </c>
      <c r="B193" s="22" t="s">
        <v>146</v>
      </c>
      <c r="C193" s="132" t="s">
        <v>115</v>
      </c>
      <c r="D193" s="125"/>
      <c r="E193" s="23"/>
      <c r="F193" s="23"/>
      <c r="G193" s="23">
        <v>2</v>
      </c>
      <c r="H193" s="23"/>
      <c r="I193" s="23"/>
      <c r="J193" s="23"/>
      <c r="K193" s="23"/>
      <c r="L193" s="23"/>
      <c r="M193" s="23">
        <v>0</v>
      </c>
      <c r="N193" s="23"/>
      <c r="O193" s="23"/>
      <c r="P193" s="23"/>
      <c r="Q193" s="23"/>
      <c r="R193" s="23"/>
      <c r="S193" s="24">
        <v>0</v>
      </c>
      <c r="T193" s="25"/>
      <c r="U193" s="14"/>
      <c r="V193" s="15"/>
      <c r="W193" s="15">
        <v>0</v>
      </c>
      <c r="X193" s="16">
        <v>0</v>
      </c>
      <c r="Y193" s="17">
        <v>0</v>
      </c>
      <c r="Z193" s="18"/>
      <c r="AA193" s="15">
        <v>0</v>
      </c>
      <c r="AB193" s="19">
        <v>0</v>
      </c>
      <c r="AC193" s="20">
        <v>0</v>
      </c>
      <c r="AD193" s="19">
        <v>0</v>
      </c>
      <c r="AE193" s="15">
        <v>0</v>
      </c>
      <c r="AF193" s="16"/>
      <c r="AG193" s="15"/>
      <c r="AH193" s="108"/>
    </row>
    <row r="194" spans="1:34" s="21" customFormat="1" ht="15" customHeight="1" x14ac:dyDescent="0.35">
      <c r="A194" s="107">
        <v>2758</v>
      </c>
      <c r="B194" s="22" t="s">
        <v>147</v>
      </c>
      <c r="C194" s="132" t="s">
        <v>115</v>
      </c>
      <c r="D194" s="125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>
        <v>7</v>
      </c>
      <c r="R194" s="23">
        <v>465</v>
      </c>
      <c r="S194" s="24">
        <v>128</v>
      </c>
      <c r="T194" s="25">
        <v>5</v>
      </c>
      <c r="U194" s="14">
        <v>2</v>
      </c>
      <c r="V194" s="15">
        <v>67</v>
      </c>
      <c r="W194" s="15">
        <v>0</v>
      </c>
      <c r="X194" s="16"/>
      <c r="Y194" s="17">
        <v>0</v>
      </c>
      <c r="Z194" s="18"/>
      <c r="AA194" s="15">
        <v>0</v>
      </c>
      <c r="AB194" s="19"/>
      <c r="AC194" s="20"/>
      <c r="AD194" s="19"/>
      <c r="AE194" s="15">
        <v>0</v>
      </c>
      <c r="AF194" s="16">
        <v>0</v>
      </c>
      <c r="AG194" s="15">
        <v>0</v>
      </c>
      <c r="AH194" s="108">
        <v>0</v>
      </c>
    </row>
    <row r="195" spans="1:34" s="21" customFormat="1" ht="15" customHeight="1" x14ac:dyDescent="0.35">
      <c r="A195" s="107">
        <v>2761</v>
      </c>
      <c r="B195" s="22" t="s">
        <v>308</v>
      </c>
      <c r="C195" s="132" t="s">
        <v>115</v>
      </c>
      <c r="D195" s="125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4"/>
      <c r="T195" s="25"/>
      <c r="U195" s="14"/>
      <c r="V195" s="15">
        <v>0</v>
      </c>
      <c r="W195" s="15">
        <v>0</v>
      </c>
      <c r="X195" s="16"/>
      <c r="Y195" s="17">
        <v>0</v>
      </c>
      <c r="Z195" s="18"/>
      <c r="AA195" s="15">
        <v>0</v>
      </c>
      <c r="AB195" s="19">
        <v>0</v>
      </c>
      <c r="AC195" s="20">
        <v>0</v>
      </c>
      <c r="AD195" s="19"/>
      <c r="AE195" s="15">
        <v>0</v>
      </c>
      <c r="AF195" s="16"/>
      <c r="AG195" s="15">
        <v>0</v>
      </c>
      <c r="AH195" s="108"/>
    </row>
    <row r="196" spans="1:34" s="21" customFormat="1" ht="15" customHeight="1" x14ac:dyDescent="0.35">
      <c r="A196" s="107">
        <v>2760</v>
      </c>
      <c r="B196" s="27" t="s">
        <v>148</v>
      </c>
      <c r="C196" s="132" t="s">
        <v>115</v>
      </c>
      <c r="D196" s="125"/>
      <c r="E196" s="23"/>
      <c r="F196" s="23">
        <v>58</v>
      </c>
      <c r="G196" s="23">
        <v>0</v>
      </c>
      <c r="H196" s="23"/>
      <c r="I196" s="23">
        <v>9</v>
      </c>
      <c r="J196" s="23"/>
      <c r="K196" s="23"/>
      <c r="L196" s="23">
        <v>570</v>
      </c>
      <c r="M196" s="23"/>
      <c r="N196" s="23"/>
      <c r="O196" s="23"/>
      <c r="P196" s="23"/>
      <c r="Q196" s="23">
        <v>27</v>
      </c>
      <c r="R196" s="23">
        <v>15</v>
      </c>
      <c r="S196" s="24"/>
      <c r="T196" s="25"/>
      <c r="U196" s="14">
        <v>14</v>
      </c>
      <c r="V196" s="15">
        <v>0</v>
      </c>
      <c r="W196" s="15">
        <v>0</v>
      </c>
      <c r="X196" s="16"/>
      <c r="Y196" s="17">
        <v>0</v>
      </c>
      <c r="Z196" s="18"/>
      <c r="AA196" s="15">
        <v>0</v>
      </c>
      <c r="AB196" s="19">
        <v>0</v>
      </c>
      <c r="AC196" s="20">
        <v>0</v>
      </c>
      <c r="AD196" s="19"/>
      <c r="AE196" s="15">
        <v>0</v>
      </c>
      <c r="AF196" s="16"/>
      <c r="AG196" s="15">
        <v>0</v>
      </c>
      <c r="AH196" s="108"/>
    </row>
    <row r="197" spans="1:34" s="21" customFormat="1" ht="15" customHeight="1" x14ac:dyDescent="0.35">
      <c r="A197" s="107">
        <v>3216</v>
      </c>
      <c r="B197" s="22" t="s">
        <v>150</v>
      </c>
      <c r="C197" s="132" t="s">
        <v>115</v>
      </c>
      <c r="D197" s="125"/>
      <c r="E197" s="23"/>
      <c r="F197" s="23"/>
      <c r="G197" s="23"/>
      <c r="H197" s="23"/>
      <c r="I197" s="23"/>
      <c r="J197" s="23"/>
      <c r="K197" s="23"/>
      <c r="L197" s="23"/>
      <c r="M197" s="23">
        <v>35</v>
      </c>
      <c r="N197" s="23"/>
      <c r="O197" s="23"/>
      <c r="P197" s="23"/>
      <c r="Q197" s="23"/>
      <c r="R197" s="23"/>
      <c r="S197" s="24"/>
      <c r="T197" s="25">
        <v>98</v>
      </c>
      <c r="U197" s="14">
        <v>850</v>
      </c>
      <c r="V197" s="15">
        <v>528</v>
      </c>
      <c r="W197" s="15">
        <v>280</v>
      </c>
      <c r="X197" s="16"/>
      <c r="Y197" s="17">
        <v>305</v>
      </c>
      <c r="Z197" s="18">
        <v>4</v>
      </c>
      <c r="AA197" s="15">
        <v>7</v>
      </c>
      <c r="AB197" s="19"/>
      <c r="AC197" s="20">
        <v>20</v>
      </c>
      <c r="AD197" s="19"/>
      <c r="AE197" s="15">
        <v>5</v>
      </c>
      <c r="AF197" s="16">
        <v>8</v>
      </c>
      <c r="AG197" s="15">
        <v>20</v>
      </c>
      <c r="AH197" s="108">
        <v>9</v>
      </c>
    </row>
    <row r="198" spans="1:34" s="21" customFormat="1" ht="15" customHeight="1" x14ac:dyDescent="0.35">
      <c r="A198" s="107">
        <v>2788</v>
      </c>
      <c r="B198" s="22" t="s">
        <v>149</v>
      </c>
      <c r="C198" s="132" t="s">
        <v>115</v>
      </c>
      <c r="D198" s="125"/>
      <c r="E198" s="23"/>
      <c r="F198" s="23">
        <v>530</v>
      </c>
      <c r="G198" s="23"/>
      <c r="H198" s="23"/>
      <c r="I198" s="23">
        <v>40</v>
      </c>
      <c r="J198" s="23">
        <v>0</v>
      </c>
      <c r="K198" s="23"/>
      <c r="L198" s="23">
        <v>1036</v>
      </c>
      <c r="M198" s="23">
        <v>15</v>
      </c>
      <c r="N198" s="23"/>
      <c r="O198" s="23"/>
      <c r="P198" s="23"/>
      <c r="Q198" s="23">
        <v>59</v>
      </c>
      <c r="R198" s="23">
        <v>35</v>
      </c>
      <c r="S198" s="24">
        <v>5</v>
      </c>
      <c r="T198" s="25">
        <v>0</v>
      </c>
      <c r="U198" s="14">
        <v>2</v>
      </c>
      <c r="V198" s="15">
        <v>0</v>
      </c>
      <c r="W198" s="15">
        <v>10</v>
      </c>
      <c r="X198" s="16"/>
      <c r="Y198" s="17">
        <v>0</v>
      </c>
      <c r="Z198" s="18"/>
      <c r="AA198" s="15">
        <v>0</v>
      </c>
      <c r="AB198" s="19"/>
      <c r="AC198" s="20">
        <v>0</v>
      </c>
      <c r="AD198" s="19"/>
      <c r="AE198" s="15">
        <v>0</v>
      </c>
      <c r="AF198" s="16">
        <v>0</v>
      </c>
      <c r="AG198" s="15">
        <v>17</v>
      </c>
      <c r="AH198" s="108">
        <v>2</v>
      </c>
    </row>
    <row r="199" spans="1:34" s="21" customFormat="1" ht="15" customHeight="1" x14ac:dyDescent="0.35">
      <c r="A199" s="107">
        <v>3176</v>
      </c>
      <c r="B199" s="22" t="s">
        <v>151</v>
      </c>
      <c r="C199" s="132" t="s">
        <v>115</v>
      </c>
      <c r="D199" s="125"/>
      <c r="E199" s="23"/>
      <c r="F199" s="23">
        <v>200</v>
      </c>
      <c r="G199" s="23">
        <v>3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4"/>
      <c r="T199" s="25"/>
      <c r="U199" s="14"/>
      <c r="V199" s="15">
        <v>0</v>
      </c>
      <c r="W199" s="15">
        <v>0</v>
      </c>
      <c r="X199" s="16"/>
      <c r="Y199" s="17"/>
      <c r="Z199" s="18"/>
      <c r="AA199" s="15"/>
      <c r="AB199" s="19"/>
      <c r="AC199" s="20"/>
      <c r="AD199" s="19"/>
      <c r="AE199" s="15"/>
      <c r="AF199" s="16"/>
      <c r="AG199" s="15"/>
      <c r="AH199" s="108"/>
    </row>
    <row r="200" spans="1:34" s="21" customFormat="1" ht="15" customHeight="1" x14ac:dyDescent="0.35">
      <c r="A200" s="107">
        <v>3177</v>
      </c>
      <c r="B200" s="22" t="s">
        <v>152</v>
      </c>
      <c r="C200" s="132" t="s">
        <v>115</v>
      </c>
      <c r="D200" s="125"/>
      <c r="E200" s="23"/>
      <c r="F200" s="23"/>
      <c r="G200" s="23">
        <v>4500</v>
      </c>
      <c r="H200" s="23"/>
      <c r="I200" s="23">
        <v>30</v>
      </c>
      <c r="J200" s="23"/>
      <c r="K200" s="23"/>
      <c r="L200" s="23"/>
      <c r="M200" s="23"/>
      <c r="N200" s="23"/>
      <c r="O200" s="23"/>
      <c r="P200" s="23"/>
      <c r="Q200" s="23"/>
      <c r="R200" s="23"/>
      <c r="S200" s="24"/>
      <c r="T200" s="25">
        <v>7</v>
      </c>
      <c r="U200" s="14"/>
      <c r="V200" s="15">
        <v>0</v>
      </c>
      <c r="W200" s="15">
        <v>31</v>
      </c>
      <c r="X200" s="16"/>
      <c r="Y200" s="17">
        <v>0</v>
      </c>
      <c r="Z200" s="18"/>
      <c r="AA200" s="15">
        <v>0</v>
      </c>
      <c r="AB200" s="19"/>
      <c r="AC200" s="20">
        <v>0</v>
      </c>
      <c r="AD200" s="19"/>
      <c r="AE200" s="15">
        <v>0</v>
      </c>
      <c r="AF200" s="16"/>
      <c r="AG200" s="15">
        <v>0</v>
      </c>
      <c r="AH200" s="108"/>
    </row>
    <row r="201" spans="1:34" s="21" customFormat="1" ht="15" customHeight="1" x14ac:dyDescent="0.35">
      <c r="A201" s="107">
        <v>2773</v>
      </c>
      <c r="B201" s="22" t="s">
        <v>153</v>
      </c>
      <c r="C201" s="132" t="s">
        <v>115</v>
      </c>
      <c r="D201" s="125"/>
      <c r="E201" s="23">
        <v>2</v>
      </c>
      <c r="F201" s="23">
        <v>50</v>
      </c>
      <c r="G201" s="23">
        <v>0</v>
      </c>
      <c r="H201" s="23">
        <v>17</v>
      </c>
      <c r="I201" s="23">
        <v>3</v>
      </c>
      <c r="J201" s="23"/>
      <c r="K201" s="23"/>
      <c r="L201" s="23"/>
      <c r="M201" s="23"/>
      <c r="N201" s="23"/>
      <c r="O201" s="23"/>
      <c r="P201" s="23"/>
      <c r="Q201" s="23"/>
      <c r="R201" s="23"/>
      <c r="S201" s="24"/>
      <c r="T201" s="25"/>
      <c r="U201" s="14">
        <v>0</v>
      </c>
      <c r="V201" s="15">
        <v>1</v>
      </c>
      <c r="W201" s="15">
        <v>0</v>
      </c>
      <c r="X201" s="16"/>
      <c r="Y201" s="17">
        <v>0</v>
      </c>
      <c r="Z201" s="18"/>
      <c r="AA201" s="15"/>
      <c r="AB201" s="19"/>
      <c r="AC201" s="20"/>
      <c r="AD201" s="19"/>
      <c r="AE201" s="15"/>
      <c r="AF201" s="16"/>
      <c r="AG201" s="15"/>
      <c r="AH201" s="108"/>
    </row>
    <row r="202" spans="1:34" s="21" customFormat="1" ht="15" customHeight="1" x14ac:dyDescent="0.35">
      <c r="A202" s="107">
        <v>2800</v>
      </c>
      <c r="B202" s="27" t="s">
        <v>154</v>
      </c>
      <c r="C202" s="132" t="s">
        <v>115</v>
      </c>
      <c r="D202" s="125">
        <v>8000</v>
      </c>
      <c r="E202" s="23">
        <v>2000</v>
      </c>
      <c r="F202" s="23">
        <v>800</v>
      </c>
      <c r="G202" s="23"/>
      <c r="H202" s="23"/>
      <c r="I202" s="23"/>
      <c r="J202" s="23"/>
      <c r="K202" s="23">
        <v>100</v>
      </c>
      <c r="L202" s="23"/>
      <c r="M202" s="23">
        <v>3000</v>
      </c>
      <c r="N202" s="23">
        <v>3050</v>
      </c>
      <c r="O202" s="23">
        <v>4000</v>
      </c>
      <c r="P202" s="23"/>
      <c r="Q202" s="23"/>
      <c r="R202" s="23"/>
      <c r="S202" s="24">
        <v>2200</v>
      </c>
      <c r="T202" s="25">
        <v>0</v>
      </c>
      <c r="U202" s="14"/>
      <c r="V202" s="15"/>
      <c r="W202" s="15">
        <v>5990</v>
      </c>
      <c r="X202" s="16">
        <v>4760</v>
      </c>
      <c r="Y202" s="17">
        <v>855</v>
      </c>
      <c r="Z202" s="18">
        <v>324</v>
      </c>
      <c r="AA202" s="15">
        <v>24</v>
      </c>
      <c r="AB202" s="19">
        <v>46</v>
      </c>
      <c r="AC202" s="20">
        <v>5</v>
      </c>
      <c r="AD202" s="19"/>
      <c r="AE202" s="15">
        <v>3</v>
      </c>
      <c r="AF202" s="16"/>
      <c r="AG202" s="15">
        <v>852</v>
      </c>
      <c r="AH202" s="108">
        <v>50</v>
      </c>
    </row>
    <row r="203" spans="1:34" s="21" customFormat="1" ht="15" customHeight="1" x14ac:dyDescent="0.35">
      <c r="A203" s="107">
        <v>2793</v>
      </c>
      <c r="B203" s="27" t="s">
        <v>323</v>
      </c>
      <c r="C203" s="132" t="s">
        <v>115</v>
      </c>
      <c r="D203" s="125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4"/>
      <c r="T203" s="25"/>
      <c r="U203" s="14"/>
      <c r="V203" s="15"/>
      <c r="W203" s="15">
        <v>0</v>
      </c>
      <c r="X203" s="16"/>
      <c r="Y203" s="17">
        <v>14</v>
      </c>
      <c r="Z203" s="18"/>
      <c r="AA203" s="15"/>
      <c r="AB203" s="19">
        <v>415</v>
      </c>
      <c r="AC203" s="20">
        <v>4</v>
      </c>
      <c r="AD203" s="19">
        <v>36</v>
      </c>
      <c r="AE203" s="15">
        <v>0</v>
      </c>
      <c r="AF203" s="16"/>
      <c r="AG203" s="15">
        <v>0</v>
      </c>
      <c r="AH203" s="108"/>
    </row>
    <row r="204" spans="1:34" s="21" customFormat="1" ht="15" customHeight="1" x14ac:dyDescent="0.35">
      <c r="A204" s="107">
        <v>2778</v>
      </c>
      <c r="B204" s="27" t="s">
        <v>155</v>
      </c>
      <c r="C204" s="132" t="s">
        <v>115</v>
      </c>
      <c r="D204" s="125"/>
      <c r="E204" s="23"/>
      <c r="F204" s="23"/>
      <c r="G204" s="23"/>
      <c r="H204" s="23"/>
      <c r="I204" s="23"/>
      <c r="J204" s="23">
        <v>5800</v>
      </c>
      <c r="K204" s="23">
        <v>6050</v>
      </c>
      <c r="L204" s="23">
        <v>5800</v>
      </c>
      <c r="M204" s="23">
        <v>4500</v>
      </c>
      <c r="N204" s="23"/>
      <c r="O204" s="23">
        <v>1500</v>
      </c>
      <c r="P204" s="23"/>
      <c r="Q204" s="23"/>
      <c r="R204" s="23"/>
      <c r="S204" s="24">
        <v>650</v>
      </c>
      <c r="T204" s="25">
        <v>1165</v>
      </c>
      <c r="U204" s="14">
        <v>3</v>
      </c>
      <c r="V204" s="15">
        <v>3</v>
      </c>
      <c r="W204" s="15">
        <v>0</v>
      </c>
      <c r="X204" s="16"/>
      <c r="Y204" s="17"/>
      <c r="Z204" s="18"/>
      <c r="AA204" s="15"/>
      <c r="AB204" s="19"/>
      <c r="AC204" s="20"/>
      <c r="AD204" s="19"/>
      <c r="AE204" s="15"/>
      <c r="AF204" s="16"/>
      <c r="AG204" s="15"/>
      <c r="AH204" s="108"/>
    </row>
    <row r="205" spans="1:34" s="21" customFormat="1" ht="15" customHeight="1" x14ac:dyDescent="0.35">
      <c r="A205" s="107">
        <v>2796</v>
      </c>
      <c r="B205" s="27" t="s">
        <v>297</v>
      </c>
      <c r="C205" s="132" t="s">
        <v>115</v>
      </c>
      <c r="D205" s="125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4"/>
      <c r="T205" s="26"/>
      <c r="U205" s="14"/>
      <c r="V205" s="15">
        <v>835</v>
      </c>
      <c r="W205" s="15">
        <v>3500</v>
      </c>
      <c r="X205" s="16">
        <v>105</v>
      </c>
      <c r="Y205" s="17">
        <v>969</v>
      </c>
      <c r="Z205" s="18"/>
      <c r="AA205" s="15">
        <v>0</v>
      </c>
      <c r="AB205" s="19"/>
      <c r="AC205" s="20">
        <v>3</v>
      </c>
      <c r="AD205" s="19"/>
      <c r="AE205" s="15">
        <v>0</v>
      </c>
      <c r="AF205" s="16"/>
      <c r="AG205" s="15">
        <v>1</v>
      </c>
      <c r="AH205" s="108">
        <v>0</v>
      </c>
    </row>
    <row r="206" spans="1:34" s="21" customFormat="1" ht="15" customHeight="1" x14ac:dyDescent="0.35">
      <c r="A206" s="107">
        <v>3223</v>
      </c>
      <c r="B206" s="27" t="s">
        <v>298</v>
      </c>
      <c r="C206" s="132" t="s">
        <v>115</v>
      </c>
      <c r="D206" s="125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4"/>
      <c r="T206" s="26"/>
      <c r="U206" s="14"/>
      <c r="V206" s="15">
        <v>3391</v>
      </c>
      <c r="W206" s="15">
        <v>5740</v>
      </c>
      <c r="X206" s="16">
        <v>6270</v>
      </c>
      <c r="Y206" s="17">
        <v>862</v>
      </c>
      <c r="Z206" s="18"/>
      <c r="AA206" s="15">
        <v>2</v>
      </c>
      <c r="AB206" s="19"/>
      <c r="AC206" s="20">
        <v>6</v>
      </c>
      <c r="AD206" s="19"/>
      <c r="AE206" s="15">
        <v>0</v>
      </c>
      <c r="AF206" s="16"/>
      <c r="AG206" s="15">
        <v>25081</v>
      </c>
      <c r="AH206" s="108">
        <v>5900</v>
      </c>
    </row>
    <row r="207" spans="1:34" s="21" customFormat="1" ht="15" customHeight="1" x14ac:dyDescent="0.35">
      <c r="A207" s="107">
        <v>3224</v>
      </c>
      <c r="B207" s="27" t="s">
        <v>299</v>
      </c>
      <c r="C207" s="132" t="s">
        <v>115</v>
      </c>
      <c r="D207" s="125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4"/>
      <c r="T207" s="26"/>
      <c r="U207" s="14"/>
      <c r="V207" s="15">
        <v>3130</v>
      </c>
      <c r="W207" s="15">
        <v>4630</v>
      </c>
      <c r="X207" s="16">
        <v>0</v>
      </c>
      <c r="Y207" s="17">
        <v>4</v>
      </c>
      <c r="Z207" s="18"/>
      <c r="AA207" s="15">
        <v>1</v>
      </c>
      <c r="AB207" s="19"/>
      <c r="AC207" s="20">
        <v>0</v>
      </c>
      <c r="AD207" s="19"/>
      <c r="AE207" s="15">
        <v>0</v>
      </c>
      <c r="AF207" s="16"/>
      <c r="AG207" s="15">
        <v>224</v>
      </c>
      <c r="AH207" s="108"/>
    </row>
    <row r="208" spans="1:34" s="21" customFormat="1" ht="15" customHeight="1" x14ac:dyDescent="0.35">
      <c r="A208" s="107">
        <v>2784</v>
      </c>
      <c r="B208" s="27" t="s">
        <v>156</v>
      </c>
      <c r="C208" s="132" t="s">
        <v>115</v>
      </c>
      <c r="D208" s="125">
        <v>55000</v>
      </c>
      <c r="E208" s="23">
        <v>30000</v>
      </c>
      <c r="F208" s="23">
        <v>4000</v>
      </c>
      <c r="G208" s="23"/>
      <c r="H208" s="23">
        <v>5700</v>
      </c>
      <c r="I208" s="23">
        <v>1525</v>
      </c>
      <c r="J208" s="23">
        <v>1280</v>
      </c>
      <c r="K208" s="23">
        <v>2900</v>
      </c>
      <c r="L208" s="23">
        <v>0</v>
      </c>
      <c r="M208" s="23"/>
      <c r="N208" s="23">
        <v>350</v>
      </c>
      <c r="O208" s="23"/>
      <c r="P208" s="23"/>
      <c r="Q208" s="23"/>
      <c r="R208" s="23"/>
      <c r="S208" s="24"/>
      <c r="T208" s="25"/>
      <c r="U208" s="14">
        <v>2065</v>
      </c>
      <c r="V208" s="15"/>
      <c r="W208" s="15">
        <v>3</v>
      </c>
      <c r="X208" s="16"/>
      <c r="Y208" s="17"/>
      <c r="Z208" s="18"/>
      <c r="AA208" s="15"/>
      <c r="AB208" s="19"/>
      <c r="AC208" s="20"/>
      <c r="AD208" s="19"/>
      <c r="AE208" s="15"/>
      <c r="AF208" s="16"/>
      <c r="AG208" s="15"/>
      <c r="AH208" s="108"/>
    </row>
    <row r="209" spans="1:34" s="21" customFormat="1" ht="15" customHeight="1" x14ac:dyDescent="0.35">
      <c r="A209" s="107">
        <v>2680</v>
      </c>
      <c r="B209" s="27" t="s">
        <v>310</v>
      </c>
      <c r="C209" s="132" t="s">
        <v>115</v>
      </c>
      <c r="D209" s="125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4"/>
      <c r="T209" s="25"/>
      <c r="U209" s="14"/>
      <c r="V209" s="15">
        <v>0</v>
      </c>
      <c r="W209" s="15">
        <v>0</v>
      </c>
      <c r="X209" s="16"/>
      <c r="Y209" s="17"/>
      <c r="Z209" s="18"/>
      <c r="AA209" s="15">
        <v>0</v>
      </c>
      <c r="AB209" s="19">
        <v>0</v>
      </c>
      <c r="AC209" s="20">
        <v>0</v>
      </c>
      <c r="AD209" s="19"/>
      <c r="AE209" s="15">
        <v>0</v>
      </c>
      <c r="AF209" s="16">
        <v>0</v>
      </c>
      <c r="AG209" s="15">
        <v>0</v>
      </c>
      <c r="AH209" s="108">
        <v>0</v>
      </c>
    </row>
    <row r="210" spans="1:34" s="21" customFormat="1" ht="15" customHeight="1" x14ac:dyDescent="0.35">
      <c r="A210" s="107">
        <v>2676</v>
      </c>
      <c r="B210" s="22" t="s">
        <v>157</v>
      </c>
      <c r="C210" s="132" t="s">
        <v>115</v>
      </c>
      <c r="D210" s="125">
        <v>350</v>
      </c>
      <c r="E210" s="23"/>
      <c r="F210" s="23"/>
      <c r="G210" s="23">
        <v>450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4">
        <v>21</v>
      </c>
      <c r="T210" s="25"/>
      <c r="U210" s="14">
        <v>0</v>
      </c>
      <c r="V210" s="15"/>
      <c r="W210" s="15">
        <v>0</v>
      </c>
      <c r="X210" s="16"/>
      <c r="Y210" s="17">
        <v>14</v>
      </c>
      <c r="Z210" s="18">
        <v>0</v>
      </c>
      <c r="AA210" s="15">
        <v>1</v>
      </c>
      <c r="AB210" s="19">
        <v>0</v>
      </c>
      <c r="AC210" s="20">
        <v>0</v>
      </c>
      <c r="AD210" s="19"/>
      <c r="AE210" s="15">
        <v>2</v>
      </c>
      <c r="AF210" s="16">
        <v>0</v>
      </c>
      <c r="AG210" s="15"/>
      <c r="AH210" s="108">
        <v>3</v>
      </c>
    </row>
    <row r="211" spans="1:34" s="21" customFormat="1" ht="15" customHeight="1" x14ac:dyDescent="0.35">
      <c r="A211" s="107">
        <v>2723</v>
      </c>
      <c r="B211" s="27" t="s">
        <v>380</v>
      </c>
      <c r="C211" s="132" t="s">
        <v>115</v>
      </c>
      <c r="D211" s="125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4"/>
      <c r="T211" s="25"/>
      <c r="U211" s="14"/>
      <c r="V211" s="15"/>
      <c r="W211" s="15"/>
      <c r="X211" s="16"/>
      <c r="Y211" s="17"/>
      <c r="Z211" s="18"/>
      <c r="AA211" s="15">
        <v>421</v>
      </c>
      <c r="AB211" s="19"/>
      <c r="AC211" s="20">
        <v>876</v>
      </c>
      <c r="AD211" s="19"/>
      <c r="AE211" s="15">
        <v>5</v>
      </c>
      <c r="AF211" s="16">
        <v>24</v>
      </c>
      <c r="AG211" s="15">
        <v>1274</v>
      </c>
      <c r="AH211" s="108"/>
    </row>
    <row r="212" spans="1:34" s="21" customFormat="1" ht="15" customHeight="1" x14ac:dyDescent="0.35">
      <c r="A212" s="107">
        <v>2724</v>
      </c>
      <c r="B212" s="27" t="s">
        <v>381</v>
      </c>
      <c r="C212" s="132" t="s">
        <v>115</v>
      </c>
      <c r="D212" s="125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4"/>
      <c r="T212" s="25"/>
      <c r="U212" s="14"/>
      <c r="V212" s="15"/>
      <c r="W212" s="15"/>
      <c r="X212" s="16"/>
      <c r="Y212" s="17"/>
      <c r="Z212" s="18"/>
      <c r="AA212" s="15">
        <v>98</v>
      </c>
      <c r="AB212" s="19"/>
      <c r="AC212" s="20">
        <v>408</v>
      </c>
      <c r="AD212" s="19"/>
      <c r="AE212" s="15">
        <v>12</v>
      </c>
      <c r="AF212" s="16">
        <v>13</v>
      </c>
      <c r="AG212" s="15">
        <v>82</v>
      </c>
      <c r="AH212" s="108"/>
    </row>
    <row r="213" spans="1:34" s="21" customFormat="1" ht="15" customHeight="1" x14ac:dyDescent="0.35">
      <c r="A213" s="107">
        <v>2742</v>
      </c>
      <c r="B213" s="22" t="s">
        <v>382</v>
      </c>
      <c r="C213" s="132" t="s">
        <v>115</v>
      </c>
      <c r="D213" s="125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4"/>
      <c r="T213" s="25"/>
      <c r="U213" s="14"/>
      <c r="V213" s="15">
        <v>792</v>
      </c>
      <c r="W213" s="15">
        <v>2</v>
      </c>
      <c r="X213" s="16"/>
      <c r="Y213" s="17">
        <v>33</v>
      </c>
      <c r="Z213" s="18">
        <v>0</v>
      </c>
      <c r="AA213" s="15"/>
      <c r="AB213" s="19"/>
      <c r="AC213" s="20"/>
      <c r="AD213" s="19"/>
      <c r="AE213" s="15"/>
      <c r="AF213" s="16"/>
      <c r="AG213" s="15"/>
      <c r="AH213" s="108">
        <v>3</v>
      </c>
    </row>
    <row r="214" spans="1:34" s="21" customFormat="1" ht="15" customHeight="1" x14ac:dyDescent="0.35">
      <c r="A214" s="107">
        <v>2692</v>
      </c>
      <c r="B214" s="22" t="s">
        <v>328</v>
      </c>
      <c r="C214" s="132" t="s">
        <v>115</v>
      </c>
      <c r="D214" s="125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4"/>
      <c r="T214" s="25"/>
      <c r="U214" s="14"/>
      <c r="V214" s="15"/>
      <c r="W214" s="15">
        <v>0</v>
      </c>
      <c r="X214" s="16"/>
      <c r="Y214" s="17">
        <v>6</v>
      </c>
      <c r="Z214" s="18">
        <v>0</v>
      </c>
      <c r="AA214" s="15">
        <v>0</v>
      </c>
      <c r="AB214" s="19"/>
      <c r="AC214" s="20">
        <v>0</v>
      </c>
      <c r="AD214" s="19"/>
      <c r="AE214" s="15">
        <v>0</v>
      </c>
      <c r="AF214" s="16">
        <v>0</v>
      </c>
      <c r="AG214" s="15">
        <v>0</v>
      </c>
      <c r="AH214" s="108">
        <v>0</v>
      </c>
    </row>
    <row r="215" spans="1:34" s="21" customFormat="1" ht="15" customHeight="1" x14ac:dyDescent="0.35">
      <c r="A215" s="107">
        <v>2725</v>
      </c>
      <c r="B215" s="22" t="s">
        <v>158</v>
      </c>
      <c r="C215" s="132" t="s">
        <v>115</v>
      </c>
      <c r="D215" s="125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4"/>
      <c r="T215" s="25">
        <v>2055</v>
      </c>
      <c r="U215" s="14"/>
      <c r="V215" s="15">
        <v>195</v>
      </c>
      <c r="W215" s="15">
        <v>349</v>
      </c>
      <c r="X215" s="16"/>
      <c r="Y215" s="17">
        <v>3835</v>
      </c>
      <c r="Z215" s="18"/>
      <c r="AA215" s="15">
        <v>325</v>
      </c>
      <c r="AB215" s="19">
        <v>1</v>
      </c>
      <c r="AC215" s="20">
        <v>2167</v>
      </c>
      <c r="AD215" s="19"/>
      <c r="AE215" s="15">
        <v>50</v>
      </c>
      <c r="AF215" s="16">
        <v>31</v>
      </c>
      <c r="AG215" s="15">
        <v>3365</v>
      </c>
      <c r="AH215" s="108">
        <v>303</v>
      </c>
    </row>
    <row r="216" spans="1:34" s="21" customFormat="1" ht="15" customHeight="1" x14ac:dyDescent="0.35">
      <c r="A216" s="107">
        <v>2737</v>
      </c>
      <c r="B216" s="22" t="s">
        <v>305</v>
      </c>
      <c r="C216" s="132" t="s">
        <v>115</v>
      </c>
      <c r="D216" s="125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4"/>
      <c r="T216" s="25"/>
      <c r="U216" s="14"/>
      <c r="V216" s="15">
        <v>20</v>
      </c>
      <c r="W216" s="15">
        <v>22</v>
      </c>
      <c r="X216" s="16"/>
      <c r="Y216" s="17"/>
      <c r="Z216" s="18"/>
      <c r="AA216" s="15">
        <v>0</v>
      </c>
      <c r="AB216" s="19">
        <v>0</v>
      </c>
      <c r="AC216" s="20"/>
      <c r="AD216" s="19"/>
      <c r="AE216" s="15"/>
      <c r="AF216" s="16"/>
      <c r="AG216" s="15">
        <v>1</v>
      </c>
      <c r="AH216" s="108"/>
    </row>
    <row r="217" spans="1:34" s="21" customFormat="1" ht="15" customHeight="1" x14ac:dyDescent="0.35">
      <c r="A217" s="107">
        <v>2803</v>
      </c>
      <c r="B217" s="27" t="s">
        <v>159</v>
      </c>
      <c r="C217" s="132" t="s">
        <v>115</v>
      </c>
      <c r="D217" s="125"/>
      <c r="E217" s="23"/>
      <c r="F217" s="23">
        <v>38</v>
      </c>
      <c r="G217" s="23">
        <v>300</v>
      </c>
      <c r="H217" s="23"/>
      <c r="I217" s="23">
        <v>20</v>
      </c>
      <c r="J217" s="23"/>
      <c r="K217" s="23"/>
      <c r="L217" s="23"/>
      <c r="M217" s="23"/>
      <c r="N217" s="23"/>
      <c r="O217" s="23"/>
      <c r="P217" s="23"/>
      <c r="Q217" s="23"/>
      <c r="R217" s="23"/>
      <c r="S217" s="24"/>
      <c r="T217" s="25"/>
      <c r="U217" s="14"/>
      <c r="V217" s="15"/>
      <c r="W217" s="15">
        <v>0</v>
      </c>
      <c r="X217" s="16">
        <v>190</v>
      </c>
      <c r="Y217" s="17">
        <v>5</v>
      </c>
      <c r="Z217" s="18"/>
      <c r="AA217" s="15"/>
      <c r="AB217" s="19"/>
      <c r="AC217" s="20"/>
      <c r="AD217" s="19"/>
      <c r="AE217" s="15"/>
      <c r="AF217" s="16"/>
      <c r="AG217" s="15"/>
      <c r="AH217" s="108"/>
    </row>
    <row r="218" spans="1:34" s="21" customFormat="1" ht="15" customHeight="1" x14ac:dyDescent="0.35">
      <c r="A218" s="107">
        <v>2811</v>
      </c>
      <c r="B218" s="27" t="s">
        <v>330</v>
      </c>
      <c r="C218" s="132" t="s">
        <v>115</v>
      </c>
      <c r="D218" s="125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4"/>
      <c r="T218" s="25"/>
      <c r="U218" s="14"/>
      <c r="V218" s="15"/>
      <c r="W218" s="15">
        <v>35</v>
      </c>
      <c r="X218" s="16">
        <v>1</v>
      </c>
      <c r="Y218" s="17">
        <v>1</v>
      </c>
      <c r="Z218" s="18"/>
      <c r="AA218" s="15"/>
      <c r="AB218" s="19"/>
      <c r="AC218" s="20"/>
      <c r="AD218" s="19"/>
      <c r="AE218" s="15"/>
      <c r="AF218" s="16"/>
      <c r="AG218" s="15"/>
      <c r="AH218" s="108"/>
    </row>
    <row r="219" spans="1:34" s="21" customFormat="1" ht="15" customHeight="1" x14ac:dyDescent="0.35">
      <c r="A219" s="107">
        <v>2802</v>
      </c>
      <c r="B219" s="27" t="s">
        <v>160</v>
      </c>
      <c r="C219" s="132" t="s">
        <v>115</v>
      </c>
      <c r="D219" s="125"/>
      <c r="E219" s="23"/>
      <c r="F219" s="23">
        <v>3680</v>
      </c>
      <c r="G219" s="23">
        <v>500</v>
      </c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4"/>
      <c r="T219" s="25"/>
      <c r="U219" s="14"/>
      <c r="V219" s="15"/>
      <c r="W219" s="15">
        <v>0</v>
      </c>
      <c r="X219" s="16">
        <v>0</v>
      </c>
      <c r="Y219" s="17">
        <v>0</v>
      </c>
      <c r="Z219" s="18"/>
      <c r="AA219" s="15"/>
      <c r="AB219" s="19"/>
      <c r="AC219" s="20"/>
      <c r="AD219" s="19"/>
      <c r="AE219" s="15"/>
      <c r="AF219" s="16"/>
      <c r="AG219" s="15"/>
      <c r="AH219" s="108"/>
    </row>
    <row r="220" spans="1:34" s="21" customFormat="1" ht="15" customHeight="1" x14ac:dyDescent="0.35">
      <c r="A220" s="107">
        <v>2763</v>
      </c>
      <c r="B220" s="22" t="s">
        <v>161</v>
      </c>
      <c r="C220" s="132" t="s">
        <v>115</v>
      </c>
      <c r="D220" s="125"/>
      <c r="E220" s="23"/>
      <c r="F220" s="23">
        <v>2300</v>
      </c>
      <c r="G220" s="23">
        <v>1190</v>
      </c>
      <c r="H220" s="23">
        <v>82</v>
      </c>
      <c r="I220" s="23">
        <v>30</v>
      </c>
      <c r="J220" s="23">
        <v>6</v>
      </c>
      <c r="K220" s="23"/>
      <c r="L220" s="23">
        <v>307</v>
      </c>
      <c r="M220" s="23"/>
      <c r="N220" s="23"/>
      <c r="O220" s="23"/>
      <c r="P220" s="23"/>
      <c r="Q220" s="23"/>
      <c r="R220" s="23">
        <v>2046</v>
      </c>
      <c r="S220" s="24">
        <v>51</v>
      </c>
      <c r="T220" s="25">
        <v>45</v>
      </c>
      <c r="U220" s="14">
        <v>603</v>
      </c>
      <c r="V220" s="15">
        <v>935</v>
      </c>
      <c r="W220" s="15">
        <v>636</v>
      </c>
      <c r="X220" s="16"/>
      <c r="Y220" s="17">
        <v>30</v>
      </c>
      <c r="Z220" s="18">
        <v>1</v>
      </c>
      <c r="AA220" s="15">
        <v>2</v>
      </c>
      <c r="AB220" s="19">
        <v>0</v>
      </c>
      <c r="AC220" s="20">
        <v>10</v>
      </c>
      <c r="AD220" s="19"/>
      <c r="AE220" s="15">
        <v>0</v>
      </c>
      <c r="AF220" s="16"/>
      <c r="AG220" s="15"/>
      <c r="AH220" s="108"/>
    </row>
    <row r="221" spans="1:34" s="21" customFormat="1" ht="15" customHeight="1" x14ac:dyDescent="0.35">
      <c r="A221" s="107">
        <v>2728</v>
      </c>
      <c r="B221" s="22" t="s">
        <v>296</v>
      </c>
      <c r="C221" s="132" t="s">
        <v>115</v>
      </c>
      <c r="D221" s="125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4"/>
      <c r="T221" s="25"/>
      <c r="U221" s="14"/>
      <c r="V221" s="15">
        <v>150</v>
      </c>
      <c r="W221" s="15">
        <v>4865</v>
      </c>
      <c r="X221" s="16"/>
      <c r="Y221" s="17">
        <v>10099</v>
      </c>
      <c r="Z221" s="18"/>
      <c r="AA221" s="15">
        <v>575</v>
      </c>
      <c r="AB221" s="19">
        <v>45</v>
      </c>
      <c r="AC221" s="20">
        <v>1145</v>
      </c>
      <c r="AD221" s="19"/>
      <c r="AE221" s="15">
        <v>11</v>
      </c>
      <c r="AF221" s="16">
        <v>0</v>
      </c>
      <c r="AG221" s="15">
        <v>12128</v>
      </c>
      <c r="AH221" s="108">
        <v>5600</v>
      </c>
    </row>
    <row r="222" spans="1:34" s="21" customFormat="1" ht="15" customHeight="1" x14ac:dyDescent="0.35">
      <c r="A222" s="107">
        <v>2762</v>
      </c>
      <c r="B222" s="22" t="s">
        <v>306</v>
      </c>
      <c r="C222" s="132" t="s">
        <v>115</v>
      </c>
      <c r="D222" s="125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4"/>
      <c r="T222" s="25"/>
      <c r="U222" s="14"/>
      <c r="V222" s="15">
        <v>3</v>
      </c>
      <c r="W222" s="15">
        <v>3</v>
      </c>
      <c r="X222" s="16"/>
      <c r="Y222" s="17">
        <v>4</v>
      </c>
      <c r="Z222" s="18"/>
      <c r="AA222" s="15">
        <v>0</v>
      </c>
      <c r="AB222" s="19"/>
      <c r="AC222" s="20">
        <v>0</v>
      </c>
      <c r="AD222" s="19"/>
      <c r="AE222" s="15">
        <v>0</v>
      </c>
      <c r="AF222" s="16"/>
      <c r="AG222" s="15">
        <v>0</v>
      </c>
      <c r="AH222" s="108"/>
    </row>
    <row r="223" spans="1:34" s="21" customFormat="1" ht="15" customHeight="1" x14ac:dyDescent="0.35">
      <c r="A223" s="107">
        <v>2759</v>
      </c>
      <c r="B223" s="22" t="s">
        <v>312</v>
      </c>
      <c r="C223" s="132" t="s">
        <v>115</v>
      </c>
      <c r="D223" s="125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4"/>
      <c r="T223" s="25"/>
      <c r="U223" s="14"/>
      <c r="V223" s="15">
        <v>0</v>
      </c>
      <c r="W223" s="15">
        <v>0</v>
      </c>
      <c r="X223" s="16"/>
      <c r="Y223" s="17">
        <v>0</v>
      </c>
      <c r="Z223" s="18"/>
      <c r="AA223" s="15"/>
      <c r="AB223" s="19"/>
      <c r="AC223" s="20">
        <v>0</v>
      </c>
      <c r="AD223" s="19"/>
      <c r="AE223" s="15">
        <v>0</v>
      </c>
      <c r="AF223" s="16"/>
      <c r="AG223" s="15">
        <v>0</v>
      </c>
      <c r="AH223" s="108"/>
    </row>
    <row r="224" spans="1:34" s="21" customFormat="1" ht="15" customHeight="1" x14ac:dyDescent="0.35">
      <c r="A224" s="107">
        <v>2805</v>
      </c>
      <c r="B224" s="22" t="s">
        <v>162</v>
      </c>
      <c r="C224" s="132" t="s">
        <v>115</v>
      </c>
      <c r="D224" s="125"/>
      <c r="E224" s="23"/>
      <c r="F224" s="23">
        <v>500</v>
      </c>
      <c r="G224" s="23"/>
      <c r="H224" s="23">
        <v>800</v>
      </c>
      <c r="I224" s="23">
        <v>2500</v>
      </c>
      <c r="J224" s="23"/>
      <c r="K224" s="23"/>
      <c r="L224" s="23"/>
      <c r="M224" s="23"/>
      <c r="N224" s="23"/>
      <c r="O224" s="23"/>
      <c r="P224" s="23"/>
      <c r="Q224" s="23"/>
      <c r="R224" s="23"/>
      <c r="S224" s="24"/>
      <c r="T224" s="25"/>
      <c r="U224" s="14"/>
      <c r="V224" s="15"/>
      <c r="W224" s="15">
        <v>2</v>
      </c>
      <c r="X224" s="16"/>
      <c r="Y224" s="17">
        <v>199</v>
      </c>
      <c r="Z224" s="18">
        <v>0</v>
      </c>
      <c r="AA224" s="15"/>
      <c r="AB224" s="19"/>
      <c r="AC224" s="20"/>
      <c r="AD224" s="19"/>
      <c r="AE224" s="15"/>
      <c r="AF224" s="16"/>
      <c r="AG224" s="15"/>
      <c r="AH224" s="108"/>
    </row>
    <row r="225" spans="1:34" s="21" customFormat="1" ht="15" customHeight="1" x14ac:dyDescent="0.35">
      <c r="A225" s="107">
        <v>2744</v>
      </c>
      <c r="B225" s="22" t="s">
        <v>163</v>
      </c>
      <c r="C225" s="132" t="s">
        <v>115</v>
      </c>
      <c r="D225" s="125"/>
      <c r="E225" s="23"/>
      <c r="F225" s="23">
        <v>100</v>
      </c>
      <c r="G225" s="23">
        <v>3</v>
      </c>
      <c r="H225" s="23">
        <v>3</v>
      </c>
      <c r="I225" s="23">
        <v>12</v>
      </c>
      <c r="J225" s="23"/>
      <c r="K225" s="23">
        <v>3</v>
      </c>
      <c r="L225" s="23"/>
      <c r="M225" s="23"/>
      <c r="N225" s="23"/>
      <c r="O225" s="23"/>
      <c r="P225" s="23"/>
      <c r="Q225" s="23"/>
      <c r="R225" s="23"/>
      <c r="S225" s="24"/>
      <c r="T225" s="25"/>
      <c r="U225" s="14"/>
      <c r="V225" s="15">
        <v>200</v>
      </c>
      <c r="W225" s="15">
        <v>445</v>
      </c>
      <c r="X225" s="16"/>
      <c r="Y225" s="17">
        <v>2170</v>
      </c>
      <c r="Z225" s="18">
        <v>5</v>
      </c>
      <c r="AA225" s="15">
        <v>287</v>
      </c>
      <c r="AB225" s="19"/>
      <c r="AC225" s="20">
        <v>3</v>
      </c>
      <c r="AD225" s="19"/>
      <c r="AE225" s="15">
        <v>5</v>
      </c>
      <c r="AF225" s="16"/>
      <c r="AG225" s="15"/>
      <c r="AH225" s="108"/>
    </row>
    <row r="226" spans="1:34" s="21" customFormat="1" ht="15" customHeight="1" x14ac:dyDescent="0.35">
      <c r="A226" s="107">
        <v>2688</v>
      </c>
      <c r="B226" s="22" t="s">
        <v>309</v>
      </c>
      <c r="C226" s="132" t="s">
        <v>115</v>
      </c>
      <c r="D226" s="125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4"/>
      <c r="T226" s="25"/>
      <c r="U226" s="14"/>
      <c r="V226" s="15">
        <v>19</v>
      </c>
      <c r="W226" s="15">
        <v>30</v>
      </c>
      <c r="X226" s="16"/>
      <c r="Y226" s="17">
        <v>18</v>
      </c>
      <c r="Z226" s="18">
        <v>0</v>
      </c>
      <c r="AA226" s="15">
        <v>2</v>
      </c>
      <c r="AB226" s="19">
        <v>0</v>
      </c>
      <c r="AC226" s="20">
        <v>0</v>
      </c>
      <c r="AD226" s="19"/>
      <c r="AE226" s="15">
        <v>0</v>
      </c>
      <c r="AF226" s="16">
        <v>0</v>
      </c>
      <c r="AG226" s="15">
        <v>28</v>
      </c>
      <c r="AH226" s="108">
        <v>34</v>
      </c>
    </row>
    <row r="227" spans="1:34" s="21" customFormat="1" ht="15" customHeight="1" x14ac:dyDescent="0.35">
      <c r="A227" s="107">
        <v>2707</v>
      </c>
      <c r="B227" s="27" t="s">
        <v>164</v>
      </c>
      <c r="C227" s="132" t="s">
        <v>115</v>
      </c>
      <c r="D227" s="125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>
        <v>0</v>
      </c>
      <c r="S227" s="24">
        <v>788</v>
      </c>
      <c r="T227" s="25">
        <v>10</v>
      </c>
      <c r="U227" s="14"/>
      <c r="V227" s="15"/>
      <c r="W227" s="15">
        <v>436</v>
      </c>
      <c r="X227" s="16"/>
      <c r="Y227" s="17">
        <v>0</v>
      </c>
      <c r="Z227" s="18">
        <v>0</v>
      </c>
      <c r="AA227" s="15">
        <v>23</v>
      </c>
      <c r="AB227" s="19">
        <v>0</v>
      </c>
      <c r="AC227" s="20">
        <v>0</v>
      </c>
      <c r="AD227" s="19"/>
      <c r="AE227" s="15">
        <v>0</v>
      </c>
      <c r="AF227" s="16">
        <v>0</v>
      </c>
      <c r="AG227" s="15">
        <v>0</v>
      </c>
      <c r="AH227" s="108">
        <v>0</v>
      </c>
    </row>
    <row r="228" spans="1:34" s="21" customFormat="1" ht="15" customHeight="1" x14ac:dyDescent="0.35">
      <c r="A228" s="107">
        <v>2702</v>
      </c>
      <c r="B228" s="27" t="s">
        <v>165</v>
      </c>
      <c r="C228" s="132" t="s">
        <v>115</v>
      </c>
      <c r="D228" s="125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>
        <v>303</v>
      </c>
      <c r="S228" s="24">
        <v>0</v>
      </c>
      <c r="T228" s="25">
        <v>0</v>
      </c>
      <c r="U228" s="14"/>
      <c r="V228" s="15"/>
      <c r="W228" s="15">
        <v>1254</v>
      </c>
      <c r="X228" s="16"/>
      <c r="Y228" s="17">
        <v>56</v>
      </c>
      <c r="Z228" s="18">
        <v>0</v>
      </c>
      <c r="AA228" s="15"/>
      <c r="AB228" s="19"/>
      <c r="AC228" s="20">
        <v>0</v>
      </c>
      <c r="AD228" s="19"/>
      <c r="AE228" s="15">
        <v>0</v>
      </c>
      <c r="AF228" s="16">
        <v>0</v>
      </c>
      <c r="AG228" s="15"/>
      <c r="AH228" s="108"/>
    </row>
    <row r="229" spans="1:34" s="21" customFormat="1" ht="15" customHeight="1" x14ac:dyDescent="0.35">
      <c r="A229" s="107">
        <v>2701</v>
      </c>
      <c r="B229" s="27" t="s">
        <v>166</v>
      </c>
      <c r="C229" s="132" t="s">
        <v>115</v>
      </c>
      <c r="D229" s="125">
        <v>17000</v>
      </c>
      <c r="E229" s="23">
        <v>7200</v>
      </c>
      <c r="F229" s="23">
        <v>250</v>
      </c>
      <c r="G229" s="23"/>
      <c r="H229" s="23">
        <v>575</v>
      </c>
      <c r="I229" s="23"/>
      <c r="J229" s="23"/>
      <c r="K229" s="23"/>
      <c r="L229" s="23"/>
      <c r="M229" s="23"/>
      <c r="N229" s="23"/>
      <c r="O229" s="23"/>
      <c r="P229" s="23"/>
      <c r="Q229" s="23"/>
      <c r="R229" s="23">
        <v>3</v>
      </c>
      <c r="S229" s="24">
        <v>0</v>
      </c>
      <c r="T229" s="25">
        <v>0</v>
      </c>
      <c r="U229" s="14"/>
      <c r="V229" s="15"/>
      <c r="W229" s="15">
        <v>57</v>
      </c>
      <c r="X229" s="16"/>
      <c r="Y229" s="17">
        <v>7</v>
      </c>
      <c r="Z229" s="18">
        <v>0</v>
      </c>
      <c r="AA229" s="15"/>
      <c r="AB229" s="19"/>
      <c r="AC229" s="20"/>
      <c r="AD229" s="19"/>
      <c r="AE229" s="15">
        <v>1</v>
      </c>
      <c r="AF229" s="16">
        <v>0</v>
      </c>
      <c r="AG229" s="15">
        <v>4</v>
      </c>
      <c r="AH229" s="108">
        <v>14</v>
      </c>
    </row>
    <row r="230" spans="1:34" s="21" customFormat="1" ht="15" customHeight="1" x14ac:dyDescent="0.35">
      <c r="A230" s="107">
        <v>2711</v>
      </c>
      <c r="B230" s="27" t="s">
        <v>167</v>
      </c>
      <c r="C230" s="132" t="s">
        <v>115</v>
      </c>
      <c r="D230" s="125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4">
        <v>24</v>
      </c>
      <c r="T230" s="25">
        <v>0</v>
      </c>
      <c r="U230" s="14"/>
      <c r="V230" s="15"/>
      <c r="W230" s="15">
        <v>1190</v>
      </c>
      <c r="X230" s="16"/>
      <c r="Y230" s="17">
        <v>97</v>
      </c>
      <c r="Z230" s="18">
        <v>0</v>
      </c>
      <c r="AA230" s="15">
        <v>6</v>
      </c>
      <c r="AB230" s="19">
        <v>0</v>
      </c>
      <c r="AC230" s="20">
        <v>1</v>
      </c>
      <c r="AD230" s="19">
        <v>1</v>
      </c>
      <c r="AE230" s="15">
        <v>1</v>
      </c>
      <c r="AF230" s="16">
        <v>0</v>
      </c>
      <c r="AG230" s="15">
        <v>21</v>
      </c>
      <c r="AH230" s="108">
        <v>14</v>
      </c>
    </row>
    <row r="231" spans="1:34" s="21" customFormat="1" ht="15" customHeight="1" x14ac:dyDescent="0.35">
      <c r="A231" s="107">
        <v>2718</v>
      </c>
      <c r="B231" s="27" t="s">
        <v>168</v>
      </c>
      <c r="C231" s="132" t="s">
        <v>115</v>
      </c>
      <c r="D231" s="125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4"/>
      <c r="T231" s="25">
        <v>0</v>
      </c>
      <c r="U231" s="14"/>
      <c r="V231" s="15"/>
      <c r="W231" s="15">
        <v>5</v>
      </c>
      <c r="X231" s="16"/>
      <c r="Y231" s="17"/>
      <c r="Z231" s="18"/>
      <c r="AA231" s="15"/>
      <c r="AB231" s="19"/>
      <c r="AC231" s="20"/>
      <c r="AD231" s="19"/>
      <c r="AE231" s="15">
        <v>0</v>
      </c>
      <c r="AF231" s="16">
        <v>1</v>
      </c>
      <c r="AG231" s="15"/>
      <c r="AH231" s="108"/>
    </row>
    <row r="232" spans="1:34" s="21" customFormat="1" ht="15" customHeight="1" x14ac:dyDescent="0.35">
      <c r="A232" s="107">
        <v>2719</v>
      </c>
      <c r="B232" s="27" t="s">
        <v>169</v>
      </c>
      <c r="C232" s="132" t="s">
        <v>115</v>
      </c>
      <c r="D232" s="125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4"/>
      <c r="T232" s="25">
        <v>0</v>
      </c>
      <c r="U232" s="14"/>
      <c r="V232" s="15"/>
      <c r="W232" s="15">
        <v>12</v>
      </c>
      <c r="X232" s="16"/>
      <c r="Y232" s="17"/>
      <c r="Z232" s="18"/>
      <c r="AA232" s="15"/>
      <c r="AB232" s="19"/>
      <c r="AC232" s="20"/>
      <c r="AD232" s="19"/>
      <c r="AE232" s="15">
        <v>4</v>
      </c>
      <c r="AF232" s="16">
        <v>0</v>
      </c>
      <c r="AG232" s="15"/>
      <c r="AH232" s="108"/>
    </row>
    <row r="233" spans="1:34" s="21" customFormat="1" ht="15" customHeight="1" x14ac:dyDescent="0.35">
      <c r="A233" s="107">
        <v>2700</v>
      </c>
      <c r="B233" s="27" t="s">
        <v>170</v>
      </c>
      <c r="C233" s="132" t="s">
        <v>115</v>
      </c>
      <c r="D233" s="125"/>
      <c r="E233" s="23"/>
      <c r="F233" s="23">
        <v>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>
        <v>15</v>
      </c>
      <c r="S233" s="24">
        <v>10</v>
      </c>
      <c r="T233" s="25">
        <v>1230</v>
      </c>
      <c r="U233" s="14">
        <v>1130</v>
      </c>
      <c r="V233" s="15">
        <v>103</v>
      </c>
      <c r="W233" s="15">
        <v>3</v>
      </c>
      <c r="X233" s="16"/>
      <c r="Y233" s="17"/>
      <c r="Z233" s="18"/>
      <c r="AA233" s="15"/>
      <c r="AB233" s="19"/>
      <c r="AC233" s="20">
        <v>0</v>
      </c>
      <c r="AD233" s="19"/>
      <c r="AE233" s="15">
        <v>0</v>
      </c>
      <c r="AF233" s="16">
        <v>0</v>
      </c>
      <c r="AG233" s="15">
        <v>1506</v>
      </c>
      <c r="AH233" s="108"/>
    </row>
    <row r="234" spans="1:34" s="21" customFormat="1" ht="15" customHeight="1" x14ac:dyDescent="0.35">
      <c r="A234" s="107">
        <v>2714</v>
      </c>
      <c r="B234" s="27" t="s">
        <v>171</v>
      </c>
      <c r="C234" s="132" t="s">
        <v>115</v>
      </c>
      <c r="D234" s="125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4">
        <v>0</v>
      </c>
      <c r="T234" s="25">
        <v>0</v>
      </c>
      <c r="U234" s="14"/>
      <c r="V234" s="15"/>
      <c r="W234" s="15">
        <v>52</v>
      </c>
      <c r="X234" s="16"/>
      <c r="Y234" s="17">
        <v>4</v>
      </c>
      <c r="Z234" s="18">
        <v>4</v>
      </c>
      <c r="AA234" s="15">
        <v>4</v>
      </c>
      <c r="AB234" s="19">
        <v>1</v>
      </c>
      <c r="AC234" s="20">
        <v>0</v>
      </c>
      <c r="AD234" s="19">
        <v>9</v>
      </c>
      <c r="AE234" s="15">
        <v>0</v>
      </c>
      <c r="AF234" s="16">
        <v>0</v>
      </c>
      <c r="AG234" s="15">
        <v>435</v>
      </c>
      <c r="AH234" s="108">
        <v>311</v>
      </c>
    </row>
    <row r="235" spans="1:34" s="21" customFormat="1" ht="15" customHeight="1" x14ac:dyDescent="0.35">
      <c r="A235" s="107">
        <v>2704</v>
      </c>
      <c r="B235" s="27" t="s">
        <v>172</v>
      </c>
      <c r="C235" s="132" t="s">
        <v>115</v>
      </c>
      <c r="D235" s="125">
        <v>600</v>
      </c>
      <c r="E235" s="23">
        <v>0</v>
      </c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>
        <v>0</v>
      </c>
      <c r="S235" s="24"/>
      <c r="T235" s="25">
        <v>15</v>
      </c>
      <c r="U235" s="14"/>
      <c r="V235" s="15"/>
      <c r="W235" s="15">
        <v>1</v>
      </c>
      <c r="X235" s="16"/>
      <c r="Y235" s="17">
        <v>0</v>
      </c>
      <c r="Z235" s="18"/>
      <c r="AA235" s="15"/>
      <c r="AB235" s="19"/>
      <c r="AC235" s="20">
        <v>0</v>
      </c>
      <c r="AD235" s="19"/>
      <c r="AE235" s="15">
        <v>0</v>
      </c>
      <c r="AF235" s="16">
        <v>0</v>
      </c>
      <c r="AG235" s="15">
        <v>0</v>
      </c>
      <c r="AH235" s="108">
        <v>0</v>
      </c>
    </row>
    <row r="236" spans="1:34" s="21" customFormat="1" ht="15" customHeight="1" x14ac:dyDescent="0.35">
      <c r="A236" s="107">
        <v>2722</v>
      </c>
      <c r="B236" s="22" t="s">
        <v>173</v>
      </c>
      <c r="C236" s="132" t="s">
        <v>115</v>
      </c>
      <c r="D236" s="125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4"/>
      <c r="T236" s="25">
        <v>76</v>
      </c>
      <c r="U236" s="14"/>
      <c r="V236" s="15"/>
      <c r="W236" s="15">
        <v>0</v>
      </c>
      <c r="X236" s="16"/>
      <c r="Y236" s="17">
        <v>3</v>
      </c>
      <c r="Z236" s="18"/>
      <c r="AA236" s="15">
        <v>8</v>
      </c>
      <c r="AB236" s="19"/>
      <c r="AC236" s="20"/>
      <c r="AD236" s="19"/>
      <c r="AE236" s="15"/>
      <c r="AF236" s="16"/>
      <c r="AG236" s="15"/>
      <c r="AH236" s="108"/>
    </row>
    <row r="237" spans="1:34" s="21" customFormat="1" ht="15" customHeight="1" x14ac:dyDescent="0.35">
      <c r="A237" s="107">
        <v>2710</v>
      </c>
      <c r="B237" s="22" t="s">
        <v>282</v>
      </c>
      <c r="C237" s="132" t="s">
        <v>115</v>
      </c>
      <c r="D237" s="125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4"/>
      <c r="T237" s="25"/>
      <c r="U237" s="14">
        <v>0</v>
      </c>
      <c r="V237" s="15"/>
      <c r="W237" s="15">
        <v>2</v>
      </c>
      <c r="X237" s="16"/>
      <c r="Y237" s="17">
        <v>1</v>
      </c>
      <c r="Z237" s="18">
        <v>0</v>
      </c>
      <c r="AA237" s="15">
        <v>0</v>
      </c>
      <c r="AB237" s="19"/>
      <c r="AC237" s="20"/>
      <c r="AD237" s="19"/>
      <c r="AE237" s="15">
        <v>0</v>
      </c>
      <c r="AF237" s="16">
        <v>0</v>
      </c>
      <c r="AG237" s="15"/>
      <c r="AH237" s="108"/>
    </row>
    <row r="238" spans="1:34" s="21" customFormat="1" ht="15" customHeight="1" x14ac:dyDescent="0.35">
      <c r="A238" s="107">
        <v>2696</v>
      </c>
      <c r="B238" s="27" t="s">
        <v>174</v>
      </c>
      <c r="C238" s="132" t="s">
        <v>115</v>
      </c>
      <c r="D238" s="125"/>
      <c r="E238" s="23">
        <v>3000</v>
      </c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>
        <v>15</v>
      </c>
      <c r="S238" s="24">
        <v>35</v>
      </c>
      <c r="T238" s="25">
        <v>0</v>
      </c>
      <c r="U238" s="14">
        <v>5</v>
      </c>
      <c r="V238" s="15"/>
      <c r="W238" s="15">
        <v>12</v>
      </c>
      <c r="X238" s="16"/>
      <c r="Y238" s="17">
        <v>49</v>
      </c>
      <c r="Z238" s="18">
        <v>0</v>
      </c>
      <c r="AA238" s="15">
        <v>0</v>
      </c>
      <c r="AB238" s="19">
        <v>0</v>
      </c>
      <c r="AC238" s="20">
        <v>0</v>
      </c>
      <c r="AD238" s="19">
        <v>9</v>
      </c>
      <c r="AE238" s="15">
        <v>0</v>
      </c>
      <c r="AF238" s="16">
        <v>0</v>
      </c>
      <c r="AG238" s="15">
        <v>0</v>
      </c>
      <c r="AH238" s="108">
        <v>9</v>
      </c>
    </row>
    <row r="239" spans="1:34" s="21" customFormat="1" ht="15" customHeight="1" x14ac:dyDescent="0.35">
      <c r="A239" s="107">
        <v>2709</v>
      </c>
      <c r="B239" s="27" t="s">
        <v>175</v>
      </c>
      <c r="C239" s="132" t="s">
        <v>115</v>
      </c>
      <c r="D239" s="125">
        <v>6500</v>
      </c>
      <c r="E239" s="23">
        <v>50</v>
      </c>
      <c r="F239" s="23">
        <v>1210</v>
      </c>
      <c r="G239" s="23">
        <v>2800</v>
      </c>
      <c r="H239" s="23">
        <v>410</v>
      </c>
      <c r="I239" s="23"/>
      <c r="J239" s="23"/>
      <c r="K239" s="23"/>
      <c r="L239" s="23"/>
      <c r="M239" s="23"/>
      <c r="N239" s="23"/>
      <c r="O239" s="23"/>
      <c r="P239" s="23"/>
      <c r="Q239" s="23"/>
      <c r="R239" s="23">
        <v>2642</v>
      </c>
      <c r="S239" s="24">
        <v>774</v>
      </c>
      <c r="T239" s="25">
        <v>6716</v>
      </c>
      <c r="U239" s="14">
        <v>1025</v>
      </c>
      <c r="V239" s="15">
        <v>1706</v>
      </c>
      <c r="W239" s="15">
        <v>787</v>
      </c>
      <c r="X239" s="16"/>
      <c r="Y239" s="17">
        <v>690</v>
      </c>
      <c r="Z239" s="18">
        <v>0</v>
      </c>
      <c r="AA239" s="15">
        <v>0</v>
      </c>
      <c r="AB239" s="19"/>
      <c r="AC239" s="20"/>
      <c r="AD239" s="19">
        <v>1</v>
      </c>
      <c r="AE239" s="15">
        <v>0</v>
      </c>
      <c r="AF239" s="16">
        <v>0</v>
      </c>
      <c r="AG239" s="15">
        <v>372</v>
      </c>
      <c r="AH239" s="108">
        <v>310</v>
      </c>
    </row>
    <row r="240" spans="1:34" s="21" customFormat="1" ht="15" customHeight="1" x14ac:dyDescent="0.35">
      <c r="A240" s="107">
        <v>3246</v>
      </c>
      <c r="B240" s="27" t="s">
        <v>355</v>
      </c>
      <c r="C240" s="132" t="s">
        <v>115</v>
      </c>
      <c r="D240" s="125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4"/>
      <c r="T240" s="25"/>
      <c r="U240" s="14"/>
      <c r="V240" s="15"/>
      <c r="W240" s="15"/>
      <c r="X240" s="16"/>
      <c r="Y240" s="17">
        <v>39</v>
      </c>
      <c r="Z240" s="18"/>
      <c r="AA240" s="15">
        <v>9</v>
      </c>
      <c r="AB240" s="19">
        <v>2</v>
      </c>
      <c r="AC240" s="20">
        <v>17</v>
      </c>
      <c r="AD240" s="19"/>
      <c r="AE240" s="15">
        <v>7</v>
      </c>
      <c r="AF240" s="16">
        <v>10</v>
      </c>
      <c r="AG240" s="15">
        <v>115</v>
      </c>
      <c r="AH240" s="108">
        <v>118</v>
      </c>
    </row>
    <row r="241" spans="1:34" s="21" customFormat="1" ht="15" customHeight="1" x14ac:dyDescent="0.35">
      <c r="A241" s="107">
        <v>2703</v>
      </c>
      <c r="B241" s="27" t="s">
        <v>176</v>
      </c>
      <c r="C241" s="132" t="s">
        <v>115</v>
      </c>
      <c r="D241" s="125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4"/>
      <c r="T241" s="25">
        <v>0</v>
      </c>
      <c r="U241" s="14"/>
      <c r="V241" s="15"/>
      <c r="W241" s="15">
        <v>0</v>
      </c>
      <c r="X241" s="16"/>
      <c r="Y241" s="17">
        <v>40</v>
      </c>
      <c r="Z241" s="18">
        <v>657</v>
      </c>
      <c r="AA241" s="15">
        <v>0</v>
      </c>
      <c r="AB241" s="19">
        <v>0</v>
      </c>
      <c r="AC241" s="20">
        <v>0</v>
      </c>
      <c r="AD241" s="19"/>
      <c r="AE241" s="15">
        <v>0</v>
      </c>
      <c r="AF241" s="16">
        <v>0</v>
      </c>
      <c r="AG241" s="15">
        <v>9</v>
      </c>
      <c r="AH241" s="108">
        <v>30</v>
      </c>
    </row>
    <row r="242" spans="1:34" s="21" customFormat="1" ht="15" customHeight="1" x14ac:dyDescent="0.35">
      <c r="A242" s="107">
        <v>2716</v>
      </c>
      <c r="B242" s="27" t="s">
        <v>177</v>
      </c>
      <c r="C242" s="132" t="s">
        <v>115</v>
      </c>
      <c r="D242" s="125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4"/>
      <c r="T242" s="25">
        <v>0</v>
      </c>
      <c r="U242" s="14"/>
      <c r="V242" s="15"/>
      <c r="W242" s="15">
        <v>4</v>
      </c>
      <c r="X242" s="16"/>
      <c r="Y242" s="17"/>
      <c r="Z242" s="18"/>
      <c r="AA242" s="15"/>
      <c r="AB242" s="19"/>
      <c r="AC242" s="20"/>
      <c r="AD242" s="19"/>
      <c r="AE242" s="15"/>
      <c r="AF242" s="16"/>
      <c r="AG242" s="15"/>
      <c r="AH242" s="108"/>
    </row>
    <row r="243" spans="1:34" s="21" customFormat="1" ht="15" customHeight="1" x14ac:dyDescent="0.35">
      <c r="A243" s="107">
        <v>2694</v>
      </c>
      <c r="B243" s="27" t="s">
        <v>178</v>
      </c>
      <c r="C243" s="132" t="s">
        <v>115</v>
      </c>
      <c r="D243" s="125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4"/>
      <c r="T243" s="25">
        <v>0</v>
      </c>
      <c r="U243" s="14"/>
      <c r="V243" s="15"/>
      <c r="W243" s="15">
        <v>0</v>
      </c>
      <c r="X243" s="16"/>
      <c r="Y243" s="17">
        <v>1</v>
      </c>
      <c r="Z243" s="18">
        <v>0</v>
      </c>
      <c r="AA243" s="15">
        <v>7</v>
      </c>
      <c r="AB243" s="19"/>
      <c r="AC243" s="20">
        <v>0</v>
      </c>
      <c r="AD243" s="19"/>
      <c r="AE243" s="15">
        <v>1</v>
      </c>
      <c r="AF243" s="16">
        <v>0</v>
      </c>
      <c r="AG243" s="15">
        <v>0</v>
      </c>
      <c r="AH243" s="108">
        <v>12</v>
      </c>
    </row>
    <row r="244" spans="1:34" s="21" customFormat="1" ht="15" customHeight="1" x14ac:dyDescent="0.35">
      <c r="A244" s="107">
        <v>2697</v>
      </c>
      <c r="B244" s="27" t="s">
        <v>179</v>
      </c>
      <c r="C244" s="132" t="s">
        <v>115</v>
      </c>
      <c r="D244" s="125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4">
        <v>0</v>
      </c>
      <c r="T244" s="25">
        <v>0</v>
      </c>
      <c r="U244" s="14"/>
      <c r="V244" s="15"/>
      <c r="W244" s="15">
        <v>3</v>
      </c>
      <c r="X244" s="16"/>
      <c r="Y244" s="17"/>
      <c r="Z244" s="18"/>
      <c r="AA244" s="15"/>
      <c r="AB244" s="19"/>
      <c r="AC244" s="20"/>
      <c r="AD244" s="19"/>
      <c r="AE244" s="15"/>
      <c r="AF244" s="16"/>
      <c r="AG244" s="15"/>
      <c r="AH244" s="108"/>
    </row>
    <row r="245" spans="1:34" s="21" customFormat="1" ht="15" customHeight="1" x14ac:dyDescent="0.35">
      <c r="A245" s="107">
        <v>3243</v>
      </c>
      <c r="B245" s="27" t="s">
        <v>334</v>
      </c>
      <c r="C245" s="132" t="s">
        <v>115</v>
      </c>
      <c r="D245" s="125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4"/>
      <c r="T245" s="25"/>
      <c r="U245" s="14"/>
      <c r="V245" s="15"/>
      <c r="W245" s="15">
        <v>104</v>
      </c>
      <c r="X245" s="16"/>
      <c r="Y245" s="17">
        <v>0</v>
      </c>
      <c r="Z245" s="18"/>
      <c r="AA245" s="15"/>
      <c r="AB245" s="19"/>
      <c r="AC245" s="20"/>
      <c r="AD245" s="19"/>
      <c r="AE245" s="15"/>
      <c r="AF245" s="16"/>
      <c r="AG245" s="15"/>
      <c r="AH245" s="108"/>
    </row>
    <row r="246" spans="1:34" s="21" customFormat="1" ht="15" customHeight="1" x14ac:dyDescent="0.35">
      <c r="A246" s="107">
        <v>2720</v>
      </c>
      <c r="B246" s="22" t="s">
        <v>180</v>
      </c>
      <c r="C246" s="132" t="s">
        <v>115</v>
      </c>
      <c r="D246" s="125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4"/>
      <c r="T246" s="25">
        <v>0</v>
      </c>
      <c r="U246" s="14"/>
      <c r="V246" s="15"/>
      <c r="W246" s="15">
        <v>0</v>
      </c>
      <c r="X246" s="16"/>
      <c r="Y246" s="17"/>
      <c r="Z246" s="18"/>
      <c r="AA246" s="15"/>
      <c r="AB246" s="19"/>
      <c r="AC246" s="20"/>
      <c r="AD246" s="19"/>
      <c r="AE246" s="15"/>
      <c r="AF246" s="16"/>
      <c r="AG246" s="15"/>
      <c r="AH246" s="108"/>
    </row>
    <row r="247" spans="1:34" s="21" customFormat="1" ht="15" customHeight="1" x14ac:dyDescent="0.35">
      <c r="A247" s="107">
        <v>3209</v>
      </c>
      <c r="B247" s="22" t="s">
        <v>283</v>
      </c>
      <c r="C247" s="132" t="s">
        <v>115</v>
      </c>
      <c r="D247" s="125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4"/>
      <c r="T247" s="25"/>
      <c r="U247" s="14">
        <v>5</v>
      </c>
      <c r="V247" s="15">
        <v>1379</v>
      </c>
      <c r="W247" s="15">
        <v>447</v>
      </c>
      <c r="X247" s="16"/>
      <c r="Y247" s="17">
        <v>3</v>
      </c>
      <c r="Z247" s="18"/>
      <c r="AA247" s="15"/>
      <c r="AB247" s="19"/>
      <c r="AC247" s="20"/>
      <c r="AD247" s="19"/>
      <c r="AE247" s="15">
        <v>0</v>
      </c>
      <c r="AF247" s="16">
        <v>0</v>
      </c>
      <c r="AG247" s="15">
        <v>7</v>
      </c>
      <c r="AH247" s="108"/>
    </row>
    <row r="248" spans="1:34" s="21" customFormat="1" ht="15" customHeight="1" x14ac:dyDescent="0.35">
      <c r="A248" s="107">
        <v>2712</v>
      </c>
      <c r="B248" s="27" t="s">
        <v>181</v>
      </c>
      <c r="C248" s="132" t="s">
        <v>115</v>
      </c>
      <c r="D248" s="125">
        <v>50000</v>
      </c>
      <c r="E248" s="23">
        <v>1500</v>
      </c>
      <c r="F248" s="23">
        <v>5780</v>
      </c>
      <c r="G248" s="23">
        <v>8830</v>
      </c>
      <c r="H248" s="23">
        <v>4800</v>
      </c>
      <c r="I248" s="23"/>
      <c r="J248" s="23"/>
      <c r="K248" s="23"/>
      <c r="L248" s="23">
        <v>700</v>
      </c>
      <c r="M248" s="23">
        <v>2899</v>
      </c>
      <c r="N248" s="23"/>
      <c r="O248" s="23"/>
      <c r="P248" s="23"/>
      <c r="Q248" s="23"/>
      <c r="R248" s="23">
        <v>6015</v>
      </c>
      <c r="S248" s="24">
        <v>1025</v>
      </c>
      <c r="T248" s="25">
        <v>0</v>
      </c>
      <c r="U248" s="14">
        <v>0</v>
      </c>
      <c r="V248" s="15">
        <v>0</v>
      </c>
      <c r="W248" s="15">
        <v>3861</v>
      </c>
      <c r="X248" s="16"/>
      <c r="Y248" s="17">
        <v>49</v>
      </c>
      <c r="Z248" s="18">
        <v>5</v>
      </c>
      <c r="AA248" s="15">
        <v>928</v>
      </c>
      <c r="AB248" s="19">
        <v>282</v>
      </c>
      <c r="AC248" s="20">
        <v>154</v>
      </c>
      <c r="AD248" s="19">
        <v>223</v>
      </c>
      <c r="AE248" s="15">
        <v>6</v>
      </c>
      <c r="AF248" s="16">
        <v>8</v>
      </c>
      <c r="AG248" s="15">
        <v>16616</v>
      </c>
      <c r="AH248" s="108">
        <v>7224</v>
      </c>
    </row>
    <row r="249" spans="1:34" s="21" customFormat="1" ht="15" customHeight="1" x14ac:dyDescent="0.35">
      <c r="A249" s="107">
        <v>2721</v>
      </c>
      <c r="B249" s="22" t="s">
        <v>182</v>
      </c>
      <c r="C249" s="132" t="s">
        <v>115</v>
      </c>
      <c r="D249" s="125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4"/>
      <c r="T249" s="25">
        <v>0</v>
      </c>
      <c r="U249" s="14"/>
      <c r="V249" s="15"/>
      <c r="W249" s="15">
        <v>0</v>
      </c>
      <c r="X249" s="16"/>
      <c r="Y249" s="17"/>
      <c r="Z249" s="18"/>
      <c r="AA249" s="15"/>
      <c r="AB249" s="19"/>
      <c r="AC249" s="20"/>
      <c r="AD249" s="19"/>
      <c r="AE249" s="15"/>
      <c r="AF249" s="16"/>
      <c r="AG249" s="15"/>
      <c r="AH249" s="108"/>
    </row>
    <row r="250" spans="1:34" s="21" customFormat="1" ht="15" customHeight="1" x14ac:dyDescent="0.35">
      <c r="A250" s="107">
        <v>2699</v>
      </c>
      <c r="B250" s="27" t="s">
        <v>183</v>
      </c>
      <c r="C250" s="132" t="s">
        <v>115</v>
      </c>
      <c r="D250" s="125">
        <v>25500</v>
      </c>
      <c r="E250" s="23">
        <v>8100</v>
      </c>
      <c r="F250" s="23">
        <v>3860</v>
      </c>
      <c r="G250" s="23"/>
      <c r="H250" s="23">
        <v>0</v>
      </c>
      <c r="I250" s="23"/>
      <c r="J250" s="23"/>
      <c r="K250" s="23"/>
      <c r="L250" s="23">
        <v>5095</v>
      </c>
      <c r="M250" s="23">
        <v>329</v>
      </c>
      <c r="N250" s="23"/>
      <c r="O250" s="23"/>
      <c r="P250" s="23"/>
      <c r="Q250" s="23"/>
      <c r="R250" s="23">
        <v>2563</v>
      </c>
      <c r="S250" s="24">
        <v>692</v>
      </c>
      <c r="T250" s="25">
        <v>3983</v>
      </c>
      <c r="U250" s="14">
        <v>946</v>
      </c>
      <c r="V250" s="15">
        <v>2860</v>
      </c>
      <c r="W250" s="15">
        <v>2376</v>
      </c>
      <c r="X250" s="16"/>
      <c r="Y250" s="17">
        <v>4812</v>
      </c>
      <c r="Z250" s="18">
        <v>2527</v>
      </c>
      <c r="AA250" s="15">
        <v>73</v>
      </c>
      <c r="AB250" s="19">
        <v>2</v>
      </c>
      <c r="AC250" s="20">
        <v>29</v>
      </c>
      <c r="AD250" s="19">
        <v>1</v>
      </c>
      <c r="AE250" s="15">
        <v>0</v>
      </c>
      <c r="AF250" s="16">
        <v>0</v>
      </c>
      <c r="AG250" s="15">
        <v>5101</v>
      </c>
      <c r="AH250" s="108">
        <v>1876</v>
      </c>
    </row>
    <row r="251" spans="1:34" s="21" customFormat="1" ht="15" customHeight="1" x14ac:dyDescent="0.35">
      <c r="A251" s="107">
        <v>2698</v>
      </c>
      <c r="B251" s="27" t="s">
        <v>184</v>
      </c>
      <c r="C251" s="132" t="s">
        <v>115</v>
      </c>
      <c r="D251" s="125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>
        <v>1</v>
      </c>
      <c r="S251" s="24"/>
      <c r="T251" s="25">
        <v>0</v>
      </c>
      <c r="U251" s="14"/>
      <c r="V251" s="15"/>
      <c r="W251" s="15">
        <v>0</v>
      </c>
      <c r="X251" s="16"/>
      <c r="Y251" s="17">
        <v>2</v>
      </c>
      <c r="Z251" s="18">
        <v>28</v>
      </c>
      <c r="AA251" s="15">
        <v>1</v>
      </c>
      <c r="AB251" s="19"/>
      <c r="AC251" s="20">
        <v>0</v>
      </c>
      <c r="AD251" s="19"/>
      <c r="AE251" s="15"/>
      <c r="AF251" s="16">
        <v>0</v>
      </c>
      <c r="AG251" s="15">
        <v>0</v>
      </c>
      <c r="AH251" s="108">
        <v>2</v>
      </c>
    </row>
    <row r="252" spans="1:34" s="21" customFormat="1" ht="15" customHeight="1" x14ac:dyDescent="0.35">
      <c r="A252" s="107">
        <v>2713</v>
      </c>
      <c r="B252" s="27" t="s">
        <v>185</v>
      </c>
      <c r="C252" s="132" t="s">
        <v>115</v>
      </c>
      <c r="D252" s="125">
        <v>60000</v>
      </c>
      <c r="E252" s="23">
        <v>50</v>
      </c>
      <c r="F252" s="23"/>
      <c r="G252" s="23"/>
      <c r="H252" s="23"/>
      <c r="I252" s="23"/>
      <c r="J252" s="23"/>
      <c r="K252" s="23"/>
      <c r="L252" s="23">
        <v>60</v>
      </c>
      <c r="M252" s="23"/>
      <c r="N252" s="23"/>
      <c r="O252" s="23"/>
      <c r="P252" s="23"/>
      <c r="Q252" s="23"/>
      <c r="R252" s="23"/>
      <c r="S252" s="24">
        <v>1</v>
      </c>
      <c r="T252" s="25">
        <v>11082</v>
      </c>
      <c r="U252" s="14">
        <v>2447</v>
      </c>
      <c r="V252" s="15">
        <v>8625</v>
      </c>
      <c r="W252" s="15">
        <v>1430</v>
      </c>
      <c r="X252" s="16"/>
      <c r="Y252" s="17">
        <v>8</v>
      </c>
      <c r="Z252" s="18">
        <v>4</v>
      </c>
      <c r="AA252" s="15">
        <v>0</v>
      </c>
      <c r="AB252" s="19"/>
      <c r="AC252" s="20">
        <v>37</v>
      </c>
      <c r="AD252" s="19">
        <v>70</v>
      </c>
      <c r="AE252" s="15">
        <v>0</v>
      </c>
      <c r="AF252" s="16"/>
      <c r="AG252" s="15">
        <v>30</v>
      </c>
      <c r="AH252" s="108">
        <v>18</v>
      </c>
    </row>
    <row r="253" spans="1:34" s="21" customFormat="1" ht="15" customHeight="1" x14ac:dyDescent="0.35">
      <c r="A253" s="107">
        <v>2708</v>
      </c>
      <c r="B253" s="27" t="s">
        <v>186</v>
      </c>
      <c r="C253" s="132" t="s">
        <v>115</v>
      </c>
      <c r="D253" s="125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>
        <v>302</v>
      </c>
      <c r="S253" s="24">
        <v>613</v>
      </c>
      <c r="T253" s="25">
        <v>420</v>
      </c>
      <c r="U253" s="14">
        <v>630</v>
      </c>
      <c r="V253" s="15"/>
      <c r="W253" s="15">
        <v>1</v>
      </c>
      <c r="X253" s="16"/>
      <c r="Y253" s="17">
        <v>2</v>
      </c>
      <c r="Z253" s="18"/>
      <c r="AA253" s="15">
        <v>0</v>
      </c>
      <c r="AB253" s="19"/>
      <c r="AC253" s="20"/>
      <c r="AD253" s="19"/>
      <c r="AE253" s="15"/>
      <c r="AF253" s="16"/>
      <c r="AG253" s="15">
        <v>0</v>
      </c>
      <c r="AH253" s="108"/>
    </row>
    <row r="254" spans="1:34" s="21" customFormat="1" ht="15" customHeight="1" x14ac:dyDescent="0.35">
      <c r="A254" s="107">
        <v>2818</v>
      </c>
      <c r="B254" s="27" t="s">
        <v>187</v>
      </c>
      <c r="C254" s="132" t="s">
        <v>115</v>
      </c>
      <c r="D254" s="125">
        <v>600</v>
      </c>
      <c r="E254" s="23">
        <v>3200</v>
      </c>
      <c r="F254" s="23"/>
      <c r="G254" s="23"/>
      <c r="H254" s="23">
        <v>740</v>
      </c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4"/>
      <c r="T254" s="25"/>
      <c r="U254" s="14"/>
      <c r="V254" s="15"/>
      <c r="W254" s="15">
        <v>214</v>
      </c>
      <c r="X254" s="16"/>
      <c r="Y254" s="17">
        <v>8</v>
      </c>
      <c r="Z254" s="18"/>
      <c r="AA254" s="15"/>
      <c r="AB254" s="19"/>
      <c r="AC254" s="20"/>
      <c r="AD254" s="19"/>
      <c r="AE254" s="15">
        <v>0</v>
      </c>
      <c r="AF254" s="16">
        <v>0</v>
      </c>
      <c r="AG254" s="15"/>
      <c r="AH254" s="108">
        <v>0</v>
      </c>
    </row>
    <row r="255" spans="1:34" s="21" customFormat="1" ht="15" customHeight="1" x14ac:dyDescent="0.35">
      <c r="A255" s="107">
        <v>2790</v>
      </c>
      <c r="B255" s="22" t="s">
        <v>188</v>
      </c>
      <c r="C255" s="132" t="s">
        <v>115</v>
      </c>
      <c r="D255" s="125"/>
      <c r="E255" s="23"/>
      <c r="F255" s="23"/>
      <c r="G255" s="23">
        <v>0</v>
      </c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4"/>
      <c r="T255" s="25"/>
      <c r="U255" s="14"/>
      <c r="V255" s="15"/>
      <c r="W255" s="15">
        <v>0</v>
      </c>
      <c r="X255" s="16"/>
      <c r="Y255" s="17">
        <v>0</v>
      </c>
      <c r="Z255" s="18"/>
      <c r="AA255" s="15"/>
      <c r="AB255" s="19"/>
      <c r="AC255" s="20">
        <v>0</v>
      </c>
      <c r="AD255" s="19">
        <v>0</v>
      </c>
      <c r="AE255" s="15">
        <v>0</v>
      </c>
      <c r="AF255" s="16">
        <v>0</v>
      </c>
      <c r="AG255" s="15">
        <v>0</v>
      </c>
      <c r="AH255" s="108"/>
    </row>
    <row r="256" spans="1:34" s="21" customFormat="1" ht="15" customHeight="1" x14ac:dyDescent="0.35">
      <c r="A256" s="107">
        <v>2782</v>
      </c>
      <c r="B256" s="22" t="s">
        <v>326</v>
      </c>
      <c r="C256" s="132" t="s">
        <v>115</v>
      </c>
      <c r="D256" s="125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4"/>
      <c r="T256" s="25"/>
      <c r="U256" s="14"/>
      <c r="V256" s="15"/>
      <c r="W256" s="15">
        <v>1800</v>
      </c>
      <c r="X256" s="16">
        <v>2390</v>
      </c>
      <c r="Y256" s="17">
        <v>2034</v>
      </c>
      <c r="Z256" s="18"/>
      <c r="AA256" s="15">
        <v>118</v>
      </c>
      <c r="AB256" s="19">
        <v>0</v>
      </c>
      <c r="AC256" s="20">
        <v>46</v>
      </c>
      <c r="AD256" s="19"/>
      <c r="AE256" s="15">
        <v>0</v>
      </c>
      <c r="AF256" s="16"/>
      <c r="AG256" s="15">
        <v>0</v>
      </c>
      <c r="AH256" s="108">
        <v>0</v>
      </c>
    </row>
    <row r="257" spans="1:34" s="21" customFormat="1" ht="15" customHeight="1" x14ac:dyDescent="0.35">
      <c r="A257" s="107">
        <v>2677</v>
      </c>
      <c r="B257" s="22" t="s">
        <v>300</v>
      </c>
      <c r="C257" s="132" t="s">
        <v>115</v>
      </c>
      <c r="D257" s="125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4"/>
      <c r="T257" s="25"/>
      <c r="U257" s="14"/>
      <c r="V257" s="15">
        <v>6</v>
      </c>
      <c r="W257" s="15">
        <v>26</v>
      </c>
      <c r="X257" s="16"/>
      <c r="Y257" s="17">
        <v>25</v>
      </c>
      <c r="Z257" s="18">
        <v>2</v>
      </c>
      <c r="AA257" s="15">
        <v>7</v>
      </c>
      <c r="AB257" s="19">
        <v>0</v>
      </c>
      <c r="AC257" s="20">
        <v>2</v>
      </c>
      <c r="AD257" s="19"/>
      <c r="AE257" s="15">
        <v>0</v>
      </c>
      <c r="AF257" s="16">
        <v>0</v>
      </c>
      <c r="AG257" s="15">
        <v>9</v>
      </c>
      <c r="AH257" s="108">
        <v>0</v>
      </c>
    </row>
    <row r="258" spans="1:34" s="21" customFormat="1" ht="15" customHeight="1" x14ac:dyDescent="0.35">
      <c r="A258" s="107">
        <v>2746</v>
      </c>
      <c r="B258" s="22" t="s">
        <v>307</v>
      </c>
      <c r="C258" s="132" t="s">
        <v>115</v>
      </c>
      <c r="D258" s="125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4"/>
      <c r="T258" s="25"/>
      <c r="U258" s="14"/>
      <c r="V258" s="15">
        <v>15</v>
      </c>
      <c r="W258" s="15">
        <v>9</v>
      </c>
      <c r="X258" s="16"/>
      <c r="Y258" s="17">
        <v>1</v>
      </c>
      <c r="Z258" s="18"/>
      <c r="AA258" s="15"/>
      <c r="AB258" s="19"/>
      <c r="AC258" s="20"/>
      <c r="AD258" s="19"/>
      <c r="AE258" s="15"/>
      <c r="AF258" s="16"/>
      <c r="AG258" s="15"/>
      <c r="AH258" s="108">
        <v>1</v>
      </c>
    </row>
    <row r="259" spans="1:34" s="21" customFormat="1" ht="15" customHeight="1" x14ac:dyDescent="0.35">
      <c r="A259" s="107">
        <v>3142</v>
      </c>
      <c r="B259" s="22" t="s">
        <v>189</v>
      </c>
      <c r="C259" s="132" t="s">
        <v>190</v>
      </c>
      <c r="D259" s="125">
        <v>40000</v>
      </c>
      <c r="E259" s="23">
        <v>12000</v>
      </c>
      <c r="F259" s="23">
        <v>4900</v>
      </c>
      <c r="G259" s="23">
        <v>2500</v>
      </c>
      <c r="H259" s="23">
        <v>2900</v>
      </c>
      <c r="I259" s="23">
        <v>15</v>
      </c>
      <c r="J259" s="23">
        <v>4650</v>
      </c>
      <c r="K259" s="23"/>
      <c r="L259" s="23">
        <v>1833</v>
      </c>
      <c r="M259" s="23">
        <v>4600</v>
      </c>
      <c r="N259" s="23">
        <v>1300</v>
      </c>
      <c r="O259" s="23">
        <v>360</v>
      </c>
      <c r="P259" s="23"/>
      <c r="Q259" s="23">
        <v>6000</v>
      </c>
      <c r="R259" s="23">
        <v>2500</v>
      </c>
      <c r="S259" s="24">
        <v>900</v>
      </c>
      <c r="T259" s="25">
        <v>3075</v>
      </c>
      <c r="U259" s="14">
        <v>1105</v>
      </c>
      <c r="V259" s="15">
        <v>834</v>
      </c>
      <c r="W259" s="15">
        <v>3401</v>
      </c>
      <c r="X259" s="16">
        <v>3512</v>
      </c>
      <c r="Y259" s="17">
        <v>303</v>
      </c>
      <c r="Z259" s="18">
        <v>5</v>
      </c>
      <c r="AA259" s="15">
        <v>379</v>
      </c>
      <c r="AB259" s="19">
        <v>503</v>
      </c>
      <c r="AC259" s="20">
        <v>285</v>
      </c>
      <c r="AD259" s="19">
        <v>240</v>
      </c>
      <c r="AE259" s="15">
        <v>9</v>
      </c>
      <c r="AF259" s="16">
        <v>7</v>
      </c>
      <c r="AG259" s="15">
        <v>7715</v>
      </c>
      <c r="AH259" s="108">
        <v>3917</v>
      </c>
    </row>
    <row r="260" spans="1:34" s="21" customFormat="1" ht="15" customHeight="1" x14ac:dyDescent="0.35">
      <c r="A260" s="107">
        <v>3149</v>
      </c>
      <c r="B260" s="22" t="s">
        <v>191</v>
      </c>
      <c r="C260" s="132" t="s">
        <v>190</v>
      </c>
      <c r="D260" s="125">
        <v>7000</v>
      </c>
      <c r="E260" s="23">
        <v>5000</v>
      </c>
      <c r="F260" s="23">
        <v>600</v>
      </c>
      <c r="G260" s="23">
        <v>90</v>
      </c>
      <c r="H260" s="23">
        <v>15</v>
      </c>
      <c r="I260" s="23">
        <v>10</v>
      </c>
      <c r="J260" s="23">
        <v>110</v>
      </c>
      <c r="K260" s="23"/>
      <c r="L260" s="23"/>
      <c r="M260" s="23"/>
      <c r="N260" s="23">
        <v>10</v>
      </c>
      <c r="O260" s="23">
        <v>85</v>
      </c>
      <c r="P260" s="23"/>
      <c r="Q260" s="23">
        <v>200</v>
      </c>
      <c r="R260" s="23">
        <v>10</v>
      </c>
      <c r="S260" s="24">
        <v>0</v>
      </c>
      <c r="T260" s="26">
        <v>3</v>
      </c>
      <c r="U260" s="14">
        <v>15</v>
      </c>
      <c r="V260" s="15">
        <v>8</v>
      </c>
      <c r="W260" s="15">
        <v>13</v>
      </c>
      <c r="X260" s="16"/>
      <c r="Y260" s="17">
        <v>0</v>
      </c>
      <c r="Z260" s="18">
        <v>0</v>
      </c>
      <c r="AA260" s="15"/>
      <c r="AB260" s="19"/>
      <c r="AC260" s="20">
        <v>0</v>
      </c>
      <c r="AD260" s="19">
        <v>0</v>
      </c>
      <c r="AE260" s="15">
        <v>0</v>
      </c>
      <c r="AF260" s="16">
        <v>1</v>
      </c>
      <c r="AG260" s="15">
        <v>89</v>
      </c>
      <c r="AH260" s="108">
        <v>66</v>
      </c>
    </row>
    <row r="261" spans="1:34" s="21" customFormat="1" ht="15" customHeight="1" x14ac:dyDescent="0.35">
      <c r="A261" s="107">
        <v>3146</v>
      </c>
      <c r="B261" s="22" t="s">
        <v>303</v>
      </c>
      <c r="C261" s="132" t="s">
        <v>190</v>
      </c>
      <c r="D261" s="125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4"/>
      <c r="T261" s="26"/>
      <c r="U261" s="14"/>
      <c r="V261" s="15">
        <v>0</v>
      </c>
      <c r="W261" s="15"/>
      <c r="X261" s="16"/>
      <c r="Y261" s="17">
        <v>2</v>
      </c>
      <c r="Z261" s="18">
        <v>0</v>
      </c>
      <c r="AA261" s="15">
        <v>6</v>
      </c>
      <c r="AB261" s="19"/>
      <c r="AC261" s="20">
        <v>0</v>
      </c>
      <c r="AD261" s="19"/>
      <c r="AE261" s="15">
        <v>2</v>
      </c>
      <c r="AF261" s="16"/>
      <c r="AG261" s="15">
        <v>0</v>
      </c>
      <c r="AH261" s="108">
        <v>0</v>
      </c>
    </row>
    <row r="262" spans="1:34" s="21" customFormat="1" ht="15" customHeight="1" x14ac:dyDescent="0.35">
      <c r="A262" s="107">
        <v>3143</v>
      </c>
      <c r="B262" s="22" t="s">
        <v>192</v>
      </c>
      <c r="C262" s="132" t="s">
        <v>190</v>
      </c>
      <c r="D262" s="125">
        <v>20000</v>
      </c>
      <c r="E262" s="23">
        <v>100</v>
      </c>
      <c r="F262" s="23">
        <v>1800</v>
      </c>
      <c r="G262" s="23">
        <v>800</v>
      </c>
      <c r="H262" s="23">
        <v>750</v>
      </c>
      <c r="I262" s="23">
        <v>40</v>
      </c>
      <c r="J262" s="23">
        <v>590</v>
      </c>
      <c r="K262" s="23"/>
      <c r="L262" s="23">
        <v>6400</v>
      </c>
      <c r="M262" s="23">
        <v>8300</v>
      </c>
      <c r="N262" s="23">
        <v>1100</v>
      </c>
      <c r="O262" s="23">
        <v>1300</v>
      </c>
      <c r="P262" s="23"/>
      <c r="Q262" s="23">
        <v>9500</v>
      </c>
      <c r="R262" s="23">
        <v>10000</v>
      </c>
      <c r="S262" s="24">
        <v>5750</v>
      </c>
      <c r="T262" s="25">
        <v>4736</v>
      </c>
      <c r="U262" s="14">
        <v>1450</v>
      </c>
      <c r="V262" s="15"/>
      <c r="W262" s="15">
        <v>900</v>
      </c>
      <c r="X262" s="16"/>
      <c r="Y262" s="17">
        <v>1636</v>
      </c>
      <c r="Z262" s="18">
        <v>495</v>
      </c>
      <c r="AA262" s="15">
        <v>176</v>
      </c>
      <c r="AB262" s="19">
        <v>377</v>
      </c>
      <c r="AC262" s="20">
        <v>108</v>
      </c>
      <c r="AD262" s="19">
        <v>7</v>
      </c>
      <c r="AE262" s="15">
        <v>18</v>
      </c>
      <c r="AF262" s="16"/>
      <c r="AG262" s="15">
        <v>4874</v>
      </c>
      <c r="AH262" s="108">
        <v>1548</v>
      </c>
    </row>
    <row r="263" spans="1:34" s="21" customFormat="1" ht="15" customHeight="1" x14ac:dyDescent="0.35">
      <c r="A263" s="107">
        <v>3151</v>
      </c>
      <c r="B263" s="22" t="s">
        <v>193</v>
      </c>
      <c r="C263" s="132" t="s">
        <v>190</v>
      </c>
      <c r="D263" s="125">
        <v>5000</v>
      </c>
      <c r="E263" s="23">
        <v>30000</v>
      </c>
      <c r="F263" s="23">
        <v>3000</v>
      </c>
      <c r="G263" s="23">
        <v>4300</v>
      </c>
      <c r="H263" s="23">
        <v>1300</v>
      </c>
      <c r="I263" s="23">
        <v>600</v>
      </c>
      <c r="J263" s="23">
        <v>4960</v>
      </c>
      <c r="K263" s="23"/>
      <c r="L263" s="23">
        <v>3300</v>
      </c>
      <c r="M263" s="23">
        <v>450</v>
      </c>
      <c r="N263" s="23">
        <v>200</v>
      </c>
      <c r="O263" s="23">
        <v>1000</v>
      </c>
      <c r="P263" s="23"/>
      <c r="Q263" s="23">
        <v>1700</v>
      </c>
      <c r="R263" s="23">
        <v>1650</v>
      </c>
      <c r="S263" s="24">
        <v>0</v>
      </c>
      <c r="T263" s="25">
        <v>511</v>
      </c>
      <c r="U263" s="14">
        <v>975</v>
      </c>
      <c r="V263" s="15"/>
      <c r="W263" s="15">
        <v>2000</v>
      </c>
      <c r="X263" s="16"/>
      <c r="Y263" s="17">
        <v>1100</v>
      </c>
      <c r="Z263" s="18">
        <v>1</v>
      </c>
      <c r="AA263" s="15">
        <v>289</v>
      </c>
      <c r="AB263" s="19">
        <v>330</v>
      </c>
      <c r="AC263" s="20">
        <v>10</v>
      </c>
      <c r="AD263" s="19">
        <v>1</v>
      </c>
      <c r="AE263" s="15">
        <v>4</v>
      </c>
      <c r="AF263" s="16">
        <v>0</v>
      </c>
      <c r="AG263" s="15">
        <v>5547</v>
      </c>
      <c r="AH263" s="108">
        <v>921</v>
      </c>
    </row>
    <row r="264" spans="1:34" s="21" customFormat="1" ht="15" customHeight="1" x14ac:dyDescent="0.35">
      <c r="A264" s="107">
        <v>3144</v>
      </c>
      <c r="B264" s="22" t="s">
        <v>194</v>
      </c>
      <c r="C264" s="132" t="s">
        <v>190</v>
      </c>
      <c r="D264" s="125">
        <v>1000</v>
      </c>
      <c r="E264" s="23"/>
      <c r="F264" s="23"/>
      <c r="G264" s="23"/>
      <c r="H264" s="23">
        <v>3050</v>
      </c>
      <c r="I264" s="23">
        <v>40</v>
      </c>
      <c r="J264" s="23">
        <v>30</v>
      </c>
      <c r="K264" s="23"/>
      <c r="L264" s="23"/>
      <c r="M264" s="23">
        <v>1</v>
      </c>
      <c r="N264" s="23">
        <v>50</v>
      </c>
      <c r="O264" s="23"/>
      <c r="P264" s="23"/>
      <c r="Q264" s="23"/>
      <c r="R264" s="23"/>
      <c r="S264" s="24"/>
      <c r="T264" s="25"/>
      <c r="U264" s="14">
        <v>2200</v>
      </c>
      <c r="V264" s="15">
        <v>11</v>
      </c>
      <c r="W264" s="15">
        <v>1533</v>
      </c>
      <c r="X264" s="16">
        <v>530</v>
      </c>
      <c r="Y264" s="17">
        <v>112</v>
      </c>
      <c r="Z264" s="18">
        <v>38</v>
      </c>
      <c r="AA264" s="15">
        <v>104</v>
      </c>
      <c r="AB264" s="19"/>
      <c r="AC264" s="20">
        <v>9</v>
      </c>
      <c r="AD264" s="19">
        <v>13</v>
      </c>
      <c r="AE264" s="15"/>
      <c r="AF264" s="16"/>
      <c r="AG264" s="15">
        <v>313</v>
      </c>
      <c r="AH264" s="108">
        <v>1</v>
      </c>
    </row>
    <row r="265" spans="1:34" s="21" customFormat="1" ht="15" customHeight="1" x14ac:dyDescent="0.35">
      <c r="A265" s="107">
        <v>3147</v>
      </c>
      <c r="B265" s="22" t="s">
        <v>302</v>
      </c>
      <c r="C265" s="132" t="s">
        <v>190</v>
      </c>
      <c r="D265" s="125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4"/>
      <c r="T265" s="25"/>
      <c r="U265" s="14"/>
      <c r="V265" s="15">
        <v>1</v>
      </c>
      <c r="W265" s="15">
        <v>0</v>
      </c>
      <c r="X265" s="16"/>
      <c r="Y265" s="17">
        <v>0</v>
      </c>
      <c r="Z265" s="18"/>
      <c r="AA265" s="15"/>
      <c r="AB265" s="19"/>
      <c r="AC265" s="20"/>
      <c r="AD265" s="19"/>
      <c r="AE265" s="15">
        <v>1</v>
      </c>
      <c r="AF265" s="16">
        <v>0</v>
      </c>
      <c r="AG265" s="15">
        <v>3</v>
      </c>
      <c r="AH265" s="108"/>
    </row>
    <row r="266" spans="1:34" s="21" customFormat="1" ht="15" customHeight="1" x14ac:dyDescent="0.35">
      <c r="A266" s="107">
        <v>3148</v>
      </c>
      <c r="B266" s="22" t="s">
        <v>195</v>
      </c>
      <c r="C266" s="132" t="s">
        <v>190</v>
      </c>
      <c r="D266" s="125">
        <v>25000</v>
      </c>
      <c r="E266" s="23">
        <v>8000</v>
      </c>
      <c r="F266" s="23">
        <v>500</v>
      </c>
      <c r="G266" s="23">
        <v>2020</v>
      </c>
      <c r="H266" s="23">
        <v>2150</v>
      </c>
      <c r="I266" s="23">
        <v>60</v>
      </c>
      <c r="J266" s="23">
        <v>365</v>
      </c>
      <c r="K266" s="23"/>
      <c r="L266" s="23"/>
      <c r="M266" s="23"/>
      <c r="N266" s="23"/>
      <c r="O266" s="23">
        <v>30</v>
      </c>
      <c r="P266" s="23"/>
      <c r="Q266" s="23"/>
      <c r="R266" s="23"/>
      <c r="S266" s="24"/>
      <c r="T266" s="25">
        <v>745</v>
      </c>
      <c r="U266" s="14"/>
      <c r="V266" s="15">
        <v>250</v>
      </c>
      <c r="W266" s="15"/>
      <c r="X266" s="16"/>
      <c r="Y266" s="17"/>
      <c r="Z266" s="18"/>
      <c r="AA266" s="15"/>
      <c r="AB266" s="19">
        <v>0</v>
      </c>
      <c r="AC266" s="20">
        <v>8</v>
      </c>
      <c r="AD266" s="19"/>
      <c r="AE266" s="15">
        <v>0</v>
      </c>
      <c r="AF266" s="16">
        <v>0</v>
      </c>
      <c r="AG266" s="15"/>
      <c r="AH266" s="108"/>
    </row>
    <row r="267" spans="1:34" s="21" customFormat="1" ht="15" customHeight="1" x14ac:dyDescent="0.35">
      <c r="A267" s="107">
        <v>3193</v>
      </c>
      <c r="B267" s="22" t="s">
        <v>196</v>
      </c>
      <c r="C267" s="132" t="s">
        <v>190</v>
      </c>
      <c r="D267" s="125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>
        <v>6000</v>
      </c>
      <c r="R267" s="23">
        <v>4000</v>
      </c>
      <c r="S267" s="24">
        <v>3200</v>
      </c>
      <c r="T267" s="25">
        <v>853</v>
      </c>
      <c r="U267" s="14">
        <v>3640</v>
      </c>
      <c r="V267" s="15"/>
      <c r="W267" s="15">
        <v>850</v>
      </c>
      <c r="X267" s="16"/>
      <c r="Y267" s="17">
        <v>12</v>
      </c>
      <c r="Z267" s="18">
        <v>0</v>
      </c>
      <c r="AA267" s="15">
        <v>105</v>
      </c>
      <c r="AB267" s="19"/>
      <c r="AC267" s="20">
        <v>8</v>
      </c>
      <c r="AD267" s="19">
        <v>0</v>
      </c>
      <c r="AE267" s="15">
        <v>1</v>
      </c>
      <c r="AF267" s="16">
        <v>0</v>
      </c>
      <c r="AG267" s="15">
        <v>474</v>
      </c>
      <c r="AH267" s="108">
        <v>22</v>
      </c>
    </row>
    <row r="268" spans="1:34" s="21" customFormat="1" ht="15" customHeight="1" x14ac:dyDescent="0.35">
      <c r="A268" s="107">
        <v>3152</v>
      </c>
      <c r="B268" s="22" t="s">
        <v>197</v>
      </c>
      <c r="C268" s="132" t="s">
        <v>190</v>
      </c>
      <c r="D268" s="125"/>
      <c r="E268" s="23"/>
      <c r="F268" s="23">
        <v>15</v>
      </c>
      <c r="G268" s="23"/>
      <c r="H268" s="23"/>
      <c r="I268" s="23"/>
      <c r="J268" s="23"/>
      <c r="K268" s="23"/>
      <c r="L268" s="23"/>
      <c r="M268" s="23"/>
      <c r="N268" s="23"/>
      <c r="O268" s="23">
        <v>1200</v>
      </c>
      <c r="P268" s="23"/>
      <c r="Q268" s="23">
        <v>30</v>
      </c>
      <c r="R268" s="23">
        <v>30</v>
      </c>
      <c r="S268" s="24"/>
      <c r="T268" s="25"/>
      <c r="U268" s="14">
        <v>56</v>
      </c>
      <c r="V268" s="15">
        <v>0</v>
      </c>
      <c r="W268" s="15">
        <v>25</v>
      </c>
      <c r="X268" s="16"/>
      <c r="Y268" s="17">
        <v>7</v>
      </c>
      <c r="Z268" s="18">
        <v>0</v>
      </c>
      <c r="AA268" s="15">
        <v>0</v>
      </c>
      <c r="AB268" s="19"/>
      <c r="AC268" s="20">
        <v>0</v>
      </c>
      <c r="AD268" s="19"/>
      <c r="AE268" s="15">
        <v>0</v>
      </c>
      <c r="AF268" s="16"/>
      <c r="AG268" s="15">
        <v>110</v>
      </c>
      <c r="AH268" s="108">
        <v>1</v>
      </c>
    </row>
    <row r="269" spans="1:34" s="21" customFormat="1" ht="15" customHeight="1" x14ac:dyDescent="0.35">
      <c r="A269" s="107">
        <v>3150</v>
      </c>
      <c r="B269" s="22" t="s">
        <v>198</v>
      </c>
      <c r="C269" s="132" t="s">
        <v>190</v>
      </c>
      <c r="D269" s="125"/>
      <c r="E269" s="23">
        <v>4000</v>
      </c>
      <c r="F269" s="23">
        <v>8000</v>
      </c>
      <c r="G269" s="23">
        <v>9000</v>
      </c>
      <c r="H269" s="23">
        <v>0</v>
      </c>
      <c r="I269" s="23"/>
      <c r="J269" s="23"/>
      <c r="K269" s="23"/>
      <c r="L269" s="23"/>
      <c r="M269" s="23"/>
      <c r="N269" s="23"/>
      <c r="O269" s="23">
        <v>950</v>
      </c>
      <c r="P269" s="23"/>
      <c r="Q269" s="23">
        <v>500</v>
      </c>
      <c r="R269" s="23"/>
      <c r="S269" s="24"/>
      <c r="T269" s="25"/>
      <c r="U269" s="14">
        <v>0</v>
      </c>
      <c r="V269" s="15"/>
      <c r="W269" s="15"/>
      <c r="X269" s="16"/>
      <c r="Y269" s="17">
        <v>80</v>
      </c>
      <c r="Z269" s="18"/>
      <c r="AA269" s="15">
        <v>12</v>
      </c>
      <c r="AB269" s="19"/>
      <c r="AC269" s="20">
        <v>0</v>
      </c>
      <c r="AD269" s="19"/>
      <c r="AE269" s="15">
        <v>0</v>
      </c>
      <c r="AF269" s="16"/>
      <c r="AG269" s="15">
        <v>20</v>
      </c>
      <c r="AH269" s="108"/>
    </row>
    <row r="270" spans="1:34" s="21" customFormat="1" ht="15" customHeight="1" x14ac:dyDescent="0.35">
      <c r="A270" s="107">
        <v>3139</v>
      </c>
      <c r="B270" s="22" t="s">
        <v>200</v>
      </c>
      <c r="C270" s="132" t="s">
        <v>190</v>
      </c>
      <c r="D270" s="125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4"/>
      <c r="T270" s="25"/>
      <c r="U270" s="14">
        <v>260</v>
      </c>
      <c r="V270" s="15"/>
      <c r="W270" s="15">
        <v>0</v>
      </c>
      <c r="X270" s="16"/>
      <c r="Y270" s="17">
        <v>0</v>
      </c>
      <c r="Z270" s="18">
        <v>0</v>
      </c>
      <c r="AA270" s="15">
        <v>223</v>
      </c>
      <c r="AB270" s="19">
        <v>7</v>
      </c>
      <c r="AC270" s="20"/>
      <c r="AD270" s="19"/>
      <c r="AE270" s="15">
        <v>6</v>
      </c>
      <c r="AF270" s="16"/>
      <c r="AG270" s="15">
        <v>207</v>
      </c>
      <c r="AH270" s="108">
        <v>2</v>
      </c>
    </row>
    <row r="271" spans="1:34" s="21" customFormat="1" ht="15" customHeight="1" x14ac:dyDescent="0.35">
      <c r="A271" s="107">
        <v>3140</v>
      </c>
      <c r="B271" s="22" t="s">
        <v>199</v>
      </c>
      <c r="C271" s="132" t="s">
        <v>190</v>
      </c>
      <c r="D271" s="125">
        <v>45000</v>
      </c>
      <c r="E271" s="23">
        <v>6000</v>
      </c>
      <c r="F271" s="23">
        <v>4000</v>
      </c>
      <c r="G271" s="23"/>
      <c r="H271" s="23">
        <v>18300</v>
      </c>
      <c r="I271" s="23">
        <v>4200</v>
      </c>
      <c r="J271" s="23">
        <v>4600</v>
      </c>
      <c r="K271" s="23"/>
      <c r="L271" s="23"/>
      <c r="M271" s="23">
        <v>1400</v>
      </c>
      <c r="N271" s="23">
        <v>4700</v>
      </c>
      <c r="O271" s="23">
        <v>5500</v>
      </c>
      <c r="P271" s="23"/>
      <c r="Q271" s="23">
        <v>0</v>
      </c>
      <c r="R271" s="23"/>
      <c r="S271" s="24"/>
      <c r="T271" s="25"/>
      <c r="U271" s="14">
        <v>2500</v>
      </c>
      <c r="V271" s="15"/>
      <c r="W271" s="15">
        <v>2</v>
      </c>
      <c r="X271" s="16"/>
      <c r="Y271" s="17">
        <v>0</v>
      </c>
      <c r="Z271" s="18">
        <v>0</v>
      </c>
      <c r="AA271" s="15">
        <v>9</v>
      </c>
      <c r="AB271" s="19">
        <v>2</v>
      </c>
      <c r="AC271" s="20">
        <v>31</v>
      </c>
      <c r="AD271" s="19">
        <v>2</v>
      </c>
      <c r="AE271" s="15">
        <v>2</v>
      </c>
      <c r="AF271" s="16">
        <v>0</v>
      </c>
      <c r="AG271" s="15">
        <v>10</v>
      </c>
      <c r="AH271" s="108">
        <v>4</v>
      </c>
    </row>
    <row r="272" spans="1:34" s="21" customFormat="1" ht="15" customHeight="1" x14ac:dyDescent="0.35">
      <c r="A272" s="107">
        <v>3182</v>
      </c>
      <c r="B272" s="27" t="s">
        <v>220</v>
      </c>
      <c r="C272" s="132" t="s">
        <v>202</v>
      </c>
      <c r="D272" s="125">
        <v>400</v>
      </c>
      <c r="E272" s="23"/>
      <c r="F272" s="23"/>
      <c r="G272" s="23">
        <v>5</v>
      </c>
      <c r="H272" s="23"/>
      <c r="I272" s="23"/>
      <c r="J272" s="23">
        <v>25</v>
      </c>
      <c r="K272" s="23"/>
      <c r="L272" s="23"/>
      <c r="M272" s="23"/>
      <c r="N272" s="23"/>
      <c r="O272" s="23"/>
      <c r="P272" s="23"/>
      <c r="Q272" s="23"/>
      <c r="R272" s="23"/>
      <c r="S272" s="24"/>
      <c r="T272" s="25"/>
      <c r="U272" s="14"/>
      <c r="V272" s="15"/>
      <c r="W272" s="15"/>
      <c r="X272" s="16"/>
      <c r="Y272" s="17"/>
      <c r="Z272" s="18"/>
      <c r="AA272" s="15"/>
      <c r="AB272" s="19"/>
      <c r="AC272" s="20"/>
      <c r="AD272" s="19"/>
      <c r="AE272" s="15"/>
      <c r="AF272" s="16"/>
      <c r="AG272" s="15">
        <v>0</v>
      </c>
      <c r="AH272" s="108"/>
    </row>
    <row r="273" spans="1:34" s="21" customFormat="1" ht="15" customHeight="1" x14ac:dyDescent="0.35">
      <c r="A273" s="107">
        <v>2894</v>
      </c>
      <c r="B273" s="22" t="s">
        <v>221</v>
      </c>
      <c r="C273" s="132" t="s">
        <v>202</v>
      </c>
      <c r="D273" s="125"/>
      <c r="E273" s="23">
        <v>800</v>
      </c>
      <c r="F273" s="23"/>
      <c r="G273" s="23">
        <v>0</v>
      </c>
      <c r="H273" s="23">
        <v>10</v>
      </c>
      <c r="I273" s="23"/>
      <c r="J273" s="23">
        <v>6</v>
      </c>
      <c r="K273" s="23"/>
      <c r="L273" s="23"/>
      <c r="M273" s="23"/>
      <c r="N273" s="23"/>
      <c r="O273" s="23"/>
      <c r="P273" s="23"/>
      <c r="Q273" s="23"/>
      <c r="R273" s="23"/>
      <c r="S273" s="24"/>
      <c r="T273" s="25"/>
      <c r="U273" s="14">
        <v>0</v>
      </c>
      <c r="V273" s="15"/>
      <c r="W273" s="15"/>
      <c r="X273" s="16"/>
      <c r="Y273" s="17"/>
      <c r="Z273" s="18"/>
      <c r="AA273" s="15"/>
      <c r="AB273" s="19"/>
      <c r="AC273" s="20"/>
      <c r="AD273" s="19"/>
      <c r="AE273" s="15"/>
      <c r="AF273" s="16"/>
      <c r="AG273" s="15">
        <v>0</v>
      </c>
      <c r="AH273" s="108">
        <v>0</v>
      </c>
    </row>
    <row r="274" spans="1:34" s="21" customFormat="1" ht="15" customHeight="1" x14ac:dyDescent="0.35">
      <c r="A274" s="107">
        <v>2879</v>
      </c>
      <c r="B274" s="22" t="s">
        <v>201</v>
      </c>
      <c r="C274" s="132" t="s">
        <v>202</v>
      </c>
      <c r="D274" s="125">
        <v>1150</v>
      </c>
      <c r="E274" s="23"/>
      <c r="F274" s="23"/>
      <c r="G274" s="23">
        <v>5</v>
      </c>
      <c r="H274" s="23">
        <v>90</v>
      </c>
      <c r="I274" s="23">
        <v>0</v>
      </c>
      <c r="J274" s="23">
        <v>80</v>
      </c>
      <c r="K274" s="23"/>
      <c r="L274" s="23"/>
      <c r="M274" s="23"/>
      <c r="N274" s="23"/>
      <c r="O274" s="23"/>
      <c r="P274" s="23"/>
      <c r="Q274" s="23"/>
      <c r="R274" s="23"/>
      <c r="S274" s="24"/>
      <c r="T274" s="25"/>
      <c r="U274" s="14">
        <v>60</v>
      </c>
      <c r="V274" s="15"/>
      <c r="W274" s="15">
        <v>240</v>
      </c>
      <c r="X274" s="16"/>
      <c r="Y274" s="17"/>
      <c r="Z274" s="18"/>
      <c r="AA274" s="15"/>
      <c r="AB274" s="19"/>
      <c r="AC274" s="20">
        <v>0</v>
      </c>
      <c r="AD274" s="19"/>
      <c r="AE274" s="15"/>
      <c r="AF274" s="16"/>
      <c r="AG274" s="15">
        <v>1454</v>
      </c>
      <c r="AH274" s="108">
        <v>980</v>
      </c>
    </row>
    <row r="275" spans="1:34" s="21" customFormat="1" ht="15" customHeight="1" x14ac:dyDescent="0.35">
      <c r="A275" s="107">
        <v>2887</v>
      </c>
      <c r="B275" s="22" t="s">
        <v>203</v>
      </c>
      <c r="C275" s="132" t="s">
        <v>202</v>
      </c>
      <c r="D275" s="125"/>
      <c r="E275" s="23">
        <v>125</v>
      </c>
      <c r="F275" s="23"/>
      <c r="G275" s="23">
        <v>50</v>
      </c>
      <c r="H275" s="23">
        <v>10</v>
      </c>
      <c r="I275" s="23"/>
      <c r="J275" s="23">
        <v>6</v>
      </c>
      <c r="K275" s="23"/>
      <c r="L275" s="23"/>
      <c r="M275" s="23"/>
      <c r="N275" s="23"/>
      <c r="O275" s="23">
        <v>20</v>
      </c>
      <c r="P275" s="23"/>
      <c r="Q275" s="23"/>
      <c r="R275" s="23"/>
      <c r="S275" s="24"/>
      <c r="T275" s="25"/>
      <c r="U275" s="14">
        <v>0</v>
      </c>
      <c r="V275" s="15"/>
      <c r="W275" s="15"/>
      <c r="X275" s="16"/>
      <c r="Y275" s="17">
        <v>0</v>
      </c>
      <c r="Z275" s="18"/>
      <c r="AA275" s="15"/>
      <c r="AB275" s="19"/>
      <c r="AC275" s="20"/>
      <c r="AD275" s="19"/>
      <c r="AE275" s="15"/>
      <c r="AF275" s="16"/>
      <c r="AG275" s="15">
        <v>8</v>
      </c>
      <c r="AH275" s="108">
        <v>0</v>
      </c>
    </row>
    <row r="276" spans="1:34" s="21" customFormat="1" ht="15" customHeight="1" x14ac:dyDescent="0.35">
      <c r="A276" s="107">
        <v>2884</v>
      </c>
      <c r="B276" s="22" t="s">
        <v>204</v>
      </c>
      <c r="C276" s="132" t="s">
        <v>202</v>
      </c>
      <c r="D276" s="125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4"/>
      <c r="T276" s="25">
        <v>50</v>
      </c>
      <c r="U276" s="14"/>
      <c r="V276" s="15"/>
      <c r="W276" s="15"/>
      <c r="X276" s="16"/>
      <c r="Y276" s="17"/>
      <c r="Z276" s="18"/>
      <c r="AA276" s="15"/>
      <c r="AB276" s="19"/>
      <c r="AC276" s="20"/>
      <c r="AD276" s="19"/>
      <c r="AE276" s="15"/>
      <c r="AF276" s="16"/>
      <c r="AG276" s="15"/>
      <c r="AH276" s="108"/>
    </row>
    <row r="277" spans="1:34" s="21" customFormat="1" ht="15" customHeight="1" x14ac:dyDescent="0.35">
      <c r="A277" s="107">
        <v>2883</v>
      </c>
      <c r="B277" s="22" t="s">
        <v>205</v>
      </c>
      <c r="C277" s="132" t="s">
        <v>202</v>
      </c>
      <c r="D277" s="125">
        <v>6500</v>
      </c>
      <c r="E277" s="23">
        <v>7000</v>
      </c>
      <c r="F277" s="23">
        <v>1500</v>
      </c>
      <c r="G277" s="23">
        <v>8200</v>
      </c>
      <c r="H277" s="23">
        <v>200</v>
      </c>
      <c r="I277" s="23"/>
      <c r="J277" s="23">
        <v>535</v>
      </c>
      <c r="K277" s="23"/>
      <c r="L277" s="23">
        <v>2300</v>
      </c>
      <c r="M277" s="23"/>
      <c r="N277" s="23">
        <v>3600</v>
      </c>
      <c r="O277" s="23">
        <v>2000</v>
      </c>
      <c r="P277" s="23"/>
      <c r="Q277" s="23">
        <v>1000</v>
      </c>
      <c r="R277" s="23"/>
      <c r="S277" s="24"/>
      <c r="T277" s="26">
        <v>200</v>
      </c>
      <c r="U277" s="14">
        <v>50</v>
      </c>
      <c r="V277" s="15">
        <v>1</v>
      </c>
      <c r="W277" s="15">
        <v>80</v>
      </c>
      <c r="X277" s="16"/>
      <c r="Y277" s="17">
        <v>3</v>
      </c>
      <c r="Z277" s="18">
        <v>0</v>
      </c>
      <c r="AA277" s="15"/>
      <c r="AB277" s="19">
        <v>0</v>
      </c>
      <c r="AC277" s="20">
        <v>5</v>
      </c>
      <c r="AD277" s="19"/>
      <c r="AE277" s="15">
        <v>0</v>
      </c>
      <c r="AF277" s="16">
        <v>0</v>
      </c>
      <c r="AG277" s="15">
        <v>53</v>
      </c>
      <c r="AH277" s="108"/>
    </row>
    <row r="278" spans="1:34" s="21" customFormat="1" ht="15" customHeight="1" x14ac:dyDescent="0.35">
      <c r="A278" s="107">
        <v>2888</v>
      </c>
      <c r="B278" s="22" t="s">
        <v>206</v>
      </c>
      <c r="C278" s="132" t="s">
        <v>202</v>
      </c>
      <c r="D278" s="125"/>
      <c r="E278" s="23">
        <v>250</v>
      </c>
      <c r="F278" s="23"/>
      <c r="G278" s="23">
        <v>25</v>
      </c>
      <c r="H278" s="23">
        <v>500</v>
      </c>
      <c r="I278" s="23"/>
      <c r="J278" s="23">
        <v>10</v>
      </c>
      <c r="K278" s="23"/>
      <c r="L278" s="23"/>
      <c r="M278" s="23"/>
      <c r="N278" s="23"/>
      <c r="O278" s="23"/>
      <c r="P278" s="23"/>
      <c r="Q278" s="23"/>
      <c r="R278" s="23"/>
      <c r="S278" s="24"/>
      <c r="T278" s="25"/>
      <c r="U278" s="14">
        <v>30</v>
      </c>
      <c r="V278" s="15"/>
      <c r="W278" s="15"/>
      <c r="X278" s="16"/>
      <c r="Y278" s="17">
        <v>0</v>
      </c>
      <c r="Z278" s="18"/>
      <c r="AA278" s="15"/>
      <c r="AB278" s="19"/>
      <c r="AC278" s="20"/>
      <c r="AD278" s="19"/>
      <c r="AE278" s="15"/>
      <c r="AF278" s="16"/>
      <c r="AG278" s="15">
        <v>0</v>
      </c>
      <c r="AH278" s="108"/>
    </row>
    <row r="279" spans="1:34" s="21" customFormat="1" ht="15" customHeight="1" x14ac:dyDescent="0.35">
      <c r="A279" s="107">
        <v>2861</v>
      </c>
      <c r="B279" s="22" t="s">
        <v>383</v>
      </c>
      <c r="C279" s="132" t="s">
        <v>202</v>
      </c>
      <c r="D279" s="125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4"/>
      <c r="T279" s="25"/>
      <c r="U279" s="14"/>
      <c r="V279" s="15"/>
      <c r="W279" s="15"/>
      <c r="X279" s="16"/>
      <c r="Y279" s="17"/>
      <c r="Z279" s="18"/>
      <c r="AA279" s="15"/>
      <c r="AB279" s="19"/>
      <c r="AC279" s="20"/>
      <c r="AD279" s="19"/>
      <c r="AE279" s="15"/>
      <c r="AF279" s="16"/>
      <c r="AG279" s="15">
        <v>1</v>
      </c>
      <c r="AH279" s="108"/>
    </row>
    <row r="280" spans="1:34" s="21" customFormat="1" ht="15" customHeight="1" x14ac:dyDescent="0.35">
      <c r="A280" s="107">
        <v>2882</v>
      </c>
      <c r="B280" s="22" t="s">
        <v>208</v>
      </c>
      <c r="C280" s="132" t="s">
        <v>202</v>
      </c>
      <c r="D280" s="125">
        <v>2500</v>
      </c>
      <c r="E280" s="23">
        <v>500</v>
      </c>
      <c r="F280" s="23">
        <v>10</v>
      </c>
      <c r="G280" s="23">
        <v>15</v>
      </c>
      <c r="H280" s="23">
        <v>30</v>
      </c>
      <c r="I280" s="23"/>
      <c r="J280" s="23">
        <v>8</v>
      </c>
      <c r="K280" s="23"/>
      <c r="L280" s="23"/>
      <c r="M280" s="23">
        <v>25</v>
      </c>
      <c r="N280" s="23">
        <v>25</v>
      </c>
      <c r="O280" s="23">
        <v>40</v>
      </c>
      <c r="P280" s="23"/>
      <c r="Q280" s="23">
        <v>30</v>
      </c>
      <c r="R280" s="23">
        <v>30</v>
      </c>
      <c r="S280" s="24">
        <v>5</v>
      </c>
      <c r="T280" s="25">
        <v>85</v>
      </c>
      <c r="U280" s="14">
        <v>16</v>
      </c>
      <c r="V280" s="15"/>
      <c r="W280" s="15">
        <v>5</v>
      </c>
      <c r="X280" s="16"/>
      <c r="Y280" s="17">
        <v>0</v>
      </c>
      <c r="Z280" s="18"/>
      <c r="AA280" s="15"/>
      <c r="AB280" s="19"/>
      <c r="AC280" s="20"/>
      <c r="AD280" s="19"/>
      <c r="AE280" s="15"/>
      <c r="AF280" s="16"/>
      <c r="AG280" s="15">
        <v>0</v>
      </c>
      <c r="AH280" s="108"/>
    </row>
    <row r="281" spans="1:34" s="21" customFormat="1" ht="15" customHeight="1" x14ac:dyDescent="0.35">
      <c r="A281" s="107">
        <v>3196</v>
      </c>
      <c r="B281" s="22" t="s">
        <v>209</v>
      </c>
      <c r="C281" s="132" t="s">
        <v>202</v>
      </c>
      <c r="D281" s="125"/>
      <c r="E281" s="23"/>
      <c r="F281" s="23">
        <v>10</v>
      </c>
      <c r="G281" s="23">
        <v>10</v>
      </c>
      <c r="H281" s="23">
        <v>3</v>
      </c>
      <c r="I281" s="23"/>
      <c r="J281" s="23">
        <v>0</v>
      </c>
      <c r="K281" s="23"/>
      <c r="L281" s="23"/>
      <c r="M281" s="23"/>
      <c r="N281" s="23"/>
      <c r="O281" s="23"/>
      <c r="P281" s="23"/>
      <c r="Q281" s="23"/>
      <c r="R281" s="23">
        <v>5</v>
      </c>
      <c r="S281" s="24">
        <v>5</v>
      </c>
      <c r="T281" s="25">
        <v>12</v>
      </c>
      <c r="U281" s="14">
        <v>0</v>
      </c>
      <c r="V281" s="15"/>
      <c r="W281" s="15">
        <v>0</v>
      </c>
      <c r="X281" s="16"/>
      <c r="Y281" s="17">
        <v>1</v>
      </c>
      <c r="Z281" s="18"/>
      <c r="AA281" s="15"/>
      <c r="AB281" s="19"/>
      <c r="AC281" s="20"/>
      <c r="AD281" s="19"/>
      <c r="AE281" s="15"/>
      <c r="AF281" s="16"/>
      <c r="AG281" s="15"/>
      <c r="AH281" s="108"/>
    </row>
    <row r="282" spans="1:34" s="21" customFormat="1" ht="15" customHeight="1" x14ac:dyDescent="0.35">
      <c r="A282" s="107">
        <v>2857</v>
      </c>
      <c r="B282" s="22" t="s">
        <v>207</v>
      </c>
      <c r="C282" s="132" t="s">
        <v>202</v>
      </c>
      <c r="D282" s="125">
        <v>7500</v>
      </c>
      <c r="E282" s="23"/>
      <c r="F282" s="23"/>
      <c r="G282" s="23">
        <v>15</v>
      </c>
      <c r="H282" s="23">
        <v>5</v>
      </c>
      <c r="I282" s="23"/>
      <c r="J282" s="23">
        <v>10</v>
      </c>
      <c r="K282" s="23"/>
      <c r="L282" s="23"/>
      <c r="M282" s="23"/>
      <c r="N282" s="23"/>
      <c r="O282" s="23">
        <v>0</v>
      </c>
      <c r="P282" s="23"/>
      <c r="Q282" s="23"/>
      <c r="R282" s="23"/>
      <c r="S282" s="24"/>
      <c r="T282" s="26">
        <v>13</v>
      </c>
      <c r="U282" s="14">
        <v>180</v>
      </c>
      <c r="V282" s="15">
        <v>6</v>
      </c>
      <c r="W282" s="15">
        <v>0</v>
      </c>
      <c r="X282" s="16"/>
      <c r="Y282" s="17">
        <v>0</v>
      </c>
      <c r="Z282" s="18">
        <v>0</v>
      </c>
      <c r="AA282" s="15"/>
      <c r="AB282" s="19"/>
      <c r="AC282" s="20"/>
      <c r="AD282" s="19"/>
      <c r="AE282" s="15">
        <v>0</v>
      </c>
      <c r="AF282" s="16">
        <v>0</v>
      </c>
      <c r="AG282" s="15"/>
      <c r="AH282" s="108"/>
    </row>
    <row r="283" spans="1:34" s="21" customFormat="1" ht="15" customHeight="1" x14ac:dyDescent="0.35">
      <c r="A283" s="107">
        <v>2869</v>
      </c>
      <c r="B283" s="22" t="s">
        <v>397</v>
      </c>
      <c r="C283" s="132" t="s">
        <v>202</v>
      </c>
      <c r="D283" s="125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4"/>
      <c r="T283" s="25"/>
      <c r="U283" s="14"/>
      <c r="V283" s="15"/>
      <c r="W283" s="15"/>
      <c r="X283" s="16"/>
      <c r="Y283" s="17"/>
      <c r="Z283" s="18"/>
      <c r="AA283" s="15"/>
      <c r="AB283" s="19"/>
      <c r="AC283" s="20"/>
      <c r="AD283" s="19"/>
      <c r="AE283" s="15"/>
      <c r="AF283" s="16"/>
      <c r="AG283" s="15"/>
      <c r="AH283" s="108">
        <v>700</v>
      </c>
    </row>
    <row r="284" spans="1:34" s="21" customFormat="1" ht="15" customHeight="1" x14ac:dyDescent="0.35">
      <c r="A284" s="107">
        <v>2875</v>
      </c>
      <c r="B284" s="22" t="s">
        <v>210</v>
      </c>
      <c r="C284" s="132" t="s">
        <v>202</v>
      </c>
      <c r="D284" s="125">
        <v>25</v>
      </c>
      <c r="E284" s="23">
        <v>100</v>
      </c>
      <c r="F284" s="23"/>
      <c r="G284" s="23">
        <v>0</v>
      </c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4"/>
      <c r="T284" s="25"/>
      <c r="U284" s="14"/>
      <c r="V284" s="15"/>
      <c r="W284" s="15"/>
      <c r="X284" s="16"/>
      <c r="Y284" s="17">
        <v>0</v>
      </c>
      <c r="Z284" s="18"/>
      <c r="AA284" s="15"/>
      <c r="AB284" s="19"/>
      <c r="AC284" s="20"/>
      <c r="AD284" s="19"/>
      <c r="AE284" s="15"/>
      <c r="AF284" s="16"/>
      <c r="AG284" s="15">
        <v>0</v>
      </c>
      <c r="AH284" s="108"/>
    </row>
    <row r="285" spans="1:34" s="21" customFormat="1" ht="15" customHeight="1" x14ac:dyDescent="0.35">
      <c r="A285" s="107">
        <v>3259</v>
      </c>
      <c r="B285" s="22" t="s">
        <v>384</v>
      </c>
      <c r="C285" s="132" t="s">
        <v>202</v>
      </c>
      <c r="D285" s="125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4"/>
      <c r="T285" s="25"/>
      <c r="U285" s="14"/>
      <c r="V285" s="15"/>
      <c r="W285" s="15"/>
      <c r="X285" s="16"/>
      <c r="Y285" s="17"/>
      <c r="Z285" s="18"/>
      <c r="AA285" s="15"/>
      <c r="AB285" s="19"/>
      <c r="AC285" s="20"/>
      <c r="AD285" s="19"/>
      <c r="AE285" s="15"/>
      <c r="AF285" s="16"/>
      <c r="AG285" s="15">
        <v>1349</v>
      </c>
      <c r="AH285" s="108">
        <v>656</v>
      </c>
    </row>
    <row r="286" spans="1:34" s="21" customFormat="1" ht="15" customHeight="1" x14ac:dyDescent="0.35">
      <c r="A286" s="107">
        <v>3244</v>
      </c>
      <c r="B286" s="22" t="s">
        <v>336</v>
      </c>
      <c r="C286" s="132" t="s">
        <v>202</v>
      </c>
      <c r="D286" s="125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4"/>
      <c r="T286" s="25"/>
      <c r="U286" s="14"/>
      <c r="V286" s="15"/>
      <c r="W286" s="15">
        <v>150</v>
      </c>
      <c r="X286" s="16"/>
      <c r="Y286" s="17">
        <v>0</v>
      </c>
      <c r="Z286" s="18"/>
      <c r="AA286" s="15"/>
      <c r="AB286" s="19"/>
      <c r="AC286" s="20"/>
      <c r="AD286" s="19"/>
      <c r="AE286" s="15">
        <v>1</v>
      </c>
      <c r="AF286" s="16"/>
      <c r="AG286" s="15"/>
      <c r="AH286" s="108"/>
    </row>
    <row r="287" spans="1:34" s="21" customFormat="1" ht="15" customHeight="1" x14ac:dyDescent="0.35">
      <c r="A287" s="107">
        <v>2855</v>
      </c>
      <c r="B287" s="22" t="s">
        <v>211</v>
      </c>
      <c r="C287" s="132" t="s">
        <v>202</v>
      </c>
      <c r="D287" s="125">
        <v>100</v>
      </c>
      <c r="E287" s="23">
        <v>4500</v>
      </c>
      <c r="F287" s="23">
        <v>300</v>
      </c>
      <c r="G287" s="23">
        <v>60</v>
      </c>
      <c r="H287" s="23">
        <v>5</v>
      </c>
      <c r="I287" s="23">
        <v>45</v>
      </c>
      <c r="J287" s="23">
        <v>155</v>
      </c>
      <c r="K287" s="23"/>
      <c r="L287" s="23">
        <v>35</v>
      </c>
      <c r="M287" s="23"/>
      <c r="N287" s="23">
        <v>10</v>
      </c>
      <c r="O287" s="23">
        <v>40</v>
      </c>
      <c r="P287" s="23"/>
      <c r="Q287" s="23">
        <v>15</v>
      </c>
      <c r="R287" s="23"/>
      <c r="S287" s="24">
        <v>3</v>
      </c>
      <c r="T287" s="26">
        <v>0</v>
      </c>
      <c r="U287" s="14">
        <v>120</v>
      </c>
      <c r="V287" s="15">
        <v>5</v>
      </c>
      <c r="W287" s="15"/>
      <c r="X287" s="16"/>
      <c r="Y287" s="17">
        <v>2</v>
      </c>
      <c r="Z287" s="18">
        <v>0</v>
      </c>
      <c r="AA287" s="15"/>
      <c r="AB287" s="19">
        <v>0</v>
      </c>
      <c r="AC287" s="20">
        <v>0</v>
      </c>
      <c r="AD287" s="19">
        <v>0</v>
      </c>
      <c r="AE287" s="15">
        <v>0</v>
      </c>
      <c r="AF287" s="16">
        <v>0</v>
      </c>
      <c r="AG287" s="15">
        <v>0</v>
      </c>
      <c r="AH287" s="108"/>
    </row>
    <row r="288" spans="1:34" s="21" customFormat="1" ht="15" customHeight="1" x14ac:dyDescent="0.35">
      <c r="A288" s="107">
        <v>3218</v>
      </c>
      <c r="B288" s="22" t="s">
        <v>286</v>
      </c>
      <c r="C288" s="132" t="s">
        <v>202</v>
      </c>
      <c r="D288" s="125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4"/>
      <c r="T288" s="26"/>
      <c r="U288" s="14">
        <v>2</v>
      </c>
      <c r="V288" s="15"/>
      <c r="W288" s="15"/>
      <c r="X288" s="16"/>
      <c r="Y288" s="17"/>
      <c r="Z288" s="18"/>
      <c r="AA288" s="15"/>
      <c r="AB288" s="19"/>
      <c r="AC288" s="20"/>
      <c r="AD288" s="19"/>
      <c r="AE288" s="15"/>
      <c r="AF288" s="16"/>
      <c r="AG288" s="15">
        <v>4</v>
      </c>
      <c r="AH288" s="108">
        <v>0</v>
      </c>
    </row>
    <row r="289" spans="1:34" s="21" customFormat="1" ht="15" customHeight="1" x14ac:dyDescent="0.35">
      <c r="A289" s="107">
        <v>2866</v>
      </c>
      <c r="B289" s="22" t="s">
        <v>212</v>
      </c>
      <c r="C289" s="132" t="s">
        <v>202</v>
      </c>
      <c r="D289" s="125">
        <v>5000</v>
      </c>
      <c r="E289" s="23">
        <v>4000</v>
      </c>
      <c r="F289" s="23">
        <v>200</v>
      </c>
      <c r="G289" s="23">
        <v>1</v>
      </c>
      <c r="H289" s="23"/>
      <c r="I289" s="23">
        <v>10</v>
      </c>
      <c r="J289" s="23">
        <v>300</v>
      </c>
      <c r="K289" s="23"/>
      <c r="L289" s="23"/>
      <c r="M289" s="23"/>
      <c r="N289" s="23">
        <v>15</v>
      </c>
      <c r="O289" s="23">
        <v>4</v>
      </c>
      <c r="P289" s="23"/>
      <c r="Q289" s="23"/>
      <c r="R289" s="23"/>
      <c r="S289" s="24"/>
      <c r="T289" s="25"/>
      <c r="U289" s="14">
        <v>100</v>
      </c>
      <c r="V289" s="15"/>
      <c r="W289" s="15"/>
      <c r="X289" s="16"/>
      <c r="Y289" s="17"/>
      <c r="Z289" s="18"/>
      <c r="AA289" s="15"/>
      <c r="AB289" s="19"/>
      <c r="AC289" s="20"/>
      <c r="AD289" s="19"/>
      <c r="AE289" s="15"/>
      <c r="AF289" s="16"/>
      <c r="AG289" s="15">
        <v>0</v>
      </c>
      <c r="AH289" s="108"/>
    </row>
    <row r="290" spans="1:34" s="21" customFormat="1" ht="15" customHeight="1" x14ac:dyDescent="0.35">
      <c r="A290" s="107">
        <v>3260</v>
      </c>
      <c r="B290" s="22" t="s">
        <v>398</v>
      </c>
      <c r="C290" s="132" t="s">
        <v>202</v>
      </c>
      <c r="D290" s="125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4"/>
      <c r="T290" s="25"/>
      <c r="U290" s="14"/>
      <c r="V290" s="15"/>
      <c r="W290" s="15"/>
      <c r="X290" s="16"/>
      <c r="Y290" s="17"/>
      <c r="Z290" s="18"/>
      <c r="AA290" s="15"/>
      <c r="AB290" s="19"/>
      <c r="AC290" s="20"/>
      <c r="AD290" s="19"/>
      <c r="AE290" s="15"/>
      <c r="AF290" s="16"/>
      <c r="AG290" s="15">
        <v>101</v>
      </c>
      <c r="AH290" s="108">
        <v>39</v>
      </c>
    </row>
    <row r="291" spans="1:34" s="21" customFormat="1" ht="15" customHeight="1" x14ac:dyDescent="0.35">
      <c r="A291" s="107">
        <v>2856</v>
      </c>
      <c r="B291" s="22" t="s">
        <v>213</v>
      </c>
      <c r="C291" s="132" t="s">
        <v>202</v>
      </c>
      <c r="D291" s="125">
        <v>10500</v>
      </c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4"/>
      <c r="T291" s="25"/>
      <c r="U291" s="14"/>
      <c r="V291" s="15"/>
      <c r="W291" s="15"/>
      <c r="X291" s="16"/>
      <c r="Y291" s="17"/>
      <c r="Z291" s="18"/>
      <c r="AA291" s="15"/>
      <c r="AB291" s="19"/>
      <c r="AC291" s="20"/>
      <c r="AD291" s="19"/>
      <c r="AE291" s="15">
        <v>0</v>
      </c>
      <c r="AF291" s="16"/>
      <c r="AG291" s="15"/>
      <c r="AH291" s="108"/>
    </row>
    <row r="292" spans="1:34" s="21" customFormat="1" ht="15" customHeight="1" x14ac:dyDescent="0.35">
      <c r="A292" s="107">
        <v>2874</v>
      </c>
      <c r="B292" s="22" t="s">
        <v>385</v>
      </c>
      <c r="C292" s="132" t="s">
        <v>202</v>
      </c>
      <c r="D292" s="125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4"/>
      <c r="T292" s="25"/>
      <c r="U292" s="14"/>
      <c r="V292" s="15"/>
      <c r="W292" s="15"/>
      <c r="X292" s="16"/>
      <c r="Y292" s="17"/>
      <c r="Z292" s="18"/>
      <c r="AA292" s="15"/>
      <c r="AB292" s="19"/>
      <c r="AC292" s="20"/>
      <c r="AD292" s="19"/>
      <c r="AE292" s="15"/>
      <c r="AF292" s="16"/>
      <c r="AG292" s="15">
        <v>615</v>
      </c>
      <c r="AH292" s="108">
        <v>220</v>
      </c>
    </row>
    <row r="293" spans="1:34" s="21" customFormat="1" ht="15" customHeight="1" x14ac:dyDescent="0.35">
      <c r="A293" s="107">
        <v>2890</v>
      </c>
      <c r="B293" s="27" t="s">
        <v>214</v>
      </c>
      <c r="C293" s="132" t="s">
        <v>202</v>
      </c>
      <c r="D293" s="125">
        <v>150</v>
      </c>
      <c r="E293" s="23">
        <v>70</v>
      </c>
      <c r="F293" s="23"/>
      <c r="G293" s="23">
        <v>130</v>
      </c>
      <c r="H293" s="23">
        <v>40</v>
      </c>
      <c r="I293" s="23"/>
      <c r="J293" s="23">
        <v>0</v>
      </c>
      <c r="K293" s="23"/>
      <c r="L293" s="23"/>
      <c r="M293" s="23"/>
      <c r="N293" s="23"/>
      <c r="O293" s="23">
        <v>25</v>
      </c>
      <c r="P293" s="23"/>
      <c r="Q293" s="23"/>
      <c r="R293" s="23"/>
      <c r="S293" s="24"/>
      <c r="T293" s="25"/>
      <c r="U293" s="14">
        <v>0</v>
      </c>
      <c r="V293" s="15"/>
      <c r="W293" s="15">
        <v>0</v>
      </c>
      <c r="X293" s="16"/>
      <c r="Y293" s="17">
        <v>0</v>
      </c>
      <c r="Z293" s="18"/>
      <c r="AA293" s="15"/>
      <c r="AB293" s="19"/>
      <c r="AC293" s="20"/>
      <c r="AD293" s="19"/>
      <c r="AE293" s="15"/>
      <c r="AF293" s="16"/>
      <c r="AG293" s="15">
        <v>7</v>
      </c>
      <c r="AH293" s="108">
        <v>2</v>
      </c>
    </row>
    <row r="294" spans="1:34" s="21" customFormat="1" ht="15" customHeight="1" x14ac:dyDescent="0.35">
      <c r="A294" s="107">
        <v>2891</v>
      </c>
      <c r="B294" s="27" t="s">
        <v>215</v>
      </c>
      <c r="C294" s="132" t="s">
        <v>202</v>
      </c>
      <c r="D294" s="125">
        <v>750</v>
      </c>
      <c r="E294" s="23">
        <v>0</v>
      </c>
      <c r="F294" s="23"/>
      <c r="G294" s="23">
        <v>20</v>
      </c>
      <c r="H294" s="23">
        <v>3</v>
      </c>
      <c r="I294" s="23"/>
      <c r="J294" s="23">
        <v>3</v>
      </c>
      <c r="K294" s="23"/>
      <c r="L294" s="23"/>
      <c r="M294" s="23"/>
      <c r="N294" s="23"/>
      <c r="O294" s="23">
        <v>120</v>
      </c>
      <c r="P294" s="23"/>
      <c r="Q294" s="23"/>
      <c r="R294" s="23"/>
      <c r="S294" s="24"/>
      <c r="T294" s="25"/>
      <c r="U294" s="14">
        <v>5</v>
      </c>
      <c r="V294" s="15">
        <v>8</v>
      </c>
      <c r="W294" s="15">
        <v>2</v>
      </c>
      <c r="X294" s="16"/>
      <c r="Y294" s="17">
        <v>0</v>
      </c>
      <c r="Z294" s="18"/>
      <c r="AA294" s="15"/>
      <c r="AB294" s="19"/>
      <c r="AC294" s="20"/>
      <c r="AD294" s="19"/>
      <c r="AE294" s="15"/>
      <c r="AF294" s="16"/>
      <c r="AG294" s="15">
        <v>0</v>
      </c>
      <c r="AH294" s="108"/>
    </row>
    <row r="295" spans="1:34" s="21" customFormat="1" ht="15" customHeight="1" x14ac:dyDescent="0.35">
      <c r="A295" s="107">
        <v>2892</v>
      </c>
      <c r="B295" s="27" t="s">
        <v>216</v>
      </c>
      <c r="C295" s="132" t="s">
        <v>202</v>
      </c>
      <c r="D295" s="125"/>
      <c r="E295" s="23">
        <v>60</v>
      </c>
      <c r="F295" s="23">
        <v>2</v>
      </c>
      <c r="G295" s="23"/>
      <c r="H295" s="23"/>
      <c r="I295" s="23">
        <v>7</v>
      </c>
      <c r="J295" s="23"/>
      <c r="K295" s="23"/>
      <c r="L295" s="23"/>
      <c r="M295" s="23"/>
      <c r="N295" s="23">
        <v>6</v>
      </c>
      <c r="O295" s="23">
        <v>25</v>
      </c>
      <c r="P295" s="23"/>
      <c r="Q295" s="23"/>
      <c r="R295" s="23"/>
      <c r="S295" s="24"/>
      <c r="T295" s="25"/>
      <c r="U295" s="14"/>
      <c r="V295" s="15"/>
      <c r="W295" s="15"/>
      <c r="X295" s="16"/>
      <c r="Y295" s="17"/>
      <c r="Z295" s="18"/>
      <c r="AA295" s="15"/>
      <c r="AB295" s="19"/>
      <c r="AC295" s="20"/>
      <c r="AD295" s="19"/>
      <c r="AE295" s="15"/>
      <c r="AF295" s="16"/>
      <c r="AG295" s="15"/>
      <c r="AH295" s="108"/>
    </row>
    <row r="296" spans="1:34" s="21" customFormat="1" ht="15" customHeight="1" x14ac:dyDescent="0.35">
      <c r="A296" s="107">
        <v>2858</v>
      </c>
      <c r="B296" s="27" t="s">
        <v>386</v>
      </c>
      <c r="C296" s="132" t="s">
        <v>202</v>
      </c>
      <c r="D296" s="125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4"/>
      <c r="T296" s="25"/>
      <c r="U296" s="14"/>
      <c r="V296" s="15"/>
      <c r="W296" s="15"/>
      <c r="X296" s="16"/>
      <c r="Y296" s="17"/>
      <c r="Z296" s="18"/>
      <c r="AA296" s="15"/>
      <c r="AB296" s="19"/>
      <c r="AC296" s="20"/>
      <c r="AD296" s="19"/>
      <c r="AE296" s="15"/>
      <c r="AF296" s="16"/>
      <c r="AG296" s="15">
        <v>568</v>
      </c>
      <c r="AH296" s="108">
        <v>912</v>
      </c>
    </row>
    <row r="297" spans="1:34" s="21" customFormat="1" ht="15" customHeight="1" x14ac:dyDescent="0.35">
      <c r="A297" s="107">
        <v>2893</v>
      </c>
      <c r="B297" s="22" t="s">
        <v>217</v>
      </c>
      <c r="C297" s="132" t="s">
        <v>202</v>
      </c>
      <c r="D297" s="125"/>
      <c r="E297" s="23">
        <v>300</v>
      </c>
      <c r="F297" s="23"/>
      <c r="G297" s="23">
        <v>150</v>
      </c>
      <c r="H297" s="23">
        <v>10</v>
      </c>
      <c r="I297" s="23"/>
      <c r="J297" s="23">
        <v>3</v>
      </c>
      <c r="K297" s="23"/>
      <c r="L297" s="23"/>
      <c r="M297" s="23"/>
      <c r="N297" s="23"/>
      <c r="O297" s="23"/>
      <c r="P297" s="23"/>
      <c r="Q297" s="23"/>
      <c r="R297" s="23"/>
      <c r="S297" s="24"/>
      <c r="T297" s="25"/>
      <c r="U297" s="14">
        <v>0</v>
      </c>
      <c r="V297" s="15"/>
      <c r="W297" s="15"/>
      <c r="X297" s="16"/>
      <c r="Y297" s="17"/>
      <c r="Z297" s="18"/>
      <c r="AA297" s="15"/>
      <c r="AB297" s="19"/>
      <c r="AC297" s="20"/>
      <c r="AD297" s="19"/>
      <c r="AE297" s="15"/>
      <c r="AF297" s="16"/>
      <c r="AG297" s="15">
        <v>0</v>
      </c>
      <c r="AH297" s="108">
        <v>0</v>
      </c>
    </row>
    <row r="298" spans="1:34" s="21" customFormat="1" ht="15" customHeight="1" x14ac:dyDescent="0.35">
      <c r="A298" s="107">
        <v>2881</v>
      </c>
      <c r="B298" s="22" t="s">
        <v>218</v>
      </c>
      <c r="C298" s="132" t="s">
        <v>202</v>
      </c>
      <c r="D298" s="125">
        <v>200</v>
      </c>
      <c r="E298" s="23">
        <v>300</v>
      </c>
      <c r="F298" s="23"/>
      <c r="G298" s="23">
        <v>0</v>
      </c>
      <c r="H298" s="23">
        <v>35</v>
      </c>
      <c r="I298" s="23"/>
      <c r="J298" s="23">
        <v>20</v>
      </c>
      <c r="K298" s="23"/>
      <c r="L298" s="23"/>
      <c r="M298" s="23"/>
      <c r="N298" s="23">
        <v>12</v>
      </c>
      <c r="O298" s="23">
        <v>2</v>
      </c>
      <c r="P298" s="23"/>
      <c r="Q298" s="23"/>
      <c r="R298" s="23"/>
      <c r="S298" s="24"/>
      <c r="T298" s="25"/>
      <c r="U298" s="14">
        <v>2</v>
      </c>
      <c r="V298" s="15">
        <v>56</v>
      </c>
      <c r="W298" s="15"/>
      <c r="X298" s="16"/>
      <c r="Y298" s="17">
        <v>3</v>
      </c>
      <c r="Z298" s="18"/>
      <c r="AA298" s="15"/>
      <c r="AB298" s="19"/>
      <c r="AC298" s="20"/>
      <c r="AD298" s="19"/>
      <c r="AE298" s="15"/>
      <c r="AF298" s="16"/>
      <c r="AG298" s="15"/>
      <c r="AH298" s="108"/>
    </row>
    <row r="299" spans="1:34" s="21" customFormat="1" ht="15" customHeight="1" x14ac:dyDescent="0.35">
      <c r="A299" s="107">
        <v>3181</v>
      </c>
      <c r="B299" s="22" t="s">
        <v>219</v>
      </c>
      <c r="C299" s="132" t="s">
        <v>202</v>
      </c>
      <c r="D299" s="125"/>
      <c r="E299" s="23">
        <v>175</v>
      </c>
      <c r="F299" s="23"/>
      <c r="G299" s="23">
        <v>15</v>
      </c>
      <c r="H299" s="23">
        <v>600</v>
      </c>
      <c r="I299" s="23">
        <v>60</v>
      </c>
      <c r="J299" s="23">
        <v>30</v>
      </c>
      <c r="K299" s="23"/>
      <c r="L299" s="23"/>
      <c r="M299" s="23"/>
      <c r="N299" s="23"/>
      <c r="O299" s="23">
        <v>30</v>
      </c>
      <c r="P299" s="23"/>
      <c r="Q299" s="23">
        <v>75</v>
      </c>
      <c r="R299" s="23"/>
      <c r="S299" s="24"/>
      <c r="T299" s="25"/>
      <c r="U299" s="14">
        <v>12</v>
      </c>
      <c r="V299" s="15"/>
      <c r="W299" s="15">
        <v>15</v>
      </c>
      <c r="X299" s="16"/>
      <c r="Y299" s="17"/>
      <c r="Z299" s="18"/>
      <c r="AA299" s="15"/>
      <c r="AB299" s="19"/>
      <c r="AC299" s="20"/>
      <c r="AD299" s="19"/>
      <c r="AE299" s="15">
        <v>0</v>
      </c>
      <c r="AF299" s="16"/>
      <c r="AG299" s="15">
        <v>7</v>
      </c>
      <c r="AH299" s="108">
        <v>0</v>
      </c>
    </row>
    <row r="300" spans="1:34" s="21" customFormat="1" ht="15" customHeight="1" x14ac:dyDescent="0.35">
      <c r="A300" s="107">
        <v>3207</v>
      </c>
      <c r="B300" s="27" t="s">
        <v>222</v>
      </c>
      <c r="C300" s="132" t="s">
        <v>223</v>
      </c>
      <c r="D300" s="125">
        <v>200</v>
      </c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4"/>
      <c r="T300" s="25"/>
      <c r="U300" s="14"/>
      <c r="V300" s="15"/>
      <c r="W300" s="15"/>
      <c r="X300" s="16"/>
      <c r="Y300" s="17"/>
      <c r="Z300" s="18"/>
      <c r="AA300" s="15"/>
      <c r="AB300" s="19"/>
      <c r="AC300" s="20"/>
      <c r="AD300" s="19"/>
      <c r="AE300" s="15"/>
      <c r="AF300" s="16"/>
      <c r="AG300" s="15">
        <v>0</v>
      </c>
      <c r="AH300" s="108">
        <v>0</v>
      </c>
    </row>
    <row r="301" spans="1:34" s="21" customFormat="1" ht="15" customHeight="1" x14ac:dyDescent="0.35">
      <c r="A301" s="107">
        <v>3197</v>
      </c>
      <c r="B301" s="22" t="s">
        <v>224</v>
      </c>
      <c r="C301" s="132" t="s">
        <v>223</v>
      </c>
      <c r="D301" s="125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>
        <v>15</v>
      </c>
      <c r="R301" s="23">
        <v>6</v>
      </c>
      <c r="S301" s="24">
        <v>25</v>
      </c>
      <c r="T301" s="25">
        <v>15</v>
      </c>
      <c r="U301" s="14">
        <v>2</v>
      </c>
      <c r="V301" s="15"/>
      <c r="W301" s="15"/>
      <c r="X301" s="16"/>
      <c r="Y301" s="17">
        <v>3</v>
      </c>
      <c r="Z301" s="18"/>
      <c r="AA301" s="15">
        <v>0</v>
      </c>
      <c r="AB301" s="19"/>
      <c r="AC301" s="20"/>
      <c r="AD301" s="19"/>
      <c r="AE301" s="15"/>
      <c r="AF301" s="16"/>
      <c r="AG301" s="15"/>
      <c r="AH301" s="108"/>
    </row>
    <row r="302" spans="1:34" s="21" customFormat="1" ht="15" customHeight="1" x14ac:dyDescent="0.35">
      <c r="A302" s="107">
        <v>2950</v>
      </c>
      <c r="B302" s="22" t="s">
        <v>387</v>
      </c>
      <c r="C302" s="132" t="s">
        <v>223</v>
      </c>
      <c r="D302" s="125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4"/>
      <c r="T302" s="25"/>
      <c r="U302" s="14"/>
      <c r="V302" s="15"/>
      <c r="W302" s="15"/>
      <c r="X302" s="16"/>
      <c r="Y302" s="17"/>
      <c r="Z302" s="18"/>
      <c r="AA302" s="15"/>
      <c r="AB302" s="19"/>
      <c r="AC302" s="20"/>
      <c r="AD302" s="19"/>
      <c r="AE302" s="15"/>
      <c r="AF302" s="16"/>
      <c r="AG302" s="15">
        <v>13</v>
      </c>
      <c r="AH302" s="108"/>
    </row>
    <row r="303" spans="1:34" s="21" customFormat="1" ht="15" customHeight="1" x14ac:dyDescent="0.35">
      <c r="A303" s="107">
        <v>2947</v>
      </c>
      <c r="B303" s="22" t="s">
        <v>225</v>
      </c>
      <c r="C303" s="132" t="s">
        <v>223</v>
      </c>
      <c r="D303" s="125">
        <v>150</v>
      </c>
      <c r="E303" s="23">
        <v>120</v>
      </c>
      <c r="F303" s="23">
        <v>10</v>
      </c>
      <c r="G303" s="23">
        <v>15</v>
      </c>
      <c r="H303" s="23">
        <v>0</v>
      </c>
      <c r="I303" s="23"/>
      <c r="J303" s="23">
        <v>0</v>
      </c>
      <c r="K303" s="23">
        <v>0</v>
      </c>
      <c r="L303" s="23"/>
      <c r="M303" s="23"/>
      <c r="N303" s="23"/>
      <c r="O303" s="23">
        <v>3</v>
      </c>
      <c r="P303" s="23"/>
      <c r="Q303" s="23"/>
      <c r="R303" s="23">
        <v>0</v>
      </c>
      <c r="S303" s="24"/>
      <c r="T303" s="25"/>
      <c r="U303" s="14"/>
      <c r="V303" s="15"/>
      <c r="W303" s="15"/>
      <c r="X303" s="16"/>
      <c r="Y303" s="17">
        <v>0</v>
      </c>
      <c r="Z303" s="18"/>
      <c r="AA303" s="15">
        <v>0</v>
      </c>
      <c r="AB303" s="19"/>
      <c r="AC303" s="20">
        <v>0</v>
      </c>
      <c r="AD303" s="19"/>
      <c r="AE303" s="15"/>
      <c r="AF303" s="16"/>
      <c r="AG303" s="15">
        <v>14</v>
      </c>
      <c r="AH303" s="108">
        <v>0</v>
      </c>
    </row>
    <row r="304" spans="1:34" s="21" customFormat="1" ht="15" customHeight="1" x14ac:dyDescent="0.35">
      <c r="A304" s="107">
        <v>2976</v>
      </c>
      <c r="B304" s="22" t="s">
        <v>226</v>
      </c>
      <c r="C304" s="132" t="s">
        <v>223</v>
      </c>
      <c r="D304" s="125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>
        <v>5</v>
      </c>
      <c r="P304" s="23"/>
      <c r="Q304" s="23"/>
      <c r="R304" s="23"/>
      <c r="S304" s="24"/>
      <c r="T304" s="25"/>
      <c r="U304" s="14"/>
      <c r="V304" s="15"/>
      <c r="W304" s="15"/>
      <c r="X304" s="16"/>
      <c r="Y304" s="17"/>
      <c r="Z304" s="18"/>
      <c r="AA304" s="15">
        <v>0</v>
      </c>
      <c r="AB304" s="19"/>
      <c r="AC304" s="20">
        <v>0</v>
      </c>
      <c r="AD304" s="19"/>
      <c r="AE304" s="15">
        <v>0</v>
      </c>
      <c r="AF304" s="16"/>
      <c r="AG304" s="15"/>
      <c r="AH304" s="108">
        <v>0</v>
      </c>
    </row>
    <row r="305" spans="1:34" s="21" customFormat="1" ht="15" customHeight="1" x14ac:dyDescent="0.35">
      <c r="A305" s="107">
        <v>2977</v>
      </c>
      <c r="B305" s="22" t="s">
        <v>227</v>
      </c>
      <c r="C305" s="132" t="s">
        <v>223</v>
      </c>
      <c r="D305" s="125"/>
      <c r="E305" s="23">
        <v>800</v>
      </c>
      <c r="F305" s="23">
        <v>0</v>
      </c>
      <c r="G305" s="23">
        <v>1</v>
      </c>
      <c r="H305" s="23">
        <v>35</v>
      </c>
      <c r="I305" s="23"/>
      <c r="J305" s="23">
        <v>0</v>
      </c>
      <c r="K305" s="23">
        <v>235</v>
      </c>
      <c r="L305" s="23">
        <v>140</v>
      </c>
      <c r="M305" s="23">
        <v>15</v>
      </c>
      <c r="N305" s="23">
        <v>8</v>
      </c>
      <c r="O305" s="23">
        <v>20</v>
      </c>
      <c r="P305" s="23"/>
      <c r="Q305" s="23">
        <v>60</v>
      </c>
      <c r="R305" s="23">
        <v>50</v>
      </c>
      <c r="S305" s="24">
        <v>15</v>
      </c>
      <c r="T305" s="25">
        <v>45</v>
      </c>
      <c r="U305" s="14">
        <v>8</v>
      </c>
      <c r="V305" s="15"/>
      <c r="W305" s="15">
        <v>15</v>
      </c>
      <c r="X305" s="16"/>
      <c r="Y305" s="17">
        <v>0</v>
      </c>
      <c r="Z305" s="18"/>
      <c r="AA305" s="15">
        <v>2</v>
      </c>
      <c r="AB305" s="19"/>
      <c r="AC305" s="20">
        <v>0</v>
      </c>
      <c r="AD305" s="19"/>
      <c r="AE305" s="15">
        <v>0</v>
      </c>
      <c r="AF305" s="16"/>
      <c r="AG305" s="15"/>
      <c r="AH305" s="108">
        <v>7</v>
      </c>
    </row>
    <row r="306" spans="1:34" s="21" customFormat="1" ht="15" customHeight="1" x14ac:dyDescent="0.35">
      <c r="A306" s="107">
        <v>2954</v>
      </c>
      <c r="B306" s="22" t="s">
        <v>228</v>
      </c>
      <c r="C306" s="132" t="s">
        <v>223</v>
      </c>
      <c r="D306" s="125">
        <v>2000</v>
      </c>
      <c r="E306" s="23">
        <v>0</v>
      </c>
      <c r="F306" s="23">
        <v>20</v>
      </c>
      <c r="G306" s="23">
        <v>0</v>
      </c>
      <c r="H306" s="23">
        <v>0</v>
      </c>
      <c r="I306" s="23"/>
      <c r="J306" s="23">
        <v>0</v>
      </c>
      <c r="K306" s="23"/>
      <c r="L306" s="23"/>
      <c r="M306" s="23"/>
      <c r="N306" s="23">
        <v>2</v>
      </c>
      <c r="O306" s="23">
        <v>25</v>
      </c>
      <c r="P306" s="23"/>
      <c r="Q306" s="23">
        <v>40</v>
      </c>
      <c r="R306" s="23">
        <v>40</v>
      </c>
      <c r="S306" s="24">
        <v>20</v>
      </c>
      <c r="T306" s="25">
        <v>25</v>
      </c>
      <c r="U306" s="14">
        <v>12</v>
      </c>
      <c r="V306" s="15">
        <v>0</v>
      </c>
      <c r="W306" s="15">
        <v>35</v>
      </c>
      <c r="X306" s="16"/>
      <c r="Y306" s="17">
        <v>0</v>
      </c>
      <c r="Z306" s="18"/>
      <c r="AA306" s="15">
        <v>8</v>
      </c>
      <c r="AB306" s="19"/>
      <c r="AC306" s="20">
        <v>0</v>
      </c>
      <c r="AD306" s="19"/>
      <c r="AE306" s="15">
        <v>0</v>
      </c>
      <c r="AF306" s="16"/>
      <c r="AG306" s="15">
        <v>0</v>
      </c>
      <c r="AH306" s="108">
        <v>0</v>
      </c>
    </row>
    <row r="307" spans="1:34" s="21" customFormat="1" ht="15" customHeight="1" x14ac:dyDescent="0.35">
      <c r="A307" s="107">
        <v>2978</v>
      </c>
      <c r="B307" s="22" t="s">
        <v>229</v>
      </c>
      <c r="C307" s="132" t="s">
        <v>223</v>
      </c>
      <c r="D307" s="125">
        <v>650</v>
      </c>
      <c r="E307" s="23">
        <v>80</v>
      </c>
      <c r="F307" s="23">
        <v>5</v>
      </c>
      <c r="G307" s="23">
        <v>0</v>
      </c>
      <c r="H307" s="23">
        <v>0</v>
      </c>
      <c r="I307" s="23"/>
      <c r="J307" s="23">
        <v>0</v>
      </c>
      <c r="K307" s="23"/>
      <c r="L307" s="23"/>
      <c r="M307" s="23"/>
      <c r="N307" s="23"/>
      <c r="O307" s="23">
        <v>5</v>
      </c>
      <c r="P307" s="23"/>
      <c r="Q307" s="23"/>
      <c r="R307" s="23"/>
      <c r="S307" s="24"/>
      <c r="T307" s="25"/>
      <c r="U307" s="14"/>
      <c r="V307" s="15"/>
      <c r="W307" s="15"/>
      <c r="X307" s="16"/>
      <c r="Y307" s="17"/>
      <c r="Z307" s="18"/>
      <c r="AA307" s="15">
        <v>0</v>
      </c>
      <c r="AB307" s="19"/>
      <c r="AC307" s="20">
        <v>0</v>
      </c>
      <c r="AD307" s="19"/>
      <c r="AE307" s="15"/>
      <c r="AF307" s="16"/>
      <c r="AG307" s="15"/>
      <c r="AH307" s="108">
        <v>0</v>
      </c>
    </row>
    <row r="308" spans="1:34" s="21" customFormat="1" ht="15" customHeight="1" x14ac:dyDescent="0.35">
      <c r="A308" s="107">
        <v>2975</v>
      </c>
      <c r="B308" s="27" t="s">
        <v>230</v>
      </c>
      <c r="C308" s="132" t="s">
        <v>223</v>
      </c>
      <c r="D308" s="125">
        <v>3800</v>
      </c>
      <c r="E308" s="23">
        <v>1500</v>
      </c>
      <c r="F308" s="23">
        <v>0</v>
      </c>
      <c r="G308" s="23">
        <v>1</v>
      </c>
      <c r="H308" s="23">
        <v>19</v>
      </c>
      <c r="I308" s="23"/>
      <c r="J308" s="23">
        <v>0</v>
      </c>
      <c r="K308" s="23">
        <v>123</v>
      </c>
      <c r="L308" s="23">
        <v>450</v>
      </c>
      <c r="M308" s="23">
        <v>25</v>
      </c>
      <c r="N308" s="23">
        <v>60</v>
      </c>
      <c r="O308" s="23">
        <v>25</v>
      </c>
      <c r="P308" s="23">
        <v>17</v>
      </c>
      <c r="Q308" s="23">
        <v>30</v>
      </c>
      <c r="R308" s="23">
        <v>30</v>
      </c>
      <c r="S308" s="24">
        <v>12</v>
      </c>
      <c r="T308" s="25">
        <v>10</v>
      </c>
      <c r="U308" s="14">
        <v>12</v>
      </c>
      <c r="V308" s="15"/>
      <c r="W308" s="15">
        <v>100</v>
      </c>
      <c r="X308" s="16"/>
      <c r="Y308" s="17">
        <v>35</v>
      </c>
      <c r="Z308" s="18"/>
      <c r="AA308" s="15">
        <v>1</v>
      </c>
      <c r="AB308" s="19"/>
      <c r="AC308" s="20">
        <v>0</v>
      </c>
      <c r="AD308" s="19"/>
      <c r="AE308" s="15">
        <v>0</v>
      </c>
      <c r="AF308" s="16"/>
      <c r="AG308" s="15">
        <v>147</v>
      </c>
      <c r="AH308" s="108">
        <v>564</v>
      </c>
    </row>
    <row r="309" spans="1:34" s="21" customFormat="1" ht="15" customHeight="1" x14ac:dyDescent="0.35">
      <c r="A309" s="107">
        <v>2955</v>
      </c>
      <c r="B309" s="27" t="s">
        <v>231</v>
      </c>
      <c r="C309" s="132" t="s">
        <v>223</v>
      </c>
      <c r="D309" s="125">
        <v>3000</v>
      </c>
      <c r="E309" s="23">
        <v>0</v>
      </c>
      <c r="F309" s="23">
        <v>0</v>
      </c>
      <c r="G309" s="23">
        <v>1</v>
      </c>
      <c r="H309" s="23">
        <v>1</v>
      </c>
      <c r="I309" s="23"/>
      <c r="J309" s="23">
        <v>0</v>
      </c>
      <c r="K309" s="23">
        <v>45</v>
      </c>
      <c r="L309" s="23"/>
      <c r="M309" s="23">
        <v>40</v>
      </c>
      <c r="N309" s="23"/>
      <c r="O309" s="23">
        <v>0</v>
      </c>
      <c r="P309" s="23">
        <v>4</v>
      </c>
      <c r="Q309" s="23"/>
      <c r="R309" s="23">
        <v>2</v>
      </c>
      <c r="S309" s="24">
        <v>3</v>
      </c>
      <c r="T309" s="25">
        <v>0</v>
      </c>
      <c r="U309" s="14">
        <v>0</v>
      </c>
      <c r="V309" s="15"/>
      <c r="W309" s="15">
        <v>12</v>
      </c>
      <c r="X309" s="16"/>
      <c r="Y309" s="17">
        <v>1</v>
      </c>
      <c r="Z309" s="18"/>
      <c r="AA309" s="15">
        <v>9</v>
      </c>
      <c r="AB309" s="19"/>
      <c r="AC309" s="20">
        <v>0</v>
      </c>
      <c r="AD309" s="19"/>
      <c r="AE309" s="15">
        <v>0</v>
      </c>
      <c r="AF309" s="16"/>
      <c r="AG309" s="15">
        <v>12</v>
      </c>
      <c r="AH309" s="108">
        <v>6</v>
      </c>
    </row>
    <row r="310" spans="1:34" s="21" customFormat="1" ht="15" customHeight="1" x14ac:dyDescent="0.35">
      <c r="A310" s="107">
        <v>3198</v>
      </c>
      <c r="B310" s="27" t="s">
        <v>232</v>
      </c>
      <c r="C310" s="132" t="s">
        <v>223</v>
      </c>
      <c r="D310" s="125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>
        <v>5</v>
      </c>
      <c r="R310" s="23">
        <v>0</v>
      </c>
      <c r="S310" s="24"/>
      <c r="T310" s="25"/>
      <c r="U310" s="14">
        <v>0</v>
      </c>
      <c r="V310" s="15"/>
      <c r="W310" s="15"/>
      <c r="X310" s="16"/>
      <c r="Y310" s="17"/>
      <c r="Z310" s="18"/>
      <c r="AA310" s="15">
        <v>0</v>
      </c>
      <c r="AB310" s="19"/>
      <c r="AC310" s="20">
        <v>0</v>
      </c>
      <c r="AD310" s="19"/>
      <c r="AE310" s="15">
        <v>0</v>
      </c>
      <c r="AF310" s="16"/>
      <c r="AG310" s="15"/>
      <c r="AH310" s="108">
        <v>0</v>
      </c>
    </row>
    <row r="311" spans="1:34" s="21" customFormat="1" ht="15" customHeight="1" x14ac:dyDescent="0.35">
      <c r="A311" s="107">
        <v>3199</v>
      </c>
      <c r="B311" s="22" t="s">
        <v>233</v>
      </c>
      <c r="C311" s="132" t="s">
        <v>223</v>
      </c>
      <c r="D311" s="125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>
        <v>7</v>
      </c>
      <c r="R311" s="23"/>
      <c r="S311" s="24">
        <v>0</v>
      </c>
      <c r="T311" s="25"/>
      <c r="U311" s="14">
        <v>2</v>
      </c>
      <c r="V311" s="15"/>
      <c r="W311" s="15"/>
      <c r="X311" s="16"/>
      <c r="Y311" s="17"/>
      <c r="Z311" s="18"/>
      <c r="AA311" s="15">
        <v>1</v>
      </c>
      <c r="AB311" s="19"/>
      <c r="AC311" s="20">
        <v>0</v>
      </c>
      <c r="AD311" s="19"/>
      <c r="AE311" s="15">
        <v>0</v>
      </c>
      <c r="AF311" s="16"/>
      <c r="AG311" s="15">
        <v>0</v>
      </c>
      <c r="AH311" s="108">
        <v>0</v>
      </c>
    </row>
    <row r="312" spans="1:34" s="21" customFormat="1" ht="15" customHeight="1" x14ac:dyDescent="0.35">
      <c r="A312" s="107">
        <v>2979</v>
      </c>
      <c r="B312" s="22" t="s">
        <v>234</v>
      </c>
      <c r="C312" s="132" t="s">
        <v>223</v>
      </c>
      <c r="D312" s="125"/>
      <c r="E312" s="23">
        <v>200</v>
      </c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4"/>
      <c r="T312" s="25"/>
      <c r="U312" s="14"/>
      <c r="V312" s="15"/>
      <c r="W312" s="15"/>
      <c r="X312" s="16"/>
      <c r="Y312" s="17"/>
      <c r="Z312" s="18"/>
      <c r="AA312" s="15">
        <v>0</v>
      </c>
      <c r="AB312" s="19"/>
      <c r="AC312" s="20"/>
      <c r="AD312" s="19"/>
      <c r="AE312" s="15"/>
      <c r="AF312" s="16"/>
      <c r="AG312" s="15"/>
      <c r="AH312" s="108"/>
    </row>
    <row r="313" spans="1:34" s="21" customFormat="1" ht="15" customHeight="1" x14ac:dyDescent="0.35">
      <c r="A313" s="107">
        <v>2957</v>
      </c>
      <c r="B313" s="22" t="s">
        <v>235</v>
      </c>
      <c r="C313" s="132" t="s">
        <v>223</v>
      </c>
      <c r="D313" s="125">
        <v>350</v>
      </c>
      <c r="E313" s="23">
        <v>8</v>
      </c>
      <c r="F313" s="23">
        <v>7</v>
      </c>
      <c r="G313" s="23">
        <v>0</v>
      </c>
      <c r="H313" s="23">
        <v>8</v>
      </c>
      <c r="I313" s="23"/>
      <c r="J313" s="23">
        <v>1</v>
      </c>
      <c r="K313" s="23">
        <v>20</v>
      </c>
      <c r="L313" s="23">
        <v>60</v>
      </c>
      <c r="M313" s="23"/>
      <c r="N313" s="23">
        <v>1</v>
      </c>
      <c r="O313" s="23">
        <v>30</v>
      </c>
      <c r="P313" s="23">
        <v>175</v>
      </c>
      <c r="Q313" s="23">
        <v>100</v>
      </c>
      <c r="R313" s="23">
        <v>25</v>
      </c>
      <c r="S313" s="24">
        <v>2</v>
      </c>
      <c r="T313" s="25">
        <v>135</v>
      </c>
      <c r="U313" s="14">
        <v>50</v>
      </c>
      <c r="V313" s="15"/>
      <c r="W313" s="15">
        <v>0</v>
      </c>
      <c r="X313" s="16"/>
      <c r="Y313" s="17">
        <v>25</v>
      </c>
      <c r="Z313" s="18"/>
      <c r="AA313" s="15">
        <v>33</v>
      </c>
      <c r="AB313" s="19"/>
      <c r="AC313" s="20">
        <v>0</v>
      </c>
      <c r="AD313" s="19"/>
      <c r="AE313" s="15">
        <v>0</v>
      </c>
      <c r="AF313" s="16"/>
      <c r="AG313" s="15">
        <v>38</v>
      </c>
      <c r="AH313" s="108">
        <v>0</v>
      </c>
    </row>
    <row r="314" spans="1:34" s="21" customFormat="1" ht="15" customHeight="1" x14ac:dyDescent="0.35">
      <c r="A314" s="107">
        <v>2949</v>
      </c>
      <c r="B314" s="22" t="s">
        <v>236</v>
      </c>
      <c r="C314" s="132" t="s">
        <v>223</v>
      </c>
      <c r="D314" s="125"/>
      <c r="E314" s="23">
        <v>150</v>
      </c>
      <c r="F314" s="23">
        <v>1</v>
      </c>
      <c r="G314" s="23">
        <v>20</v>
      </c>
      <c r="H314" s="23">
        <v>0</v>
      </c>
      <c r="I314" s="23"/>
      <c r="J314" s="23"/>
      <c r="K314" s="23">
        <v>104</v>
      </c>
      <c r="L314" s="23">
        <v>110</v>
      </c>
      <c r="M314" s="23">
        <v>20</v>
      </c>
      <c r="N314" s="23">
        <v>1</v>
      </c>
      <c r="O314" s="23">
        <v>100</v>
      </c>
      <c r="P314" s="23">
        <v>15</v>
      </c>
      <c r="Q314" s="23">
        <v>240</v>
      </c>
      <c r="R314" s="23">
        <v>175</v>
      </c>
      <c r="S314" s="24">
        <v>225</v>
      </c>
      <c r="T314" s="25">
        <v>120</v>
      </c>
      <c r="U314" s="14">
        <v>1</v>
      </c>
      <c r="V314" s="15">
        <v>1</v>
      </c>
      <c r="W314" s="15">
        <v>0</v>
      </c>
      <c r="X314" s="16"/>
      <c r="Y314" s="17">
        <v>3</v>
      </c>
      <c r="Z314" s="18"/>
      <c r="AA314" s="15">
        <v>0</v>
      </c>
      <c r="AB314" s="19"/>
      <c r="AC314" s="20">
        <v>3</v>
      </c>
      <c r="AD314" s="19"/>
      <c r="AE314" s="15">
        <v>1</v>
      </c>
      <c r="AF314" s="16"/>
      <c r="AG314" s="15">
        <v>13</v>
      </c>
      <c r="AH314" s="108">
        <v>2</v>
      </c>
    </row>
    <row r="315" spans="1:34" s="21" customFormat="1" ht="15" customHeight="1" x14ac:dyDescent="0.35">
      <c r="A315" s="107">
        <v>2980</v>
      </c>
      <c r="B315" s="22" t="s">
        <v>237</v>
      </c>
      <c r="C315" s="132" t="s">
        <v>223</v>
      </c>
      <c r="D315" s="125">
        <v>3500</v>
      </c>
      <c r="E315" s="23">
        <v>1500</v>
      </c>
      <c r="F315" s="23">
        <v>0</v>
      </c>
      <c r="G315" s="23">
        <v>5</v>
      </c>
      <c r="H315" s="23">
        <v>23</v>
      </c>
      <c r="I315" s="23"/>
      <c r="J315" s="23">
        <v>6</v>
      </c>
      <c r="K315" s="23">
        <v>20</v>
      </c>
      <c r="L315" s="23"/>
      <c r="M315" s="23">
        <v>3</v>
      </c>
      <c r="N315" s="23">
        <v>10</v>
      </c>
      <c r="O315" s="23">
        <v>3</v>
      </c>
      <c r="P315" s="23"/>
      <c r="Q315" s="23"/>
      <c r="R315" s="23">
        <v>280</v>
      </c>
      <c r="S315" s="24">
        <v>10</v>
      </c>
      <c r="T315" s="25">
        <v>30</v>
      </c>
      <c r="U315" s="14">
        <v>29</v>
      </c>
      <c r="V315" s="15"/>
      <c r="W315" s="15">
        <v>1</v>
      </c>
      <c r="X315" s="16"/>
      <c r="Y315" s="17">
        <v>1</v>
      </c>
      <c r="Z315" s="18"/>
      <c r="AA315" s="15">
        <v>1</v>
      </c>
      <c r="AB315" s="19"/>
      <c r="AC315" s="20"/>
      <c r="AD315" s="19"/>
      <c r="AE315" s="15"/>
      <c r="AF315" s="16"/>
      <c r="AG315" s="15">
        <v>0</v>
      </c>
      <c r="AH315" s="108">
        <v>0</v>
      </c>
    </row>
    <row r="316" spans="1:34" s="21" customFormat="1" ht="15" customHeight="1" x14ac:dyDescent="0.35">
      <c r="A316" s="107">
        <v>3200</v>
      </c>
      <c r="B316" s="27" t="s">
        <v>238</v>
      </c>
      <c r="C316" s="132" t="s">
        <v>223</v>
      </c>
      <c r="D316" s="125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>
        <v>5</v>
      </c>
      <c r="R316" s="23">
        <v>1</v>
      </c>
      <c r="S316" s="24"/>
      <c r="T316" s="25"/>
      <c r="U316" s="14">
        <v>0</v>
      </c>
      <c r="V316" s="15"/>
      <c r="W316" s="15"/>
      <c r="X316" s="16"/>
      <c r="Y316" s="17"/>
      <c r="Z316" s="18"/>
      <c r="AA316" s="15">
        <v>1</v>
      </c>
      <c r="AB316" s="19"/>
      <c r="AC316" s="20">
        <v>0</v>
      </c>
      <c r="AD316" s="19"/>
      <c r="AE316" s="15"/>
      <c r="AF316" s="16"/>
      <c r="AG316" s="15">
        <v>4</v>
      </c>
      <c r="AH316" s="108">
        <v>0</v>
      </c>
    </row>
    <row r="317" spans="1:34" s="21" customFormat="1" ht="15" customHeight="1" x14ac:dyDescent="0.35">
      <c r="A317" s="107">
        <v>3202</v>
      </c>
      <c r="B317" s="27" t="s">
        <v>239</v>
      </c>
      <c r="C317" s="132" t="s">
        <v>240</v>
      </c>
      <c r="D317" s="125">
        <v>10000</v>
      </c>
      <c r="E317" s="23">
        <v>5</v>
      </c>
      <c r="F317" s="23">
        <v>10</v>
      </c>
      <c r="G317" s="23">
        <v>225</v>
      </c>
      <c r="H317" s="23"/>
      <c r="I317" s="23">
        <v>20</v>
      </c>
      <c r="J317" s="23">
        <v>15</v>
      </c>
      <c r="K317" s="23">
        <v>130</v>
      </c>
      <c r="L317" s="23">
        <v>830</v>
      </c>
      <c r="M317" s="23">
        <v>300</v>
      </c>
      <c r="N317" s="23"/>
      <c r="O317" s="23">
        <v>50</v>
      </c>
      <c r="P317" s="23">
        <v>12</v>
      </c>
      <c r="Q317" s="23">
        <v>2</v>
      </c>
      <c r="R317" s="23"/>
      <c r="S317" s="24"/>
      <c r="T317" s="25"/>
      <c r="U317" s="14"/>
      <c r="V317" s="15"/>
      <c r="W317" s="15"/>
      <c r="X317" s="16"/>
      <c r="Y317" s="17"/>
      <c r="Z317" s="18"/>
      <c r="AA317" s="15"/>
      <c r="AB317" s="19">
        <v>13</v>
      </c>
      <c r="AC317" s="20">
        <v>0</v>
      </c>
      <c r="AD317" s="19">
        <v>0</v>
      </c>
      <c r="AE317" s="15"/>
      <c r="AF317" s="16"/>
      <c r="AG317" s="15">
        <v>0</v>
      </c>
      <c r="AH317" s="108"/>
    </row>
    <row r="318" spans="1:34" s="21" customFormat="1" ht="15" customHeight="1" x14ac:dyDescent="0.35">
      <c r="A318" s="107">
        <v>3184</v>
      </c>
      <c r="B318" s="22" t="s">
        <v>241</v>
      </c>
      <c r="C318" s="132" t="s">
        <v>240</v>
      </c>
      <c r="D318" s="125">
        <v>50</v>
      </c>
      <c r="E318" s="23"/>
      <c r="F318" s="23">
        <v>0</v>
      </c>
      <c r="G318" s="23">
        <v>0</v>
      </c>
      <c r="H318" s="23"/>
      <c r="I318" s="23"/>
      <c r="J318" s="23">
        <v>0</v>
      </c>
      <c r="K318" s="23"/>
      <c r="L318" s="23"/>
      <c r="M318" s="23"/>
      <c r="N318" s="23"/>
      <c r="O318" s="23"/>
      <c r="P318" s="23"/>
      <c r="Q318" s="23"/>
      <c r="R318" s="23"/>
      <c r="S318" s="24"/>
      <c r="T318" s="25"/>
      <c r="U318" s="14">
        <v>0</v>
      </c>
      <c r="V318" s="15"/>
      <c r="W318" s="15"/>
      <c r="X318" s="16"/>
      <c r="Y318" s="17">
        <v>0</v>
      </c>
      <c r="Z318" s="18">
        <v>1</v>
      </c>
      <c r="AA318" s="15"/>
      <c r="AB318" s="19"/>
      <c r="AC318" s="20">
        <v>0</v>
      </c>
      <c r="AD318" s="19"/>
      <c r="AE318" s="15">
        <v>1</v>
      </c>
      <c r="AF318" s="16">
        <v>0</v>
      </c>
      <c r="AG318" s="15">
        <v>35</v>
      </c>
      <c r="AH318" s="108">
        <v>30</v>
      </c>
    </row>
    <row r="319" spans="1:34" s="21" customFormat="1" ht="15" customHeight="1" x14ac:dyDescent="0.35">
      <c r="A319" s="107">
        <v>3022</v>
      </c>
      <c r="B319" s="22" t="s">
        <v>242</v>
      </c>
      <c r="C319" s="132" t="s">
        <v>240</v>
      </c>
      <c r="D319" s="125">
        <v>300</v>
      </c>
      <c r="E319" s="23">
        <v>0</v>
      </c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4">
        <v>0</v>
      </c>
      <c r="T319" s="25"/>
      <c r="U319" s="14">
        <v>0</v>
      </c>
      <c r="V319" s="15"/>
      <c r="W319" s="15"/>
      <c r="X319" s="16"/>
      <c r="Y319" s="17">
        <v>0</v>
      </c>
      <c r="Z319" s="18"/>
      <c r="AA319" s="15"/>
      <c r="AB319" s="19"/>
      <c r="AC319" s="20">
        <v>0</v>
      </c>
      <c r="AD319" s="19">
        <v>0</v>
      </c>
      <c r="AE319" s="15">
        <v>0</v>
      </c>
      <c r="AF319" s="16">
        <v>0</v>
      </c>
      <c r="AG319" s="15">
        <v>0</v>
      </c>
      <c r="AH319" s="108"/>
    </row>
    <row r="320" spans="1:34" s="21" customFormat="1" ht="15" customHeight="1" x14ac:dyDescent="0.35">
      <c r="A320" s="107">
        <v>3024</v>
      </c>
      <c r="B320" s="22" t="s">
        <v>243</v>
      </c>
      <c r="C320" s="132" t="s">
        <v>240</v>
      </c>
      <c r="D320" s="125">
        <v>150</v>
      </c>
      <c r="E320" s="23">
        <v>60</v>
      </c>
      <c r="F320" s="23">
        <v>2</v>
      </c>
      <c r="G320" s="23">
        <v>0</v>
      </c>
      <c r="H320" s="23">
        <v>0</v>
      </c>
      <c r="I320" s="23">
        <v>0</v>
      </c>
      <c r="J320" s="23">
        <v>0</v>
      </c>
      <c r="K320" s="23"/>
      <c r="L320" s="23"/>
      <c r="M320" s="23"/>
      <c r="N320" s="23">
        <v>1</v>
      </c>
      <c r="O320" s="23">
        <v>25</v>
      </c>
      <c r="P320" s="23"/>
      <c r="Q320" s="23"/>
      <c r="R320" s="23">
        <v>0</v>
      </c>
      <c r="S320" s="24">
        <v>20</v>
      </c>
      <c r="T320" s="25">
        <v>0</v>
      </c>
      <c r="U320" s="14">
        <v>1</v>
      </c>
      <c r="V320" s="15"/>
      <c r="W320" s="15">
        <v>0</v>
      </c>
      <c r="X320" s="16"/>
      <c r="Y320" s="17">
        <v>4</v>
      </c>
      <c r="Z320" s="18"/>
      <c r="AA320" s="15"/>
      <c r="AB320" s="19"/>
      <c r="AC320" s="20">
        <v>10</v>
      </c>
      <c r="AD320" s="19"/>
      <c r="AE320" s="15"/>
      <c r="AF320" s="16">
        <v>0</v>
      </c>
      <c r="AG320" s="15">
        <v>1</v>
      </c>
      <c r="AH320" s="108">
        <v>1</v>
      </c>
    </row>
    <row r="321" spans="1:34" s="21" customFormat="1" ht="15" customHeight="1" x14ac:dyDescent="0.35">
      <c r="A321" s="107">
        <v>3026</v>
      </c>
      <c r="B321" s="22" t="s">
        <v>244</v>
      </c>
      <c r="C321" s="132" t="s">
        <v>240</v>
      </c>
      <c r="D321" s="125">
        <v>100</v>
      </c>
      <c r="E321" s="23">
        <v>0</v>
      </c>
      <c r="F321" s="23">
        <v>6</v>
      </c>
      <c r="G321" s="23">
        <v>0</v>
      </c>
      <c r="H321" s="23">
        <v>0</v>
      </c>
      <c r="I321" s="23"/>
      <c r="J321" s="23">
        <v>0</v>
      </c>
      <c r="K321" s="23"/>
      <c r="L321" s="23"/>
      <c r="M321" s="23"/>
      <c r="N321" s="23"/>
      <c r="O321" s="23">
        <v>1</v>
      </c>
      <c r="P321" s="23"/>
      <c r="Q321" s="23"/>
      <c r="R321" s="23">
        <v>0</v>
      </c>
      <c r="S321" s="24"/>
      <c r="T321" s="25">
        <v>0</v>
      </c>
      <c r="U321" s="14">
        <v>1</v>
      </c>
      <c r="V321" s="15"/>
      <c r="W321" s="15"/>
      <c r="X321" s="16"/>
      <c r="Y321" s="17">
        <v>0</v>
      </c>
      <c r="Z321" s="18"/>
      <c r="AA321" s="15">
        <v>0</v>
      </c>
      <c r="AB321" s="19">
        <v>0</v>
      </c>
      <c r="AC321" s="20">
        <v>0</v>
      </c>
      <c r="AD321" s="19">
        <v>0</v>
      </c>
      <c r="AE321" s="15">
        <v>0</v>
      </c>
      <c r="AF321" s="16">
        <v>0</v>
      </c>
      <c r="AG321" s="15">
        <v>0</v>
      </c>
      <c r="AH321" s="108">
        <v>0</v>
      </c>
    </row>
    <row r="322" spans="1:34" s="21" customFormat="1" ht="15" customHeight="1" x14ac:dyDescent="0.35">
      <c r="A322" s="107">
        <v>3254</v>
      </c>
      <c r="B322" s="32" t="s">
        <v>364</v>
      </c>
      <c r="C322" s="132" t="s">
        <v>240</v>
      </c>
      <c r="D322" s="125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4"/>
      <c r="T322" s="25"/>
      <c r="U322" s="14"/>
      <c r="V322" s="15"/>
      <c r="W322" s="15"/>
      <c r="X322" s="16"/>
      <c r="Y322" s="17"/>
      <c r="Z322" s="18"/>
      <c r="AA322" s="15"/>
      <c r="AB322" s="19"/>
      <c r="AC322" s="20"/>
      <c r="AD322" s="19"/>
      <c r="AE322" s="15">
        <v>16</v>
      </c>
      <c r="AF322" s="16"/>
      <c r="AG322" s="15">
        <v>0</v>
      </c>
      <c r="AH322" s="108"/>
    </row>
    <row r="323" spans="1:34" s="21" customFormat="1" ht="15" customHeight="1" x14ac:dyDescent="0.35">
      <c r="A323" s="107">
        <v>3019</v>
      </c>
      <c r="B323" s="22" t="s">
        <v>245</v>
      </c>
      <c r="C323" s="132" t="s">
        <v>240</v>
      </c>
      <c r="D323" s="125">
        <v>250</v>
      </c>
      <c r="E323" s="23">
        <v>190</v>
      </c>
      <c r="F323" s="23">
        <v>25</v>
      </c>
      <c r="G323" s="23">
        <v>0</v>
      </c>
      <c r="H323" s="23">
        <v>0</v>
      </c>
      <c r="I323" s="23"/>
      <c r="J323" s="23">
        <v>3</v>
      </c>
      <c r="K323" s="23"/>
      <c r="L323" s="23"/>
      <c r="M323" s="23">
        <v>0</v>
      </c>
      <c r="N323" s="23">
        <v>0</v>
      </c>
      <c r="O323" s="23">
        <v>50</v>
      </c>
      <c r="P323" s="23">
        <v>0</v>
      </c>
      <c r="Q323" s="23">
        <v>20</v>
      </c>
      <c r="R323" s="23">
        <v>0</v>
      </c>
      <c r="S323" s="24">
        <v>30</v>
      </c>
      <c r="T323" s="25">
        <v>2</v>
      </c>
      <c r="U323" s="14">
        <v>10</v>
      </c>
      <c r="V323" s="15">
        <v>0</v>
      </c>
      <c r="W323" s="15">
        <v>0</v>
      </c>
      <c r="X323" s="16"/>
      <c r="Y323" s="17">
        <v>0</v>
      </c>
      <c r="Z323" s="18"/>
      <c r="AA323" s="15">
        <v>0</v>
      </c>
      <c r="AB323" s="19">
        <v>0</v>
      </c>
      <c r="AC323" s="20"/>
      <c r="AD323" s="19"/>
      <c r="AE323" s="15">
        <v>0</v>
      </c>
      <c r="AF323" s="16">
        <v>0</v>
      </c>
      <c r="AG323" s="15"/>
      <c r="AH323" s="108"/>
    </row>
    <row r="324" spans="1:34" s="21" customFormat="1" ht="15" customHeight="1" x14ac:dyDescent="0.35">
      <c r="A324" s="107">
        <v>3027</v>
      </c>
      <c r="B324" s="22" t="s">
        <v>246</v>
      </c>
      <c r="C324" s="132" t="s">
        <v>240</v>
      </c>
      <c r="D324" s="125">
        <v>200</v>
      </c>
      <c r="E324" s="23">
        <v>30</v>
      </c>
      <c r="F324" s="23">
        <v>0</v>
      </c>
      <c r="G324" s="23">
        <v>0</v>
      </c>
      <c r="H324" s="23">
        <v>0</v>
      </c>
      <c r="I324" s="23"/>
      <c r="J324" s="23">
        <v>0</v>
      </c>
      <c r="K324" s="23"/>
      <c r="L324" s="23"/>
      <c r="M324" s="23"/>
      <c r="N324" s="23"/>
      <c r="O324" s="23">
        <v>90</v>
      </c>
      <c r="P324" s="23">
        <v>0</v>
      </c>
      <c r="Q324" s="23">
        <v>30</v>
      </c>
      <c r="R324" s="23">
        <v>30</v>
      </c>
      <c r="S324" s="24">
        <v>10</v>
      </c>
      <c r="T324" s="25">
        <v>15</v>
      </c>
      <c r="U324" s="14">
        <v>30</v>
      </c>
      <c r="V324" s="15">
        <v>20</v>
      </c>
      <c r="W324" s="15">
        <v>2</v>
      </c>
      <c r="X324" s="16"/>
      <c r="Y324" s="17">
        <v>0</v>
      </c>
      <c r="Z324" s="18"/>
      <c r="AA324" s="15">
        <v>0</v>
      </c>
      <c r="AB324" s="19">
        <v>0</v>
      </c>
      <c r="AC324" s="20">
        <v>0</v>
      </c>
      <c r="AD324" s="19">
        <v>9</v>
      </c>
      <c r="AE324" s="15"/>
      <c r="AF324" s="16">
        <v>0</v>
      </c>
      <c r="AG324" s="15">
        <v>0</v>
      </c>
      <c r="AH324" s="108">
        <v>2</v>
      </c>
    </row>
    <row r="325" spans="1:34" s="21" customFormat="1" ht="15" customHeight="1" x14ac:dyDescent="0.35">
      <c r="A325" s="107">
        <v>3205</v>
      </c>
      <c r="B325" s="27" t="s">
        <v>247</v>
      </c>
      <c r="C325" s="132" t="s">
        <v>240</v>
      </c>
      <c r="D325" s="125">
        <v>170</v>
      </c>
      <c r="E325" s="23">
        <v>5</v>
      </c>
      <c r="F325" s="23">
        <v>0</v>
      </c>
      <c r="G325" s="23">
        <v>1</v>
      </c>
      <c r="H325" s="23">
        <v>15</v>
      </c>
      <c r="I325" s="23">
        <v>0</v>
      </c>
      <c r="J325" s="23">
        <v>0</v>
      </c>
      <c r="K325" s="23"/>
      <c r="L325" s="23">
        <v>0</v>
      </c>
      <c r="M325" s="23"/>
      <c r="N325" s="23"/>
      <c r="O325" s="23">
        <v>5</v>
      </c>
      <c r="P325" s="23"/>
      <c r="Q325" s="23"/>
      <c r="R325" s="23">
        <v>0</v>
      </c>
      <c r="S325" s="24">
        <v>30</v>
      </c>
      <c r="T325" s="25">
        <v>0</v>
      </c>
      <c r="U325" s="14">
        <v>5</v>
      </c>
      <c r="V325" s="15"/>
      <c r="W325" s="15"/>
      <c r="X325" s="16"/>
      <c r="Y325" s="17">
        <v>0</v>
      </c>
      <c r="Z325" s="18"/>
      <c r="AA325" s="15"/>
      <c r="AB325" s="19"/>
      <c r="AC325" s="20">
        <v>2</v>
      </c>
      <c r="AD325" s="19">
        <v>0</v>
      </c>
      <c r="AE325" s="15">
        <v>0</v>
      </c>
      <c r="AF325" s="16">
        <v>1</v>
      </c>
      <c r="AG325" s="15">
        <v>91</v>
      </c>
      <c r="AH325" s="108">
        <v>5</v>
      </c>
    </row>
    <row r="326" spans="1:34" s="21" customFormat="1" ht="15" customHeight="1" x14ac:dyDescent="0.35">
      <c r="A326" s="107">
        <v>3013</v>
      </c>
      <c r="B326" s="27" t="s">
        <v>320</v>
      </c>
      <c r="C326" s="132" t="s">
        <v>240</v>
      </c>
      <c r="D326" s="125">
        <v>1100</v>
      </c>
      <c r="E326" s="23">
        <v>200</v>
      </c>
      <c r="F326" s="23">
        <v>0</v>
      </c>
      <c r="G326" s="23">
        <v>0</v>
      </c>
      <c r="H326" s="23">
        <v>6</v>
      </c>
      <c r="I326" s="23">
        <v>0</v>
      </c>
      <c r="J326" s="23">
        <v>0</v>
      </c>
      <c r="K326" s="23">
        <v>0</v>
      </c>
      <c r="L326" s="23">
        <v>0</v>
      </c>
      <c r="M326" s="23"/>
      <c r="N326" s="23">
        <v>0</v>
      </c>
      <c r="O326" s="23">
        <v>15</v>
      </c>
      <c r="P326" s="23"/>
      <c r="Q326" s="23">
        <v>40</v>
      </c>
      <c r="R326" s="23">
        <v>5</v>
      </c>
      <c r="S326" s="24">
        <v>35</v>
      </c>
      <c r="T326" s="25">
        <v>0</v>
      </c>
      <c r="U326" s="14">
        <v>0</v>
      </c>
      <c r="V326" s="15">
        <v>0</v>
      </c>
      <c r="W326" s="15">
        <v>0</v>
      </c>
      <c r="X326" s="16"/>
      <c r="Y326" s="17">
        <v>0</v>
      </c>
      <c r="Z326" s="18"/>
      <c r="AA326" s="15">
        <v>2</v>
      </c>
      <c r="AB326" s="19">
        <v>0</v>
      </c>
      <c r="AC326" s="20">
        <v>8</v>
      </c>
      <c r="AD326" s="19"/>
      <c r="AE326" s="15"/>
      <c r="AF326" s="16"/>
      <c r="AG326" s="15">
        <v>0</v>
      </c>
      <c r="AH326" s="108">
        <v>0</v>
      </c>
    </row>
    <row r="327" spans="1:34" s="21" customFormat="1" ht="15" customHeight="1" x14ac:dyDescent="0.35">
      <c r="A327" s="107">
        <v>3180</v>
      </c>
      <c r="B327" s="22" t="s">
        <v>248</v>
      </c>
      <c r="C327" s="132" t="s">
        <v>240</v>
      </c>
      <c r="D327" s="125">
        <v>500</v>
      </c>
      <c r="E327" s="23">
        <v>70</v>
      </c>
      <c r="F327" s="23">
        <v>0</v>
      </c>
      <c r="G327" s="23"/>
      <c r="H327" s="23">
        <v>0</v>
      </c>
      <c r="I327" s="23"/>
      <c r="J327" s="23">
        <v>0</v>
      </c>
      <c r="K327" s="23"/>
      <c r="L327" s="23"/>
      <c r="M327" s="23"/>
      <c r="N327" s="23"/>
      <c r="O327" s="23"/>
      <c r="P327" s="23"/>
      <c r="Q327" s="23"/>
      <c r="R327" s="23"/>
      <c r="S327" s="24"/>
      <c r="T327" s="25"/>
      <c r="U327" s="14"/>
      <c r="V327" s="15"/>
      <c r="W327" s="15"/>
      <c r="X327" s="16"/>
      <c r="Y327" s="17"/>
      <c r="Z327" s="18"/>
      <c r="AA327" s="15"/>
      <c r="AB327" s="19"/>
      <c r="AC327" s="20"/>
      <c r="AD327" s="19"/>
      <c r="AE327" s="15">
        <v>0</v>
      </c>
      <c r="AF327" s="16">
        <v>0</v>
      </c>
      <c r="AG327" s="15">
        <v>0</v>
      </c>
      <c r="AH327" s="108">
        <v>0</v>
      </c>
    </row>
    <row r="328" spans="1:34" s="21" customFormat="1" ht="15" customHeight="1" x14ac:dyDescent="0.35">
      <c r="A328" s="107">
        <v>3020</v>
      </c>
      <c r="B328" s="22" t="s">
        <v>249</v>
      </c>
      <c r="C328" s="132" t="s">
        <v>240</v>
      </c>
      <c r="D328" s="125">
        <v>1100</v>
      </c>
      <c r="E328" s="23">
        <v>400</v>
      </c>
      <c r="F328" s="23">
        <v>25</v>
      </c>
      <c r="G328" s="23">
        <v>40</v>
      </c>
      <c r="H328" s="23">
        <v>1</v>
      </c>
      <c r="I328" s="23">
        <v>0</v>
      </c>
      <c r="J328" s="23">
        <v>3</v>
      </c>
      <c r="K328" s="23">
        <v>45</v>
      </c>
      <c r="L328" s="23">
        <v>12</v>
      </c>
      <c r="M328" s="23">
        <v>30</v>
      </c>
      <c r="N328" s="23">
        <v>20</v>
      </c>
      <c r="O328" s="23">
        <v>75</v>
      </c>
      <c r="P328" s="23"/>
      <c r="Q328" s="23">
        <v>20</v>
      </c>
      <c r="R328" s="23">
        <v>15</v>
      </c>
      <c r="S328" s="24">
        <v>75</v>
      </c>
      <c r="T328" s="25">
        <v>30</v>
      </c>
      <c r="U328" s="14">
        <v>45</v>
      </c>
      <c r="V328" s="15"/>
      <c r="W328" s="15">
        <v>30</v>
      </c>
      <c r="X328" s="16"/>
      <c r="Y328" s="17">
        <v>3</v>
      </c>
      <c r="Z328" s="18"/>
      <c r="AA328" s="15"/>
      <c r="AB328" s="19"/>
      <c r="AC328" s="20">
        <v>0</v>
      </c>
      <c r="AD328" s="19">
        <v>0</v>
      </c>
      <c r="AE328" s="15">
        <v>0</v>
      </c>
      <c r="AF328" s="16">
        <v>0</v>
      </c>
      <c r="AG328" s="15">
        <v>3</v>
      </c>
      <c r="AH328" s="108"/>
    </row>
    <row r="329" spans="1:34" s="21" customFormat="1" ht="15" customHeight="1" x14ac:dyDescent="0.35">
      <c r="A329" s="107">
        <v>3030</v>
      </c>
      <c r="B329" s="22" t="s">
        <v>250</v>
      </c>
      <c r="C329" s="132" t="s">
        <v>240</v>
      </c>
      <c r="D329" s="125">
        <v>55</v>
      </c>
      <c r="E329" s="23">
        <v>15</v>
      </c>
      <c r="F329" s="23">
        <v>0</v>
      </c>
      <c r="G329" s="23">
        <v>0</v>
      </c>
      <c r="H329" s="23">
        <v>0</v>
      </c>
      <c r="I329" s="23"/>
      <c r="J329" s="23">
        <v>1</v>
      </c>
      <c r="K329" s="23"/>
      <c r="L329" s="23"/>
      <c r="M329" s="23"/>
      <c r="N329" s="23"/>
      <c r="O329" s="23">
        <v>0</v>
      </c>
      <c r="P329" s="23"/>
      <c r="Q329" s="23"/>
      <c r="R329" s="23">
        <v>0</v>
      </c>
      <c r="S329" s="24"/>
      <c r="T329" s="25"/>
      <c r="U329" s="14">
        <v>20</v>
      </c>
      <c r="V329" s="15">
        <v>6</v>
      </c>
      <c r="W329" s="15">
        <v>8</v>
      </c>
      <c r="X329" s="16"/>
      <c r="Y329" s="17">
        <v>0</v>
      </c>
      <c r="Z329" s="18"/>
      <c r="AA329" s="15"/>
      <c r="AB329" s="19"/>
      <c r="AC329" s="20">
        <v>0</v>
      </c>
      <c r="AD329" s="19">
        <v>0</v>
      </c>
      <c r="AE329" s="15">
        <v>2</v>
      </c>
      <c r="AF329" s="16">
        <v>0</v>
      </c>
      <c r="AG329" s="15">
        <v>0</v>
      </c>
      <c r="AH329" s="108">
        <v>0</v>
      </c>
    </row>
    <row r="330" spans="1:34" s="21" customFormat="1" ht="15" customHeight="1" x14ac:dyDescent="0.35">
      <c r="A330" s="107">
        <v>3016</v>
      </c>
      <c r="B330" s="22" t="s">
        <v>251</v>
      </c>
      <c r="C330" s="132" t="s">
        <v>240</v>
      </c>
      <c r="D330" s="125">
        <v>250</v>
      </c>
      <c r="E330" s="23">
        <v>100</v>
      </c>
      <c r="F330" s="23">
        <v>17</v>
      </c>
      <c r="G330" s="23">
        <v>32</v>
      </c>
      <c r="H330" s="23">
        <v>25</v>
      </c>
      <c r="I330" s="23">
        <v>5</v>
      </c>
      <c r="J330" s="23">
        <v>13</v>
      </c>
      <c r="K330" s="23">
        <v>50</v>
      </c>
      <c r="L330" s="23">
        <v>20</v>
      </c>
      <c r="M330" s="23">
        <v>25</v>
      </c>
      <c r="N330" s="23">
        <v>20</v>
      </c>
      <c r="O330" s="23">
        <v>60</v>
      </c>
      <c r="P330" s="23">
        <v>5</v>
      </c>
      <c r="Q330" s="23">
        <v>50</v>
      </c>
      <c r="R330" s="23">
        <v>10</v>
      </c>
      <c r="S330" s="24">
        <v>40</v>
      </c>
      <c r="T330" s="25">
        <v>15</v>
      </c>
      <c r="U330" s="14">
        <v>30</v>
      </c>
      <c r="V330" s="15">
        <v>3</v>
      </c>
      <c r="W330" s="15">
        <v>0</v>
      </c>
      <c r="X330" s="16"/>
      <c r="Y330" s="17">
        <v>1</v>
      </c>
      <c r="Z330" s="18">
        <v>0</v>
      </c>
      <c r="AA330" s="15">
        <v>3</v>
      </c>
      <c r="AB330" s="19">
        <v>4</v>
      </c>
      <c r="AC330" s="20">
        <v>0</v>
      </c>
      <c r="AD330" s="19">
        <v>0</v>
      </c>
      <c r="AE330" s="15">
        <v>1</v>
      </c>
      <c r="AF330" s="16">
        <v>2</v>
      </c>
      <c r="AG330" s="15">
        <v>8</v>
      </c>
      <c r="AH330" s="108">
        <v>1</v>
      </c>
    </row>
    <row r="331" spans="1:34" s="21" customFormat="1" ht="15" customHeight="1" x14ac:dyDescent="0.35">
      <c r="A331" s="107">
        <v>3025</v>
      </c>
      <c r="B331" s="22" t="s">
        <v>252</v>
      </c>
      <c r="C331" s="132" t="s">
        <v>240</v>
      </c>
      <c r="D331" s="125">
        <v>50</v>
      </c>
      <c r="E331" s="23"/>
      <c r="F331" s="23">
        <v>0</v>
      </c>
      <c r="G331" s="23">
        <v>0</v>
      </c>
      <c r="H331" s="23">
        <v>0</v>
      </c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4"/>
      <c r="T331" s="25"/>
      <c r="U331" s="14">
        <v>0</v>
      </c>
      <c r="V331" s="15"/>
      <c r="W331" s="15"/>
      <c r="X331" s="16"/>
      <c r="Y331" s="20"/>
      <c r="Z331" s="19"/>
      <c r="AA331" s="15"/>
      <c r="AB331" s="19"/>
      <c r="AC331" s="20">
        <v>0</v>
      </c>
      <c r="AD331" s="19"/>
      <c r="AE331" s="15"/>
      <c r="AF331" s="16"/>
      <c r="AG331" s="15">
        <v>0</v>
      </c>
      <c r="AH331" s="108">
        <v>11</v>
      </c>
    </row>
    <row r="332" spans="1:34" s="21" customFormat="1" ht="15" customHeight="1" x14ac:dyDescent="0.35">
      <c r="A332" s="107">
        <v>3014</v>
      </c>
      <c r="B332" s="27" t="s">
        <v>253</v>
      </c>
      <c r="C332" s="132" t="s">
        <v>240</v>
      </c>
      <c r="D332" s="125">
        <v>150</v>
      </c>
      <c r="E332" s="23">
        <v>7</v>
      </c>
      <c r="F332" s="23">
        <v>0</v>
      </c>
      <c r="G332" s="23">
        <v>17</v>
      </c>
      <c r="H332" s="23">
        <v>6</v>
      </c>
      <c r="I332" s="23">
        <v>15</v>
      </c>
      <c r="J332" s="23">
        <v>15</v>
      </c>
      <c r="K332" s="23"/>
      <c r="L332" s="23"/>
      <c r="M332" s="23">
        <v>20</v>
      </c>
      <c r="N332" s="23">
        <v>10</v>
      </c>
      <c r="O332" s="23">
        <v>30</v>
      </c>
      <c r="P332" s="23"/>
      <c r="Q332" s="23">
        <v>40</v>
      </c>
      <c r="R332" s="23">
        <v>15</v>
      </c>
      <c r="S332" s="24">
        <v>12</v>
      </c>
      <c r="T332" s="25">
        <v>0</v>
      </c>
      <c r="U332" s="14">
        <v>25</v>
      </c>
      <c r="V332" s="15"/>
      <c r="W332" s="15"/>
      <c r="X332" s="16"/>
      <c r="Y332" s="17">
        <v>0</v>
      </c>
      <c r="Z332" s="18"/>
      <c r="AA332" s="15"/>
      <c r="AB332" s="19"/>
      <c r="AC332" s="20">
        <v>0</v>
      </c>
      <c r="AD332" s="19"/>
      <c r="AE332" s="15"/>
      <c r="AF332" s="16"/>
      <c r="AG332" s="15">
        <v>0</v>
      </c>
      <c r="AH332" s="108">
        <v>0</v>
      </c>
    </row>
    <row r="333" spans="1:34" s="21" customFormat="1" ht="15" customHeight="1" x14ac:dyDescent="0.35">
      <c r="A333" s="107">
        <v>3028</v>
      </c>
      <c r="B333" s="22" t="s">
        <v>254</v>
      </c>
      <c r="C333" s="132" t="s">
        <v>240</v>
      </c>
      <c r="D333" s="125">
        <v>120</v>
      </c>
      <c r="E333" s="23">
        <v>8</v>
      </c>
      <c r="F333" s="23">
        <v>0</v>
      </c>
      <c r="G333" s="23">
        <v>0</v>
      </c>
      <c r="H333" s="23">
        <v>0</v>
      </c>
      <c r="I333" s="23"/>
      <c r="J333" s="23">
        <v>0</v>
      </c>
      <c r="K333" s="23"/>
      <c r="L333" s="23"/>
      <c r="M333" s="23"/>
      <c r="N333" s="23"/>
      <c r="O333" s="23">
        <v>0</v>
      </c>
      <c r="P333" s="23"/>
      <c r="Q333" s="23"/>
      <c r="R333" s="23"/>
      <c r="S333" s="24"/>
      <c r="T333" s="25"/>
      <c r="U333" s="14">
        <v>0</v>
      </c>
      <c r="V333" s="15"/>
      <c r="W333" s="15">
        <v>0</v>
      </c>
      <c r="X333" s="16"/>
      <c r="Y333" s="17">
        <v>0</v>
      </c>
      <c r="Z333" s="18"/>
      <c r="AA333" s="15"/>
      <c r="AB333" s="19"/>
      <c r="AC333" s="20">
        <v>0</v>
      </c>
      <c r="AD333" s="19"/>
      <c r="AE333" s="15">
        <v>0</v>
      </c>
      <c r="AF333" s="16"/>
      <c r="AG333" s="15">
        <v>1</v>
      </c>
      <c r="AH333" s="108"/>
    </row>
    <row r="334" spans="1:34" s="21" customFormat="1" ht="15" customHeight="1" x14ac:dyDescent="0.35">
      <c r="A334" s="107">
        <v>3204</v>
      </c>
      <c r="B334" s="27" t="s">
        <v>255</v>
      </c>
      <c r="C334" s="132" t="s">
        <v>240</v>
      </c>
      <c r="D334" s="125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>
        <v>150</v>
      </c>
      <c r="P334" s="23">
        <v>1</v>
      </c>
      <c r="Q334" s="23">
        <v>35</v>
      </c>
      <c r="R334" s="23"/>
      <c r="S334" s="24"/>
      <c r="T334" s="25"/>
      <c r="U334" s="14"/>
      <c r="V334" s="15"/>
      <c r="W334" s="15">
        <v>0</v>
      </c>
      <c r="X334" s="16"/>
      <c r="Y334" s="17"/>
      <c r="Z334" s="18"/>
      <c r="AA334" s="15"/>
      <c r="AB334" s="19"/>
      <c r="AC334" s="20"/>
      <c r="AD334" s="19"/>
      <c r="AE334" s="15">
        <v>0</v>
      </c>
      <c r="AF334" s="16">
        <v>0</v>
      </c>
      <c r="AG334" s="15">
        <v>2</v>
      </c>
      <c r="AH334" s="108">
        <v>0</v>
      </c>
    </row>
    <row r="335" spans="1:34" s="21" customFormat="1" ht="15" customHeight="1" x14ac:dyDescent="0.35">
      <c r="A335" s="107">
        <v>3206</v>
      </c>
      <c r="B335" s="27" t="s">
        <v>256</v>
      </c>
      <c r="C335" s="132" t="s">
        <v>240</v>
      </c>
      <c r="D335" s="125">
        <v>80</v>
      </c>
      <c r="E335" s="23">
        <v>5</v>
      </c>
      <c r="F335" s="23">
        <v>0</v>
      </c>
      <c r="G335" s="23">
        <v>0</v>
      </c>
      <c r="H335" s="23">
        <v>5</v>
      </c>
      <c r="I335" s="23">
        <v>0</v>
      </c>
      <c r="J335" s="23">
        <v>0</v>
      </c>
      <c r="K335" s="23"/>
      <c r="L335" s="23"/>
      <c r="M335" s="23"/>
      <c r="N335" s="23">
        <v>0</v>
      </c>
      <c r="O335" s="23"/>
      <c r="P335" s="23"/>
      <c r="Q335" s="23">
        <v>2</v>
      </c>
      <c r="R335" s="23"/>
      <c r="S335" s="24">
        <v>0</v>
      </c>
      <c r="T335" s="25">
        <v>0</v>
      </c>
      <c r="U335" s="14">
        <v>0</v>
      </c>
      <c r="V335" s="15">
        <v>0</v>
      </c>
      <c r="W335" s="15"/>
      <c r="X335" s="16"/>
      <c r="Y335" s="17"/>
      <c r="Z335" s="18"/>
      <c r="AA335" s="15"/>
      <c r="AB335" s="19"/>
      <c r="AC335" s="20">
        <v>0</v>
      </c>
      <c r="AD335" s="19">
        <v>0</v>
      </c>
      <c r="AE335" s="15"/>
      <c r="AF335" s="16">
        <v>0</v>
      </c>
      <c r="AG335" s="15">
        <v>0</v>
      </c>
      <c r="AH335" s="108">
        <v>0</v>
      </c>
    </row>
    <row r="336" spans="1:34" s="21" customFormat="1" ht="15" customHeight="1" x14ac:dyDescent="0.35">
      <c r="A336" s="107">
        <v>3017</v>
      </c>
      <c r="B336" s="22" t="s">
        <v>257</v>
      </c>
      <c r="C336" s="132" t="s">
        <v>240</v>
      </c>
      <c r="D336" s="125">
        <v>100</v>
      </c>
      <c r="E336" s="23">
        <v>0</v>
      </c>
      <c r="F336" s="23">
        <v>0</v>
      </c>
      <c r="G336" s="23">
        <v>0</v>
      </c>
      <c r="H336" s="23">
        <v>2</v>
      </c>
      <c r="I336" s="23"/>
      <c r="J336" s="23">
        <v>0</v>
      </c>
      <c r="K336" s="23"/>
      <c r="L336" s="23"/>
      <c r="M336" s="23"/>
      <c r="N336" s="23"/>
      <c r="O336" s="23">
        <v>10</v>
      </c>
      <c r="P336" s="23"/>
      <c r="Q336" s="23"/>
      <c r="R336" s="23">
        <v>10</v>
      </c>
      <c r="S336" s="24"/>
      <c r="T336" s="25">
        <v>10</v>
      </c>
      <c r="U336" s="14">
        <v>10</v>
      </c>
      <c r="V336" s="15"/>
      <c r="W336" s="15">
        <v>0</v>
      </c>
      <c r="X336" s="16"/>
      <c r="Y336" s="17">
        <v>0</v>
      </c>
      <c r="Z336" s="18"/>
      <c r="AA336" s="15">
        <v>0</v>
      </c>
      <c r="AB336" s="19">
        <v>0</v>
      </c>
      <c r="AC336" s="20">
        <v>0</v>
      </c>
      <c r="AD336" s="19"/>
      <c r="AE336" s="15">
        <v>3</v>
      </c>
      <c r="AF336" s="16">
        <v>0</v>
      </c>
      <c r="AG336" s="15">
        <v>0</v>
      </c>
      <c r="AH336" s="108"/>
    </row>
    <row r="337" spans="1:34" s="21" customFormat="1" ht="15" customHeight="1" x14ac:dyDescent="0.35">
      <c r="A337" s="107">
        <v>3203</v>
      </c>
      <c r="B337" s="27" t="s">
        <v>258</v>
      </c>
      <c r="C337" s="132" t="s">
        <v>240</v>
      </c>
      <c r="D337" s="125"/>
      <c r="E337" s="23"/>
      <c r="F337" s="23"/>
      <c r="G337" s="23"/>
      <c r="H337" s="23"/>
      <c r="I337" s="23"/>
      <c r="J337" s="23"/>
      <c r="K337" s="23"/>
      <c r="L337" s="23">
        <v>30</v>
      </c>
      <c r="M337" s="23"/>
      <c r="N337" s="23"/>
      <c r="O337" s="23">
        <v>130</v>
      </c>
      <c r="P337" s="23">
        <v>50</v>
      </c>
      <c r="Q337" s="23">
        <v>20</v>
      </c>
      <c r="R337" s="23"/>
      <c r="S337" s="24"/>
      <c r="T337" s="25"/>
      <c r="U337" s="14"/>
      <c r="V337" s="15"/>
      <c r="W337" s="15"/>
      <c r="X337" s="16"/>
      <c r="Y337" s="17"/>
      <c r="Z337" s="18"/>
      <c r="AA337" s="15"/>
      <c r="AB337" s="19"/>
      <c r="AC337" s="20"/>
      <c r="AD337" s="19"/>
      <c r="AE337" s="15">
        <v>0</v>
      </c>
      <c r="AF337" s="16">
        <v>0</v>
      </c>
      <c r="AG337" s="15">
        <v>1035</v>
      </c>
      <c r="AH337" s="108">
        <v>1</v>
      </c>
    </row>
    <row r="338" spans="1:34" s="21" customFormat="1" ht="15" customHeight="1" x14ac:dyDescent="0.35">
      <c r="A338" s="107">
        <v>3029</v>
      </c>
      <c r="B338" s="22" t="s">
        <v>259</v>
      </c>
      <c r="C338" s="132" t="s">
        <v>240</v>
      </c>
      <c r="D338" s="125">
        <v>450</v>
      </c>
      <c r="E338" s="23">
        <v>50</v>
      </c>
      <c r="F338" s="23">
        <v>3</v>
      </c>
      <c r="G338" s="23">
        <v>0</v>
      </c>
      <c r="H338" s="23">
        <v>0</v>
      </c>
      <c r="I338" s="23">
        <v>0</v>
      </c>
      <c r="J338" s="23">
        <v>0</v>
      </c>
      <c r="K338" s="23">
        <v>0</v>
      </c>
      <c r="L338" s="23"/>
      <c r="M338" s="23"/>
      <c r="N338" s="23">
        <v>0</v>
      </c>
      <c r="O338" s="23">
        <v>0</v>
      </c>
      <c r="P338" s="23"/>
      <c r="Q338" s="23">
        <v>1</v>
      </c>
      <c r="R338" s="23">
        <v>0</v>
      </c>
      <c r="S338" s="24">
        <v>0</v>
      </c>
      <c r="T338" s="25">
        <v>0</v>
      </c>
      <c r="U338" s="14">
        <v>0</v>
      </c>
      <c r="V338" s="15"/>
      <c r="W338" s="15"/>
      <c r="X338" s="16"/>
      <c r="Y338" s="17">
        <v>2</v>
      </c>
      <c r="Z338" s="18">
        <v>1</v>
      </c>
      <c r="AA338" s="15"/>
      <c r="AB338" s="19">
        <v>4</v>
      </c>
      <c r="AC338" s="20">
        <v>0</v>
      </c>
      <c r="AD338" s="19">
        <v>0</v>
      </c>
      <c r="AE338" s="15">
        <v>0</v>
      </c>
      <c r="AF338" s="16">
        <v>0</v>
      </c>
      <c r="AG338" s="15">
        <v>5</v>
      </c>
      <c r="AH338" s="108">
        <v>0</v>
      </c>
    </row>
    <row r="339" spans="1:34" s="21" customFormat="1" ht="15" customHeight="1" x14ac:dyDescent="0.35">
      <c r="A339" s="107">
        <v>3031</v>
      </c>
      <c r="B339" s="22" t="s">
        <v>260</v>
      </c>
      <c r="C339" s="132" t="s">
        <v>240</v>
      </c>
      <c r="D339" s="125">
        <v>2400</v>
      </c>
      <c r="E339" s="23">
        <v>350</v>
      </c>
      <c r="F339" s="23">
        <v>10</v>
      </c>
      <c r="G339" s="23">
        <v>26</v>
      </c>
      <c r="H339" s="23">
        <v>15</v>
      </c>
      <c r="I339" s="23">
        <v>0</v>
      </c>
      <c r="J339" s="23">
        <v>0</v>
      </c>
      <c r="K339" s="23">
        <v>35</v>
      </c>
      <c r="L339" s="23">
        <v>10</v>
      </c>
      <c r="M339" s="23">
        <v>20</v>
      </c>
      <c r="N339" s="23">
        <v>0</v>
      </c>
      <c r="O339" s="23">
        <v>30</v>
      </c>
      <c r="P339" s="23">
        <v>5</v>
      </c>
      <c r="Q339" s="23">
        <v>90</v>
      </c>
      <c r="R339" s="23">
        <v>2</v>
      </c>
      <c r="S339" s="24">
        <v>25</v>
      </c>
      <c r="T339" s="25">
        <v>60</v>
      </c>
      <c r="U339" s="14">
        <v>30</v>
      </c>
      <c r="V339" s="15">
        <v>150</v>
      </c>
      <c r="W339" s="15">
        <v>10</v>
      </c>
      <c r="X339" s="16"/>
      <c r="Y339" s="17">
        <v>0</v>
      </c>
      <c r="Z339" s="18">
        <v>0</v>
      </c>
      <c r="AA339" s="15">
        <v>0</v>
      </c>
      <c r="AB339" s="19">
        <v>0</v>
      </c>
      <c r="AC339" s="20">
        <v>1</v>
      </c>
      <c r="AD339" s="19">
        <v>0</v>
      </c>
      <c r="AE339" s="15"/>
      <c r="AF339" s="16"/>
      <c r="AG339" s="15">
        <v>9</v>
      </c>
      <c r="AH339" s="108">
        <v>0</v>
      </c>
    </row>
    <row r="340" spans="1:34" s="21" customFormat="1" ht="15" customHeight="1" x14ac:dyDescent="0.35">
      <c r="A340" s="107">
        <v>3023</v>
      </c>
      <c r="B340" s="22" t="s">
        <v>261</v>
      </c>
      <c r="C340" s="132" t="s">
        <v>240</v>
      </c>
      <c r="D340" s="125">
        <v>8000</v>
      </c>
      <c r="E340" s="23">
        <v>750</v>
      </c>
      <c r="F340" s="23">
        <v>1</v>
      </c>
      <c r="G340" s="23">
        <v>1</v>
      </c>
      <c r="H340" s="23">
        <v>1</v>
      </c>
      <c r="I340" s="23">
        <v>0</v>
      </c>
      <c r="J340" s="23">
        <v>0</v>
      </c>
      <c r="K340" s="23">
        <v>0</v>
      </c>
      <c r="L340" s="23"/>
      <c r="M340" s="23"/>
      <c r="N340" s="23">
        <v>0</v>
      </c>
      <c r="O340" s="23">
        <v>1</v>
      </c>
      <c r="P340" s="23"/>
      <c r="Q340" s="23">
        <v>10</v>
      </c>
      <c r="R340" s="23">
        <v>0</v>
      </c>
      <c r="S340" s="24">
        <v>0</v>
      </c>
      <c r="T340" s="25">
        <v>0</v>
      </c>
      <c r="U340" s="14">
        <v>0</v>
      </c>
      <c r="V340" s="15"/>
      <c r="W340" s="15"/>
      <c r="X340" s="16"/>
      <c r="Y340" s="17">
        <v>0</v>
      </c>
      <c r="Z340" s="18"/>
      <c r="AA340" s="15">
        <v>0</v>
      </c>
      <c r="AB340" s="19"/>
      <c r="AC340" s="20">
        <v>0</v>
      </c>
      <c r="AD340" s="19">
        <v>0</v>
      </c>
      <c r="AE340" s="15">
        <v>0</v>
      </c>
      <c r="AF340" s="16">
        <v>0</v>
      </c>
      <c r="AG340" s="15">
        <v>0</v>
      </c>
      <c r="AH340" s="108">
        <v>0</v>
      </c>
    </row>
    <row r="341" spans="1:34" s="21" customFormat="1" ht="15" customHeight="1" x14ac:dyDescent="0.35">
      <c r="A341" s="107">
        <v>3219</v>
      </c>
      <c r="B341" s="22" t="s">
        <v>262</v>
      </c>
      <c r="C341" s="132" t="s">
        <v>240</v>
      </c>
      <c r="D341" s="125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4"/>
      <c r="T341" s="25"/>
      <c r="U341" s="14">
        <v>0</v>
      </c>
      <c r="V341" s="15"/>
      <c r="W341" s="15"/>
      <c r="X341" s="16"/>
      <c r="Y341" s="17"/>
      <c r="Z341" s="18"/>
      <c r="AA341" s="15">
        <v>0</v>
      </c>
      <c r="AB341" s="19"/>
      <c r="AC341" s="20"/>
      <c r="AD341" s="19"/>
      <c r="AE341" s="15">
        <v>0</v>
      </c>
      <c r="AF341" s="16">
        <v>0</v>
      </c>
      <c r="AG341" s="15"/>
      <c r="AH341" s="108"/>
    </row>
    <row r="342" spans="1:34" s="21" customFormat="1" ht="15" customHeight="1" x14ac:dyDescent="0.35">
      <c r="A342" s="107">
        <v>3032</v>
      </c>
      <c r="B342" s="22" t="s">
        <v>263</v>
      </c>
      <c r="C342" s="132" t="s">
        <v>240</v>
      </c>
      <c r="D342" s="125">
        <v>0</v>
      </c>
      <c r="E342" s="23">
        <v>325</v>
      </c>
      <c r="F342" s="23">
        <v>0</v>
      </c>
      <c r="G342" s="23">
        <v>0</v>
      </c>
      <c r="H342" s="23">
        <v>0</v>
      </c>
      <c r="I342" s="23">
        <v>0</v>
      </c>
      <c r="J342" s="23">
        <v>0</v>
      </c>
      <c r="K342" s="23"/>
      <c r="L342" s="23"/>
      <c r="M342" s="23"/>
      <c r="N342" s="23">
        <v>0</v>
      </c>
      <c r="O342" s="23"/>
      <c r="P342" s="23"/>
      <c r="Q342" s="23"/>
      <c r="R342" s="23"/>
      <c r="S342" s="24">
        <v>0</v>
      </c>
      <c r="T342" s="25">
        <v>0</v>
      </c>
      <c r="U342" s="14">
        <v>0</v>
      </c>
      <c r="V342" s="15"/>
      <c r="W342" s="15"/>
      <c r="X342" s="16"/>
      <c r="Y342" s="17"/>
      <c r="Z342" s="18"/>
      <c r="AA342" s="15">
        <v>0</v>
      </c>
      <c r="AB342" s="19"/>
      <c r="AC342" s="20">
        <v>0</v>
      </c>
      <c r="AD342" s="19">
        <v>0</v>
      </c>
      <c r="AE342" s="15">
        <v>0</v>
      </c>
      <c r="AF342" s="16">
        <v>0</v>
      </c>
      <c r="AG342" s="15">
        <v>0</v>
      </c>
      <c r="AH342" s="108">
        <v>0</v>
      </c>
    </row>
    <row r="343" spans="1:34" s="21" customFormat="1" ht="15" customHeight="1" x14ac:dyDescent="0.35">
      <c r="A343" s="107">
        <v>3033</v>
      </c>
      <c r="B343" s="22" t="s">
        <v>264</v>
      </c>
      <c r="C343" s="132" t="s">
        <v>240</v>
      </c>
      <c r="D343" s="125">
        <v>40</v>
      </c>
      <c r="E343" s="23">
        <v>20</v>
      </c>
      <c r="F343" s="23">
        <v>1</v>
      </c>
      <c r="G343" s="23">
        <v>6</v>
      </c>
      <c r="H343" s="23">
        <v>2</v>
      </c>
      <c r="I343" s="23">
        <v>0</v>
      </c>
      <c r="J343" s="23">
        <v>0</v>
      </c>
      <c r="K343" s="23">
        <v>0</v>
      </c>
      <c r="L343" s="23"/>
      <c r="M343" s="23"/>
      <c r="N343" s="23"/>
      <c r="O343" s="23">
        <v>1</v>
      </c>
      <c r="P343" s="23"/>
      <c r="Q343" s="23">
        <v>0</v>
      </c>
      <c r="R343" s="23">
        <v>0</v>
      </c>
      <c r="S343" s="24">
        <v>0</v>
      </c>
      <c r="T343" s="25">
        <v>0</v>
      </c>
      <c r="U343" s="14">
        <v>0</v>
      </c>
      <c r="V343" s="15"/>
      <c r="W343" s="15"/>
      <c r="X343" s="16"/>
      <c r="Y343" s="17">
        <v>3</v>
      </c>
      <c r="Z343" s="18">
        <v>3</v>
      </c>
      <c r="AA343" s="15">
        <v>0</v>
      </c>
      <c r="AB343" s="19">
        <v>0</v>
      </c>
      <c r="AC343" s="20">
        <v>0</v>
      </c>
      <c r="AD343" s="19">
        <v>0</v>
      </c>
      <c r="AE343" s="15">
        <v>0</v>
      </c>
      <c r="AF343" s="16">
        <v>0</v>
      </c>
      <c r="AG343" s="15">
        <v>1</v>
      </c>
      <c r="AH343" s="108">
        <v>0</v>
      </c>
    </row>
    <row r="344" spans="1:34" s="21" customFormat="1" ht="15" customHeight="1" x14ac:dyDescent="0.35">
      <c r="A344" s="107">
        <v>3018</v>
      </c>
      <c r="B344" s="22" t="s">
        <v>388</v>
      </c>
      <c r="C344" s="132" t="s">
        <v>240</v>
      </c>
      <c r="D344" s="125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4"/>
      <c r="T344" s="25"/>
      <c r="U344" s="14"/>
      <c r="V344" s="15"/>
      <c r="W344" s="15"/>
      <c r="X344" s="16"/>
      <c r="Y344" s="17"/>
      <c r="Z344" s="18"/>
      <c r="AA344" s="15"/>
      <c r="AB344" s="19"/>
      <c r="AC344" s="20"/>
      <c r="AD344" s="19"/>
      <c r="AE344" s="15"/>
      <c r="AF344" s="16"/>
      <c r="AG344" s="15">
        <v>5</v>
      </c>
      <c r="AH344" s="108">
        <v>14</v>
      </c>
    </row>
    <row r="345" spans="1:34" s="21" customFormat="1" ht="15" customHeight="1" x14ac:dyDescent="0.35">
      <c r="A345" s="107">
        <v>3201</v>
      </c>
      <c r="B345" s="22" t="s">
        <v>265</v>
      </c>
      <c r="C345" s="132" t="s">
        <v>240</v>
      </c>
      <c r="D345" s="125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>
        <v>12</v>
      </c>
      <c r="R345" s="23">
        <v>5</v>
      </c>
      <c r="S345" s="24">
        <v>15</v>
      </c>
      <c r="T345" s="25">
        <v>12</v>
      </c>
      <c r="U345" s="14">
        <v>25</v>
      </c>
      <c r="V345" s="15">
        <v>15</v>
      </c>
      <c r="W345" s="15">
        <v>0</v>
      </c>
      <c r="X345" s="16"/>
      <c r="Y345" s="17">
        <v>47</v>
      </c>
      <c r="Z345" s="18"/>
      <c r="AA345" s="15">
        <v>7</v>
      </c>
      <c r="AB345" s="19">
        <v>0</v>
      </c>
      <c r="AC345" s="20">
        <v>1</v>
      </c>
      <c r="AD345" s="19">
        <v>0</v>
      </c>
      <c r="AE345" s="15">
        <v>7</v>
      </c>
      <c r="AF345" s="16"/>
      <c r="AG345" s="15">
        <v>2</v>
      </c>
      <c r="AH345" s="108"/>
    </row>
    <row r="346" spans="1:34" s="21" customFormat="1" ht="15" customHeight="1" x14ac:dyDescent="0.35">
      <c r="A346" s="107">
        <v>3153</v>
      </c>
      <c r="B346" s="22" t="s">
        <v>266</v>
      </c>
      <c r="C346" s="132" t="s">
        <v>267</v>
      </c>
      <c r="D346" s="125">
        <v>2000</v>
      </c>
      <c r="E346" s="23">
        <v>600</v>
      </c>
      <c r="F346" s="23">
        <v>100</v>
      </c>
      <c r="G346" s="23">
        <v>48</v>
      </c>
      <c r="H346" s="23"/>
      <c r="I346" s="23"/>
      <c r="J346" s="23">
        <v>20</v>
      </c>
      <c r="K346" s="23">
        <v>40</v>
      </c>
      <c r="L346" s="23"/>
      <c r="M346" s="23"/>
      <c r="N346" s="23"/>
      <c r="O346" s="23"/>
      <c r="P346" s="23"/>
      <c r="Q346" s="23"/>
      <c r="R346" s="23"/>
      <c r="S346" s="24"/>
      <c r="T346" s="25"/>
      <c r="U346" s="14"/>
      <c r="V346" s="15"/>
      <c r="W346" s="15"/>
      <c r="X346" s="16"/>
      <c r="Y346" s="17">
        <v>19</v>
      </c>
      <c r="Z346" s="18"/>
      <c r="AA346" s="15">
        <v>0</v>
      </c>
      <c r="AB346" s="19"/>
      <c r="AC346" s="20"/>
      <c r="AD346" s="19"/>
      <c r="AE346" s="15">
        <v>0</v>
      </c>
      <c r="AF346" s="16"/>
      <c r="AG346" s="15"/>
      <c r="AH346" s="108"/>
    </row>
    <row r="347" spans="1:34" s="21" customFormat="1" ht="15" customHeight="1" x14ac:dyDescent="0.35">
      <c r="A347" s="107">
        <v>3247</v>
      </c>
      <c r="B347" s="22" t="s">
        <v>349</v>
      </c>
      <c r="C347" s="132" t="s">
        <v>267</v>
      </c>
      <c r="D347" s="125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4"/>
      <c r="T347" s="25"/>
      <c r="U347" s="14"/>
      <c r="V347" s="15"/>
      <c r="W347" s="15"/>
      <c r="X347" s="16"/>
      <c r="Y347" s="17">
        <v>28</v>
      </c>
      <c r="Z347" s="18"/>
      <c r="AA347" s="15">
        <v>0</v>
      </c>
      <c r="AB347" s="19"/>
      <c r="AC347" s="20"/>
      <c r="AD347" s="19"/>
      <c r="AE347" s="15"/>
      <c r="AF347" s="16"/>
      <c r="AG347" s="15"/>
      <c r="AH347" s="108"/>
    </row>
    <row r="348" spans="1:34" s="21" customFormat="1" ht="15" customHeight="1" x14ac:dyDescent="0.35">
      <c r="A348" s="107">
        <v>3154</v>
      </c>
      <c r="B348" s="22" t="s">
        <v>268</v>
      </c>
      <c r="C348" s="132" t="s">
        <v>267</v>
      </c>
      <c r="D348" s="125">
        <v>30</v>
      </c>
      <c r="E348" s="23">
        <v>7</v>
      </c>
      <c r="F348" s="23"/>
      <c r="G348" s="23">
        <v>12</v>
      </c>
      <c r="H348" s="23"/>
      <c r="I348" s="23"/>
      <c r="J348" s="23">
        <v>1</v>
      </c>
      <c r="K348" s="23">
        <v>3</v>
      </c>
      <c r="L348" s="23"/>
      <c r="M348" s="23"/>
      <c r="N348" s="23"/>
      <c r="O348" s="23"/>
      <c r="P348" s="23"/>
      <c r="Q348" s="23"/>
      <c r="R348" s="23"/>
      <c r="S348" s="24"/>
      <c r="T348" s="25"/>
      <c r="U348" s="14"/>
      <c r="V348" s="15"/>
      <c r="W348" s="15"/>
      <c r="X348" s="16"/>
      <c r="Y348" s="17"/>
      <c r="Z348" s="18"/>
      <c r="AA348" s="15"/>
      <c r="AB348" s="19"/>
      <c r="AC348" s="20"/>
      <c r="AD348" s="19"/>
      <c r="AE348" s="15">
        <v>0</v>
      </c>
      <c r="AF348" s="16"/>
      <c r="AG348" s="15"/>
      <c r="AH348" s="108"/>
    </row>
    <row r="349" spans="1:34" s="21" customFormat="1" ht="15" customHeight="1" x14ac:dyDescent="0.35">
      <c r="A349" s="107">
        <v>3155</v>
      </c>
      <c r="B349" s="22" t="s">
        <v>269</v>
      </c>
      <c r="C349" s="132" t="s">
        <v>267</v>
      </c>
      <c r="D349" s="125">
        <v>1700</v>
      </c>
      <c r="E349" s="23">
        <v>800</v>
      </c>
      <c r="F349" s="23">
        <v>50</v>
      </c>
      <c r="G349" s="23">
        <v>80</v>
      </c>
      <c r="H349" s="23"/>
      <c r="I349" s="23"/>
      <c r="J349" s="23">
        <v>60</v>
      </c>
      <c r="K349" s="23">
        <v>45</v>
      </c>
      <c r="L349" s="23"/>
      <c r="M349" s="23"/>
      <c r="N349" s="23"/>
      <c r="O349" s="23"/>
      <c r="P349" s="23"/>
      <c r="Q349" s="23"/>
      <c r="R349" s="23"/>
      <c r="S349" s="24"/>
      <c r="T349" s="25"/>
      <c r="U349" s="14"/>
      <c r="V349" s="15"/>
      <c r="W349" s="15"/>
      <c r="X349" s="16"/>
      <c r="Y349" s="17"/>
      <c r="Z349" s="18"/>
      <c r="AA349" s="15"/>
      <c r="AB349" s="19"/>
      <c r="AC349" s="20"/>
      <c r="AD349" s="19"/>
      <c r="AE349" s="15">
        <v>2</v>
      </c>
      <c r="AF349" s="16"/>
      <c r="AG349" s="15"/>
      <c r="AH349" s="108"/>
    </row>
    <row r="350" spans="1:34" s="21" customFormat="1" ht="15" customHeight="1" x14ac:dyDescent="0.35">
      <c r="A350" s="107">
        <v>3156</v>
      </c>
      <c r="B350" s="22" t="s">
        <v>270</v>
      </c>
      <c r="C350" s="132" t="s">
        <v>267</v>
      </c>
      <c r="D350" s="125">
        <v>50</v>
      </c>
      <c r="E350" s="23">
        <v>250</v>
      </c>
      <c r="F350" s="23"/>
      <c r="G350" s="23">
        <v>4</v>
      </c>
      <c r="H350" s="23"/>
      <c r="I350" s="23"/>
      <c r="J350" s="23">
        <v>0</v>
      </c>
      <c r="K350" s="23"/>
      <c r="L350" s="23"/>
      <c r="M350" s="23"/>
      <c r="N350" s="23"/>
      <c r="O350" s="23"/>
      <c r="P350" s="23"/>
      <c r="Q350" s="23"/>
      <c r="R350" s="23"/>
      <c r="S350" s="24"/>
      <c r="T350" s="25"/>
      <c r="U350" s="14"/>
      <c r="V350" s="15"/>
      <c r="W350" s="15"/>
      <c r="X350" s="16"/>
      <c r="Y350" s="17"/>
      <c r="Z350" s="18"/>
      <c r="AA350" s="15"/>
      <c r="AB350" s="19"/>
      <c r="AC350" s="20"/>
      <c r="AD350" s="19"/>
      <c r="AE350" s="15"/>
      <c r="AF350" s="16"/>
      <c r="AG350" s="15"/>
      <c r="AH350" s="108"/>
    </row>
    <row r="351" spans="1:34" s="21" customFormat="1" ht="15" customHeight="1" x14ac:dyDescent="0.35">
      <c r="A351" s="107">
        <v>3157</v>
      </c>
      <c r="B351" s="22" t="s">
        <v>271</v>
      </c>
      <c r="C351" s="132" t="s">
        <v>267</v>
      </c>
      <c r="D351" s="125">
        <v>900</v>
      </c>
      <c r="E351" s="23">
        <v>100</v>
      </c>
      <c r="F351" s="23"/>
      <c r="G351" s="23">
        <v>54</v>
      </c>
      <c r="H351" s="23"/>
      <c r="I351" s="23"/>
      <c r="J351" s="23">
        <v>1</v>
      </c>
      <c r="K351" s="23">
        <v>6</v>
      </c>
      <c r="L351" s="23"/>
      <c r="M351" s="23"/>
      <c r="N351" s="23"/>
      <c r="O351" s="23"/>
      <c r="P351" s="23"/>
      <c r="Q351" s="23"/>
      <c r="R351" s="23"/>
      <c r="S351" s="24"/>
      <c r="T351" s="25"/>
      <c r="U351" s="14"/>
      <c r="V351" s="15"/>
      <c r="W351" s="15"/>
      <c r="X351" s="16"/>
      <c r="Y351" s="17"/>
      <c r="Z351" s="18"/>
      <c r="AA351" s="15"/>
      <c r="AB351" s="19"/>
      <c r="AC351" s="20"/>
      <c r="AD351" s="19"/>
      <c r="AE351" s="15"/>
      <c r="AF351" s="16"/>
      <c r="AG351" s="15"/>
      <c r="AH351" s="108"/>
    </row>
    <row r="352" spans="1:34" s="21" customFormat="1" ht="15" customHeight="1" x14ac:dyDescent="0.35">
      <c r="A352" s="111">
        <v>3253</v>
      </c>
      <c r="B352" s="22" t="s">
        <v>365</v>
      </c>
      <c r="C352" s="132" t="s">
        <v>267</v>
      </c>
      <c r="D352" s="125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4"/>
      <c r="T352" s="25"/>
      <c r="U352" s="14"/>
      <c r="V352" s="15"/>
      <c r="W352" s="15"/>
      <c r="X352" s="16"/>
      <c r="Y352" s="17"/>
      <c r="Z352" s="18"/>
      <c r="AA352" s="15"/>
      <c r="AB352" s="19"/>
      <c r="AC352" s="20"/>
      <c r="AD352" s="19"/>
      <c r="AE352" s="15">
        <v>4</v>
      </c>
      <c r="AF352" s="16"/>
      <c r="AG352" s="15"/>
      <c r="AH352" s="108"/>
    </row>
    <row r="353" spans="1:34" s="21" customFormat="1" ht="15" customHeight="1" x14ac:dyDescent="0.35">
      <c r="A353" s="107"/>
      <c r="B353" s="22" t="s">
        <v>339</v>
      </c>
      <c r="C353" s="132" t="s">
        <v>340</v>
      </c>
      <c r="D353" s="125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4"/>
      <c r="T353" s="25"/>
      <c r="U353" s="14"/>
      <c r="V353" s="15"/>
      <c r="W353" s="15">
        <v>110</v>
      </c>
      <c r="X353" s="16"/>
      <c r="Y353" s="33">
        <v>8</v>
      </c>
      <c r="Z353" s="34"/>
      <c r="AA353" s="15">
        <v>0</v>
      </c>
      <c r="AB353" s="19"/>
      <c r="AC353" s="20">
        <v>2</v>
      </c>
      <c r="AD353" s="19"/>
      <c r="AE353" s="15">
        <v>0</v>
      </c>
      <c r="AF353" s="16"/>
      <c r="AG353" s="15">
        <v>0</v>
      </c>
      <c r="AH353" s="108">
        <v>40</v>
      </c>
    </row>
    <row r="354" spans="1:34" s="21" customFormat="1" ht="15" customHeight="1" x14ac:dyDescent="0.35">
      <c r="A354" s="107"/>
      <c r="B354" s="22" t="s">
        <v>272</v>
      </c>
      <c r="C354" s="132" t="s">
        <v>273</v>
      </c>
      <c r="D354" s="125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>
        <v>12</v>
      </c>
      <c r="R354" s="23">
        <v>1</v>
      </c>
      <c r="S354" s="24"/>
      <c r="T354" s="25">
        <v>0</v>
      </c>
      <c r="U354" s="14">
        <v>1</v>
      </c>
      <c r="V354" s="15"/>
      <c r="W354" s="15"/>
      <c r="X354" s="16"/>
      <c r="Y354" s="33">
        <v>0</v>
      </c>
      <c r="Z354" s="34"/>
      <c r="AA354" s="15"/>
      <c r="AB354" s="19"/>
      <c r="AC354" s="20"/>
      <c r="AD354" s="19"/>
      <c r="AE354" s="15"/>
      <c r="AF354" s="16"/>
      <c r="AG354" s="15"/>
      <c r="AH354" s="108"/>
    </row>
    <row r="355" spans="1:34" s="21" customFormat="1" ht="15" customHeight="1" x14ac:dyDescent="0.35">
      <c r="A355" s="107"/>
      <c r="B355" s="35" t="s">
        <v>278</v>
      </c>
      <c r="C355" s="132" t="s">
        <v>279</v>
      </c>
      <c r="D355" s="125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>
        <v>5</v>
      </c>
      <c r="R355" s="23">
        <v>12</v>
      </c>
      <c r="S355" s="23"/>
      <c r="T355" s="25">
        <v>2</v>
      </c>
      <c r="U355" s="14"/>
      <c r="V355" s="15"/>
      <c r="W355" s="15"/>
      <c r="X355" s="16"/>
      <c r="Y355" s="33">
        <v>0</v>
      </c>
      <c r="Z355" s="34"/>
      <c r="AA355" s="15"/>
      <c r="AB355" s="19"/>
      <c r="AC355" s="20"/>
      <c r="AD355" s="19"/>
      <c r="AE355" s="15">
        <v>0</v>
      </c>
      <c r="AF355" s="16">
        <v>0</v>
      </c>
      <c r="AG355" s="15">
        <v>0</v>
      </c>
      <c r="AH355" s="108"/>
    </row>
    <row r="356" spans="1:34" s="21" customFormat="1" ht="15" customHeight="1" x14ac:dyDescent="0.35">
      <c r="A356" s="112"/>
      <c r="B356" s="36" t="s">
        <v>274</v>
      </c>
      <c r="C356" s="133" t="s">
        <v>273</v>
      </c>
      <c r="D356" s="126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>
        <v>17</v>
      </c>
      <c r="R356" s="37">
        <v>42</v>
      </c>
      <c r="S356" s="38"/>
      <c r="T356" s="39">
        <v>12</v>
      </c>
      <c r="U356" s="40">
        <v>2</v>
      </c>
      <c r="V356" s="41">
        <v>10</v>
      </c>
      <c r="W356" s="41">
        <v>6</v>
      </c>
      <c r="X356" s="42"/>
      <c r="Y356" s="43">
        <v>2</v>
      </c>
      <c r="Z356" s="44"/>
      <c r="AA356" s="41">
        <v>3</v>
      </c>
      <c r="AB356" s="45"/>
      <c r="AC356" s="46">
        <v>2</v>
      </c>
      <c r="AD356" s="45"/>
      <c r="AE356" s="41">
        <v>8</v>
      </c>
      <c r="AF356" s="42">
        <v>0</v>
      </c>
      <c r="AG356" s="41">
        <v>13</v>
      </c>
      <c r="AH356" s="113">
        <v>13</v>
      </c>
    </row>
    <row r="357" spans="1:34" s="21" customFormat="1" ht="15" customHeight="1" x14ac:dyDescent="0.35">
      <c r="A357" s="114"/>
      <c r="B357" s="47" t="s">
        <v>275</v>
      </c>
      <c r="C357" s="134" t="s">
        <v>273</v>
      </c>
      <c r="D357" s="127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>
        <v>2</v>
      </c>
      <c r="R357" s="48">
        <v>26</v>
      </c>
      <c r="S357" s="48"/>
      <c r="T357" s="14">
        <v>0</v>
      </c>
      <c r="U357" s="14">
        <v>0</v>
      </c>
      <c r="V357" s="15">
        <v>0</v>
      </c>
      <c r="W357" s="15">
        <v>0</v>
      </c>
      <c r="X357" s="16"/>
      <c r="Y357" s="49">
        <v>0</v>
      </c>
      <c r="Z357" s="50"/>
      <c r="AA357" s="15">
        <v>0</v>
      </c>
      <c r="AB357" s="16"/>
      <c r="AC357" s="15">
        <v>0</v>
      </c>
      <c r="AD357" s="16"/>
      <c r="AE357" s="15">
        <v>0</v>
      </c>
      <c r="AF357" s="16">
        <v>0</v>
      </c>
      <c r="AG357" s="15">
        <v>0</v>
      </c>
      <c r="AH357" s="108">
        <v>0</v>
      </c>
    </row>
    <row r="358" spans="1:34" s="21" customFormat="1" ht="15" customHeight="1" x14ac:dyDescent="0.35">
      <c r="A358" s="114"/>
      <c r="B358" s="47" t="s">
        <v>276</v>
      </c>
      <c r="C358" s="134" t="s">
        <v>273</v>
      </c>
      <c r="D358" s="127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>
        <v>6</v>
      </c>
      <c r="R358" s="48">
        <v>18</v>
      </c>
      <c r="S358" s="48"/>
      <c r="T358" s="14">
        <v>1</v>
      </c>
      <c r="U358" s="14">
        <v>0</v>
      </c>
      <c r="V358" s="15">
        <v>1</v>
      </c>
      <c r="W358" s="15">
        <v>0</v>
      </c>
      <c r="X358" s="16"/>
      <c r="Y358" s="49">
        <v>0</v>
      </c>
      <c r="Z358" s="50"/>
      <c r="AA358" s="15">
        <v>0</v>
      </c>
      <c r="AB358" s="16"/>
      <c r="AC358" s="15">
        <v>0</v>
      </c>
      <c r="AD358" s="16"/>
      <c r="AE358" s="15">
        <v>0</v>
      </c>
      <c r="AF358" s="16">
        <v>0</v>
      </c>
      <c r="AG358" s="15">
        <v>0</v>
      </c>
      <c r="AH358" s="108">
        <v>0</v>
      </c>
    </row>
    <row r="359" spans="1:34" s="21" customFormat="1" ht="15" customHeight="1" x14ac:dyDescent="0.35">
      <c r="A359" s="114"/>
      <c r="B359" s="47" t="s">
        <v>337</v>
      </c>
      <c r="C359" s="134" t="s">
        <v>338</v>
      </c>
      <c r="D359" s="127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14"/>
      <c r="U359" s="14"/>
      <c r="V359" s="15"/>
      <c r="W359" s="15">
        <v>60</v>
      </c>
      <c r="X359" s="16"/>
      <c r="Y359" s="49">
        <v>6</v>
      </c>
      <c r="Z359" s="50"/>
      <c r="AA359" s="15">
        <v>0</v>
      </c>
      <c r="AB359" s="16"/>
      <c r="AC359" s="15">
        <v>2</v>
      </c>
      <c r="AD359" s="16"/>
      <c r="AE359" s="15">
        <v>3</v>
      </c>
      <c r="AF359" s="16">
        <v>0</v>
      </c>
      <c r="AG359" s="15">
        <v>106</v>
      </c>
      <c r="AH359" s="108">
        <v>30</v>
      </c>
    </row>
    <row r="360" spans="1:34" s="21" customFormat="1" ht="15" customHeight="1" x14ac:dyDescent="0.35">
      <c r="A360" s="114"/>
      <c r="B360" s="47" t="s">
        <v>285</v>
      </c>
      <c r="C360" s="134" t="s">
        <v>284</v>
      </c>
      <c r="D360" s="127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14"/>
      <c r="U360" s="14">
        <v>8</v>
      </c>
      <c r="V360" s="15">
        <v>0</v>
      </c>
      <c r="W360" s="15"/>
      <c r="X360" s="16"/>
      <c r="Y360" s="49">
        <v>0</v>
      </c>
      <c r="Z360" s="50"/>
      <c r="AA360" s="15">
        <v>0</v>
      </c>
      <c r="AB360" s="16"/>
      <c r="AC360" s="15"/>
      <c r="AD360" s="16"/>
      <c r="AE360" s="15">
        <v>0</v>
      </c>
      <c r="AF360" s="16">
        <v>0</v>
      </c>
      <c r="AG360" s="15"/>
      <c r="AH360" s="108"/>
    </row>
    <row r="361" spans="1:34" s="21" customFormat="1" ht="15" customHeight="1" x14ac:dyDescent="0.35">
      <c r="A361" s="114"/>
      <c r="B361" s="47" t="s">
        <v>277</v>
      </c>
      <c r="C361" s="134" t="s">
        <v>273</v>
      </c>
      <c r="D361" s="127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>
        <v>10</v>
      </c>
      <c r="R361" s="48">
        <v>15</v>
      </c>
      <c r="S361" s="48"/>
      <c r="T361" s="14">
        <v>6</v>
      </c>
      <c r="U361" s="14">
        <v>3</v>
      </c>
      <c r="V361" s="15"/>
      <c r="W361" s="15">
        <v>1</v>
      </c>
      <c r="X361" s="16"/>
      <c r="Y361" s="49">
        <v>0</v>
      </c>
      <c r="Z361" s="50"/>
      <c r="AA361" s="15">
        <v>0</v>
      </c>
      <c r="AB361" s="16"/>
      <c r="AC361" s="15"/>
      <c r="AD361" s="16"/>
      <c r="AE361" s="15">
        <v>0</v>
      </c>
      <c r="AF361" s="16">
        <v>0</v>
      </c>
      <c r="AG361" s="15">
        <v>0</v>
      </c>
      <c r="AH361" s="108"/>
    </row>
    <row r="362" spans="1:34" s="21" customFormat="1" ht="15" customHeight="1" x14ac:dyDescent="0.35">
      <c r="A362" s="114">
        <v>2846</v>
      </c>
      <c r="B362" s="47" t="s">
        <v>350</v>
      </c>
      <c r="C362" s="134" t="s">
        <v>353</v>
      </c>
      <c r="D362" s="127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14"/>
      <c r="U362" s="14"/>
      <c r="V362" s="15"/>
      <c r="W362" s="15"/>
      <c r="X362" s="16"/>
      <c r="Y362" s="49">
        <v>137</v>
      </c>
      <c r="Z362" s="50">
        <v>0</v>
      </c>
      <c r="AA362" s="15">
        <v>20</v>
      </c>
      <c r="AB362" s="16">
        <v>0</v>
      </c>
      <c r="AC362" s="15">
        <v>19</v>
      </c>
      <c r="AD362" s="16"/>
      <c r="AE362" s="15">
        <v>3</v>
      </c>
      <c r="AF362" s="16"/>
      <c r="AG362" s="15">
        <v>620</v>
      </c>
      <c r="AH362" s="108"/>
    </row>
    <row r="363" spans="1:34" s="21" customFormat="1" ht="15" customHeight="1" x14ac:dyDescent="0.35">
      <c r="A363" s="114">
        <v>2847</v>
      </c>
      <c r="B363" s="47" t="s">
        <v>352</v>
      </c>
      <c r="C363" s="134" t="s">
        <v>353</v>
      </c>
      <c r="D363" s="127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14"/>
      <c r="U363" s="14"/>
      <c r="V363" s="15"/>
      <c r="W363" s="15"/>
      <c r="X363" s="16"/>
      <c r="Y363" s="49">
        <v>3</v>
      </c>
      <c r="Z363" s="50">
        <v>0</v>
      </c>
      <c r="AA363" s="15"/>
      <c r="AB363" s="16"/>
      <c r="AC363" s="15"/>
      <c r="AD363" s="16"/>
      <c r="AE363" s="15">
        <v>26</v>
      </c>
      <c r="AF363" s="16"/>
      <c r="AG363" s="15">
        <v>236</v>
      </c>
      <c r="AH363" s="108"/>
    </row>
    <row r="364" spans="1:34" s="21" customFormat="1" ht="15" customHeight="1" thickBot="1" x14ac:dyDescent="0.4">
      <c r="A364" s="138">
        <v>2848</v>
      </c>
      <c r="B364" s="139" t="s">
        <v>351</v>
      </c>
      <c r="C364" s="140" t="s">
        <v>353</v>
      </c>
      <c r="D364" s="141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40"/>
      <c r="U364" s="40"/>
      <c r="V364" s="41"/>
      <c r="W364" s="41"/>
      <c r="X364" s="42"/>
      <c r="Y364" s="143">
        <v>5</v>
      </c>
      <c r="Z364" s="144"/>
      <c r="AA364" s="41">
        <v>2</v>
      </c>
      <c r="AB364" s="42"/>
      <c r="AC364" s="41"/>
      <c r="AD364" s="42"/>
      <c r="AE364" s="41">
        <v>4</v>
      </c>
      <c r="AF364" s="42"/>
      <c r="AG364" s="41">
        <v>9</v>
      </c>
      <c r="AH364" s="113"/>
    </row>
    <row r="365" spans="1:34" ht="15" customHeight="1" x14ac:dyDescent="0.35">
      <c r="A365" s="145"/>
      <c r="B365" s="146"/>
      <c r="C365" s="147" t="s">
        <v>7</v>
      </c>
      <c r="D365" s="148">
        <f t="shared" ref="D365:AH365" si="0">SUM(D2:D364)</f>
        <v>1235490</v>
      </c>
      <c r="E365" s="149">
        <f t="shared" si="0"/>
        <v>564349</v>
      </c>
      <c r="F365" s="149">
        <f t="shared" si="0"/>
        <v>267574</v>
      </c>
      <c r="G365" s="149">
        <f t="shared" si="0"/>
        <v>390057</v>
      </c>
      <c r="H365" s="149">
        <f t="shared" si="0"/>
        <v>209570</v>
      </c>
      <c r="I365" s="149">
        <f t="shared" si="0"/>
        <v>99353</v>
      </c>
      <c r="J365" s="149">
        <f t="shared" si="0"/>
        <v>254378</v>
      </c>
      <c r="K365" s="149">
        <f t="shared" si="0"/>
        <v>205085</v>
      </c>
      <c r="L365" s="149">
        <f t="shared" si="0"/>
        <v>218679</v>
      </c>
      <c r="M365" s="149">
        <f t="shared" si="0"/>
        <v>221058</v>
      </c>
      <c r="N365" s="149">
        <f t="shared" si="0"/>
        <v>86437</v>
      </c>
      <c r="O365" s="149">
        <f t="shared" si="0"/>
        <v>131889</v>
      </c>
      <c r="P365" s="149">
        <f t="shared" si="0"/>
        <v>58468</v>
      </c>
      <c r="Q365" s="149">
        <f t="shared" si="0"/>
        <v>143204</v>
      </c>
      <c r="R365" s="149">
        <f t="shared" si="0"/>
        <v>222525</v>
      </c>
      <c r="S365" s="149">
        <f t="shared" si="0"/>
        <v>144812</v>
      </c>
      <c r="T365" s="149">
        <f t="shared" si="0"/>
        <v>211275</v>
      </c>
      <c r="U365" s="149">
        <f t="shared" si="0"/>
        <v>234731</v>
      </c>
      <c r="V365" s="149">
        <f t="shared" si="0"/>
        <v>292888</v>
      </c>
      <c r="W365" s="149">
        <f t="shared" si="0"/>
        <v>298464</v>
      </c>
      <c r="X365" s="150">
        <f t="shared" si="0"/>
        <v>98950</v>
      </c>
      <c r="Y365" s="149">
        <f t="shared" si="0"/>
        <v>192624</v>
      </c>
      <c r="Z365" s="150">
        <f t="shared" si="0"/>
        <v>74728</v>
      </c>
      <c r="AA365" s="149">
        <f t="shared" si="0"/>
        <v>27721</v>
      </c>
      <c r="AB365" s="150">
        <f t="shared" si="0"/>
        <v>16554</v>
      </c>
      <c r="AC365" s="149">
        <f t="shared" si="0"/>
        <v>29436</v>
      </c>
      <c r="AD365" s="150">
        <f t="shared" si="0"/>
        <v>11971</v>
      </c>
      <c r="AE365" s="149">
        <f t="shared" si="0"/>
        <v>1899</v>
      </c>
      <c r="AF365" s="150">
        <f t="shared" si="0"/>
        <v>1069</v>
      </c>
      <c r="AG365" s="149">
        <f t="shared" si="0"/>
        <v>247246</v>
      </c>
      <c r="AH365" s="151">
        <f t="shared" si="0"/>
        <v>151168</v>
      </c>
    </row>
    <row r="366" spans="1:34" ht="15" customHeight="1" x14ac:dyDescent="0.35">
      <c r="A366" s="115"/>
      <c r="B366" s="52"/>
      <c r="C366" s="135" t="s">
        <v>367</v>
      </c>
      <c r="D366" s="128">
        <f t="shared" ref="D366:AH366" si="1">COUNT(D2:D364)</f>
        <v>101</v>
      </c>
      <c r="E366" s="54">
        <f t="shared" si="1"/>
        <v>111</v>
      </c>
      <c r="F366" s="54">
        <f t="shared" si="1"/>
        <v>118</v>
      </c>
      <c r="G366" s="54">
        <f t="shared" si="1"/>
        <v>139</v>
      </c>
      <c r="H366" s="53">
        <f t="shared" si="1"/>
        <v>126</v>
      </c>
      <c r="I366" s="54">
        <f t="shared" si="1"/>
        <v>94</v>
      </c>
      <c r="J366" s="53">
        <f t="shared" si="1"/>
        <v>123</v>
      </c>
      <c r="K366" s="53">
        <f t="shared" si="1"/>
        <v>83</v>
      </c>
      <c r="L366" s="54">
        <f t="shared" si="1"/>
        <v>91</v>
      </c>
      <c r="M366" s="54">
        <f t="shared" si="1"/>
        <v>87</v>
      </c>
      <c r="N366" s="54">
        <f t="shared" si="1"/>
        <v>92</v>
      </c>
      <c r="O366" s="54">
        <f t="shared" si="1"/>
        <v>116</v>
      </c>
      <c r="P366" s="54">
        <f t="shared" si="1"/>
        <v>76</v>
      </c>
      <c r="Q366" s="53">
        <f t="shared" si="1"/>
        <v>114</v>
      </c>
      <c r="R366" s="53">
        <f t="shared" si="1"/>
        <v>129</v>
      </c>
      <c r="S366" s="55">
        <f t="shared" si="1"/>
        <v>136</v>
      </c>
      <c r="T366" s="56">
        <f t="shared" si="1"/>
        <v>163</v>
      </c>
      <c r="U366" s="57">
        <f t="shared" si="1"/>
        <v>185</v>
      </c>
      <c r="V366" s="58">
        <f t="shared" si="1"/>
        <v>187</v>
      </c>
      <c r="W366" s="58">
        <f t="shared" si="1"/>
        <v>253</v>
      </c>
      <c r="X366" s="59">
        <f t="shared" si="1"/>
        <v>46</v>
      </c>
      <c r="Y366" s="60">
        <f t="shared" si="1"/>
        <v>263</v>
      </c>
      <c r="Z366" s="61">
        <f t="shared" si="1"/>
        <v>115</v>
      </c>
      <c r="AA366" s="62">
        <f t="shared" si="1"/>
        <v>213</v>
      </c>
      <c r="AB366" s="63">
        <f t="shared" si="1"/>
        <v>144</v>
      </c>
      <c r="AC366" s="62">
        <f t="shared" si="1"/>
        <v>242</v>
      </c>
      <c r="AD366" s="63">
        <f t="shared" si="1"/>
        <v>119</v>
      </c>
      <c r="AE366" s="62">
        <f t="shared" si="1"/>
        <v>249</v>
      </c>
      <c r="AF366" s="63">
        <f t="shared" si="1"/>
        <v>167</v>
      </c>
      <c r="AG366" s="62">
        <f t="shared" si="1"/>
        <v>284</v>
      </c>
      <c r="AH366" s="116">
        <f t="shared" si="1"/>
        <v>209</v>
      </c>
    </row>
    <row r="367" spans="1:34" ht="15" customHeight="1" x14ac:dyDescent="0.35">
      <c r="A367" s="117"/>
      <c r="B367" s="64"/>
      <c r="C367" s="136" t="s">
        <v>401</v>
      </c>
      <c r="D367" s="129">
        <f t="shared" ref="D367:AH367" si="2">AVERAGE(D2:D364)</f>
        <v>12232.574257425742</v>
      </c>
      <c r="E367" s="66">
        <f t="shared" si="2"/>
        <v>5084.2252252252256</v>
      </c>
      <c r="F367" s="67">
        <f t="shared" si="2"/>
        <v>2267.5762711864409</v>
      </c>
      <c r="G367" s="67">
        <f t="shared" si="2"/>
        <v>2806.1654676258991</v>
      </c>
      <c r="H367" s="65">
        <f t="shared" si="2"/>
        <v>1663.2539682539682</v>
      </c>
      <c r="I367" s="67">
        <f t="shared" si="2"/>
        <v>1056.9468085106382</v>
      </c>
      <c r="J367" s="65">
        <f t="shared" si="2"/>
        <v>2068.1138211382113</v>
      </c>
      <c r="K367" s="65">
        <f t="shared" si="2"/>
        <v>2470.9036144578313</v>
      </c>
      <c r="L367" s="67">
        <f t="shared" si="2"/>
        <v>2403.065934065934</v>
      </c>
      <c r="M367" s="67">
        <f t="shared" si="2"/>
        <v>2540.8965517241381</v>
      </c>
      <c r="N367" s="67">
        <f t="shared" si="2"/>
        <v>939.53260869565213</v>
      </c>
      <c r="O367" s="67">
        <f t="shared" si="2"/>
        <v>1136.9741379310344</v>
      </c>
      <c r="P367" s="67">
        <f t="shared" si="2"/>
        <v>769.31578947368416</v>
      </c>
      <c r="Q367" s="65">
        <f t="shared" si="2"/>
        <v>1256.1754385964912</v>
      </c>
      <c r="R367" s="65">
        <f t="shared" si="2"/>
        <v>1725</v>
      </c>
      <c r="S367" s="68">
        <f t="shared" si="2"/>
        <v>1064.7941176470588</v>
      </c>
      <c r="T367" s="69">
        <f t="shared" si="2"/>
        <v>1296.1656441717791</v>
      </c>
      <c r="U367" s="70">
        <f t="shared" si="2"/>
        <v>1268.8162162162162</v>
      </c>
      <c r="V367" s="71">
        <f t="shared" si="2"/>
        <v>1566.2459893048128</v>
      </c>
      <c r="W367" s="71">
        <f t="shared" si="2"/>
        <v>1179.699604743083</v>
      </c>
      <c r="X367" s="72">
        <f t="shared" si="2"/>
        <v>2151.086956521739</v>
      </c>
      <c r="Y367" s="73">
        <f t="shared" si="2"/>
        <v>732.41064638783268</v>
      </c>
      <c r="Z367" s="74">
        <f t="shared" si="2"/>
        <v>649.80869565217392</v>
      </c>
      <c r="AA367" s="75">
        <f t="shared" si="2"/>
        <v>130.14553990610329</v>
      </c>
      <c r="AB367" s="76">
        <f t="shared" si="2"/>
        <v>114.95833333333333</v>
      </c>
      <c r="AC367" s="75">
        <f t="shared" si="2"/>
        <v>121.63636363636364</v>
      </c>
      <c r="AD367" s="76">
        <f t="shared" si="2"/>
        <v>100.59663865546219</v>
      </c>
      <c r="AE367" s="75">
        <f t="shared" si="2"/>
        <v>7.6265060240963853</v>
      </c>
      <c r="AF367" s="76">
        <f t="shared" si="2"/>
        <v>6.4011976047904193</v>
      </c>
      <c r="AG367" s="75">
        <f t="shared" si="2"/>
        <v>870.58450704225356</v>
      </c>
      <c r="AH367" s="118">
        <f t="shared" si="2"/>
        <v>723.29186602870811</v>
      </c>
    </row>
    <row r="368" spans="1:34" ht="15" customHeight="1" thickBot="1" x14ac:dyDescent="0.4">
      <c r="A368" s="119"/>
      <c r="B368" s="87"/>
      <c r="C368" s="137" t="s">
        <v>400</v>
      </c>
      <c r="D368" s="130">
        <f t="shared" ref="D368:AH368" si="3">(STDEV(D2:D364))/(SQRT(COUNT(D2:D364)))</f>
        <v>2178.6756134820744</v>
      </c>
      <c r="E368" s="120">
        <f t="shared" si="3"/>
        <v>1369.7608216575111</v>
      </c>
      <c r="F368" s="120">
        <f t="shared" si="3"/>
        <v>619.96145004138407</v>
      </c>
      <c r="G368" s="120">
        <f t="shared" si="3"/>
        <v>610.32755550829677</v>
      </c>
      <c r="H368" s="120">
        <f t="shared" si="3"/>
        <v>438.27780215857774</v>
      </c>
      <c r="I368" s="120">
        <f t="shared" si="3"/>
        <v>359.99891467814149</v>
      </c>
      <c r="J368" s="120">
        <f t="shared" si="3"/>
        <v>468.56465092264756</v>
      </c>
      <c r="K368" s="120">
        <f t="shared" si="3"/>
        <v>587.07221152933437</v>
      </c>
      <c r="L368" s="120">
        <f t="shared" si="3"/>
        <v>712.93512331879595</v>
      </c>
      <c r="M368" s="120">
        <f t="shared" si="3"/>
        <v>530.29265573921498</v>
      </c>
      <c r="N368" s="120">
        <f t="shared" si="3"/>
        <v>265.1988253622248</v>
      </c>
      <c r="O368" s="120">
        <f t="shared" si="3"/>
        <v>294.02978677580495</v>
      </c>
      <c r="P368" s="120">
        <f t="shared" si="3"/>
        <v>260.38497693649634</v>
      </c>
      <c r="Q368" s="120">
        <f t="shared" si="3"/>
        <v>342.78545102105096</v>
      </c>
      <c r="R368" s="120">
        <f t="shared" si="3"/>
        <v>333.05914928650378</v>
      </c>
      <c r="S368" s="120">
        <f t="shared" si="3"/>
        <v>295.47140617099893</v>
      </c>
      <c r="T368" s="120">
        <f t="shared" si="3"/>
        <v>296.44148313726856</v>
      </c>
      <c r="U368" s="120">
        <f t="shared" si="3"/>
        <v>291.04709308327637</v>
      </c>
      <c r="V368" s="120">
        <f t="shared" si="3"/>
        <v>267.08031298715542</v>
      </c>
      <c r="W368" s="120">
        <f t="shared" si="3"/>
        <v>220.81655882261128</v>
      </c>
      <c r="X368" s="121">
        <f t="shared" si="3"/>
        <v>500.40871394430008</v>
      </c>
      <c r="Y368" s="120">
        <f t="shared" si="3"/>
        <v>135.59064581444139</v>
      </c>
      <c r="Z368" s="121">
        <f t="shared" si="3"/>
        <v>202.24248116869035</v>
      </c>
      <c r="AA368" s="120">
        <f t="shared" si="3"/>
        <v>24.381742380481541</v>
      </c>
      <c r="AB368" s="121">
        <f t="shared" si="3"/>
        <v>31.050102497306511</v>
      </c>
      <c r="AC368" s="120">
        <f t="shared" si="3"/>
        <v>35.855149550017785</v>
      </c>
      <c r="AD368" s="121">
        <f t="shared" si="3"/>
        <v>40.067409229230783</v>
      </c>
      <c r="AE368" s="120">
        <f t="shared" si="3"/>
        <v>2.4531240247022437</v>
      </c>
      <c r="AF368" s="121">
        <f t="shared" si="3"/>
        <v>3.3832902906763325</v>
      </c>
      <c r="AG368" s="120">
        <f t="shared" si="3"/>
        <v>175.9235714259907</v>
      </c>
      <c r="AH368" s="122">
        <f t="shared" si="3"/>
        <v>156.67182810703392</v>
      </c>
    </row>
    <row r="369" spans="2:34" ht="15" customHeight="1" thickBot="1" x14ac:dyDescent="0.4"/>
    <row r="370" spans="2:34" s="93" customFormat="1" ht="63.75" customHeight="1" x14ac:dyDescent="0.35">
      <c r="B370" s="164" t="s">
        <v>412</v>
      </c>
      <c r="C370" s="91" t="s">
        <v>414</v>
      </c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155">
        <f>COUNTIFS(W2:W364, "&lt;&gt;", X2:X364, "&lt;&gt;")</f>
        <v>46</v>
      </c>
      <c r="X370" s="161"/>
      <c r="Y370" s="155">
        <f>COUNTIFS(Y2:Y364, "&lt;&gt;", Z2:Z364, "&lt;&gt;")</f>
        <v>115</v>
      </c>
      <c r="Z370" s="161"/>
      <c r="AA370" s="155">
        <f>COUNTIFS(AA2:AA364, "&lt;&gt;", AB2:AB364, "&lt;&gt;")</f>
        <v>130</v>
      </c>
      <c r="AB370" s="161"/>
      <c r="AC370" s="155">
        <f>COUNTIFS(AC2:AC364, "&lt;&gt;", AD2:AD364, "&lt;&gt;")</f>
        <v>118</v>
      </c>
      <c r="AD370" s="161"/>
      <c r="AE370" s="155">
        <f>COUNTIFS(AE2:AE364, "&lt;&gt;", AF2:AF364, "&lt;&gt;")</f>
        <v>160</v>
      </c>
      <c r="AF370" s="161"/>
      <c r="AG370" s="155">
        <f>COUNTIFS(AG2:AG364, "&lt;&gt;", AH2:AH364, "&lt;&gt;")</f>
        <v>196</v>
      </c>
      <c r="AH370" s="156"/>
    </row>
    <row r="371" spans="2:34" s="93" customFormat="1" ht="33" customHeight="1" x14ac:dyDescent="0.35">
      <c r="B371" s="165"/>
      <c r="C371" s="94" t="s">
        <v>404</v>
      </c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157">
        <f>SUMIFS(W2:W364,X2:X364,"&lt;&gt;",W2:W364,"&lt;&gt;")</f>
        <v>171293</v>
      </c>
      <c r="X371" s="162"/>
      <c r="Y371" s="157">
        <f>SUMIFS(Y2:Y364,Z2:Z364,"&lt;&gt;",Y2:Y364,"&lt;&gt;")</f>
        <v>147299</v>
      </c>
      <c r="Z371" s="162"/>
      <c r="AA371" s="157">
        <f>SUMIFS(AA2:AA364,AB2:AB364,"&lt;&gt;",AA2:AA364,"&lt;&gt;")</f>
        <v>25441</v>
      </c>
      <c r="AB371" s="162"/>
      <c r="AC371" s="157">
        <f>SUMIFS(AC2:AC364,AD2:AD364,"&lt;&gt;",AC2:AC364,"&lt;&gt;")</f>
        <v>21944</v>
      </c>
      <c r="AD371" s="162"/>
      <c r="AE371" s="157">
        <f>SUMIFS(AE2:AE364,AF2:AF364,"&lt;&gt;",AE2:AE364,"&lt;&gt;")</f>
        <v>1603</v>
      </c>
      <c r="AF371" s="162"/>
      <c r="AG371" s="157">
        <f>SUMIFS(AG2:AG364,AH2:AH364,"&lt;&gt;",AG2:AG364,"&lt;&gt;")</f>
        <v>241426</v>
      </c>
      <c r="AH371" s="158"/>
    </row>
    <row r="372" spans="2:34" s="93" customFormat="1" ht="32.25" customHeight="1" x14ac:dyDescent="0.35">
      <c r="B372" s="165"/>
      <c r="C372" s="94" t="s">
        <v>405</v>
      </c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157">
        <f>SUMIFS(X2:X364,W2:W364, "&lt;&gt;", X2:X364,"&lt;&gt;")</f>
        <v>98950</v>
      </c>
      <c r="X372" s="162"/>
      <c r="Y372" s="157">
        <f>SUMIFS(Z2:Z364, Y2:Y364,"&lt;&gt;", Z2:Z364,"&lt;&gt;")</f>
        <v>74728</v>
      </c>
      <c r="Z372" s="162"/>
      <c r="AA372" s="157">
        <f>SUMIFS(AB2:AB364, AA2:AA364, "&lt;&gt;", AB2:AB364,"&lt;&gt;")</f>
        <v>16063</v>
      </c>
      <c r="AB372" s="162"/>
      <c r="AC372" s="157">
        <f>SUMIFS(AD2:AD364, AC2:AC364,"&lt;&gt;",AD2:AD364,"&lt;&gt;")</f>
        <v>11970</v>
      </c>
      <c r="AD372" s="162"/>
      <c r="AE372" s="157">
        <f>SUMIFS(AF2:AF364,AE2:AE364,"&lt;&gt;",AF2:AF364,"&lt;&gt;")</f>
        <v>1039</v>
      </c>
      <c r="AF372" s="162"/>
      <c r="AG372" s="157">
        <f>SUMIFS(AH2:AH364,AG2:AG364,"&lt;&gt;",AH2:AH364,"&lt;&gt;")</f>
        <v>150453</v>
      </c>
      <c r="AH372" s="158"/>
    </row>
    <row r="373" spans="2:34" s="93" customFormat="1" ht="18" customHeight="1" thickBot="1" x14ac:dyDescent="0.4">
      <c r="B373" s="166"/>
      <c r="C373" s="96" t="s">
        <v>413</v>
      </c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8"/>
      <c r="W373" s="159">
        <f>SUM(W372-W371)/W371</f>
        <v>-0.42233482979456255</v>
      </c>
      <c r="X373" s="163"/>
      <c r="Y373" s="159">
        <f>SUM(Y372-Y371)/Y371</f>
        <v>-0.49267815803230164</v>
      </c>
      <c r="Z373" s="163"/>
      <c r="AA373" s="159">
        <f>SUM(AA372-AA371)/AA371</f>
        <v>-0.36861758578672221</v>
      </c>
      <c r="AB373" s="163"/>
      <c r="AC373" s="159">
        <f>SUM(AC372-AC371)/AC371</f>
        <v>-0.45452059788552679</v>
      </c>
      <c r="AD373" s="163"/>
      <c r="AE373" s="159">
        <f>SUM(AE372-AE371)/AE371</f>
        <v>-0.35184029943855272</v>
      </c>
      <c r="AF373" s="163"/>
      <c r="AG373" s="159">
        <f>SUM(AG372-AG371)/AG371</f>
        <v>-0.37681525602047833</v>
      </c>
      <c r="AH373" s="160"/>
    </row>
  </sheetData>
  <autoFilter ref="A1:AH368" xr:uid="{1BA05771-12C7-44B0-A9A1-A8D6CD46DB95}"/>
  <mergeCells count="25">
    <mergeCell ref="B370:B373"/>
    <mergeCell ref="Y370:Z370"/>
    <mergeCell ref="Y371:Z371"/>
    <mergeCell ref="Y372:Z372"/>
    <mergeCell ref="Y373:Z373"/>
    <mergeCell ref="W370:X370"/>
    <mergeCell ref="W371:X371"/>
    <mergeCell ref="W372:X372"/>
    <mergeCell ref="W373:X373"/>
    <mergeCell ref="AC370:AD370"/>
    <mergeCell ref="AC371:AD371"/>
    <mergeCell ref="AC372:AD372"/>
    <mergeCell ref="AC373:AD373"/>
    <mergeCell ref="AA370:AB370"/>
    <mergeCell ref="AA371:AB371"/>
    <mergeCell ref="AA372:AB372"/>
    <mergeCell ref="AA373:AB373"/>
    <mergeCell ref="AG370:AH370"/>
    <mergeCell ref="AG371:AH371"/>
    <mergeCell ref="AG372:AH372"/>
    <mergeCell ref="AG373:AH373"/>
    <mergeCell ref="AE370:AF370"/>
    <mergeCell ref="AE371:AF371"/>
    <mergeCell ref="AE372:AF372"/>
    <mergeCell ref="AE373:AF373"/>
  </mergeCells>
  <pageMargins left="0.7" right="0.7" top="0.75" bottom="0.75" header="0.3" footer="0.3"/>
  <pageSetup scale="27" fitToHeight="0" orientation="landscape" r:id="rId1"/>
  <headerFooter>
    <oddHeader>&amp;C&amp;"Arial,Bold"&amp;16The Xerces Society 
Western Monarch Thanksgiving Count
1997-2021</oddHeader>
    <oddFooter>&amp;C&amp;12NOTE: Blank cells indicate no Thanksgiving count in that year.
Xerces Society Western Monarch Thanksgiving Count. 2022. Western Monarch Thanksgiving Count Data, 1997-2021. Available at www.westernmonarchcount.org.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"/>
  <sheetViews>
    <sheetView topLeftCell="B1" zoomScale="85" zoomScaleNormal="85" workbookViewId="0">
      <selection activeCell="B1" sqref="B1"/>
    </sheetView>
  </sheetViews>
  <sheetFormatPr defaultColWidth="17.26953125" defaultRowHeight="15.75" customHeight="1" x14ac:dyDescent="0.35"/>
  <cols>
    <col min="1" max="1" width="10.453125" customWidth="1"/>
    <col min="2" max="2" width="23.1796875" style="9" customWidth="1"/>
    <col min="3" max="3" width="24.08984375" customWidth="1"/>
    <col min="4" max="18" width="8.7265625" customWidth="1"/>
  </cols>
  <sheetData>
    <row r="1" spans="1:3" ht="15.75" customHeight="1" x14ac:dyDescent="0.35">
      <c r="B1" s="84" t="s">
        <v>403</v>
      </c>
    </row>
    <row r="2" spans="1:3" ht="15" customHeight="1" x14ac:dyDescent="0.35">
      <c r="A2" s="3" t="s">
        <v>6</v>
      </c>
      <c r="B2" s="4" t="s">
        <v>7</v>
      </c>
      <c r="C2" s="4" t="s">
        <v>367</v>
      </c>
    </row>
    <row r="3" spans="1:3" ht="15" customHeight="1" x14ac:dyDescent="0.35">
      <c r="A3" s="3">
        <v>1997</v>
      </c>
      <c r="B3" s="81">
        <f>'Site Counts by County'!D365</f>
        <v>1235490</v>
      </c>
      <c r="C3" s="6">
        <f>'Site Counts by County'!D366</f>
        <v>101</v>
      </c>
    </row>
    <row r="4" spans="1:3" ht="15" customHeight="1" x14ac:dyDescent="0.35">
      <c r="A4" s="3">
        <v>1998</v>
      </c>
      <c r="B4" s="81">
        <f>'Site Counts by County'!E365</f>
        <v>564349</v>
      </c>
      <c r="C4" s="7">
        <f>'Site Counts by County'!E366</f>
        <v>111</v>
      </c>
    </row>
    <row r="5" spans="1:3" ht="15" customHeight="1" x14ac:dyDescent="0.35">
      <c r="A5" s="3">
        <v>1999</v>
      </c>
      <c r="B5" s="81">
        <f>'Site Counts by County'!F365</f>
        <v>267574</v>
      </c>
      <c r="C5" s="6">
        <f>'Site Counts by County'!F366</f>
        <v>118</v>
      </c>
    </row>
    <row r="6" spans="1:3" ht="15" customHeight="1" x14ac:dyDescent="0.35">
      <c r="A6" s="3">
        <v>2000</v>
      </c>
      <c r="B6" s="81">
        <f>'Site Counts by County'!G365</f>
        <v>390057</v>
      </c>
      <c r="C6" s="6">
        <f>'Site Counts by County'!G366</f>
        <v>139</v>
      </c>
    </row>
    <row r="7" spans="1:3" ht="15" customHeight="1" x14ac:dyDescent="0.35">
      <c r="A7" s="3">
        <v>2001</v>
      </c>
      <c r="B7" s="81">
        <f>'Site Counts by County'!H365</f>
        <v>209570</v>
      </c>
      <c r="C7" s="6">
        <f>'Site Counts by County'!H366</f>
        <v>126</v>
      </c>
    </row>
    <row r="8" spans="1:3" ht="15" customHeight="1" x14ac:dyDescent="0.35">
      <c r="A8" s="3">
        <v>2002</v>
      </c>
      <c r="B8" s="81">
        <f>'Site Counts by County'!I365</f>
        <v>99353</v>
      </c>
      <c r="C8" s="6">
        <f>'Site Counts by County'!I366</f>
        <v>94</v>
      </c>
    </row>
    <row r="9" spans="1:3" ht="15" customHeight="1" x14ac:dyDescent="0.35">
      <c r="A9" s="3">
        <v>2003</v>
      </c>
      <c r="B9" s="81">
        <f>'Site Counts by County'!J365</f>
        <v>254378</v>
      </c>
      <c r="C9" s="6">
        <f>'Site Counts by County'!J366</f>
        <v>123</v>
      </c>
    </row>
    <row r="10" spans="1:3" ht="15" customHeight="1" x14ac:dyDescent="0.35">
      <c r="A10" s="3">
        <v>2004</v>
      </c>
      <c r="B10" s="81">
        <f>'Site Counts by County'!K365</f>
        <v>205085</v>
      </c>
      <c r="C10" s="6">
        <f>'Site Counts by County'!K366</f>
        <v>83</v>
      </c>
    </row>
    <row r="11" spans="1:3" ht="15" customHeight="1" x14ac:dyDescent="0.35">
      <c r="A11" s="3">
        <v>2005</v>
      </c>
      <c r="B11" s="81">
        <f>'Site Counts by County'!L365</f>
        <v>218679</v>
      </c>
      <c r="C11" s="6">
        <f>'Site Counts by County'!L366</f>
        <v>91</v>
      </c>
    </row>
    <row r="12" spans="1:3" ht="15" customHeight="1" x14ac:dyDescent="0.35">
      <c r="A12" s="3">
        <v>2006</v>
      </c>
      <c r="B12" s="81">
        <f>'Site Counts by County'!M365</f>
        <v>221058</v>
      </c>
      <c r="C12" s="6">
        <f>'Site Counts by County'!M366</f>
        <v>87</v>
      </c>
    </row>
    <row r="13" spans="1:3" ht="15" customHeight="1" x14ac:dyDescent="0.35">
      <c r="A13" s="3">
        <v>2007</v>
      </c>
      <c r="B13" s="81">
        <f>'Site Counts by County'!N365</f>
        <v>86437</v>
      </c>
      <c r="C13" s="6">
        <f>'Site Counts by County'!N366</f>
        <v>92</v>
      </c>
    </row>
    <row r="14" spans="1:3" ht="15" customHeight="1" x14ac:dyDescent="0.35">
      <c r="A14" s="3">
        <v>2008</v>
      </c>
      <c r="B14" s="81">
        <f>'Site Counts by County'!O365</f>
        <v>131889</v>
      </c>
      <c r="C14" s="6">
        <f>'Site Counts by County'!O366</f>
        <v>116</v>
      </c>
    </row>
    <row r="15" spans="1:3" ht="15" customHeight="1" x14ac:dyDescent="0.35">
      <c r="A15" s="3">
        <v>2009</v>
      </c>
      <c r="B15" s="81">
        <f>'Site Counts by County'!P365</f>
        <v>58468</v>
      </c>
      <c r="C15" s="6">
        <f>'Site Counts by County'!P366</f>
        <v>76</v>
      </c>
    </row>
    <row r="16" spans="1:3" ht="15" customHeight="1" x14ac:dyDescent="0.35">
      <c r="A16" s="3">
        <v>2010</v>
      </c>
      <c r="B16" s="81">
        <f>'Site Counts by County'!Q365</f>
        <v>143204</v>
      </c>
      <c r="C16" s="6">
        <f>'Site Counts by County'!Q366</f>
        <v>114</v>
      </c>
    </row>
    <row r="17" spans="1:3" ht="15" customHeight="1" x14ac:dyDescent="0.35">
      <c r="A17" s="3">
        <v>2011</v>
      </c>
      <c r="B17" s="81">
        <f>'Site Counts by County'!R365</f>
        <v>222525</v>
      </c>
      <c r="C17" s="6">
        <f>'Site Counts by County'!R366</f>
        <v>129</v>
      </c>
    </row>
    <row r="18" spans="1:3" ht="15" customHeight="1" x14ac:dyDescent="0.35">
      <c r="A18" s="3">
        <v>2012</v>
      </c>
      <c r="B18" s="81">
        <f>'Site Counts by County'!S365</f>
        <v>144812</v>
      </c>
      <c r="C18" s="6">
        <f>'Site Counts by County'!S366</f>
        <v>136</v>
      </c>
    </row>
    <row r="19" spans="1:3" ht="15" customHeight="1" x14ac:dyDescent="0.35">
      <c r="A19" s="5">
        <v>2013</v>
      </c>
      <c r="B19" s="81">
        <f>'Site Counts by County'!T365</f>
        <v>211275</v>
      </c>
      <c r="C19" s="8">
        <f>'Site Counts by County'!T366</f>
        <v>163</v>
      </c>
    </row>
    <row r="20" spans="1:3" ht="15" customHeight="1" x14ac:dyDescent="0.35">
      <c r="A20" s="5">
        <v>2014</v>
      </c>
      <c r="B20" s="81">
        <f>'Site Counts by County'!U365</f>
        <v>234731</v>
      </c>
      <c r="C20" s="8">
        <f>'Site Counts by County'!U366</f>
        <v>185</v>
      </c>
    </row>
    <row r="21" spans="1:3" ht="15" customHeight="1" x14ac:dyDescent="0.35">
      <c r="A21" s="5">
        <v>2015</v>
      </c>
      <c r="B21" s="81">
        <f>'Site Counts by County'!V365</f>
        <v>292888</v>
      </c>
      <c r="C21" s="8">
        <f>'Site Counts by County'!V366</f>
        <v>187</v>
      </c>
    </row>
    <row r="22" spans="1:3" ht="15" customHeight="1" x14ac:dyDescent="0.35">
      <c r="A22" s="5">
        <v>2016</v>
      </c>
      <c r="B22" s="82">
        <f>'Site Counts by County'!W365</f>
        <v>298464</v>
      </c>
      <c r="C22" s="8">
        <f>'Site Counts by County'!W366</f>
        <v>253</v>
      </c>
    </row>
    <row r="23" spans="1:3" ht="15" customHeight="1" x14ac:dyDescent="0.35">
      <c r="A23" s="5">
        <v>2017</v>
      </c>
      <c r="B23" s="82">
        <f>'Site Counts by County'!Y365</f>
        <v>192624</v>
      </c>
      <c r="C23" s="8">
        <f>'Site Counts by County'!Y366</f>
        <v>263</v>
      </c>
    </row>
    <row r="24" spans="1:3" ht="15" customHeight="1" x14ac:dyDescent="0.35">
      <c r="A24" s="5">
        <v>2018</v>
      </c>
      <c r="B24" s="82">
        <f>'Site Counts by County'!AA365</f>
        <v>27721</v>
      </c>
      <c r="C24" s="8">
        <f>'Site Counts by County'!AA366</f>
        <v>213</v>
      </c>
    </row>
    <row r="25" spans="1:3" ht="15" customHeight="1" x14ac:dyDescent="0.35">
      <c r="A25" s="5">
        <v>2019</v>
      </c>
      <c r="B25" s="82">
        <f>'Site Counts by County'!AC365</f>
        <v>29436</v>
      </c>
      <c r="C25" s="8">
        <f>'Site Counts by County'!AC366</f>
        <v>242</v>
      </c>
    </row>
    <row r="26" spans="1:3" ht="15" customHeight="1" x14ac:dyDescent="0.35">
      <c r="A26" s="5">
        <v>2020</v>
      </c>
      <c r="B26" s="83">
        <f>'Site Counts by County'!AE365</f>
        <v>1899</v>
      </c>
      <c r="C26" s="8">
        <f>'Site Counts by County'!AE366</f>
        <v>249</v>
      </c>
    </row>
    <row r="27" spans="1:3" ht="15" customHeight="1" x14ac:dyDescent="0.35">
      <c r="A27" s="5">
        <v>2021</v>
      </c>
      <c r="B27" s="83">
        <f>'Site Counts by County'!AG365</f>
        <v>247246</v>
      </c>
      <c r="C27" s="8">
        <f>'Site Counts by County'!AG366</f>
        <v>284</v>
      </c>
    </row>
    <row r="28" spans="1:3" ht="12.75" customHeight="1" x14ac:dyDescent="0.35"/>
    <row r="29" spans="1:3" ht="12.75" customHeight="1" x14ac:dyDescent="0.35"/>
    <row r="30" spans="1:3" ht="12.75" customHeight="1" x14ac:dyDescent="0.35"/>
    <row r="31" spans="1:3" ht="12.75" customHeight="1" x14ac:dyDescent="0.35"/>
    <row r="32" spans="1:3" ht="15.75" customHeight="1" x14ac:dyDescent="0.35">
      <c r="A32" s="1"/>
    </row>
    <row r="33" spans="1:3" ht="15.75" customHeight="1" x14ac:dyDescent="0.35">
      <c r="A33" s="2"/>
    </row>
    <row r="36" spans="1:3" ht="15.75" customHeight="1" x14ac:dyDescent="0.35">
      <c r="B36" s="84" t="s">
        <v>402</v>
      </c>
    </row>
    <row r="37" spans="1:3" ht="15.75" customHeight="1" x14ac:dyDescent="0.35">
      <c r="A37" s="3" t="s">
        <v>6</v>
      </c>
      <c r="B37" s="4" t="s">
        <v>7</v>
      </c>
      <c r="C37" s="4" t="s">
        <v>367</v>
      </c>
    </row>
    <row r="38" spans="1:3" ht="15.75" customHeight="1" x14ac:dyDescent="0.35">
      <c r="A38" s="5" t="s">
        <v>407</v>
      </c>
      <c r="B38" s="82">
        <f>'Site Counts by County'!X365</f>
        <v>98950</v>
      </c>
      <c r="C38" s="8">
        <f>'Site Counts by County'!X366</f>
        <v>46</v>
      </c>
    </row>
    <row r="39" spans="1:3" ht="15.75" customHeight="1" x14ac:dyDescent="0.35">
      <c r="A39" s="5" t="s">
        <v>406</v>
      </c>
      <c r="B39" s="82">
        <f>'Site Counts by County'!Z365</f>
        <v>74728</v>
      </c>
      <c r="C39" s="8">
        <f>'Site Counts by County'!Z366</f>
        <v>115</v>
      </c>
    </row>
    <row r="40" spans="1:3" ht="15.75" customHeight="1" x14ac:dyDescent="0.35">
      <c r="A40" s="5" t="s">
        <v>408</v>
      </c>
      <c r="B40" s="82">
        <f>'Site Counts by County'!AB365</f>
        <v>16554</v>
      </c>
      <c r="C40" s="8">
        <f>'Site Counts by County'!AB366</f>
        <v>144</v>
      </c>
    </row>
    <row r="41" spans="1:3" ht="15.75" customHeight="1" x14ac:dyDescent="0.35">
      <c r="A41" s="5" t="s">
        <v>409</v>
      </c>
      <c r="B41" s="82">
        <f>'Site Counts by County'!AD365</f>
        <v>11971</v>
      </c>
      <c r="C41" s="8">
        <f>'Site Counts by County'!AD366</f>
        <v>119</v>
      </c>
    </row>
    <row r="42" spans="1:3" ht="15.75" customHeight="1" x14ac:dyDescent="0.35">
      <c r="A42" s="5" t="s">
        <v>410</v>
      </c>
      <c r="B42" s="83">
        <f>'Site Counts by County'!AF365</f>
        <v>1069</v>
      </c>
      <c r="C42" s="8">
        <f>'Site Counts by County'!AF366</f>
        <v>167</v>
      </c>
    </row>
    <row r="43" spans="1:3" ht="15.75" customHeight="1" x14ac:dyDescent="0.35">
      <c r="A43" s="5" t="s">
        <v>411</v>
      </c>
      <c r="B43" s="83">
        <f>'Site Counts by County'!AH365</f>
        <v>151168</v>
      </c>
      <c r="C43" s="8">
        <f>'Site Counts by County'!AH366</f>
        <v>209</v>
      </c>
    </row>
    <row r="97" spans="1:6" ht="15.75" customHeight="1" x14ac:dyDescent="0.35">
      <c r="A97" s="1"/>
      <c r="B97" s="84"/>
      <c r="C97" s="1"/>
      <c r="D97" s="1"/>
    </row>
    <row r="98" spans="1:6" ht="15.75" customHeight="1" x14ac:dyDescent="0.35">
      <c r="A98" s="88"/>
      <c r="B98" s="84"/>
      <c r="C98" s="1"/>
      <c r="D98" s="1"/>
      <c r="E98" s="1"/>
      <c r="F98" s="1"/>
    </row>
    <row r="99" spans="1:6" ht="15.75" customHeight="1" x14ac:dyDescent="0.35">
      <c r="A99" s="88"/>
      <c r="B99" s="85"/>
      <c r="C99" s="86"/>
      <c r="E99" s="89"/>
      <c r="F99" s="89"/>
    </row>
    <row r="100" spans="1:6" ht="15.75" customHeight="1" x14ac:dyDescent="0.35">
      <c r="A100" s="88"/>
      <c r="B100" s="85"/>
      <c r="C100" s="86"/>
      <c r="E100" s="89"/>
      <c r="F100" s="89"/>
    </row>
    <row r="101" spans="1:6" ht="15.75" customHeight="1" x14ac:dyDescent="0.35">
      <c r="A101" s="88"/>
      <c r="B101" s="85"/>
      <c r="C101" s="86"/>
      <c r="E101" s="89"/>
      <c r="F101" s="89"/>
    </row>
    <row r="102" spans="1:6" ht="15.75" customHeight="1" x14ac:dyDescent="0.35">
      <c r="A102" s="88"/>
      <c r="B102" s="85"/>
      <c r="C102" s="86"/>
      <c r="E102" s="89"/>
      <c r="F102" s="89"/>
    </row>
    <row r="103" spans="1:6" ht="15.75" customHeight="1" x14ac:dyDescent="0.35">
      <c r="A103" s="88"/>
      <c r="B103" s="85"/>
      <c r="C103" s="86"/>
      <c r="E103" s="89"/>
      <c r="F103" s="89"/>
    </row>
    <row r="104" spans="1:6" ht="15.75" customHeight="1" x14ac:dyDescent="0.35">
      <c r="A104" s="88"/>
      <c r="B104" s="85"/>
      <c r="C104" s="86"/>
      <c r="E104" s="89"/>
      <c r="F104" s="8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6" sqref="F6"/>
    </sheetView>
  </sheetViews>
  <sheetFormatPr defaultRowHeight="12.5" x14ac:dyDescent="0.25"/>
  <sheetData>
    <row r="1" spans="1:1" ht="35.25" customHeight="1" x14ac:dyDescent="0.3">
      <c r="A1" s="1" t="s">
        <v>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Site Counts by County</vt:lpstr>
      <vt:lpstr>Graphs</vt:lpstr>
      <vt:lpstr>Data Citation</vt:lpstr>
      <vt:lpstr>'Site Counts by County'!Print_Titles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Fallon</dc:creator>
  <cp:lastModifiedBy>Emma Pelton</cp:lastModifiedBy>
  <cp:lastPrinted>2022-08-23T20:47:17Z</cp:lastPrinted>
  <dcterms:created xsi:type="dcterms:W3CDTF">2015-01-05T22:43:24Z</dcterms:created>
  <dcterms:modified xsi:type="dcterms:W3CDTF">2022-08-24T22:01:53Z</dcterms:modified>
</cp:coreProperties>
</file>