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emester 7\data warehouse dan data mining\"/>
    </mc:Choice>
  </mc:AlternateContent>
  <bookViews>
    <workbookView xWindow="0" yWindow="0" windowWidth="20490" windowHeight="7665" activeTab="3"/>
  </bookViews>
  <sheets>
    <sheet name="table" sheetId="2" r:id="rId1"/>
    <sheet name="iterasi 1" sheetId="3" r:id="rId2"/>
    <sheet name="iterasi 2" sheetId="4" r:id="rId3"/>
    <sheet name="iterasi 3" sheetId="5" r:id="rId4"/>
  </sheets>
  <calcPr calcId="162913"/>
</workbook>
</file>

<file path=xl/calcChain.xml><?xml version="1.0" encoding="utf-8"?>
<calcChain xmlns="http://schemas.openxmlformats.org/spreadsheetml/2006/main">
  <c r="K5" i="5" l="1"/>
  <c r="J5" i="5"/>
  <c r="I5" i="5"/>
  <c r="K5" i="4"/>
  <c r="J5" i="4"/>
  <c r="I5" i="4"/>
  <c r="J15" i="3" l="1"/>
  <c r="B40" i="4" l="1"/>
  <c r="C40" i="4"/>
  <c r="D40" i="4"/>
  <c r="H45" i="4"/>
  <c r="H44" i="4"/>
  <c r="H43" i="4"/>
  <c r="H45" i="5"/>
  <c r="K83" i="5" s="1"/>
  <c r="H44" i="5"/>
  <c r="H43" i="5"/>
  <c r="D40" i="5"/>
  <c r="C40" i="5"/>
  <c r="B40" i="5"/>
  <c r="F16" i="3"/>
  <c r="F19" i="3"/>
  <c r="F20" i="3"/>
  <c r="F23" i="3"/>
  <c r="F24" i="3"/>
  <c r="F27" i="3"/>
  <c r="F28" i="3"/>
  <c r="F31" i="3"/>
  <c r="F32" i="3"/>
  <c r="F35" i="3"/>
  <c r="F36" i="3"/>
  <c r="F39" i="3"/>
  <c r="F40" i="3"/>
  <c r="F43" i="3"/>
  <c r="F44" i="3"/>
  <c r="F47" i="3"/>
  <c r="F48" i="3"/>
  <c r="E16" i="3"/>
  <c r="E17" i="3"/>
  <c r="E20" i="3"/>
  <c r="E21" i="3"/>
  <c r="E24" i="3"/>
  <c r="E25" i="3"/>
  <c r="E28" i="3"/>
  <c r="E29" i="3"/>
  <c r="E32" i="3"/>
  <c r="E33" i="3"/>
  <c r="E36" i="3"/>
  <c r="E37" i="3"/>
  <c r="E40" i="3"/>
  <c r="E41" i="3"/>
  <c r="E44" i="3"/>
  <c r="E45" i="3"/>
  <c r="E48" i="3"/>
  <c r="E49" i="3"/>
  <c r="E8" i="3"/>
  <c r="E18" i="3" s="1"/>
  <c r="E9" i="3"/>
  <c r="F17" i="3" s="1"/>
  <c r="E7" i="3"/>
  <c r="K58" i="5" l="1"/>
  <c r="K66" i="5"/>
  <c r="K76" i="5"/>
  <c r="K52" i="5"/>
  <c r="K60" i="5"/>
  <c r="K68" i="5"/>
  <c r="K80" i="5"/>
  <c r="K54" i="5"/>
  <c r="K62" i="5"/>
  <c r="K70" i="5"/>
  <c r="K84" i="5"/>
  <c r="K56" i="5"/>
  <c r="K64" i="5"/>
  <c r="K72" i="5"/>
  <c r="J85" i="5"/>
  <c r="J84" i="5"/>
  <c r="J83" i="5"/>
  <c r="J82" i="5"/>
  <c r="J81" i="5"/>
  <c r="J80" i="5"/>
  <c r="J79" i="5"/>
  <c r="J78" i="5"/>
  <c r="J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J54" i="5"/>
  <c r="J53" i="5"/>
  <c r="J52" i="5"/>
  <c r="J51" i="5"/>
  <c r="I85" i="5"/>
  <c r="L85" i="5" s="1"/>
  <c r="I84" i="5"/>
  <c r="I83" i="5"/>
  <c r="I82" i="5"/>
  <c r="I81" i="5"/>
  <c r="L81" i="5" s="1"/>
  <c r="I80" i="5"/>
  <c r="I79" i="5"/>
  <c r="I78" i="5"/>
  <c r="I77" i="5"/>
  <c r="I76" i="5"/>
  <c r="I75" i="5"/>
  <c r="I74" i="5"/>
  <c r="I73" i="5"/>
  <c r="L73" i="5" s="1"/>
  <c r="I72" i="5"/>
  <c r="I71" i="5"/>
  <c r="I70" i="5"/>
  <c r="I69" i="5"/>
  <c r="I68" i="5"/>
  <c r="I67" i="5"/>
  <c r="I66" i="5"/>
  <c r="I65" i="5"/>
  <c r="L65" i="5" s="1"/>
  <c r="I64" i="5"/>
  <c r="I63" i="5"/>
  <c r="I62" i="5"/>
  <c r="I61" i="5"/>
  <c r="I60" i="5"/>
  <c r="I59" i="5"/>
  <c r="I58" i="5"/>
  <c r="I57" i="5"/>
  <c r="L57" i="5" s="1"/>
  <c r="I56" i="5"/>
  <c r="I55" i="5"/>
  <c r="I54" i="5"/>
  <c r="I53" i="5"/>
  <c r="I52" i="5"/>
  <c r="I51" i="5"/>
  <c r="K73" i="5"/>
  <c r="K77" i="5"/>
  <c r="K81" i="5"/>
  <c r="K85" i="5"/>
  <c r="K51" i="5"/>
  <c r="K53" i="5"/>
  <c r="K55" i="5"/>
  <c r="K57" i="5"/>
  <c r="K59" i="5"/>
  <c r="K61" i="5"/>
  <c r="K63" i="5"/>
  <c r="K65" i="5"/>
  <c r="K67" i="5"/>
  <c r="K69" i="5"/>
  <c r="K71" i="5"/>
  <c r="K74" i="5"/>
  <c r="K78" i="5"/>
  <c r="K82" i="5"/>
  <c r="K75" i="5"/>
  <c r="K79" i="5"/>
  <c r="D20" i="3"/>
  <c r="G20" i="3" s="1"/>
  <c r="D24" i="3"/>
  <c r="G24" i="3" s="1"/>
  <c r="D28" i="3"/>
  <c r="G28" i="3" s="1"/>
  <c r="D32" i="3"/>
  <c r="G32" i="3" s="1"/>
  <c r="D36" i="3"/>
  <c r="G36" i="3" s="1"/>
  <c r="D40" i="3"/>
  <c r="G40" i="3" s="1"/>
  <c r="D44" i="3"/>
  <c r="G44" i="3" s="1"/>
  <c r="D48" i="3"/>
  <c r="G48" i="3" s="1"/>
  <c r="D17" i="3"/>
  <c r="G17" i="3" s="1"/>
  <c r="D21" i="3"/>
  <c r="D25" i="3"/>
  <c r="D29" i="3"/>
  <c r="G29" i="3" s="1"/>
  <c r="D33" i="3"/>
  <c r="D37" i="3"/>
  <c r="D41" i="3"/>
  <c r="D45" i="3"/>
  <c r="G45" i="3" s="1"/>
  <c r="D49" i="3"/>
  <c r="D16" i="3"/>
  <c r="G16" i="3" s="1"/>
  <c r="D42" i="3"/>
  <c r="D34" i="3"/>
  <c r="D26" i="3"/>
  <c r="D18" i="3"/>
  <c r="D47" i="3"/>
  <c r="D46" i="3"/>
  <c r="G46" i="3" s="1"/>
  <c r="D30" i="3"/>
  <c r="D22" i="3"/>
  <c r="D39" i="3"/>
  <c r="G39" i="3" s="1"/>
  <c r="D31" i="3"/>
  <c r="D23" i="3"/>
  <c r="D15" i="3"/>
  <c r="D38" i="3"/>
  <c r="D43" i="3"/>
  <c r="G43" i="3" s="1"/>
  <c r="D35" i="3"/>
  <c r="D27" i="3"/>
  <c r="D19" i="3"/>
  <c r="E47" i="3"/>
  <c r="E43" i="3"/>
  <c r="E39" i="3"/>
  <c r="E35" i="3"/>
  <c r="E31" i="3"/>
  <c r="E27" i="3"/>
  <c r="E23" i="3"/>
  <c r="E19" i="3"/>
  <c r="F15" i="3"/>
  <c r="F46" i="3"/>
  <c r="F42" i="3"/>
  <c r="F38" i="3"/>
  <c r="F34" i="3"/>
  <c r="F30" i="3"/>
  <c r="F26" i="3"/>
  <c r="F22" i="3"/>
  <c r="F18" i="3"/>
  <c r="E15" i="3"/>
  <c r="E46" i="3"/>
  <c r="E42" i="3"/>
  <c r="E38" i="3"/>
  <c r="E34" i="3"/>
  <c r="E30" i="3"/>
  <c r="E26" i="3"/>
  <c r="E22" i="3"/>
  <c r="F49" i="3"/>
  <c r="F45" i="3"/>
  <c r="F41" i="3"/>
  <c r="F37" i="3"/>
  <c r="F33" i="3"/>
  <c r="F29" i="3"/>
  <c r="F25" i="3"/>
  <c r="F21" i="3"/>
  <c r="I59" i="4"/>
  <c r="I75" i="4"/>
  <c r="I83" i="4"/>
  <c r="I67" i="4"/>
  <c r="J59" i="4"/>
  <c r="J70" i="4"/>
  <c r="J79" i="4"/>
  <c r="J63" i="4"/>
  <c r="J75" i="4"/>
  <c r="J67" i="4"/>
  <c r="J62" i="4"/>
  <c r="J71" i="4"/>
  <c r="J83" i="4"/>
  <c r="J54" i="4"/>
  <c r="J51" i="4"/>
  <c r="J55" i="4"/>
  <c r="J78" i="4"/>
  <c r="K55" i="4"/>
  <c r="K59" i="4"/>
  <c r="K63" i="4"/>
  <c r="K67" i="4"/>
  <c r="K71" i="4"/>
  <c r="K75" i="4"/>
  <c r="K79" i="4"/>
  <c r="K83" i="4"/>
  <c r="K52" i="4"/>
  <c r="K56" i="4"/>
  <c r="K60" i="4"/>
  <c r="K64" i="4"/>
  <c r="K68" i="4"/>
  <c r="K72" i="4"/>
  <c r="K76" i="4"/>
  <c r="K80" i="4"/>
  <c r="K84" i="4"/>
  <c r="K53" i="4"/>
  <c r="K57" i="4"/>
  <c r="K61" i="4"/>
  <c r="K65" i="4"/>
  <c r="K54" i="4"/>
  <c r="K69" i="4"/>
  <c r="K77" i="4"/>
  <c r="K85" i="4"/>
  <c r="K58" i="4"/>
  <c r="K70" i="4"/>
  <c r="K78" i="4"/>
  <c r="K51" i="4"/>
  <c r="K62" i="4"/>
  <c r="K73" i="4"/>
  <c r="K81" i="4"/>
  <c r="K66" i="4"/>
  <c r="K74" i="4"/>
  <c r="K82" i="4"/>
  <c r="I52" i="4"/>
  <c r="I56" i="4"/>
  <c r="I60" i="4"/>
  <c r="I64" i="4"/>
  <c r="I68" i="4"/>
  <c r="I72" i="4"/>
  <c r="I76" i="4"/>
  <c r="I80" i="4"/>
  <c r="I84" i="4"/>
  <c r="I53" i="4"/>
  <c r="I57" i="4"/>
  <c r="I61" i="4"/>
  <c r="I65" i="4"/>
  <c r="I69" i="4"/>
  <c r="I73" i="4"/>
  <c r="I77" i="4"/>
  <c r="I81" i="4"/>
  <c r="I85" i="4"/>
  <c r="I82" i="4"/>
  <c r="I74" i="4"/>
  <c r="L74" i="4" s="1"/>
  <c r="I66" i="4"/>
  <c r="I58" i="4"/>
  <c r="I79" i="4"/>
  <c r="I71" i="4"/>
  <c r="I63" i="4"/>
  <c r="I55" i="4"/>
  <c r="J52" i="4"/>
  <c r="J56" i="4"/>
  <c r="J60" i="4"/>
  <c r="J64" i="4"/>
  <c r="J68" i="4"/>
  <c r="J72" i="4"/>
  <c r="J76" i="4"/>
  <c r="J80" i="4"/>
  <c r="J84" i="4"/>
  <c r="J53" i="4"/>
  <c r="J57" i="4"/>
  <c r="J61" i="4"/>
  <c r="J65" i="4"/>
  <c r="J69" i="4"/>
  <c r="J73" i="4"/>
  <c r="J77" i="4"/>
  <c r="J81" i="4"/>
  <c r="J85" i="4"/>
  <c r="I51" i="4"/>
  <c r="I78" i="4"/>
  <c r="I70" i="4"/>
  <c r="I62" i="4"/>
  <c r="L62" i="4" s="1"/>
  <c r="I54" i="4"/>
  <c r="J82" i="4"/>
  <c r="J74" i="4"/>
  <c r="J66" i="4"/>
  <c r="J58" i="4"/>
  <c r="Q57" i="5" l="1"/>
  <c r="P57" i="5"/>
  <c r="O57" i="5"/>
  <c r="Q65" i="5"/>
  <c r="P65" i="5"/>
  <c r="O65" i="5"/>
  <c r="Q73" i="5"/>
  <c r="P73" i="5"/>
  <c r="O73" i="5"/>
  <c r="Q81" i="5"/>
  <c r="P81" i="5"/>
  <c r="O81" i="5"/>
  <c r="Q85" i="5"/>
  <c r="P85" i="5"/>
  <c r="O85" i="5"/>
  <c r="L54" i="4"/>
  <c r="O54" i="4" s="1"/>
  <c r="L63" i="4"/>
  <c r="O63" i="4" s="1"/>
  <c r="L81" i="4"/>
  <c r="P81" i="4" s="1"/>
  <c r="L75" i="4"/>
  <c r="O75" i="4" s="1"/>
  <c r="L53" i="5"/>
  <c r="L61" i="5"/>
  <c r="L69" i="5"/>
  <c r="L77" i="5"/>
  <c r="L54" i="5"/>
  <c r="L58" i="5"/>
  <c r="L62" i="5"/>
  <c r="L66" i="5"/>
  <c r="L70" i="5"/>
  <c r="L74" i="5"/>
  <c r="L78" i="5"/>
  <c r="L82" i="5"/>
  <c r="L51" i="5"/>
  <c r="L55" i="5"/>
  <c r="L59" i="5"/>
  <c r="L63" i="5"/>
  <c r="L67" i="5"/>
  <c r="L71" i="5"/>
  <c r="L75" i="5"/>
  <c r="L79" i="5"/>
  <c r="L83" i="5"/>
  <c r="L52" i="5"/>
  <c r="L56" i="5"/>
  <c r="L60" i="5"/>
  <c r="L64" i="5"/>
  <c r="L68" i="5"/>
  <c r="L72" i="5"/>
  <c r="L76" i="5"/>
  <c r="L80" i="5"/>
  <c r="L84" i="5"/>
  <c r="P54" i="4"/>
  <c r="Q63" i="4"/>
  <c r="P63" i="4"/>
  <c r="O81" i="4"/>
  <c r="L59" i="4"/>
  <c r="Q62" i="4"/>
  <c r="P62" i="4"/>
  <c r="O62" i="4"/>
  <c r="Q74" i="4"/>
  <c r="P74" i="4"/>
  <c r="O74" i="4"/>
  <c r="L83" i="4"/>
  <c r="G31" i="3"/>
  <c r="G34" i="3"/>
  <c r="L29" i="3"/>
  <c r="J29" i="3"/>
  <c r="K29" i="3"/>
  <c r="J32" i="3"/>
  <c r="K32" i="3"/>
  <c r="L32" i="3"/>
  <c r="G19" i="3"/>
  <c r="J39" i="3"/>
  <c r="K39" i="3"/>
  <c r="L39" i="3"/>
  <c r="G42" i="3"/>
  <c r="G25" i="3"/>
  <c r="J28" i="3"/>
  <c r="K28" i="3"/>
  <c r="L28" i="3"/>
  <c r="G27" i="3"/>
  <c r="G15" i="3"/>
  <c r="G22" i="3"/>
  <c r="G18" i="3"/>
  <c r="K16" i="3"/>
  <c r="L16" i="3"/>
  <c r="J16" i="3"/>
  <c r="G37" i="3"/>
  <c r="G21" i="3"/>
  <c r="J40" i="3"/>
  <c r="K40" i="3"/>
  <c r="L40" i="3"/>
  <c r="J24" i="3"/>
  <c r="K24" i="3"/>
  <c r="L24" i="3"/>
  <c r="J43" i="3"/>
  <c r="K43" i="3"/>
  <c r="L43" i="3"/>
  <c r="K46" i="3"/>
  <c r="L46" i="3"/>
  <c r="J46" i="3"/>
  <c r="L45" i="3"/>
  <c r="J45" i="3"/>
  <c r="K45" i="3"/>
  <c r="J48" i="3"/>
  <c r="K48" i="3"/>
  <c r="L48" i="3"/>
  <c r="G38" i="3"/>
  <c r="G47" i="3"/>
  <c r="G41" i="3"/>
  <c r="J44" i="3"/>
  <c r="K44" i="3"/>
  <c r="L44" i="3"/>
  <c r="G35" i="3"/>
  <c r="G23" i="3"/>
  <c r="G30" i="3"/>
  <c r="G26" i="3"/>
  <c r="G49" i="3"/>
  <c r="G33" i="3"/>
  <c r="L17" i="3"/>
  <c r="J17" i="3"/>
  <c r="K17" i="3"/>
  <c r="J36" i="3"/>
  <c r="K36" i="3"/>
  <c r="L36" i="3"/>
  <c r="J20" i="3"/>
  <c r="K20" i="3"/>
  <c r="L20" i="3"/>
  <c r="L78" i="4"/>
  <c r="L55" i="4"/>
  <c r="L58" i="4"/>
  <c r="L85" i="4"/>
  <c r="L69" i="4"/>
  <c r="L53" i="4"/>
  <c r="L72" i="4"/>
  <c r="L56" i="4"/>
  <c r="L67" i="4"/>
  <c r="L51" i="4"/>
  <c r="L66" i="4"/>
  <c r="L65" i="4"/>
  <c r="L84" i="4"/>
  <c r="L68" i="4"/>
  <c r="L52" i="4"/>
  <c r="L71" i="4"/>
  <c r="L77" i="4"/>
  <c r="L61" i="4"/>
  <c r="L80" i="4"/>
  <c r="L64" i="4"/>
  <c r="L70" i="4"/>
  <c r="L79" i="4"/>
  <c r="L82" i="4"/>
  <c r="L73" i="4"/>
  <c r="L57" i="4"/>
  <c r="L76" i="4"/>
  <c r="L60" i="4"/>
  <c r="P76" i="5" l="1"/>
  <c r="O76" i="5"/>
  <c r="Q76" i="5"/>
  <c r="P60" i="5"/>
  <c r="O60" i="5"/>
  <c r="Q60" i="5"/>
  <c r="O79" i="5"/>
  <c r="Q79" i="5"/>
  <c r="P79" i="5"/>
  <c r="O63" i="5"/>
  <c r="Q63" i="5"/>
  <c r="P63" i="5"/>
  <c r="Q82" i="5"/>
  <c r="P82" i="5"/>
  <c r="O82" i="5"/>
  <c r="Q66" i="5"/>
  <c r="P66" i="5"/>
  <c r="O66" i="5"/>
  <c r="Q77" i="5"/>
  <c r="P77" i="5"/>
  <c r="O77" i="5"/>
  <c r="P72" i="5"/>
  <c r="O72" i="5"/>
  <c r="Q72" i="5"/>
  <c r="P56" i="5"/>
  <c r="O56" i="5"/>
  <c r="Q56" i="5"/>
  <c r="O75" i="5"/>
  <c r="Q75" i="5"/>
  <c r="P75" i="5"/>
  <c r="O59" i="5"/>
  <c r="Q59" i="5"/>
  <c r="P59" i="5"/>
  <c r="Q78" i="5"/>
  <c r="P78" i="5"/>
  <c r="O78" i="5"/>
  <c r="Q62" i="5"/>
  <c r="P62" i="5"/>
  <c r="O62" i="5"/>
  <c r="Q69" i="5"/>
  <c r="P69" i="5"/>
  <c r="O69" i="5"/>
  <c r="P84" i="5"/>
  <c r="O84" i="5"/>
  <c r="Q84" i="5"/>
  <c r="P68" i="5"/>
  <c r="O68" i="5"/>
  <c r="Q68" i="5"/>
  <c r="P52" i="5"/>
  <c r="O52" i="5"/>
  <c r="Q52" i="5"/>
  <c r="O71" i="5"/>
  <c r="Q71" i="5"/>
  <c r="P71" i="5"/>
  <c r="O55" i="5"/>
  <c r="Q55" i="5"/>
  <c r="P55" i="5"/>
  <c r="Q74" i="5"/>
  <c r="P74" i="5"/>
  <c r="O74" i="5"/>
  <c r="Q58" i="5"/>
  <c r="P58" i="5"/>
  <c r="O58" i="5"/>
  <c r="Q61" i="5"/>
  <c r="P61" i="5"/>
  <c r="O61" i="5"/>
  <c r="P80" i="5"/>
  <c r="O80" i="5"/>
  <c r="Q80" i="5"/>
  <c r="P64" i="5"/>
  <c r="O64" i="5"/>
  <c r="Q64" i="5"/>
  <c r="O83" i="5"/>
  <c r="Q83" i="5"/>
  <c r="P83" i="5"/>
  <c r="O67" i="5"/>
  <c r="Q67" i="5"/>
  <c r="P67" i="5"/>
  <c r="Q51" i="5"/>
  <c r="O51" i="5"/>
  <c r="P51" i="5"/>
  <c r="Q70" i="5"/>
  <c r="P70" i="5"/>
  <c r="O70" i="5"/>
  <c r="Q54" i="5"/>
  <c r="P54" i="5"/>
  <c r="O54" i="5"/>
  <c r="Q53" i="5"/>
  <c r="P53" i="5"/>
  <c r="O53" i="5"/>
  <c r="Q54" i="4"/>
  <c r="Q81" i="4"/>
  <c r="P75" i="4"/>
  <c r="Q75" i="4"/>
  <c r="P73" i="4"/>
  <c r="O73" i="4"/>
  <c r="Q73" i="4"/>
  <c r="O64" i="4"/>
  <c r="Q64" i="4"/>
  <c r="P64" i="4"/>
  <c r="Q71" i="4"/>
  <c r="P71" i="4"/>
  <c r="O71" i="4"/>
  <c r="P65" i="4"/>
  <c r="O65" i="4"/>
  <c r="Q65" i="4"/>
  <c r="O56" i="4"/>
  <c r="Q56" i="4"/>
  <c r="P56" i="4"/>
  <c r="P85" i="4"/>
  <c r="O85" i="4"/>
  <c r="Q85" i="4"/>
  <c r="Q59" i="4"/>
  <c r="P59" i="4"/>
  <c r="O59" i="4"/>
  <c r="O60" i="4"/>
  <c r="Q60" i="4"/>
  <c r="P60" i="4"/>
  <c r="Q82" i="4"/>
  <c r="P82" i="4"/>
  <c r="O82" i="4"/>
  <c r="O80" i="4"/>
  <c r="Q80" i="4"/>
  <c r="P80" i="4"/>
  <c r="O52" i="4"/>
  <c r="Q52" i="4"/>
  <c r="P52" i="4"/>
  <c r="Q66" i="4"/>
  <c r="P66" i="4"/>
  <c r="O66" i="4"/>
  <c r="O72" i="4"/>
  <c r="Q72" i="4"/>
  <c r="P72" i="4"/>
  <c r="Q58" i="4"/>
  <c r="P58" i="4"/>
  <c r="O58" i="4"/>
  <c r="Q83" i="4"/>
  <c r="P83" i="4"/>
  <c r="O83" i="4"/>
  <c r="O76" i="4"/>
  <c r="Q76" i="4"/>
  <c r="P76" i="4"/>
  <c r="Q79" i="4"/>
  <c r="P79" i="4"/>
  <c r="O79" i="4"/>
  <c r="P61" i="4"/>
  <c r="O61" i="4"/>
  <c r="Q61" i="4"/>
  <c r="O68" i="4"/>
  <c r="Q68" i="4"/>
  <c r="P68" i="4"/>
  <c r="Q51" i="4"/>
  <c r="O51" i="4"/>
  <c r="P51" i="4"/>
  <c r="P53" i="4"/>
  <c r="O53" i="4"/>
  <c r="Q53" i="4"/>
  <c r="Q55" i="4"/>
  <c r="P55" i="4"/>
  <c r="O55" i="4"/>
  <c r="P57" i="4"/>
  <c r="O57" i="4"/>
  <c r="Q57" i="4"/>
  <c r="Q70" i="4"/>
  <c r="P70" i="4"/>
  <c r="O70" i="4"/>
  <c r="P77" i="4"/>
  <c r="O77" i="4"/>
  <c r="Q77" i="4"/>
  <c r="O84" i="4"/>
  <c r="Q84" i="4"/>
  <c r="P84" i="4"/>
  <c r="Q67" i="4"/>
  <c r="P67" i="4"/>
  <c r="O67" i="4"/>
  <c r="P69" i="4"/>
  <c r="O69" i="4"/>
  <c r="Q69" i="4"/>
  <c r="Q78" i="4"/>
  <c r="P78" i="4"/>
  <c r="O78" i="4"/>
  <c r="J23" i="3"/>
  <c r="K23" i="3"/>
  <c r="L23" i="3"/>
  <c r="L49" i="3"/>
  <c r="K49" i="3"/>
  <c r="J49" i="3"/>
  <c r="L41" i="3"/>
  <c r="J41" i="3"/>
  <c r="K41" i="3"/>
  <c r="K15" i="3"/>
  <c r="L15" i="3"/>
  <c r="K26" i="3"/>
  <c r="L26" i="3"/>
  <c r="J26" i="3"/>
  <c r="J47" i="3"/>
  <c r="K47" i="3"/>
  <c r="L47" i="3"/>
  <c r="L21" i="3"/>
  <c r="J21" i="3"/>
  <c r="K21" i="3"/>
  <c r="J27" i="3"/>
  <c r="K27" i="3"/>
  <c r="L27" i="3"/>
  <c r="L25" i="3"/>
  <c r="J25" i="3"/>
  <c r="K25" i="3"/>
  <c r="K34" i="3"/>
  <c r="L34" i="3"/>
  <c r="J34" i="3"/>
  <c r="L33" i="3"/>
  <c r="J33" i="3"/>
  <c r="K33" i="3"/>
  <c r="K22" i="3"/>
  <c r="L22" i="3"/>
  <c r="J22" i="3"/>
  <c r="J35" i="3"/>
  <c r="K35" i="3"/>
  <c r="L35" i="3"/>
  <c r="K30" i="3"/>
  <c r="L30" i="3"/>
  <c r="J30" i="3"/>
  <c r="K38" i="3"/>
  <c r="L38" i="3"/>
  <c r="J38" i="3"/>
  <c r="L37" i="3"/>
  <c r="J37" i="3"/>
  <c r="K37" i="3"/>
  <c r="K18" i="3"/>
  <c r="L18" i="3"/>
  <c r="J18" i="3"/>
  <c r="K42" i="3"/>
  <c r="L42" i="3"/>
  <c r="J42" i="3"/>
  <c r="J19" i="3"/>
  <c r="K19" i="3"/>
  <c r="L19" i="3"/>
  <c r="J31" i="3"/>
  <c r="K31" i="3"/>
  <c r="L31" i="3"/>
  <c r="Q86" i="5" l="1"/>
  <c r="P86" i="5"/>
  <c r="O86" i="5"/>
  <c r="P86" i="4"/>
  <c r="O86" i="4"/>
  <c r="Q86" i="4"/>
  <c r="J50" i="3"/>
  <c r="K50" i="3"/>
  <c r="L50" i="3"/>
</calcChain>
</file>

<file path=xl/sharedStrings.xml><?xml version="1.0" encoding="utf-8"?>
<sst xmlns="http://schemas.openxmlformats.org/spreadsheetml/2006/main" count="444" uniqueCount="70">
  <si>
    <t>jumlah penduduk miskin</t>
  </si>
  <si>
    <t>Wilayah Jateng</t>
  </si>
  <si>
    <t>PROVINSI JAWA TENGAH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</si>
  <si>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</si>
  <si>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</si>
  <si>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</si>
  <si>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</si>
  <si>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</si>
  <si>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</si>
  <si>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</si>
  <si>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</si>
  <si>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</si>
  <si>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</si>
  <si>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</si>
  <si>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</si>
  <si>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</si>
  <si>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</si>
  <si>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</si>
  <si>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</si>
  <si>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</si>
  <si>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</si>
  <si>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</si>
  <si>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</si>
  <si>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</si>
  <si>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</si>
  <si>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</si>
  <si>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</si>
  <si>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</si>
  <si>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</si>
  <si>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</si>
  <si>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</si>
  <si>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</si>
  <si>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</si>
  <si>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</si>
  <si>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</si>
  <si>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</si>
  <si>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</si>
  <si>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</si>
  <si>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Diketahui :</t>
  </si>
  <si>
    <t>Jumlah cluster</t>
  </si>
  <si>
    <t>Jumlah data</t>
  </si>
  <si>
    <t>Jumlah atribut</t>
  </si>
  <si>
    <t>Penentuan pusat awal cluster :</t>
  </si>
  <si>
    <t>No</t>
  </si>
  <si>
    <t>Diambil data ke-29 sebagai pusat cluster-1</t>
  </si>
  <si>
    <t>Diambil data ke-32 sebagai pusat cluster-3</t>
  </si>
  <si>
    <t>Diambil data ke-17 sebagai pusat cluster-2</t>
  </si>
  <si>
    <t>Perhitungan jarak pusat cluster</t>
  </si>
  <si>
    <t>C1</t>
  </si>
  <si>
    <t>C2</t>
  </si>
  <si>
    <t>C3</t>
  </si>
  <si>
    <t>Jarak Terpendek</t>
  </si>
  <si>
    <t>Jumlah penduduk miskin tinggi</t>
  </si>
  <si>
    <t>Jumlah penduduk miskin sedang</t>
  </si>
  <si>
    <t>Jumlah penduduk miskin rendah</t>
  </si>
  <si>
    <t>Cluster Baru</t>
  </si>
  <si>
    <t>Cluster baru</t>
  </si>
  <si>
    <t>Cluster baru ke-1</t>
  </si>
  <si>
    <t>Cluster baru ke-2</t>
  </si>
  <si>
    <t>Cluster baru ke-3</t>
  </si>
  <si>
    <t>Pengelompokan data (Kelompok Data 1)</t>
  </si>
  <si>
    <t>Pengelompokan data (Kelompok data 2)</t>
  </si>
  <si>
    <t>Kelompok data 1</t>
  </si>
  <si>
    <t>Jumlah</t>
  </si>
  <si>
    <t>Kelompok data 2</t>
  </si>
  <si>
    <t/>
  </si>
  <si>
    <t>Pengelompokan data (Kelompok data 3)</t>
  </si>
  <si>
    <t>Iterasi berhenti karena kelompok data 3</t>
  </si>
  <si>
    <t>sama dengan kelompok data sebelumnya</t>
  </si>
  <si>
    <t>Nilai pusat cluster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</si>
</sst>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16" fillId="0" borderId="0" xfId="0" applyFont="1"/>
    <xf numFmtId="164" fontId="19" fillId="34" borderId="0" xfId="0" applyNumberFormat="1" applyFont="1" applyFill="1" applyAlignment="1">
      <alignment horizontal="right" vertical="center" wrapText="1"/>
    </xf>
    <xf numFmtId="164" fontId="0" fillId="0" borderId="0" xfId="0" applyNumberFormat="1" applyAlignment="1">
      <alignment horizontal="right" vertical="center" wrapText="1"/>
    </xf>
    <xf numFmtId="164" fontId="0" fillId="0" borderId="0" xfId="0" applyNumberForma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13" sqref="B13"/>
    </sheetView>
  </sheetViews>
  <sheetFormatPr defaultRowHeight="15" x14ac:dyDescent="0.25"/>
  <cols>
    <col min="1" max="1" width="23.28515625" bestFit="1" customWidth="1"/>
    <col min="2" max="2" width="31.5703125" customWidth="1"/>
  </cols>
  <sheetData>
    <row r="1" spans="1:2" x14ac:dyDescent="0.25">
      <c r="B1" t="s">
        <v>0</v>
      </c>
    </row>
    <row r="2" spans="1:2" ht="9" customHeight="1" x14ac:dyDescent="0.25">
      <c r="A2" s="6" t="s">
        <v>1</v>
      </c>
      <c r="B2" s="1"/>
    </row>
    <row r="3" spans="1:2" ht="9" customHeight="1" x14ac:dyDescent="0.25">
      <c r="A3" s="6"/>
      <c r="B3" s="1"/>
    </row>
    <row r="4" spans="1:2" ht="9" customHeight="1" x14ac:dyDescent="0.25">
      <c r="A4" s="6"/>
      <c r="B4" s="1">
        <v>2016</v>
      </c>
    </row>
    <row r="5" spans="1:2" ht="18" customHeight="1" x14ac:dyDescent="0.25">
      <c r="A5" s="2" t="s">
        <v>2</v>
      </c>
      <c r="B5" s="4">
        <v>4506.8900000000003</v>
      </c>
    </row>
    <row r="6" spans="1:2" ht="18" customHeight="1" x14ac:dyDescent="0.25">
      <c r="A6" s="3" t="s">
        <v>3</v>
      </c>
      <c r="B6" s="8">
        <v>240.2</v>
      </c>
    </row>
    <row r="7" spans="1:2" ht="18" customHeight="1" x14ac:dyDescent="0.25">
      <c r="A7" s="2" t="s">
        <v>4</v>
      </c>
      <c r="B7" s="9">
        <v>283.89999999999998</v>
      </c>
    </row>
    <row r="8" spans="1:2" ht="18" customHeight="1" x14ac:dyDescent="0.25">
      <c r="A8" s="3" t="s">
        <v>5</v>
      </c>
      <c r="B8" s="8">
        <v>171.8</v>
      </c>
    </row>
    <row r="9" spans="1:2" ht="18" customHeight="1" x14ac:dyDescent="0.25">
      <c r="A9" s="2" t="s">
        <v>6</v>
      </c>
      <c r="B9" s="9">
        <v>158.19999999999999</v>
      </c>
    </row>
    <row r="10" spans="1:2" ht="18" customHeight="1" x14ac:dyDescent="0.25">
      <c r="A10" s="3" t="s">
        <v>7</v>
      </c>
      <c r="B10" s="8">
        <v>235.9</v>
      </c>
    </row>
    <row r="11" spans="1:2" ht="18" customHeight="1" x14ac:dyDescent="0.25">
      <c r="A11" s="2" t="s">
        <v>8</v>
      </c>
      <c r="B11" s="9">
        <v>99.1</v>
      </c>
    </row>
    <row r="12" spans="1:2" ht="18" customHeight="1" x14ac:dyDescent="0.25">
      <c r="A12" s="3" t="s">
        <v>9</v>
      </c>
      <c r="B12" s="8">
        <v>160.1</v>
      </c>
    </row>
    <row r="13" spans="1:2" ht="18" customHeight="1" x14ac:dyDescent="0.25">
      <c r="A13" s="2" t="s">
        <v>10</v>
      </c>
      <c r="B13" s="9">
        <v>158.9</v>
      </c>
    </row>
    <row r="14" spans="1:2" ht="18" customHeight="1" x14ac:dyDescent="0.25">
      <c r="A14" s="3" t="s">
        <v>11</v>
      </c>
      <c r="B14" s="8">
        <v>117</v>
      </c>
    </row>
    <row r="15" spans="1:2" ht="18" customHeight="1" x14ac:dyDescent="0.25">
      <c r="A15" s="2" t="s">
        <v>12</v>
      </c>
      <c r="B15" s="9">
        <v>168</v>
      </c>
    </row>
    <row r="16" spans="1:2" ht="18" customHeight="1" x14ac:dyDescent="0.25">
      <c r="A16" s="3" t="s">
        <v>13</v>
      </c>
      <c r="B16" s="8">
        <v>78.900000000000006</v>
      </c>
    </row>
    <row r="17" spans="1:2" ht="18" customHeight="1" x14ac:dyDescent="0.25">
      <c r="A17" s="2" t="s">
        <v>14</v>
      </c>
      <c r="B17" s="9">
        <v>124.8</v>
      </c>
    </row>
    <row r="18" spans="1:2" ht="18" customHeight="1" x14ac:dyDescent="0.25">
      <c r="A18" s="3" t="s">
        <v>15</v>
      </c>
      <c r="B18" s="8">
        <v>107.7</v>
      </c>
    </row>
    <row r="19" spans="1:2" ht="18" customHeight="1" x14ac:dyDescent="0.25">
      <c r="A19" s="2" t="s">
        <v>16</v>
      </c>
      <c r="B19" s="9">
        <v>126.8</v>
      </c>
    </row>
    <row r="20" spans="1:2" ht="18" customHeight="1" x14ac:dyDescent="0.25">
      <c r="A20" s="3" t="s">
        <v>17</v>
      </c>
      <c r="B20" s="8">
        <v>184.1</v>
      </c>
    </row>
    <row r="21" spans="1:2" ht="18" customHeight="1" x14ac:dyDescent="0.25">
      <c r="A21" s="2" t="s">
        <v>18</v>
      </c>
      <c r="B21" s="9">
        <v>113.9</v>
      </c>
    </row>
    <row r="22" spans="1:2" ht="18" customHeight="1" x14ac:dyDescent="0.25">
      <c r="A22" s="3" t="s">
        <v>19</v>
      </c>
      <c r="B22" s="8">
        <v>115.5</v>
      </c>
    </row>
    <row r="23" spans="1:2" ht="18" customHeight="1" x14ac:dyDescent="0.25">
      <c r="A23" s="2" t="s">
        <v>20</v>
      </c>
      <c r="B23" s="9">
        <v>144.19999999999999</v>
      </c>
    </row>
    <row r="24" spans="1:2" ht="18" customHeight="1" x14ac:dyDescent="0.25">
      <c r="A24" s="3" t="s">
        <v>21</v>
      </c>
      <c r="B24" s="8">
        <v>64.2</v>
      </c>
    </row>
    <row r="25" spans="1:2" ht="18" customHeight="1" x14ac:dyDescent="0.25">
      <c r="A25" s="2" t="s">
        <v>22</v>
      </c>
      <c r="B25" s="9">
        <v>100.3</v>
      </c>
    </row>
    <row r="26" spans="1:2" ht="18" customHeight="1" x14ac:dyDescent="0.25">
      <c r="A26" s="3" t="s">
        <v>23</v>
      </c>
      <c r="B26" s="8">
        <v>158.80000000000001</v>
      </c>
    </row>
    <row r="27" spans="1:2" ht="18" customHeight="1" x14ac:dyDescent="0.25">
      <c r="A27" s="2" t="s">
        <v>24</v>
      </c>
      <c r="B27" s="9">
        <v>80.7</v>
      </c>
    </row>
    <row r="28" spans="1:2" ht="18" customHeight="1" x14ac:dyDescent="0.25">
      <c r="A28" s="3" t="s">
        <v>25</v>
      </c>
      <c r="B28" s="8">
        <v>87.1</v>
      </c>
    </row>
    <row r="29" spans="1:2" ht="18" customHeight="1" x14ac:dyDescent="0.25">
      <c r="A29" s="2" t="s">
        <v>26</v>
      </c>
      <c r="B29" s="9">
        <v>107.8</v>
      </c>
    </row>
    <row r="30" spans="1:2" ht="18" customHeight="1" x14ac:dyDescent="0.25">
      <c r="A30" s="3" t="s">
        <v>27</v>
      </c>
      <c r="B30" s="8">
        <v>82.6</v>
      </c>
    </row>
    <row r="31" spans="1:2" ht="18" customHeight="1" x14ac:dyDescent="0.25">
      <c r="A31" s="2" t="s">
        <v>28</v>
      </c>
      <c r="B31" s="9">
        <v>113.3</v>
      </c>
    </row>
    <row r="32" spans="1:2" ht="18" customHeight="1" x14ac:dyDescent="0.25">
      <c r="A32" s="3" t="s">
        <v>29</v>
      </c>
      <c r="B32" s="8">
        <v>227.1</v>
      </c>
    </row>
    <row r="33" spans="1:2" ht="18" customHeight="1" x14ac:dyDescent="0.25">
      <c r="A33" s="2" t="s">
        <v>30</v>
      </c>
      <c r="B33" s="9">
        <v>144.19999999999999</v>
      </c>
    </row>
    <row r="34" spans="1:2" ht="18" customHeight="1" x14ac:dyDescent="0.25">
      <c r="A34" s="3" t="s">
        <v>31</v>
      </c>
      <c r="B34" s="8">
        <v>348</v>
      </c>
    </row>
    <row r="35" spans="1:2" ht="18" customHeight="1" x14ac:dyDescent="0.25">
      <c r="A35" s="2" t="s">
        <v>32</v>
      </c>
      <c r="B35" s="9">
        <v>10.6</v>
      </c>
    </row>
    <row r="36" spans="1:2" ht="18" customHeight="1" x14ac:dyDescent="0.25">
      <c r="A36" s="3" t="s">
        <v>33</v>
      </c>
      <c r="B36" s="8">
        <v>55.9</v>
      </c>
    </row>
    <row r="37" spans="1:2" ht="18" customHeight="1" x14ac:dyDescent="0.25">
      <c r="A37" s="2" t="s">
        <v>34</v>
      </c>
      <c r="B37" s="9">
        <v>9.6999999999999993</v>
      </c>
    </row>
    <row r="38" spans="1:2" ht="18" customHeight="1" x14ac:dyDescent="0.25">
      <c r="A38" s="3" t="s">
        <v>35</v>
      </c>
      <c r="B38" s="8">
        <v>83.6</v>
      </c>
    </row>
    <row r="39" spans="1:2" ht="18" customHeight="1" x14ac:dyDescent="0.25">
      <c r="A39" s="2" t="s">
        <v>36</v>
      </c>
      <c r="B39" s="9">
        <v>23.6</v>
      </c>
    </row>
    <row r="40" spans="1:2" ht="18" customHeight="1" x14ac:dyDescent="0.25">
      <c r="A40" s="3" t="s">
        <v>37</v>
      </c>
      <c r="B40" s="8">
        <v>20.3</v>
      </c>
    </row>
  </sheetData>
  <mergeCells count="1">
    <mergeCell ref="A2:A4"/>
  </mergeCells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A25" workbookViewId="0">
      <selection activeCell="E44" sqref="E44"/>
    </sheetView>
  </sheetViews>
  <sheetFormatPr defaultRowHeight="15" x14ac:dyDescent="0.25"/>
  <cols>
    <col min="1" max="1" width="5" customWidth="1"/>
    <col min="2" max="2" width="24.5703125" customWidth="1"/>
    <col min="3" max="3" width="7" customWidth="1"/>
    <col min="4" max="4" width="9.140625" customWidth="1"/>
    <col min="7" max="7" width="15.5703125" bestFit="1" customWidth="1"/>
  </cols>
  <sheetData>
    <row r="1" spans="1:12" x14ac:dyDescent="0.25">
      <c r="A1" s="7" t="s">
        <v>38</v>
      </c>
    </row>
    <row r="2" spans="1:12" x14ac:dyDescent="0.25">
      <c r="B2" t="s">
        <v>39</v>
      </c>
      <c r="C2">
        <v>3</v>
      </c>
    </row>
    <row r="3" spans="1:12" x14ac:dyDescent="0.25">
      <c r="B3" t="s">
        <v>40</v>
      </c>
      <c r="C3">
        <v>35</v>
      </c>
    </row>
    <row r="4" spans="1:12" x14ac:dyDescent="0.25">
      <c r="B4" t="s">
        <v>41</v>
      </c>
      <c r="C4">
        <v>1</v>
      </c>
    </row>
    <row r="6" spans="1:12" x14ac:dyDescent="0.25">
      <c r="A6" s="7" t="s">
        <v>42</v>
      </c>
    </row>
    <row r="7" spans="1:12" x14ac:dyDescent="0.25">
      <c r="B7" t="s">
        <v>44</v>
      </c>
      <c r="E7" s="10">
        <f>MAX(C15:C49)</f>
        <v>348</v>
      </c>
      <c r="G7" t="s">
        <v>52</v>
      </c>
    </row>
    <row r="8" spans="1:12" x14ac:dyDescent="0.25">
      <c r="B8" t="s">
        <v>46</v>
      </c>
      <c r="E8" s="10">
        <f>MEDIAN(C15:C49)</f>
        <v>115.5</v>
      </c>
      <c r="G8" t="s">
        <v>53</v>
      </c>
    </row>
    <row r="9" spans="1:12" x14ac:dyDescent="0.25">
      <c r="B9" t="s">
        <v>45</v>
      </c>
      <c r="E9" s="10">
        <f>MIN(C15:C49)</f>
        <v>9.6999999999999993</v>
      </c>
      <c r="G9" t="s">
        <v>54</v>
      </c>
    </row>
    <row r="11" spans="1:12" x14ac:dyDescent="0.25">
      <c r="A11" s="7" t="s">
        <v>47</v>
      </c>
      <c r="I11" s="7" t="s">
        <v>60</v>
      </c>
    </row>
    <row r="12" spans="1:12" x14ac:dyDescent="0.25">
      <c r="A12" s="6" t="s">
        <v>43</v>
      </c>
      <c r="B12" s="6" t="s">
        <v>1</v>
      </c>
      <c r="C12" s="6">
        <v>2016</v>
      </c>
      <c r="D12" s="6" t="s">
        <v>48</v>
      </c>
      <c r="E12" s="6" t="s">
        <v>49</v>
      </c>
      <c r="F12" s="6" t="s">
        <v>50</v>
      </c>
      <c r="G12" s="6" t="s">
        <v>51</v>
      </c>
      <c r="I12" s="6" t="s">
        <v>43</v>
      </c>
      <c r="J12" s="6" t="s">
        <v>48</v>
      </c>
      <c r="K12" s="6" t="s">
        <v>49</v>
      </c>
      <c r="L12" s="6" t="s">
        <v>50</v>
      </c>
    </row>
    <row r="13" spans="1:12" x14ac:dyDescent="0.25">
      <c r="A13" s="6"/>
      <c r="B13" s="6"/>
      <c r="C13" s="6"/>
      <c r="D13" s="6"/>
      <c r="E13" s="6"/>
      <c r="F13" s="6"/>
      <c r="G13" s="6"/>
      <c r="I13" s="6"/>
      <c r="J13" s="6"/>
      <c r="K13" s="6"/>
      <c r="L13" s="6"/>
    </row>
    <row r="14" spans="1:12" x14ac:dyDescent="0.25">
      <c r="B14" s="2" t="s">
        <v>2</v>
      </c>
      <c r="C14" s="4">
        <v>4506.8900000000003</v>
      </c>
    </row>
    <row r="15" spans="1:12" x14ac:dyDescent="0.25">
      <c r="A15">
        <v>1</v>
      </c>
      <c r="B15" s="3" t="s">
        <v>3</v>
      </c>
      <c r="C15" s="8">
        <v>240.2</v>
      </c>
      <c r="D15">
        <f>SQRT((C15-$E$7)^2)</f>
        <v>107.80000000000001</v>
      </c>
      <c r="E15">
        <f>SQRT((C15-$E$8)^2)</f>
        <v>124.69999999999999</v>
      </c>
      <c r="F15">
        <f>SQRT((C15-$E$9)^2)</f>
        <v>230.5</v>
      </c>
      <c r="G15">
        <f>MIN(D15:F15)</f>
        <v>107.80000000000001</v>
      </c>
      <c r="I15">
        <v>1</v>
      </c>
      <c r="J15">
        <f>IF(G15=D15,1,"")</f>
        <v>1</v>
      </c>
      <c r="K15" t="str">
        <f>IF(G15=E15,1,"")</f>
        <v/>
      </c>
      <c r="L15" t="str">
        <f>IF(G15=F15,1,"")</f>
        <v/>
      </c>
    </row>
    <row r="16" spans="1:12" x14ac:dyDescent="0.25">
      <c r="A16">
        <v>2</v>
      </c>
      <c r="B16" s="2" t="s">
        <v>4</v>
      </c>
      <c r="C16" s="9">
        <v>283.89999999999998</v>
      </c>
      <c r="D16">
        <f>SQRT((C16-$E$7)^2)</f>
        <v>64.100000000000023</v>
      </c>
      <c r="E16">
        <f t="shared" ref="E16:E49" si="0">SQRT((C16-$E$8)^2)</f>
        <v>168.39999999999998</v>
      </c>
      <c r="F16">
        <f t="shared" ref="F16:F49" si="1">SQRT((C16-$E$9)^2)</f>
        <v>274.2</v>
      </c>
      <c r="G16">
        <f t="shared" ref="G16:G49" si="2">MIN(D16:F16)</f>
        <v>64.100000000000023</v>
      </c>
      <c r="I16">
        <v>2</v>
      </c>
      <c r="J16">
        <f>IF(G16=D16,1,"")</f>
        <v>1</v>
      </c>
      <c r="K16" t="str">
        <f>IF(G16=E16,1,"")</f>
        <v/>
      </c>
      <c r="L16" t="str">
        <f>IF(G16=F16,1,"")</f>
        <v/>
      </c>
    </row>
    <row r="17" spans="1:12" x14ac:dyDescent="0.25">
      <c r="A17">
        <v>3</v>
      </c>
      <c r="B17" s="3" t="s">
        <v>5</v>
      </c>
      <c r="C17" s="8">
        <v>171.8</v>
      </c>
      <c r="D17">
        <f t="shared" ref="D17:D49" si="3">SQRT((C17-$E$7)^2)</f>
        <v>176.2</v>
      </c>
      <c r="E17">
        <f t="shared" si="0"/>
        <v>56.300000000000011</v>
      </c>
      <c r="F17">
        <f t="shared" si="1"/>
        <v>162.10000000000002</v>
      </c>
      <c r="G17">
        <f t="shared" si="2"/>
        <v>56.300000000000011</v>
      </c>
      <c r="I17">
        <v>3</v>
      </c>
      <c r="J17" t="str">
        <f>IF(G17=D17,1,"")</f>
        <v/>
      </c>
      <c r="K17">
        <f>IF(G17=E17,1,"")</f>
        <v>1</v>
      </c>
      <c r="L17" t="str">
        <f>IF(G17=F17,1,"")</f>
        <v/>
      </c>
    </row>
    <row r="18" spans="1:12" x14ac:dyDescent="0.25">
      <c r="A18">
        <v>4</v>
      </c>
      <c r="B18" s="2" t="s">
        <v>6</v>
      </c>
      <c r="C18" s="9">
        <v>158.19999999999999</v>
      </c>
      <c r="D18">
        <f t="shared" si="3"/>
        <v>189.8</v>
      </c>
      <c r="E18">
        <f t="shared" si="0"/>
        <v>42.699999999999989</v>
      </c>
      <c r="F18">
        <f t="shared" si="1"/>
        <v>148.5</v>
      </c>
      <c r="G18">
        <f t="shared" si="2"/>
        <v>42.699999999999989</v>
      </c>
      <c r="I18">
        <v>4</v>
      </c>
      <c r="J18" t="str">
        <f>IF(G18=D18,1,"")</f>
        <v/>
      </c>
      <c r="K18">
        <f>IF(G18=E18,1,"")</f>
        <v>1</v>
      </c>
      <c r="L18" t="str">
        <f>IF(G18=F18,1,"")</f>
        <v/>
      </c>
    </row>
    <row r="19" spans="1:12" x14ac:dyDescent="0.25">
      <c r="A19">
        <v>5</v>
      </c>
      <c r="B19" s="3" t="s">
        <v>7</v>
      </c>
      <c r="C19" s="8">
        <v>235.9</v>
      </c>
      <c r="D19">
        <f t="shared" si="3"/>
        <v>112.1</v>
      </c>
      <c r="E19">
        <f t="shared" si="0"/>
        <v>120.4</v>
      </c>
      <c r="F19">
        <f t="shared" si="1"/>
        <v>226.20000000000002</v>
      </c>
      <c r="G19">
        <f t="shared" si="2"/>
        <v>112.1</v>
      </c>
      <c r="I19">
        <v>5</v>
      </c>
      <c r="J19">
        <f>IF(G19=D19,1,"")</f>
        <v>1</v>
      </c>
      <c r="K19" t="str">
        <f>IF(G19=E19,1,"")</f>
        <v/>
      </c>
      <c r="L19" t="str">
        <f>IF(G19=F19,1,"")</f>
        <v/>
      </c>
    </row>
    <row r="20" spans="1:12" x14ac:dyDescent="0.25">
      <c r="A20">
        <v>6</v>
      </c>
      <c r="B20" s="2" t="s">
        <v>8</v>
      </c>
      <c r="C20" s="9">
        <v>99.1</v>
      </c>
      <c r="D20">
        <f t="shared" si="3"/>
        <v>248.9</v>
      </c>
      <c r="E20">
        <f t="shared" si="0"/>
        <v>16.400000000000006</v>
      </c>
      <c r="F20">
        <f t="shared" si="1"/>
        <v>89.399999999999991</v>
      </c>
      <c r="G20">
        <f t="shared" si="2"/>
        <v>16.400000000000006</v>
      </c>
      <c r="I20">
        <v>6</v>
      </c>
      <c r="J20" t="str">
        <f>IF(G20=D20,1,"")</f>
        <v/>
      </c>
      <c r="K20">
        <f>IF(G20=E20,1,"")</f>
        <v>1</v>
      </c>
      <c r="L20" t="str">
        <f>IF(G20=F20,1,"")</f>
        <v/>
      </c>
    </row>
    <row r="21" spans="1:12" x14ac:dyDescent="0.25">
      <c r="A21">
        <v>7</v>
      </c>
      <c r="B21" s="3" t="s">
        <v>9</v>
      </c>
      <c r="C21" s="8">
        <v>160.1</v>
      </c>
      <c r="D21">
        <f t="shared" si="3"/>
        <v>187.9</v>
      </c>
      <c r="E21">
        <f t="shared" si="0"/>
        <v>44.599999999999994</v>
      </c>
      <c r="F21">
        <f t="shared" si="1"/>
        <v>150.4</v>
      </c>
      <c r="G21">
        <f t="shared" si="2"/>
        <v>44.599999999999994</v>
      </c>
      <c r="I21">
        <v>7</v>
      </c>
      <c r="J21" t="str">
        <f>IF(G21=D21,1,"")</f>
        <v/>
      </c>
      <c r="K21">
        <f>IF(G21=E21,1,"")</f>
        <v>1</v>
      </c>
      <c r="L21" t="str">
        <f>IF(G21=F21,1,"")</f>
        <v/>
      </c>
    </row>
    <row r="22" spans="1:12" x14ac:dyDescent="0.25">
      <c r="A22">
        <v>8</v>
      </c>
      <c r="B22" s="2" t="s">
        <v>10</v>
      </c>
      <c r="C22" s="9">
        <v>158.9</v>
      </c>
      <c r="D22">
        <f t="shared" si="3"/>
        <v>189.1</v>
      </c>
      <c r="E22">
        <f t="shared" si="0"/>
        <v>43.400000000000006</v>
      </c>
      <c r="F22">
        <f t="shared" si="1"/>
        <v>149.20000000000002</v>
      </c>
      <c r="G22">
        <f t="shared" si="2"/>
        <v>43.400000000000006</v>
      </c>
      <c r="I22">
        <v>8</v>
      </c>
      <c r="J22" t="str">
        <f>IF(G22=D22,1,"")</f>
        <v/>
      </c>
      <c r="K22">
        <f>IF(G22=E22,1,"")</f>
        <v>1</v>
      </c>
      <c r="L22" t="str">
        <f>IF(G22=F22,1,"")</f>
        <v/>
      </c>
    </row>
    <row r="23" spans="1:12" x14ac:dyDescent="0.25">
      <c r="A23">
        <v>9</v>
      </c>
      <c r="B23" s="3" t="s">
        <v>11</v>
      </c>
      <c r="C23" s="8">
        <v>117</v>
      </c>
      <c r="D23">
        <f t="shared" si="3"/>
        <v>231</v>
      </c>
      <c r="E23">
        <f t="shared" si="0"/>
        <v>1.5</v>
      </c>
      <c r="F23">
        <f t="shared" si="1"/>
        <v>107.3</v>
      </c>
      <c r="G23">
        <f t="shared" si="2"/>
        <v>1.5</v>
      </c>
      <c r="I23">
        <v>9</v>
      </c>
      <c r="J23" t="str">
        <f>IF(G23=D23,1,"")</f>
        <v/>
      </c>
      <c r="K23">
        <f>IF(G23=E23,1,"")</f>
        <v>1</v>
      </c>
      <c r="L23" t="str">
        <f>IF(G23=F23,1,"")</f>
        <v/>
      </c>
    </row>
    <row r="24" spans="1:12" x14ac:dyDescent="0.25">
      <c r="A24">
        <v>10</v>
      </c>
      <c r="B24" s="2" t="s">
        <v>12</v>
      </c>
      <c r="C24" s="9">
        <v>168</v>
      </c>
      <c r="D24">
        <f t="shared" si="3"/>
        <v>180</v>
      </c>
      <c r="E24">
        <f t="shared" si="0"/>
        <v>52.5</v>
      </c>
      <c r="F24">
        <f t="shared" si="1"/>
        <v>158.30000000000001</v>
      </c>
      <c r="G24">
        <f t="shared" si="2"/>
        <v>52.5</v>
      </c>
      <c r="I24">
        <v>10</v>
      </c>
      <c r="J24" t="str">
        <f>IF(G24=D24,1,"")</f>
        <v/>
      </c>
      <c r="K24">
        <f>IF(G24=E24,1,"")</f>
        <v>1</v>
      </c>
      <c r="L24" t="str">
        <f>IF(G24=F24,1,"")</f>
        <v/>
      </c>
    </row>
    <row r="25" spans="1:12" x14ac:dyDescent="0.25">
      <c r="A25">
        <v>11</v>
      </c>
      <c r="B25" s="3" t="s">
        <v>13</v>
      </c>
      <c r="C25" s="8">
        <v>78.900000000000006</v>
      </c>
      <c r="D25">
        <f t="shared" si="3"/>
        <v>269.10000000000002</v>
      </c>
      <c r="E25">
        <f t="shared" si="0"/>
        <v>36.599999999999994</v>
      </c>
      <c r="F25">
        <f t="shared" si="1"/>
        <v>69.2</v>
      </c>
      <c r="G25">
        <f t="shared" si="2"/>
        <v>36.599999999999994</v>
      </c>
      <c r="I25">
        <v>11</v>
      </c>
      <c r="J25" t="str">
        <f>IF(G25=D25,1,"")</f>
        <v/>
      </c>
      <c r="K25">
        <f>IF(G25=E25,1,"")</f>
        <v>1</v>
      </c>
      <c r="L25" t="str">
        <f>IF(G25=F25,1,"")</f>
        <v/>
      </c>
    </row>
    <row r="26" spans="1:12" x14ac:dyDescent="0.25">
      <c r="A26">
        <v>12</v>
      </c>
      <c r="B26" s="2" t="s">
        <v>14</v>
      </c>
      <c r="C26" s="9">
        <v>124.8</v>
      </c>
      <c r="D26">
        <f t="shared" si="3"/>
        <v>223.2</v>
      </c>
      <c r="E26">
        <f t="shared" si="0"/>
        <v>9.2999999999999972</v>
      </c>
      <c r="F26">
        <f t="shared" si="1"/>
        <v>115.1</v>
      </c>
      <c r="G26">
        <f t="shared" si="2"/>
        <v>9.2999999999999972</v>
      </c>
      <c r="I26">
        <v>12</v>
      </c>
      <c r="J26" t="str">
        <f>IF(G26=D26,1,"")</f>
        <v/>
      </c>
      <c r="K26">
        <f>IF(G26=E26,1,"")</f>
        <v>1</v>
      </c>
      <c r="L26" t="str">
        <f>IF(G26=F26,1,"")</f>
        <v/>
      </c>
    </row>
    <row r="27" spans="1:12" x14ac:dyDescent="0.25">
      <c r="A27">
        <v>13</v>
      </c>
      <c r="B27" s="3" t="s">
        <v>15</v>
      </c>
      <c r="C27" s="8">
        <v>107.7</v>
      </c>
      <c r="D27">
        <f t="shared" si="3"/>
        <v>240.3</v>
      </c>
      <c r="E27">
        <f t="shared" si="0"/>
        <v>7.7999999999999972</v>
      </c>
      <c r="F27">
        <f t="shared" si="1"/>
        <v>98</v>
      </c>
      <c r="G27">
        <f t="shared" si="2"/>
        <v>7.7999999999999972</v>
      </c>
      <c r="I27">
        <v>13</v>
      </c>
      <c r="J27" t="str">
        <f>IF(G27=D27,1,"")</f>
        <v/>
      </c>
      <c r="K27">
        <f>IF(G27=E27,1,"")</f>
        <v>1</v>
      </c>
      <c r="L27" t="str">
        <f>IF(G27=F27,1,"")</f>
        <v/>
      </c>
    </row>
    <row r="28" spans="1:12" x14ac:dyDescent="0.25">
      <c r="A28">
        <v>14</v>
      </c>
      <c r="B28" s="2" t="s">
        <v>16</v>
      </c>
      <c r="C28" s="9">
        <v>126.8</v>
      </c>
      <c r="D28">
        <f t="shared" si="3"/>
        <v>221.2</v>
      </c>
      <c r="E28">
        <f t="shared" si="0"/>
        <v>11.299999999999997</v>
      </c>
      <c r="F28">
        <f t="shared" si="1"/>
        <v>117.1</v>
      </c>
      <c r="G28">
        <f t="shared" si="2"/>
        <v>11.299999999999997</v>
      </c>
      <c r="I28">
        <v>14</v>
      </c>
      <c r="J28" t="str">
        <f>IF(G28=D28,1,"")</f>
        <v/>
      </c>
      <c r="K28">
        <f>IF(G28=E28,1,"")</f>
        <v>1</v>
      </c>
      <c r="L28" t="str">
        <f>IF(G28=F28,1,"")</f>
        <v/>
      </c>
    </row>
    <row r="29" spans="1:12" x14ac:dyDescent="0.25">
      <c r="A29">
        <v>15</v>
      </c>
      <c r="B29" s="3" t="s">
        <v>17</v>
      </c>
      <c r="C29" s="8">
        <v>184.1</v>
      </c>
      <c r="D29">
        <f t="shared" si="3"/>
        <v>163.9</v>
      </c>
      <c r="E29">
        <f t="shared" si="0"/>
        <v>68.599999999999994</v>
      </c>
      <c r="F29">
        <f t="shared" si="1"/>
        <v>174.4</v>
      </c>
      <c r="G29">
        <f t="shared" si="2"/>
        <v>68.599999999999994</v>
      </c>
      <c r="I29">
        <v>15</v>
      </c>
      <c r="J29" t="str">
        <f>IF(G29=D29,1,"")</f>
        <v/>
      </c>
      <c r="K29">
        <f>IF(G29=E29,1,"")</f>
        <v>1</v>
      </c>
      <c r="L29" t="str">
        <f>IF(G29=F29,1,"")</f>
        <v/>
      </c>
    </row>
    <row r="30" spans="1:12" x14ac:dyDescent="0.25">
      <c r="A30">
        <v>16</v>
      </c>
      <c r="B30" s="2" t="s">
        <v>18</v>
      </c>
      <c r="C30" s="9">
        <v>113.9</v>
      </c>
      <c r="D30">
        <f t="shared" si="3"/>
        <v>234.1</v>
      </c>
      <c r="E30">
        <f t="shared" si="0"/>
        <v>1.5999999999999943</v>
      </c>
      <c r="F30">
        <f t="shared" si="1"/>
        <v>104.2</v>
      </c>
      <c r="G30">
        <f t="shared" si="2"/>
        <v>1.5999999999999943</v>
      </c>
      <c r="I30">
        <v>16</v>
      </c>
      <c r="J30" t="str">
        <f>IF(G30=D30,1,"")</f>
        <v/>
      </c>
      <c r="K30">
        <f>IF(G30=E30,1,"")</f>
        <v>1</v>
      </c>
      <c r="L30" t="str">
        <f>IF(G30=F30,1,"")</f>
        <v/>
      </c>
    </row>
    <row r="31" spans="1:12" x14ac:dyDescent="0.25">
      <c r="A31">
        <v>17</v>
      </c>
      <c r="B31" s="3" t="s">
        <v>19</v>
      </c>
      <c r="C31" s="8">
        <v>115.5</v>
      </c>
      <c r="D31">
        <f t="shared" si="3"/>
        <v>232.5</v>
      </c>
      <c r="E31">
        <f t="shared" si="0"/>
        <v>0</v>
      </c>
      <c r="F31">
        <f t="shared" si="1"/>
        <v>105.8</v>
      </c>
      <c r="G31">
        <f t="shared" si="2"/>
        <v>0</v>
      </c>
      <c r="I31">
        <v>17</v>
      </c>
      <c r="J31" t="str">
        <f>IF(G31=D31,1,"")</f>
        <v/>
      </c>
      <c r="K31">
        <f>IF(G31=E31,1,"")</f>
        <v>1</v>
      </c>
      <c r="L31" t="str">
        <f>IF(G31=F31,1,"")</f>
        <v/>
      </c>
    </row>
    <row r="32" spans="1:12" x14ac:dyDescent="0.25">
      <c r="A32">
        <v>18</v>
      </c>
      <c r="B32" s="2" t="s">
        <v>20</v>
      </c>
      <c r="C32" s="9">
        <v>144.19999999999999</v>
      </c>
      <c r="D32">
        <f t="shared" si="3"/>
        <v>203.8</v>
      </c>
      <c r="E32">
        <f t="shared" si="0"/>
        <v>28.699999999999989</v>
      </c>
      <c r="F32">
        <f t="shared" si="1"/>
        <v>134.5</v>
      </c>
      <c r="G32">
        <f t="shared" si="2"/>
        <v>28.699999999999989</v>
      </c>
      <c r="I32">
        <v>18</v>
      </c>
      <c r="J32" t="str">
        <f>IF(G32=D32,1,"")</f>
        <v/>
      </c>
      <c r="K32">
        <f>IF(G32=E32,1,"")</f>
        <v>1</v>
      </c>
      <c r="L32" t="str">
        <f>IF(G32=F32,1,"")</f>
        <v/>
      </c>
    </row>
    <row r="33" spans="1:12" x14ac:dyDescent="0.25">
      <c r="A33">
        <v>19</v>
      </c>
      <c r="B33" s="3" t="s">
        <v>21</v>
      </c>
      <c r="C33" s="8">
        <v>64.2</v>
      </c>
      <c r="D33">
        <f t="shared" si="3"/>
        <v>283.8</v>
      </c>
      <c r="E33">
        <f t="shared" si="0"/>
        <v>51.3</v>
      </c>
      <c r="F33">
        <f t="shared" si="1"/>
        <v>54.5</v>
      </c>
      <c r="G33">
        <f t="shared" si="2"/>
        <v>51.3</v>
      </c>
      <c r="I33">
        <v>19</v>
      </c>
      <c r="J33" t="str">
        <f>IF(G33=D33,1,"")</f>
        <v/>
      </c>
      <c r="K33">
        <f>IF(G33=E33,1,"")</f>
        <v>1</v>
      </c>
      <c r="L33" t="str">
        <f>IF(G33=F33,1,"")</f>
        <v/>
      </c>
    </row>
    <row r="34" spans="1:12" x14ac:dyDescent="0.25">
      <c r="A34">
        <v>20</v>
      </c>
      <c r="B34" s="2" t="s">
        <v>22</v>
      </c>
      <c r="C34" s="9">
        <v>100.3</v>
      </c>
      <c r="D34">
        <f t="shared" si="3"/>
        <v>247.7</v>
      </c>
      <c r="E34">
        <f t="shared" si="0"/>
        <v>15.200000000000003</v>
      </c>
      <c r="F34">
        <f t="shared" si="1"/>
        <v>90.6</v>
      </c>
      <c r="G34">
        <f t="shared" si="2"/>
        <v>15.200000000000003</v>
      </c>
      <c r="I34">
        <v>20</v>
      </c>
      <c r="J34" t="str">
        <f>IF(G34=D34,1,"")</f>
        <v/>
      </c>
      <c r="K34">
        <f>IF(G34=E34,1,"")</f>
        <v>1</v>
      </c>
      <c r="L34" t="str">
        <f>IF(G34=F34,1,"")</f>
        <v/>
      </c>
    </row>
    <row r="35" spans="1:12" x14ac:dyDescent="0.25">
      <c r="A35">
        <v>21</v>
      </c>
      <c r="B35" s="3" t="s">
        <v>23</v>
      </c>
      <c r="C35" s="8">
        <v>158.80000000000001</v>
      </c>
      <c r="D35">
        <f t="shared" si="3"/>
        <v>189.2</v>
      </c>
      <c r="E35">
        <f t="shared" si="0"/>
        <v>43.300000000000011</v>
      </c>
      <c r="F35">
        <f t="shared" si="1"/>
        <v>149.10000000000002</v>
      </c>
      <c r="G35">
        <f t="shared" si="2"/>
        <v>43.300000000000011</v>
      </c>
      <c r="I35">
        <v>21</v>
      </c>
      <c r="J35" t="str">
        <f>IF(G35=D35,1,"")</f>
        <v/>
      </c>
      <c r="K35">
        <f>IF(G35=E35,1,"")</f>
        <v>1</v>
      </c>
      <c r="L35" t="str">
        <f>IF(G35=F35,1,"")</f>
        <v/>
      </c>
    </row>
    <row r="36" spans="1:12" x14ac:dyDescent="0.25">
      <c r="A36">
        <v>22</v>
      </c>
      <c r="B36" s="2" t="s">
        <v>24</v>
      </c>
      <c r="C36" s="9">
        <v>80.7</v>
      </c>
      <c r="D36">
        <f t="shared" si="3"/>
        <v>267.3</v>
      </c>
      <c r="E36">
        <f t="shared" si="0"/>
        <v>34.799999999999997</v>
      </c>
      <c r="F36">
        <f t="shared" si="1"/>
        <v>71</v>
      </c>
      <c r="G36">
        <f t="shared" si="2"/>
        <v>34.799999999999997</v>
      </c>
      <c r="I36">
        <v>22</v>
      </c>
      <c r="J36" t="str">
        <f>IF(G36=D36,1,"")</f>
        <v/>
      </c>
      <c r="K36">
        <f>IF(G36=E36,1,"")</f>
        <v>1</v>
      </c>
      <c r="L36" t="str">
        <f>IF(G36=F36,1,"")</f>
        <v/>
      </c>
    </row>
    <row r="37" spans="1:12" x14ac:dyDescent="0.25">
      <c r="A37">
        <v>23</v>
      </c>
      <c r="B37" s="3" t="s">
        <v>25</v>
      </c>
      <c r="C37" s="8">
        <v>87.1</v>
      </c>
      <c r="D37">
        <f t="shared" si="3"/>
        <v>260.89999999999998</v>
      </c>
      <c r="E37">
        <f t="shared" si="0"/>
        <v>28.400000000000006</v>
      </c>
      <c r="F37">
        <f t="shared" si="1"/>
        <v>77.399999999999991</v>
      </c>
      <c r="G37">
        <f t="shared" si="2"/>
        <v>28.400000000000006</v>
      </c>
      <c r="I37">
        <v>23</v>
      </c>
      <c r="J37" t="str">
        <f>IF(G37=D37,1,"")</f>
        <v/>
      </c>
      <c r="K37">
        <f>IF(G37=E37,1,"")</f>
        <v>1</v>
      </c>
      <c r="L37" t="str">
        <f>IF(G37=F37,1,"")</f>
        <v/>
      </c>
    </row>
    <row r="38" spans="1:12" x14ac:dyDescent="0.25">
      <c r="A38">
        <v>24</v>
      </c>
      <c r="B38" s="2" t="s">
        <v>26</v>
      </c>
      <c r="C38" s="9">
        <v>107.8</v>
      </c>
      <c r="D38">
        <f t="shared" si="3"/>
        <v>240.2</v>
      </c>
      <c r="E38">
        <f t="shared" si="0"/>
        <v>7.7000000000000028</v>
      </c>
      <c r="F38">
        <f t="shared" si="1"/>
        <v>98.1</v>
      </c>
      <c r="G38">
        <f t="shared" si="2"/>
        <v>7.7000000000000028</v>
      </c>
      <c r="I38">
        <v>24</v>
      </c>
      <c r="J38" t="str">
        <f>IF(G38=D38,1,"")</f>
        <v/>
      </c>
      <c r="K38">
        <f>IF(G38=E38,1,"")</f>
        <v>1</v>
      </c>
      <c r="L38" t="str">
        <f>IF(G38=F38,1,"")</f>
        <v/>
      </c>
    </row>
    <row r="39" spans="1:12" x14ac:dyDescent="0.25">
      <c r="A39">
        <v>25</v>
      </c>
      <c r="B39" s="3" t="s">
        <v>27</v>
      </c>
      <c r="C39" s="8">
        <v>82.6</v>
      </c>
      <c r="D39">
        <f t="shared" si="3"/>
        <v>265.39999999999998</v>
      </c>
      <c r="E39">
        <f t="shared" si="0"/>
        <v>32.900000000000006</v>
      </c>
      <c r="F39">
        <f t="shared" si="1"/>
        <v>72.899999999999991</v>
      </c>
      <c r="G39">
        <f t="shared" si="2"/>
        <v>32.900000000000006</v>
      </c>
      <c r="I39">
        <v>25</v>
      </c>
      <c r="J39" t="str">
        <f>IF(G39=D39,1,"")</f>
        <v/>
      </c>
      <c r="K39">
        <f>IF(G39=E39,1,"")</f>
        <v>1</v>
      </c>
      <c r="L39" t="str">
        <f>IF(G39=F39,1,"")</f>
        <v/>
      </c>
    </row>
    <row r="40" spans="1:12" x14ac:dyDescent="0.25">
      <c r="A40">
        <v>26</v>
      </c>
      <c r="B40" s="2" t="s">
        <v>28</v>
      </c>
      <c r="C40" s="9">
        <v>113.3</v>
      </c>
      <c r="D40">
        <f t="shared" si="3"/>
        <v>234.7</v>
      </c>
      <c r="E40">
        <f t="shared" si="0"/>
        <v>2.2000000000000028</v>
      </c>
      <c r="F40">
        <f t="shared" si="1"/>
        <v>103.6</v>
      </c>
      <c r="G40">
        <f t="shared" si="2"/>
        <v>2.2000000000000028</v>
      </c>
      <c r="I40">
        <v>26</v>
      </c>
      <c r="J40" t="str">
        <f>IF(G40=D40,1,"")</f>
        <v/>
      </c>
      <c r="K40">
        <f>IF(G40=E40,1,"")</f>
        <v>1</v>
      </c>
      <c r="L40" t="str">
        <f>IF(G40=F40,1,"")</f>
        <v/>
      </c>
    </row>
    <row r="41" spans="1:12" x14ac:dyDescent="0.25">
      <c r="A41">
        <v>27</v>
      </c>
      <c r="B41" s="3" t="s">
        <v>29</v>
      </c>
      <c r="C41" s="8">
        <v>227.1</v>
      </c>
      <c r="D41">
        <f t="shared" si="3"/>
        <v>120.9</v>
      </c>
      <c r="E41">
        <f t="shared" si="0"/>
        <v>111.6</v>
      </c>
      <c r="F41">
        <f t="shared" si="1"/>
        <v>217.4</v>
      </c>
      <c r="G41">
        <f t="shared" si="2"/>
        <v>111.6</v>
      </c>
      <c r="I41">
        <v>27</v>
      </c>
      <c r="J41" t="str">
        <f>IF(G41=D41,1,"")</f>
        <v/>
      </c>
      <c r="K41">
        <f>IF(G41=E41,1,"")</f>
        <v>1</v>
      </c>
      <c r="L41" t="str">
        <f>IF(G41=F41,1,"")</f>
        <v/>
      </c>
    </row>
    <row r="42" spans="1:12" x14ac:dyDescent="0.25">
      <c r="A42">
        <v>28</v>
      </c>
      <c r="B42" s="2" t="s">
        <v>30</v>
      </c>
      <c r="C42" s="9">
        <v>144.19999999999999</v>
      </c>
      <c r="D42">
        <f t="shared" si="3"/>
        <v>203.8</v>
      </c>
      <c r="E42">
        <f t="shared" si="0"/>
        <v>28.699999999999989</v>
      </c>
      <c r="F42">
        <f t="shared" si="1"/>
        <v>134.5</v>
      </c>
      <c r="G42">
        <f t="shared" si="2"/>
        <v>28.699999999999989</v>
      </c>
      <c r="I42">
        <v>28</v>
      </c>
      <c r="J42" t="str">
        <f>IF(G42=D42,1,"")</f>
        <v/>
      </c>
      <c r="K42">
        <f>IF(G42=E42,1,"")</f>
        <v>1</v>
      </c>
      <c r="L42" t="str">
        <f>IF(G42=F42,1,"")</f>
        <v/>
      </c>
    </row>
    <row r="43" spans="1:12" x14ac:dyDescent="0.25">
      <c r="A43">
        <v>29</v>
      </c>
      <c r="B43" s="3" t="s">
        <v>31</v>
      </c>
      <c r="C43" s="8">
        <v>348</v>
      </c>
      <c r="D43">
        <f t="shared" si="3"/>
        <v>0</v>
      </c>
      <c r="E43">
        <f t="shared" si="0"/>
        <v>232.5</v>
      </c>
      <c r="F43">
        <f t="shared" si="1"/>
        <v>338.3</v>
      </c>
      <c r="G43">
        <f t="shared" si="2"/>
        <v>0</v>
      </c>
      <c r="I43">
        <v>29</v>
      </c>
      <c r="J43">
        <f>IF(G43=D43,1,"")</f>
        <v>1</v>
      </c>
      <c r="K43" t="str">
        <f>IF(G43=E43,1,"")</f>
        <v/>
      </c>
      <c r="L43" t="str">
        <f>IF(G43=F43,1,"")</f>
        <v/>
      </c>
    </row>
    <row r="44" spans="1:12" x14ac:dyDescent="0.25">
      <c r="A44">
        <v>30</v>
      </c>
      <c r="B44" s="2" t="s">
        <v>32</v>
      </c>
      <c r="C44" s="9">
        <v>10.6</v>
      </c>
      <c r="D44">
        <f t="shared" si="3"/>
        <v>337.4</v>
      </c>
      <c r="E44">
        <f t="shared" si="0"/>
        <v>104.9</v>
      </c>
      <c r="F44">
        <f t="shared" si="1"/>
        <v>0.90000000000000036</v>
      </c>
      <c r="G44">
        <f t="shared" si="2"/>
        <v>0.90000000000000036</v>
      </c>
      <c r="I44">
        <v>30</v>
      </c>
      <c r="J44" t="str">
        <f>IF(G44=D44,1,"")</f>
        <v/>
      </c>
      <c r="K44" t="str">
        <f>IF(G44=E44,1,"")</f>
        <v/>
      </c>
      <c r="L44">
        <f>IF(G44=F44,1,"")</f>
        <v>1</v>
      </c>
    </row>
    <row r="45" spans="1:12" x14ac:dyDescent="0.25">
      <c r="A45">
        <v>31</v>
      </c>
      <c r="B45" s="3" t="s">
        <v>33</v>
      </c>
      <c r="C45" s="8">
        <v>55.9</v>
      </c>
      <c r="D45">
        <f t="shared" si="3"/>
        <v>292.10000000000002</v>
      </c>
      <c r="E45">
        <f t="shared" si="0"/>
        <v>59.6</v>
      </c>
      <c r="F45">
        <f t="shared" si="1"/>
        <v>46.2</v>
      </c>
      <c r="G45">
        <f t="shared" si="2"/>
        <v>46.2</v>
      </c>
      <c r="I45">
        <v>31</v>
      </c>
      <c r="J45" t="str">
        <f>IF(G45=D45,1,"")</f>
        <v/>
      </c>
      <c r="K45" t="str">
        <f>IF(G45=E45,1,"")</f>
        <v/>
      </c>
      <c r="L45">
        <f>IF(G45=F45,1,"")</f>
        <v>1</v>
      </c>
    </row>
    <row r="46" spans="1:12" x14ac:dyDescent="0.25">
      <c r="A46">
        <v>32</v>
      </c>
      <c r="B46" s="2" t="s">
        <v>34</v>
      </c>
      <c r="C46" s="9">
        <v>9.6999999999999993</v>
      </c>
      <c r="D46">
        <f t="shared" si="3"/>
        <v>338.3</v>
      </c>
      <c r="E46">
        <f t="shared" si="0"/>
        <v>105.8</v>
      </c>
      <c r="F46">
        <f t="shared" si="1"/>
        <v>0</v>
      </c>
      <c r="G46">
        <f t="shared" si="2"/>
        <v>0</v>
      </c>
      <c r="I46">
        <v>32</v>
      </c>
      <c r="J46" t="str">
        <f>IF(G46=D46,1,"")</f>
        <v/>
      </c>
      <c r="K46" t="str">
        <f>IF(G46=E46,1,"")</f>
        <v/>
      </c>
      <c r="L46">
        <f>IF(G46=F46,1,"")</f>
        <v>1</v>
      </c>
    </row>
    <row r="47" spans="1:12" x14ac:dyDescent="0.25">
      <c r="A47">
        <v>33</v>
      </c>
      <c r="B47" s="3" t="s">
        <v>35</v>
      </c>
      <c r="C47" s="8">
        <v>83.6</v>
      </c>
      <c r="D47">
        <f t="shared" si="3"/>
        <v>264.39999999999998</v>
      </c>
      <c r="E47">
        <f t="shared" si="0"/>
        <v>31.900000000000006</v>
      </c>
      <c r="F47">
        <f t="shared" si="1"/>
        <v>73.899999999999991</v>
      </c>
      <c r="G47">
        <f t="shared" si="2"/>
        <v>31.900000000000006</v>
      </c>
      <c r="I47">
        <v>33</v>
      </c>
      <c r="J47" t="str">
        <f>IF(G47=D47,1,"")</f>
        <v/>
      </c>
      <c r="K47">
        <f>IF(G47=E47,1,"")</f>
        <v>1</v>
      </c>
      <c r="L47" t="str">
        <f>IF(G47=F47,1,"")</f>
        <v/>
      </c>
    </row>
    <row r="48" spans="1:12" x14ac:dyDescent="0.25">
      <c r="A48">
        <v>34</v>
      </c>
      <c r="B48" s="2" t="s">
        <v>36</v>
      </c>
      <c r="C48" s="9">
        <v>23.6</v>
      </c>
      <c r="D48">
        <f t="shared" si="3"/>
        <v>324.39999999999998</v>
      </c>
      <c r="E48">
        <f t="shared" si="0"/>
        <v>91.9</v>
      </c>
      <c r="F48">
        <f t="shared" si="1"/>
        <v>13.900000000000002</v>
      </c>
      <c r="G48">
        <f t="shared" si="2"/>
        <v>13.900000000000002</v>
      </c>
      <c r="I48">
        <v>34</v>
      </c>
      <c r="J48" t="str">
        <f>IF(G48=D48,1,"")</f>
        <v/>
      </c>
      <c r="K48" t="str">
        <f>IF(G48=E48,1,"")</f>
        <v/>
      </c>
      <c r="L48">
        <f>IF(G48=F48,1,"")</f>
        <v>1</v>
      </c>
    </row>
    <row r="49" spans="1:12" x14ac:dyDescent="0.25">
      <c r="A49">
        <v>35</v>
      </c>
      <c r="B49" s="3" t="s">
        <v>37</v>
      </c>
      <c r="C49" s="8">
        <v>20.3</v>
      </c>
      <c r="D49">
        <f t="shared" si="3"/>
        <v>327.7</v>
      </c>
      <c r="E49">
        <f t="shared" si="0"/>
        <v>95.2</v>
      </c>
      <c r="F49">
        <f t="shared" si="1"/>
        <v>10.600000000000001</v>
      </c>
      <c r="G49">
        <f t="shared" si="2"/>
        <v>10.600000000000001</v>
      </c>
      <c r="I49">
        <v>35</v>
      </c>
      <c r="J49" t="str">
        <f>IF(G49=D49,1,"")</f>
        <v/>
      </c>
      <c r="K49" t="str">
        <f>IF(G49=E49,1,"")</f>
        <v/>
      </c>
      <c r="L49">
        <f>IF(G49=F49,1,"")</f>
        <v>1</v>
      </c>
    </row>
    <row r="50" spans="1:12" x14ac:dyDescent="0.25">
      <c r="I50" t="s">
        <v>63</v>
      </c>
      <c r="J50">
        <f>COUNT(J15:J49)</f>
        <v>4</v>
      </c>
      <c r="K50">
        <f t="shared" ref="K50:L50" si="4">COUNT(K15:K49)</f>
        <v>26</v>
      </c>
      <c r="L50">
        <f t="shared" si="4"/>
        <v>5</v>
      </c>
    </row>
  </sheetData>
  <mergeCells count="11">
    <mergeCell ref="L12:L13"/>
    <mergeCell ref="G12:G13"/>
    <mergeCell ref="I12:I13"/>
    <mergeCell ref="J12:J13"/>
    <mergeCell ref="K12:K13"/>
    <mergeCell ref="A12:A13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opLeftCell="A24" workbookViewId="0">
      <selection activeCell="F43" sqref="F43"/>
    </sheetView>
  </sheetViews>
  <sheetFormatPr defaultRowHeight="15" x14ac:dyDescent="0.25"/>
  <cols>
    <col min="7" max="7" width="24.85546875" customWidth="1"/>
    <col min="12" max="12" width="15.5703125" bestFit="1" customWidth="1"/>
  </cols>
  <sheetData>
    <row r="1" spans="1:11" x14ac:dyDescent="0.25">
      <c r="A1" s="7" t="s">
        <v>62</v>
      </c>
      <c r="F1" s="7" t="s">
        <v>56</v>
      </c>
    </row>
    <row r="2" spans="1:11" ht="15" customHeight="1" x14ac:dyDescent="0.25">
      <c r="A2" s="6" t="s">
        <v>43</v>
      </c>
      <c r="B2" s="6" t="s">
        <v>48</v>
      </c>
      <c r="C2" s="6" t="s">
        <v>49</v>
      </c>
      <c r="D2" s="6" t="s">
        <v>50</v>
      </c>
      <c r="F2" s="6" t="s">
        <v>43</v>
      </c>
      <c r="G2" s="6" t="s">
        <v>1</v>
      </c>
      <c r="H2" s="6">
        <v>2016</v>
      </c>
      <c r="I2" s="6" t="s">
        <v>55</v>
      </c>
      <c r="J2" s="6"/>
      <c r="K2" s="6"/>
    </row>
    <row r="3" spans="1:11" x14ac:dyDescent="0.25">
      <c r="A3" s="6"/>
      <c r="B3" s="6"/>
      <c r="C3" s="6"/>
      <c r="D3" s="6"/>
      <c r="F3" s="6"/>
      <c r="G3" s="6"/>
      <c r="H3" s="6"/>
      <c r="I3" s="5" t="s">
        <v>48</v>
      </c>
      <c r="J3" s="5" t="s">
        <v>49</v>
      </c>
      <c r="K3" s="5" t="s">
        <v>50</v>
      </c>
    </row>
    <row r="4" spans="1:11" x14ac:dyDescent="0.25">
      <c r="G4" s="2" t="s">
        <v>2</v>
      </c>
      <c r="H4" s="4">
        <v>4506.8900000000003</v>
      </c>
    </row>
    <row r="5" spans="1:11" x14ac:dyDescent="0.25">
      <c r="A5">
        <v>1</v>
      </c>
      <c r="B5">
        <v>1</v>
      </c>
      <c r="C5" t="s">
        <v>65</v>
      </c>
      <c r="D5" t="s">
        <v>65</v>
      </c>
      <c r="F5">
        <v>1</v>
      </c>
      <c r="G5" s="3" t="s">
        <v>3</v>
      </c>
      <c r="H5" s="8">
        <v>240.2</v>
      </c>
      <c r="I5">
        <f>SUMIF(B5:B39,1,H5:H39)/COUNT(B5:B39)</f>
        <v>277</v>
      </c>
      <c r="J5">
        <f>SUMIF(C5:C39,1,H5:H39)/COUNT(C5:C39)</f>
        <v>126.10384615384615</v>
      </c>
      <c r="K5">
        <f>SUMIF(D5:D39,1,H5:H39)/COUNT(D5:D39)</f>
        <v>24.020000000000003</v>
      </c>
    </row>
    <row r="6" spans="1:11" x14ac:dyDescent="0.25">
      <c r="A6">
        <v>2</v>
      </c>
      <c r="B6">
        <v>1</v>
      </c>
      <c r="C6" t="s">
        <v>65</v>
      </c>
      <c r="D6" t="s">
        <v>65</v>
      </c>
      <c r="F6">
        <v>2</v>
      </c>
      <c r="G6" s="2" t="s">
        <v>4</v>
      </c>
      <c r="H6" s="9">
        <v>283.89999999999998</v>
      </c>
    </row>
    <row r="7" spans="1:11" x14ac:dyDescent="0.25">
      <c r="A7">
        <v>3</v>
      </c>
      <c r="B7" t="s">
        <v>65</v>
      </c>
      <c r="C7">
        <v>1</v>
      </c>
      <c r="D7" t="s">
        <v>65</v>
      </c>
      <c r="F7">
        <v>3</v>
      </c>
      <c r="G7" s="3" t="s">
        <v>5</v>
      </c>
      <c r="H7" s="8">
        <v>171.8</v>
      </c>
    </row>
    <row r="8" spans="1:11" x14ac:dyDescent="0.25">
      <c r="A8">
        <v>4</v>
      </c>
      <c r="B8" t="s">
        <v>65</v>
      </c>
      <c r="C8">
        <v>1</v>
      </c>
      <c r="D8" t="s">
        <v>65</v>
      </c>
      <c r="F8">
        <v>4</v>
      </c>
      <c r="G8" s="2" t="s">
        <v>6</v>
      </c>
      <c r="H8" s="9">
        <v>158.19999999999999</v>
      </c>
    </row>
    <row r="9" spans="1:11" x14ac:dyDescent="0.25">
      <c r="A9">
        <v>5</v>
      </c>
      <c r="B9">
        <v>1</v>
      </c>
      <c r="C9" t="s">
        <v>65</v>
      </c>
      <c r="D9" t="s">
        <v>65</v>
      </c>
      <c r="F9">
        <v>5</v>
      </c>
      <c r="G9" s="3" t="s">
        <v>7</v>
      </c>
      <c r="H9" s="8">
        <v>235.9</v>
      </c>
    </row>
    <row r="10" spans="1:11" x14ac:dyDescent="0.25">
      <c r="A10">
        <v>6</v>
      </c>
      <c r="B10" t="s">
        <v>65</v>
      </c>
      <c r="C10">
        <v>1</v>
      </c>
      <c r="D10" t="s">
        <v>65</v>
      </c>
      <c r="F10">
        <v>6</v>
      </c>
      <c r="G10" s="2" t="s">
        <v>8</v>
      </c>
      <c r="H10" s="9">
        <v>99.1</v>
      </c>
    </row>
    <row r="11" spans="1:11" x14ac:dyDescent="0.25">
      <c r="A11">
        <v>7</v>
      </c>
      <c r="B11" t="s">
        <v>65</v>
      </c>
      <c r="C11">
        <v>1</v>
      </c>
      <c r="D11" t="s">
        <v>65</v>
      </c>
      <c r="F11">
        <v>7</v>
      </c>
      <c r="G11" s="3" t="s">
        <v>9</v>
      </c>
      <c r="H11" s="8">
        <v>160.1</v>
      </c>
    </row>
    <row r="12" spans="1:11" x14ac:dyDescent="0.25">
      <c r="A12">
        <v>8</v>
      </c>
      <c r="B12" t="s">
        <v>65</v>
      </c>
      <c r="C12">
        <v>1</v>
      </c>
      <c r="D12" t="s">
        <v>65</v>
      </c>
      <c r="F12">
        <v>8</v>
      </c>
      <c r="G12" s="2" t="s">
        <v>10</v>
      </c>
      <c r="H12" s="9">
        <v>158.9</v>
      </c>
    </row>
    <row r="13" spans="1:11" x14ac:dyDescent="0.25">
      <c r="A13">
        <v>9</v>
      </c>
      <c r="B13" t="s">
        <v>65</v>
      </c>
      <c r="C13">
        <v>1</v>
      </c>
      <c r="D13" t="s">
        <v>65</v>
      </c>
      <c r="F13">
        <v>9</v>
      </c>
      <c r="G13" s="3" t="s">
        <v>11</v>
      </c>
      <c r="H13" s="8">
        <v>117</v>
      </c>
    </row>
    <row r="14" spans="1:11" x14ac:dyDescent="0.25">
      <c r="A14">
        <v>10</v>
      </c>
      <c r="B14" t="s">
        <v>65</v>
      </c>
      <c r="C14">
        <v>1</v>
      </c>
      <c r="D14" t="s">
        <v>65</v>
      </c>
      <c r="F14">
        <v>10</v>
      </c>
      <c r="G14" s="2" t="s">
        <v>12</v>
      </c>
      <c r="H14" s="9">
        <v>168</v>
      </c>
    </row>
    <row r="15" spans="1:11" x14ac:dyDescent="0.25">
      <c r="A15">
        <v>11</v>
      </c>
      <c r="B15" t="s">
        <v>65</v>
      </c>
      <c r="C15">
        <v>1</v>
      </c>
      <c r="D15" t="s">
        <v>65</v>
      </c>
      <c r="F15">
        <v>11</v>
      </c>
      <c r="G15" s="3" t="s">
        <v>13</v>
      </c>
      <c r="H15" s="8">
        <v>78.900000000000006</v>
      </c>
    </row>
    <row r="16" spans="1:11" x14ac:dyDescent="0.25">
      <c r="A16">
        <v>12</v>
      </c>
      <c r="B16" t="s">
        <v>65</v>
      </c>
      <c r="C16">
        <v>1</v>
      </c>
      <c r="D16" t="s">
        <v>65</v>
      </c>
      <c r="F16">
        <v>12</v>
      </c>
      <c r="G16" s="2" t="s">
        <v>14</v>
      </c>
      <c r="H16" s="9">
        <v>124.8</v>
      </c>
    </row>
    <row r="17" spans="1:8" x14ac:dyDescent="0.25">
      <c r="A17">
        <v>13</v>
      </c>
      <c r="B17" t="s">
        <v>65</v>
      </c>
      <c r="C17">
        <v>1</v>
      </c>
      <c r="D17" t="s">
        <v>65</v>
      </c>
      <c r="F17">
        <v>13</v>
      </c>
      <c r="G17" s="3" t="s">
        <v>15</v>
      </c>
      <c r="H17" s="8">
        <v>107.7</v>
      </c>
    </row>
    <row r="18" spans="1:8" x14ac:dyDescent="0.25">
      <c r="A18">
        <v>14</v>
      </c>
      <c r="B18" t="s">
        <v>65</v>
      </c>
      <c r="C18">
        <v>1</v>
      </c>
      <c r="D18" t="s">
        <v>65</v>
      </c>
      <c r="F18">
        <v>14</v>
      </c>
      <c r="G18" s="2" t="s">
        <v>16</v>
      </c>
      <c r="H18" s="9">
        <v>126.8</v>
      </c>
    </row>
    <row r="19" spans="1:8" x14ac:dyDescent="0.25">
      <c r="A19">
        <v>15</v>
      </c>
      <c r="B19" t="s">
        <v>65</v>
      </c>
      <c r="C19">
        <v>1</v>
      </c>
      <c r="D19" t="s">
        <v>65</v>
      </c>
      <c r="F19">
        <v>15</v>
      </c>
      <c r="G19" s="3" t="s">
        <v>17</v>
      </c>
      <c r="H19" s="8">
        <v>184.1</v>
      </c>
    </row>
    <row r="20" spans="1:8" x14ac:dyDescent="0.25">
      <c r="A20">
        <v>16</v>
      </c>
      <c r="B20" t="s">
        <v>65</v>
      </c>
      <c r="C20">
        <v>1</v>
      </c>
      <c r="D20" t="s">
        <v>65</v>
      </c>
      <c r="F20">
        <v>16</v>
      </c>
      <c r="G20" s="2" t="s">
        <v>18</v>
      </c>
      <c r="H20" s="9">
        <v>113.9</v>
      </c>
    </row>
    <row r="21" spans="1:8" x14ac:dyDescent="0.25">
      <c r="A21">
        <v>17</v>
      </c>
      <c r="B21" t="s">
        <v>65</v>
      </c>
      <c r="C21">
        <v>1</v>
      </c>
      <c r="D21" t="s">
        <v>65</v>
      </c>
      <c r="F21">
        <v>17</v>
      </c>
      <c r="G21" s="3" t="s">
        <v>19</v>
      </c>
      <c r="H21" s="8">
        <v>115.5</v>
      </c>
    </row>
    <row r="22" spans="1:8" x14ac:dyDescent="0.25">
      <c r="A22">
        <v>18</v>
      </c>
      <c r="B22" t="s">
        <v>65</v>
      </c>
      <c r="C22">
        <v>1</v>
      </c>
      <c r="D22" t="s">
        <v>65</v>
      </c>
      <c r="F22">
        <v>18</v>
      </c>
      <c r="G22" s="2" t="s">
        <v>20</v>
      </c>
      <c r="H22" s="9">
        <v>144.19999999999999</v>
      </c>
    </row>
    <row r="23" spans="1:8" x14ac:dyDescent="0.25">
      <c r="A23">
        <v>19</v>
      </c>
      <c r="B23" t="s">
        <v>65</v>
      </c>
      <c r="C23">
        <v>1</v>
      </c>
      <c r="D23" t="s">
        <v>65</v>
      </c>
      <c r="F23">
        <v>19</v>
      </c>
      <c r="G23" s="3" t="s">
        <v>21</v>
      </c>
      <c r="H23" s="8">
        <v>64.2</v>
      </c>
    </row>
    <row r="24" spans="1:8" x14ac:dyDescent="0.25">
      <c r="A24">
        <v>20</v>
      </c>
      <c r="B24" t="s">
        <v>65</v>
      </c>
      <c r="C24">
        <v>1</v>
      </c>
      <c r="D24" t="s">
        <v>65</v>
      </c>
      <c r="F24">
        <v>20</v>
      </c>
      <c r="G24" s="2" t="s">
        <v>22</v>
      </c>
      <c r="H24" s="9">
        <v>100.3</v>
      </c>
    </row>
    <row r="25" spans="1:8" x14ac:dyDescent="0.25">
      <c r="A25">
        <v>21</v>
      </c>
      <c r="B25" t="s">
        <v>65</v>
      </c>
      <c r="C25">
        <v>1</v>
      </c>
      <c r="D25" t="s">
        <v>65</v>
      </c>
      <c r="F25">
        <v>21</v>
      </c>
      <c r="G25" s="3" t="s">
        <v>23</v>
      </c>
      <c r="H25" s="8">
        <v>158.80000000000001</v>
      </c>
    </row>
    <row r="26" spans="1:8" x14ac:dyDescent="0.25">
      <c r="A26">
        <v>22</v>
      </c>
      <c r="B26" t="s">
        <v>65</v>
      </c>
      <c r="C26">
        <v>1</v>
      </c>
      <c r="D26" t="s">
        <v>65</v>
      </c>
      <c r="F26">
        <v>22</v>
      </c>
      <c r="G26" s="2" t="s">
        <v>24</v>
      </c>
      <c r="H26" s="9">
        <v>80.7</v>
      </c>
    </row>
    <row r="27" spans="1:8" x14ac:dyDescent="0.25">
      <c r="A27">
        <v>23</v>
      </c>
      <c r="B27" t="s">
        <v>65</v>
      </c>
      <c r="C27">
        <v>1</v>
      </c>
      <c r="D27" t="s">
        <v>65</v>
      </c>
      <c r="F27">
        <v>23</v>
      </c>
      <c r="G27" s="3" t="s">
        <v>25</v>
      </c>
      <c r="H27" s="8">
        <v>87.1</v>
      </c>
    </row>
    <row r="28" spans="1:8" x14ac:dyDescent="0.25">
      <c r="A28">
        <v>24</v>
      </c>
      <c r="B28" t="s">
        <v>65</v>
      </c>
      <c r="C28">
        <v>1</v>
      </c>
      <c r="D28" t="s">
        <v>65</v>
      </c>
      <c r="F28">
        <v>24</v>
      </c>
      <c r="G28" s="2" t="s">
        <v>26</v>
      </c>
      <c r="H28" s="9">
        <v>107.8</v>
      </c>
    </row>
    <row r="29" spans="1:8" x14ac:dyDescent="0.25">
      <c r="A29">
        <v>25</v>
      </c>
      <c r="B29" t="s">
        <v>65</v>
      </c>
      <c r="C29">
        <v>1</v>
      </c>
      <c r="D29" t="s">
        <v>65</v>
      </c>
      <c r="F29">
        <v>25</v>
      </c>
      <c r="G29" s="3" t="s">
        <v>27</v>
      </c>
      <c r="H29" s="8">
        <v>82.6</v>
      </c>
    </row>
    <row r="30" spans="1:8" x14ac:dyDescent="0.25">
      <c r="A30">
        <v>26</v>
      </c>
      <c r="B30" t="s">
        <v>65</v>
      </c>
      <c r="C30">
        <v>1</v>
      </c>
      <c r="D30" t="s">
        <v>65</v>
      </c>
      <c r="F30">
        <v>26</v>
      </c>
      <c r="G30" s="2" t="s">
        <v>28</v>
      </c>
      <c r="H30" s="9">
        <v>113.3</v>
      </c>
    </row>
    <row r="31" spans="1:8" x14ac:dyDescent="0.25">
      <c r="A31">
        <v>27</v>
      </c>
      <c r="B31" t="s">
        <v>65</v>
      </c>
      <c r="C31">
        <v>1</v>
      </c>
      <c r="D31" t="s">
        <v>65</v>
      </c>
      <c r="F31">
        <v>27</v>
      </c>
      <c r="G31" s="3" t="s">
        <v>29</v>
      </c>
      <c r="H31" s="8">
        <v>227.1</v>
      </c>
    </row>
    <row r="32" spans="1:8" x14ac:dyDescent="0.25">
      <c r="A32">
        <v>28</v>
      </c>
      <c r="B32" t="s">
        <v>65</v>
      </c>
      <c r="C32">
        <v>1</v>
      </c>
      <c r="D32" t="s">
        <v>65</v>
      </c>
      <c r="F32">
        <v>28</v>
      </c>
      <c r="G32" s="2" t="s">
        <v>30</v>
      </c>
      <c r="H32" s="9">
        <v>144.19999999999999</v>
      </c>
    </row>
    <row r="33" spans="1:17" x14ac:dyDescent="0.25">
      <c r="A33">
        <v>29</v>
      </c>
      <c r="B33">
        <v>1</v>
      </c>
      <c r="C33" t="s">
        <v>65</v>
      </c>
      <c r="D33" t="s">
        <v>65</v>
      </c>
      <c r="F33">
        <v>29</v>
      </c>
      <c r="G33" s="3" t="s">
        <v>31</v>
      </c>
      <c r="H33" s="8">
        <v>348</v>
      </c>
    </row>
    <row r="34" spans="1:17" x14ac:dyDescent="0.25">
      <c r="A34">
        <v>30</v>
      </c>
      <c r="B34" t="s">
        <v>65</v>
      </c>
      <c r="C34" t="s">
        <v>65</v>
      </c>
      <c r="D34">
        <v>1</v>
      </c>
      <c r="F34">
        <v>30</v>
      </c>
      <c r="G34" s="2" t="s">
        <v>32</v>
      </c>
      <c r="H34" s="9">
        <v>10.6</v>
      </c>
    </row>
    <row r="35" spans="1:17" x14ac:dyDescent="0.25">
      <c r="A35">
        <v>31</v>
      </c>
      <c r="B35" t="s">
        <v>65</v>
      </c>
      <c r="C35" t="s">
        <v>65</v>
      </c>
      <c r="D35">
        <v>1</v>
      </c>
      <c r="F35">
        <v>31</v>
      </c>
      <c r="G35" s="3" t="s">
        <v>33</v>
      </c>
      <c r="H35" s="8">
        <v>55.9</v>
      </c>
    </row>
    <row r="36" spans="1:17" x14ac:dyDescent="0.25">
      <c r="A36">
        <v>32</v>
      </c>
      <c r="B36" t="s">
        <v>65</v>
      </c>
      <c r="C36" t="s">
        <v>65</v>
      </c>
      <c r="D36">
        <v>1</v>
      </c>
      <c r="F36">
        <v>32</v>
      </c>
      <c r="G36" s="2" t="s">
        <v>34</v>
      </c>
      <c r="H36" s="9">
        <v>9.6999999999999993</v>
      </c>
    </row>
    <row r="37" spans="1:17" x14ac:dyDescent="0.25">
      <c r="A37">
        <v>33</v>
      </c>
      <c r="B37" t="s">
        <v>65</v>
      </c>
      <c r="C37">
        <v>1</v>
      </c>
      <c r="D37" t="s">
        <v>65</v>
      </c>
      <c r="F37">
        <v>33</v>
      </c>
      <c r="G37" s="3" t="s">
        <v>35</v>
      </c>
      <c r="H37" s="8">
        <v>83.6</v>
      </c>
    </row>
    <row r="38" spans="1:17" x14ac:dyDescent="0.25">
      <c r="A38">
        <v>34</v>
      </c>
      <c r="B38" t="s">
        <v>65</v>
      </c>
      <c r="C38" t="s">
        <v>65</v>
      </c>
      <c r="D38">
        <v>1</v>
      </c>
      <c r="F38">
        <v>34</v>
      </c>
      <c r="G38" s="2" t="s">
        <v>36</v>
      </c>
      <c r="H38" s="9">
        <v>23.6</v>
      </c>
    </row>
    <row r="39" spans="1:17" x14ac:dyDescent="0.25">
      <c r="A39">
        <v>35</v>
      </c>
      <c r="B39" t="s">
        <v>65</v>
      </c>
      <c r="C39" t="s">
        <v>65</v>
      </c>
      <c r="D39">
        <v>1</v>
      </c>
      <c r="F39">
        <v>35</v>
      </c>
      <c r="G39" s="3" t="s">
        <v>37</v>
      </c>
      <c r="H39" s="8">
        <v>20.3</v>
      </c>
    </row>
    <row r="40" spans="1:17" x14ac:dyDescent="0.25">
      <c r="A40" t="s">
        <v>63</v>
      </c>
      <c r="B40">
        <f>COUNT(B5:B39)</f>
        <v>4</v>
      </c>
      <c r="C40">
        <f t="shared" ref="C40:D40" si="0">COUNT(C5:C39)</f>
        <v>26</v>
      </c>
      <c r="D40">
        <f t="shared" si="0"/>
        <v>5</v>
      </c>
    </row>
    <row r="42" spans="1:17" x14ac:dyDescent="0.25">
      <c r="F42" s="7" t="s">
        <v>69</v>
      </c>
    </row>
    <row r="43" spans="1:17" x14ac:dyDescent="0.25">
      <c r="G43" t="s">
        <v>57</v>
      </c>
      <c r="H43">
        <f>I5</f>
        <v>277</v>
      </c>
    </row>
    <row r="44" spans="1:17" x14ac:dyDescent="0.25">
      <c r="G44" t="s">
        <v>58</v>
      </c>
      <c r="H44">
        <f>J5</f>
        <v>126.10384615384615</v>
      </c>
    </row>
    <row r="45" spans="1:17" x14ac:dyDescent="0.25">
      <c r="G45" t="s">
        <v>59</v>
      </c>
      <c r="H45">
        <f>K5</f>
        <v>24.020000000000003</v>
      </c>
    </row>
    <row r="47" spans="1:17" x14ac:dyDescent="0.25">
      <c r="F47" s="7" t="s">
        <v>47</v>
      </c>
      <c r="N47" s="7" t="s">
        <v>61</v>
      </c>
    </row>
    <row r="48" spans="1:17" x14ac:dyDescent="0.25">
      <c r="F48" s="6" t="s">
        <v>43</v>
      </c>
      <c r="G48" s="6" t="s">
        <v>1</v>
      </c>
      <c r="H48" s="6">
        <v>2016</v>
      </c>
      <c r="I48" s="6" t="s">
        <v>48</v>
      </c>
      <c r="J48" s="6" t="s">
        <v>49</v>
      </c>
      <c r="K48" s="6" t="s">
        <v>50</v>
      </c>
      <c r="L48" s="6" t="s">
        <v>51</v>
      </c>
      <c r="N48" s="6" t="s">
        <v>43</v>
      </c>
      <c r="O48" s="6" t="s">
        <v>48</v>
      </c>
      <c r="P48" s="6" t="s">
        <v>49</v>
      </c>
      <c r="Q48" s="6" t="s">
        <v>50</v>
      </c>
    </row>
    <row r="49" spans="6:17" x14ac:dyDescent="0.25">
      <c r="F49" s="6"/>
      <c r="G49" s="6"/>
      <c r="H49" s="6"/>
      <c r="I49" s="6"/>
      <c r="J49" s="6"/>
      <c r="K49" s="6"/>
      <c r="L49" s="6"/>
      <c r="N49" s="6"/>
      <c r="O49" s="6"/>
      <c r="P49" s="6"/>
      <c r="Q49" s="6"/>
    </row>
    <row r="50" spans="6:17" x14ac:dyDescent="0.25">
      <c r="G50" s="2" t="s">
        <v>2</v>
      </c>
      <c r="H50" s="4">
        <v>4506.8900000000003</v>
      </c>
    </row>
    <row r="51" spans="6:17" x14ac:dyDescent="0.25">
      <c r="F51">
        <v>1</v>
      </c>
      <c r="G51" s="3" t="s">
        <v>3</v>
      </c>
      <c r="H51" s="8">
        <v>240.2</v>
      </c>
      <c r="I51" s="10">
        <f>SQRT((H51-$H$43)^2)</f>
        <v>36.800000000000011</v>
      </c>
      <c r="J51" s="10">
        <f>SQRT((H51-$H$44)^2)</f>
        <v>114.09615384615384</v>
      </c>
      <c r="K51" s="10">
        <f>SQRT((H51-$H$45)^2)</f>
        <v>216.17999999999998</v>
      </c>
      <c r="L51" s="10">
        <f>MIN(I51:K51)</f>
        <v>36.800000000000011</v>
      </c>
      <c r="N51">
        <v>1</v>
      </c>
      <c r="O51">
        <f>IF(L51=I51,1,"")</f>
        <v>1</v>
      </c>
      <c r="P51" t="str">
        <f>IF(L51=J51,1,"")</f>
        <v/>
      </c>
      <c r="Q51" t="str">
        <f>IF(L51=K51,1,"")</f>
        <v/>
      </c>
    </row>
    <row r="52" spans="6:17" x14ac:dyDescent="0.25">
      <c r="F52">
        <v>2</v>
      </c>
      <c r="G52" s="2" t="s">
        <v>4</v>
      </c>
      <c r="H52" s="9">
        <v>283.89999999999998</v>
      </c>
      <c r="I52" s="10">
        <f>SQRT((H52-$H$43)^2)</f>
        <v>6.8999999999999773</v>
      </c>
      <c r="J52" s="10">
        <f>SQRT((H52-$H$44)^2)</f>
        <v>157.79615384615383</v>
      </c>
      <c r="K52" s="10">
        <f t="shared" ref="K52:K85" si="1">SQRT((H52-$H$45)^2)</f>
        <v>259.88</v>
      </c>
      <c r="L52" s="10">
        <f t="shared" ref="L52:L85" si="2">MIN(I52:K52)</f>
        <v>6.8999999999999773</v>
      </c>
      <c r="N52">
        <v>2</v>
      </c>
      <c r="O52">
        <f>IF(L52=I52,1,"")</f>
        <v>1</v>
      </c>
      <c r="P52" t="str">
        <f>IF(L52=J52,1,"")</f>
        <v/>
      </c>
      <c r="Q52" t="str">
        <f>IF(L52=K52,1,"")</f>
        <v/>
      </c>
    </row>
    <row r="53" spans="6:17" x14ac:dyDescent="0.25">
      <c r="F53">
        <v>3</v>
      </c>
      <c r="G53" s="3" t="s">
        <v>5</v>
      </c>
      <c r="H53" s="8">
        <v>171.8</v>
      </c>
      <c r="I53" s="10">
        <f>SQRT((H53-$H$43)^2)</f>
        <v>105.19999999999999</v>
      </c>
      <c r="J53" s="10">
        <f>SQRT((H53-$H$44)^2)</f>
        <v>45.696153846153862</v>
      </c>
      <c r="K53" s="10">
        <f t="shared" si="1"/>
        <v>147.78</v>
      </c>
      <c r="L53" s="10">
        <f t="shared" si="2"/>
        <v>45.696153846153862</v>
      </c>
      <c r="N53">
        <v>3</v>
      </c>
      <c r="O53" t="str">
        <f>IF(L53=I53,1,"")</f>
        <v/>
      </c>
      <c r="P53">
        <f>IF(L53=J53,1,"")</f>
        <v>1</v>
      </c>
      <c r="Q53" t="str">
        <f>IF(L53=K53,1,"")</f>
        <v/>
      </c>
    </row>
    <row r="54" spans="6:17" x14ac:dyDescent="0.25">
      <c r="F54">
        <v>4</v>
      </c>
      <c r="G54" s="2" t="s">
        <v>6</v>
      </c>
      <c r="H54" s="9">
        <v>158.19999999999999</v>
      </c>
      <c r="I54" s="10">
        <f>SQRT((H54-$H$43)^2)</f>
        <v>118.80000000000001</v>
      </c>
      <c r="J54" s="10">
        <f>SQRT((H54-$H$44)^2)</f>
        <v>32.09615384615384</v>
      </c>
      <c r="K54" s="10">
        <f t="shared" si="1"/>
        <v>134.17999999999998</v>
      </c>
      <c r="L54" s="10">
        <f t="shared" si="2"/>
        <v>32.09615384615384</v>
      </c>
      <c r="N54">
        <v>4</v>
      </c>
      <c r="O54" t="str">
        <f>IF(L54=I54,1,"")</f>
        <v/>
      </c>
      <c r="P54">
        <f>IF(L54=J54,1,"")</f>
        <v>1</v>
      </c>
      <c r="Q54" t="str">
        <f>IF(L54=K54,1,"")</f>
        <v/>
      </c>
    </row>
    <row r="55" spans="6:17" x14ac:dyDescent="0.25">
      <c r="F55">
        <v>5</v>
      </c>
      <c r="G55" s="3" t="s">
        <v>7</v>
      </c>
      <c r="H55" s="8">
        <v>235.9</v>
      </c>
      <c r="I55" s="10">
        <f>SQRT((H55-$H$43)^2)</f>
        <v>41.099999999999994</v>
      </c>
      <c r="J55" s="10">
        <f>SQRT((H55-$H$44)^2)</f>
        <v>109.79615384615386</v>
      </c>
      <c r="K55" s="10">
        <f t="shared" si="1"/>
        <v>211.88</v>
      </c>
      <c r="L55" s="10">
        <f t="shared" si="2"/>
        <v>41.099999999999994</v>
      </c>
      <c r="N55">
        <v>5</v>
      </c>
      <c r="O55">
        <f>IF(L55=I55,1,"")</f>
        <v>1</v>
      </c>
      <c r="P55" t="str">
        <f>IF(L55=J55,1,"")</f>
        <v/>
      </c>
      <c r="Q55" t="str">
        <f>IF(L55=K55,1,"")</f>
        <v/>
      </c>
    </row>
    <row r="56" spans="6:17" x14ac:dyDescent="0.25">
      <c r="F56">
        <v>6</v>
      </c>
      <c r="G56" s="2" t="s">
        <v>8</v>
      </c>
      <c r="H56" s="9">
        <v>99.1</v>
      </c>
      <c r="I56" s="10">
        <f>SQRT((H56-$H$43)^2)</f>
        <v>177.9</v>
      </c>
      <c r="J56" s="10">
        <f>SQRT((H56-$H$44)^2)</f>
        <v>27.003846153846155</v>
      </c>
      <c r="K56" s="10">
        <f t="shared" si="1"/>
        <v>75.079999999999984</v>
      </c>
      <c r="L56" s="10">
        <f t="shared" si="2"/>
        <v>27.003846153846155</v>
      </c>
      <c r="N56">
        <v>6</v>
      </c>
      <c r="O56" t="str">
        <f>IF(L56=I56,1,"")</f>
        <v/>
      </c>
      <c r="P56">
        <f>IF(L56=J56,1,"")</f>
        <v>1</v>
      </c>
      <c r="Q56" t="str">
        <f>IF(L56=K56,1,"")</f>
        <v/>
      </c>
    </row>
    <row r="57" spans="6:17" x14ac:dyDescent="0.25">
      <c r="F57">
        <v>7</v>
      </c>
      <c r="G57" s="3" t="s">
        <v>9</v>
      </c>
      <c r="H57" s="8">
        <v>160.1</v>
      </c>
      <c r="I57" s="10">
        <f>SQRT((H57-$H$43)^2)</f>
        <v>116.9</v>
      </c>
      <c r="J57" s="10">
        <f>SQRT((H57-$H$44)^2)</f>
        <v>33.996153846153845</v>
      </c>
      <c r="K57" s="10">
        <f t="shared" si="1"/>
        <v>136.07999999999998</v>
      </c>
      <c r="L57" s="10">
        <f t="shared" si="2"/>
        <v>33.996153846153845</v>
      </c>
      <c r="N57">
        <v>7</v>
      </c>
      <c r="O57" t="str">
        <f>IF(L57=I57,1,"")</f>
        <v/>
      </c>
      <c r="P57">
        <f>IF(L57=J57,1,"")</f>
        <v>1</v>
      </c>
      <c r="Q57" t="str">
        <f>IF(L57=K57,1,"")</f>
        <v/>
      </c>
    </row>
    <row r="58" spans="6:17" x14ac:dyDescent="0.25">
      <c r="F58">
        <v>8</v>
      </c>
      <c r="G58" s="2" t="s">
        <v>10</v>
      </c>
      <c r="H58" s="9">
        <v>158.9</v>
      </c>
      <c r="I58" s="10">
        <f>SQRT((H58-$H$43)^2)</f>
        <v>118.1</v>
      </c>
      <c r="J58" s="10">
        <f>SQRT((H58-$H$44)^2)</f>
        <v>32.796153846153857</v>
      </c>
      <c r="K58" s="10">
        <f t="shared" si="1"/>
        <v>134.88</v>
      </c>
      <c r="L58" s="10">
        <f t="shared" si="2"/>
        <v>32.796153846153857</v>
      </c>
      <c r="N58">
        <v>8</v>
      </c>
      <c r="O58" t="str">
        <f>IF(L58=I58,1,"")</f>
        <v/>
      </c>
      <c r="P58">
        <f>IF(L58=J58,1,"")</f>
        <v>1</v>
      </c>
      <c r="Q58" t="str">
        <f>IF(L58=K58,1,"")</f>
        <v/>
      </c>
    </row>
    <row r="59" spans="6:17" x14ac:dyDescent="0.25">
      <c r="F59">
        <v>9</v>
      </c>
      <c r="G59" s="3" t="s">
        <v>11</v>
      </c>
      <c r="H59" s="8">
        <v>117</v>
      </c>
      <c r="I59" s="10">
        <f>SQRT((H59-$H$43)^2)</f>
        <v>160</v>
      </c>
      <c r="J59" s="10">
        <f>SQRT((H59-$H$44)^2)</f>
        <v>9.103846153846149</v>
      </c>
      <c r="K59" s="10">
        <f t="shared" si="1"/>
        <v>92.97999999999999</v>
      </c>
      <c r="L59" s="10">
        <f t="shared" si="2"/>
        <v>9.103846153846149</v>
      </c>
      <c r="N59">
        <v>9</v>
      </c>
      <c r="O59" t="str">
        <f>IF(L59=I59,1,"")</f>
        <v/>
      </c>
      <c r="P59">
        <f>IF(L59=J59,1,"")</f>
        <v>1</v>
      </c>
      <c r="Q59" t="str">
        <f>IF(L59=K59,1,"")</f>
        <v/>
      </c>
    </row>
    <row r="60" spans="6:17" x14ac:dyDescent="0.25">
      <c r="F60">
        <v>10</v>
      </c>
      <c r="G60" s="2" t="s">
        <v>12</v>
      </c>
      <c r="H60" s="9">
        <v>168</v>
      </c>
      <c r="I60" s="10">
        <f>SQRT((H60-$H$43)^2)</f>
        <v>109</v>
      </c>
      <c r="J60" s="10">
        <f>SQRT((H60-$H$44)^2)</f>
        <v>41.896153846153851</v>
      </c>
      <c r="K60" s="10">
        <f t="shared" si="1"/>
        <v>143.97999999999999</v>
      </c>
      <c r="L60" s="10">
        <f t="shared" si="2"/>
        <v>41.896153846153851</v>
      </c>
      <c r="N60">
        <v>10</v>
      </c>
      <c r="O60" t="str">
        <f>IF(L60=I60,1,"")</f>
        <v/>
      </c>
      <c r="P60">
        <f>IF(L60=J60,1,"")</f>
        <v>1</v>
      </c>
      <c r="Q60" t="str">
        <f>IF(L60=K60,1,"")</f>
        <v/>
      </c>
    </row>
    <row r="61" spans="6:17" x14ac:dyDescent="0.25">
      <c r="F61">
        <v>11</v>
      </c>
      <c r="G61" s="3" t="s">
        <v>13</v>
      </c>
      <c r="H61" s="8">
        <v>78.900000000000006</v>
      </c>
      <c r="I61" s="10">
        <f>SQRT((H61-$H$43)^2)</f>
        <v>198.1</v>
      </c>
      <c r="J61" s="10">
        <f>SQRT((H61-$H$44)^2)</f>
        <v>47.203846153846143</v>
      </c>
      <c r="K61" s="10">
        <f t="shared" si="1"/>
        <v>54.88</v>
      </c>
      <c r="L61" s="10">
        <f t="shared" si="2"/>
        <v>47.203846153846143</v>
      </c>
      <c r="N61">
        <v>11</v>
      </c>
      <c r="O61" t="str">
        <f>IF(L61=I61,1,"")</f>
        <v/>
      </c>
      <c r="P61">
        <f>IF(L61=J61,1,"")</f>
        <v>1</v>
      </c>
      <c r="Q61" t="str">
        <f>IF(L61=K61,1,"")</f>
        <v/>
      </c>
    </row>
    <row r="62" spans="6:17" x14ac:dyDescent="0.25">
      <c r="F62">
        <v>12</v>
      </c>
      <c r="G62" s="2" t="s">
        <v>14</v>
      </c>
      <c r="H62" s="9">
        <v>124.8</v>
      </c>
      <c r="I62" s="10">
        <f>SQRT((H62-$H$43)^2)</f>
        <v>152.19999999999999</v>
      </c>
      <c r="J62" s="10">
        <f>SQRT((H62-$H$44)^2)</f>
        <v>1.3038461538461519</v>
      </c>
      <c r="K62" s="10">
        <f t="shared" si="1"/>
        <v>100.78</v>
      </c>
      <c r="L62" s="10">
        <f t="shared" si="2"/>
        <v>1.3038461538461519</v>
      </c>
      <c r="N62">
        <v>12</v>
      </c>
      <c r="O62" t="str">
        <f>IF(L62=I62,1,"")</f>
        <v/>
      </c>
      <c r="P62">
        <f>IF(L62=J62,1,"")</f>
        <v>1</v>
      </c>
      <c r="Q62" t="str">
        <f>IF(L62=K62,1,"")</f>
        <v/>
      </c>
    </row>
    <row r="63" spans="6:17" x14ac:dyDescent="0.25">
      <c r="F63">
        <v>13</v>
      </c>
      <c r="G63" s="3" t="s">
        <v>15</v>
      </c>
      <c r="H63" s="8">
        <v>107.7</v>
      </c>
      <c r="I63" s="10">
        <f>SQRT((H63-$H$43)^2)</f>
        <v>169.3</v>
      </c>
      <c r="J63" s="10">
        <f>SQRT((H63-$H$44)^2)</f>
        <v>18.403846153846146</v>
      </c>
      <c r="K63" s="10">
        <f t="shared" si="1"/>
        <v>83.68</v>
      </c>
      <c r="L63" s="10">
        <f t="shared" si="2"/>
        <v>18.403846153846146</v>
      </c>
      <c r="N63">
        <v>13</v>
      </c>
      <c r="O63" t="str">
        <f>IF(L63=I63,1,"")</f>
        <v/>
      </c>
      <c r="P63">
        <f>IF(L63=J63,1,"")</f>
        <v>1</v>
      </c>
      <c r="Q63" t="str">
        <f>IF(L63=K63,1,"")</f>
        <v/>
      </c>
    </row>
    <row r="64" spans="6:17" x14ac:dyDescent="0.25">
      <c r="F64">
        <v>14</v>
      </c>
      <c r="G64" s="2" t="s">
        <v>16</v>
      </c>
      <c r="H64" s="9">
        <v>126.8</v>
      </c>
      <c r="I64" s="10">
        <f>SQRT((H64-$H$43)^2)</f>
        <v>150.19999999999999</v>
      </c>
      <c r="J64" s="10">
        <f>SQRT((H64-$H$44)^2)</f>
        <v>0.69615384615384812</v>
      </c>
      <c r="K64" s="10">
        <f t="shared" si="1"/>
        <v>102.78</v>
      </c>
      <c r="L64" s="10">
        <f t="shared" si="2"/>
        <v>0.69615384615384812</v>
      </c>
      <c r="N64">
        <v>14</v>
      </c>
      <c r="O64" t="str">
        <f>IF(L64=I64,1,"")</f>
        <v/>
      </c>
      <c r="P64">
        <f>IF(L64=J64,1,"")</f>
        <v>1</v>
      </c>
      <c r="Q64" t="str">
        <f>IF(L64=K64,1,"")</f>
        <v/>
      </c>
    </row>
    <row r="65" spans="6:17" x14ac:dyDescent="0.25">
      <c r="F65">
        <v>15</v>
      </c>
      <c r="G65" s="3" t="s">
        <v>17</v>
      </c>
      <c r="H65" s="8">
        <v>184.1</v>
      </c>
      <c r="I65" s="10">
        <f>SQRT((H65-$H$43)^2)</f>
        <v>92.9</v>
      </c>
      <c r="J65" s="10">
        <f>SQRT((H65-$H$44)^2)</f>
        <v>57.996153846153845</v>
      </c>
      <c r="K65" s="10">
        <f t="shared" si="1"/>
        <v>160.07999999999998</v>
      </c>
      <c r="L65" s="10">
        <f t="shared" si="2"/>
        <v>57.996153846153845</v>
      </c>
      <c r="N65">
        <v>15</v>
      </c>
      <c r="O65" t="str">
        <f>IF(L65=I65,1,"")</f>
        <v/>
      </c>
      <c r="P65">
        <f>IF(L65=J65,1,"")</f>
        <v>1</v>
      </c>
      <c r="Q65" t="str">
        <f>IF(L65=K65,1,"")</f>
        <v/>
      </c>
    </row>
    <row r="66" spans="6:17" x14ac:dyDescent="0.25">
      <c r="F66">
        <v>16</v>
      </c>
      <c r="G66" s="2" t="s">
        <v>18</v>
      </c>
      <c r="H66" s="9">
        <v>113.9</v>
      </c>
      <c r="I66" s="10">
        <f>SQRT((H66-$H$43)^2)</f>
        <v>163.1</v>
      </c>
      <c r="J66" s="10">
        <f>SQRT((H66-$H$44)^2)</f>
        <v>12.203846153846143</v>
      </c>
      <c r="K66" s="10">
        <f t="shared" si="1"/>
        <v>89.88</v>
      </c>
      <c r="L66" s="10">
        <f t="shared" si="2"/>
        <v>12.203846153846143</v>
      </c>
      <c r="N66">
        <v>16</v>
      </c>
      <c r="O66" t="str">
        <f>IF(L66=I66,1,"")</f>
        <v/>
      </c>
      <c r="P66">
        <f>IF(L66=J66,1,"")</f>
        <v>1</v>
      </c>
      <c r="Q66" t="str">
        <f>IF(L66=K66,1,"")</f>
        <v/>
      </c>
    </row>
    <row r="67" spans="6:17" x14ac:dyDescent="0.25">
      <c r="F67">
        <v>17</v>
      </c>
      <c r="G67" s="3" t="s">
        <v>19</v>
      </c>
      <c r="H67" s="8">
        <v>115.5</v>
      </c>
      <c r="I67" s="10">
        <f>SQRT((H67-$H$43)^2)</f>
        <v>161.5</v>
      </c>
      <c r="J67" s="10">
        <f>SQRT((H67-$H$44)^2)</f>
        <v>10.603846153846149</v>
      </c>
      <c r="K67" s="10">
        <f t="shared" si="1"/>
        <v>91.47999999999999</v>
      </c>
      <c r="L67" s="10">
        <f t="shared" si="2"/>
        <v>10.603846153846149</v>
      </c>
      <c r="N67">
        <v>17</v>
      </c>
      <c r="O67" t="str">
        <f>IF(L67=I67,1,"")</f>
        <v/>
      </c>
      <c r="P67">
        <f>IF(L67=J67,1,"")</f>
        <v>1</v>
      </c>
      <c r="Q67" t="str">
        <f>IF(L67=K67,1,"")</f>
        <v/>
      </c>
    </row>
    <row r="68" spans="6:17" x14ac:dyDescent="0.25">
      <c r="F68">
        <v>18</v>
      </c>
      <c r="G68" s="2" t="s">
        <v>20</v>
      </c>
      <c r="H68" s="9">
        <v>144.19999999999999</v>
      </c>
      <c r="I68" s="10">
        <f>SQRT((H68-$H$43)^2)</f>
        <v>132.80000000000001</v>
      </c>
      <c r="J68" s="10">
        <f>SQRT((H68-$H$44)^2)</f>
        <v>18.09615384615384</v>
      </c>
      <c r="K68" s="10">
        <f t="shared" si="1"/>
        <v>120.17999999999998</v>
      </c>
      <c r="L68" s="10">
        <f t="shared" si="2"/>
        <v>18.09615384615384</v>
      </c>
      <c r="N68">
        <v>18</v>
      </c>
      <c r="O68" t="str">
        <f>IF(L68=I68,1,"")</f>
        <v/>
      </c>
      <c r="P68">
        <f>IF(L68=J68,1,"")</f>
        <v>1</v>
      </c>
      <c r="Q68" t="str">
        <f>IF(L68=K68,1,"")</f>
        <v/>
      </c>
    </row>
    <row r="69" spans="6:17" x14ac:dyDescent="0.25">
      <c r="F69">
        <v>19</v>
      </c>
      <c r="G69" s="3" t="s">
        <v>21</v>
      </c>
      <c r="H69" s="8">
        <v>64.2</v>
      </c>
      <c r="I69" s="10">
        <f>SQRT((H69-$H$43)^2)</f>
        <v>212.8</v>
      </c>
      <c r="J69" s="10">
        <f>SQRT((H69-$H$44)^2)</f>
        <v>61.903846153846146</v>
      </c>
      <c r="K69" s="10">
        <f t="shared" si="1"/>
        <v>40.18</v>
      </c>
      <c r="L69" s="10">
        <f t="shared" si="2"/>
        <v>40.18</v>
      </c>
      <c r="N69">
        <v>19</v>
      </c>
      <c r="O69" t="str">
        <f>IF(L69=I69,1,"")</f>
        <v/>
      </c>
      <c r="P69" t="str">
        <f>IF(L69=J69,1,"")</f>
        <v/>
      </c>
      <c r="Q69">
        <f>IF(L69=K69,1,"")</f>
        <v>1</v>
      </c>
    </row>
    <row r="70" spans="6:17" x14ac:dyDescent="0.25">
      <c r="F70">
        <v>20</v>
      </c>
      <c r="G70" s="2" t="s">
        <v>22</v>
      </c>
      <c r="H70" s="9">
        <v>100.3</v>
      </c>
      <c r="I70" s="10">
        <f>SQRT((H70-$H$43)^2)</f>
        <v>176.7</v>
      </c>
      <c r="J70" s="10">
        <f>SQRT((H70-$H$44)^2)</f>
        <v>25.803846153846152</v>
      </c>
      <c r="K70" s="10">
        <f t="shared" si="1"/>
        <v>76.28</v>
      </c>
      <c r="L70" s="10">
        <f t="shared" si="2"/>
        <v>25.803846153846152</v>
      </c>
      <c r="N70">
        <v>20</v>
      </c>
      <c r="O70" t="str">
        <f>IF(L70=I70,1,"")</f>
        <v/>
      </c>
      <c r="P70">
        <f>IF(L70=J70,1,"")</f>
        <v>1</v>
      </c>
      <c r="Q70" t="str">
        <f>IF(L70=K70,1,"")</f>
        <v/>
      </c>
    </row>
    <row r="71" spans="6:17" x14ac:dyDescent="0.25">
      <c r="F71">
        <v>21</v>
      </c>
      <c r="G71" s="3" t="s">
        <v>23</v>
      </c>
      <c r="H71" s="8">
        <v>158.80000000000001</v>
      </c>
      <c r="I71" s="10">
        <f>SQRT((H71-$H$43)^2)</f>
        <v>118.19999999999999</v>
      </c>
      <c r="J71" s="10">
        <f>SQRT((H71-$H$44)^2)</f>
        <v>32.696153846153862</v>
      </c>
      <c r="K71" s="10">
        <f t="shared" si="1"/>
        <v>134.78</v>
      </c>
      <c r="L71" s="10">
        <f t="shared" si="2"/>
        <v>32.696153846153862</v>
      </c>
      <c r="N71">
        <v>21</v>
      </c>
      <c r="O71" t="str">
        <f>IF(L71=I71,1,"")</f>
        <v/>
      </c>
      <c r="P71">
        <f>IF(L71=J71,1,"")</f>
        <v>1</v>
      </c>
      <c r="Q71" t="str">
        <f>IF(L71=K71,1,"")</f>
        <v/>
      </c>
    </row>
    <row r="72" spans="6:17" x14ac:dyDescent="0.25">
      <c r="F72">
        <v>22</v>
      </c>
      <c r="G72" s="2" t="s">
        <v>24</v>
      </c>
      <c r="H72" s="9">
        <v>80.7</v>
      </c>
      <c r="I72" s="10">
        <f>SQRT((H72-$H$43)^2)</f>
        <v>196.3</v>
      </c>
      <c r="J72" s="10">
        <f>SQRT((H72-$H$44)^2)</f>
        <v>45.403846153846146</v>
      </c>
      <c r="K72" s="10">
        <f t="shared" si="1"/>
        <v>56.68</v>
      </c>
      <c r="L72" s="10">
        <f t="shared" si="2"/>
        <v>45.403846153846146</v>
      </c>
      <c r="N72">
        <v>22</v>
      </c>
      <c r="O72" t="str">
        <f>IF(L72=I72,1,"")</f>
        <v/>
      </c>
      <c r="P72">
        <f>IF(L72=J72,1,"")</f>
        <v>1</v>
      </c>
      <c r="Q72" t="str">
        <f>IF(L72=K72,1,"")</f>
        <v/>
      </c>
    </row>
    <row r="73" spans="6:17" x14ac:dyDescent="0.25">
      <c r="F73">
        <v>23</v>
      </c>
      <c r="G73" s="3" t="s">
        <v>25</v>
      </c>
      <c r="H73" s="8">
        <v>87.1</v>
      </c>
      <c r="I73" s="10">
        <f>SQRT((H73-$H$43)^2)</f>
        <v>189.9</v>
      </c>
      <c r="J73" s="10">
        <f>SQRT((H73-$H$44)^2)</f>
        <v>39.003846153846155</v>
      </c>
      <c r="K73" s="10">
        <f t="shared" si="1"/>
        <v>63.079999999999991</v>
      </c>
      <c r="L73" s="10">
        <f t="shared" si="2"/>
        <v>39.003846153846155</v>
      </c>
      <c r="N73">
        <v>23</v>
      </c>
      <c r="O73" t="str">
        <f>IF(L73=I73,1,"")</f>
        <v/>
      </c>
      <c r="P73">
        <f>IF(L73=J73,1,"")</f>
        <v>1</v>
      </c>
      <c r="Q73" t="str">
        <f>IF(L73=K73,1,"")</f>
        <v/>
      </c>
    </row>
    <row r="74" spans="6:17" x14ac:dyDescent="0.25">
      <c r="F74">
        <v>24</v>
      </c>
      <c r="G74" s="2" t="s">
        <v>26</v>
      </c>
      <c r="H74" s="9">
        <v>107.8</v>
      </c>
      <c r="I74" s="10">
        <f>SQRT((H74-$H$43)^2)</f>
        <v>169.2</v>
      </c>
      <c r="J74" s="10">
        <f>SQRT((H74-$H$44)^2)</f>
        <v>18.303846153846152</v>
      </c>
      <c r="K74" s="10">
        <f t="shared" si="1"/>
        <v>83.78</v>
      </c>
      <c r="L74" s="10">
        <f t="shared" si="2"/>
        <v>18.303846153846152</v>
      </c>
      <c r="N74">
        <v>24</v>
      </c>
      <c r="O74" t="str">
        <f>IF(L74=I74,1,"")</f>
        <v/>
      </c>
      <c r="P74">
        <f>IF(L74=J74,1,"")</f>
        <v>1</v>
      </c>
      <c r="Q74" t="str">
        <f>IF(L74=K74,1,"")</f>
        <v/>
      </c>
    </row>
    <row r="75" spans="6:17" x14ac:dyDescent="0.25">
      <c r="F75">
        <v>25</v>
      </c>
      <c r="G75" s="3" t="s">
        <v>27</v>
      </c>
      <c r="H75" s="8">
        <v>82.6</v>
      </c>
      <c r="I75" s="10">
        <f>SQRT((H75-$H$43)^2)</f>
        <v>194.4</v>
      </c>
      <c r="J75" s="10">
        <f>SQRT((H75-$H$44)^2)</f>
        <v>43.503846153846155</v>
      </c>
      <c r="K75" s="10">
        <f t="shared" si="1"/>
        <v>58.579999999999991</v>
      </c>
      <c r="L75" s="10">
        <f t="shared" si="2"/>
        <v>43.503846153846155</v>
      </c>
      <c r="N75">
        <v>25</v>
      </c>
      <c r="O75" t="str">
        <f>IF(L75=I75,1,"")</f>
        <v/>
      </c>
      <c r="P75">
        <f>IF(L75=J75,1,"")</f>
        <v>1</v>
      </c>
      <c r="Q75" t="str">
        <f>IF(L75=K75,1,"")</f>
        <v/>
      </c>
    </row>
    <row r="76" spans="6:17" x14ac:dyDescent="0.25">
      <c r="F76">
        <v>26</v>
      </c>
      <c r="G76" s="2" t="s">
        <v>28</v>
      </c>
      <c r="H76" s="9">
        <v>113.3</v>
      </c>
      <c r="I76" s="10">
        <f>SQRT((H76-$H$43)^2)</f>
        <v>163.69999999999999</v>
      </c>
      <c r="J76" s="10">
        <f>SQRT((H76-$H$44)^2)</f>
        <v>12.803846153846152</v>
      </c>
      <c r="K76" s="10">
        <f t="shared" si="1"/>
        <v>89.28</v>
      </c>
      <c r="L76" s="10">
        <f t="shared" si="2"/>
        <v>12.803846153846152</v>
      </c>
      <c r="N76">
        <v>26</v>
      </c>
      <c r="O76" t="str">
        <f>IF(L76=I76,1,"")</f>
        <v/>
      </c>
      <c r="P76">
        <f>IF(L76=J76,1,"")</f>
        <v>1</v>
      </c>
      <c r="Q76" t="str">
        <f>IF(L76=K76,1,"")</f>
        <v/>
      </c>
    </row>
    <row r="77" spans="6:17" x14ac:dyDescent="0.25">
      <c r="F77">
        <v>27</v>
      </c>
      <c r="G77" s="3" t="s">
        <v>29</v>
      </c>
      <c r="H77" s="8">
        <v>227.1</v>
      </c>
      <c r="I77" s="10">
        <f>SQRT((H77-$H$43)^2)</f>
        <v>49.900000000000006</v>
      </c>
      <c r="J77" s="10">
        <f>SQRT((H77-$H$44)^2)</f>
        <v>100.99615384615385</v>
      </c>
      <c r="K77" s="10">
        <f t="shared" si="1"/>
        <v>203.07999999999998</v>
      </c>
      <c r="L77" s="10">
        <f t="shared" si="2"/>
        <v>49.900000000000006</v>
      </c>
      <c r="N77">
        <v>27</v>
      </c>
      <c r="O77">
        <f>IF(L77=I77,1,"")</f>
        <v>1</v>
      </c>
      <c r="P77" t="str">
        <f>IF(L77=J77,1,"")</f>
        <v/>
      </c>
      <c r="Q77" t="str">
        <f>IF(L77=K77,1,"")</f>
        <v/>
      </c>
    </row>
    <row r="78" spans="6:17" x14ac:dyDescent="0.25">
      <c r="F78">
        <v>28</v>
      </c>
      <c r="G78" s="2" t="s">
        <v>30</v>
      </c>
      <c r="H78" s="9">
        <v>144.19999999999999</v>
      </c>
      <c r="I78" s="10">
        <f>SQRT((H78-$H$43)^2)</f>
        <v>132.80000000000001</v>
      </c>
      <c r="J78" s="10">
        <f>SQRT((H78-$H$44)^2)</f>
        <v>18.09615384615384</v>
      </c>
      <c r="K78" s="10">
        <f t="shared" si="1"/>
        <v>120.17999999999998</v>
      </c>
      <c r="L78" s="10">
        <f t="shared" si="2"/>
        <v>18.09615384615384</v>
      </c>
      <c r="N78">
        <v>28</v>
      </c>
      <c r="O78" t="str">
        <f>IF(L78=I78,1,"")</f>
        <v/>
      </c>
      <c r="P78">
        <f>IF(L78=J78,1,"")</f>
        <v>1</v>
      </c>
      <c r="Q78" t="str">
        <f>IF(L78=K78,1,"")</f>
        <v/>
      </c>
    </row>
    <row r="79" spans="6:17" x14ac:dyDescent="0.25">
      <c r="F79">
        <v>29</v>
      </c>
      <c r="G79" s="3" t="s">
        <v>31</v>
      </c>
      <c r="H79" s="8">
        <v>348</v>
      </c>
      <c r="I79" s="10">
        <f>SQRT((H79-$H$43)^2)</f>
        <v>71</v>
      </c>
      <c r="J79" s="10">
        <f>SQRT((H79-$H$44)^2)</f>
        <v>221.89615384615385</v>
      </c>
      <c r="K79" s="10">
        <f t="shared" si="1"/>
        <v>323.98</v>
      </c>
      <c r="L79" s="10">
        <f t="shared" si="2"/>
        <v>71</v>
      </c>
      <c r="N79">
        <v>29</v>
      </c>
      <c r="O79">
        <f>IF(L79=I79,1,"")</f>
        <v>1</v>
      </c>
      <c r="P79" t="str">
        <f>IF(L79=J79,1,"")</f>
        <v/>
      </c>
      <c r="Q79" t="str">
        <f>IF(L79=K79,1,"")</f>
        <v/>
      </c>
    </row>
    <row r="80" spans="6:17" x14ac:dyDescent="0.25">
      <c r="F80">
        <v>30</v>
      </c>
      <c r="G80" s="2" t="s">
        <v>32</v>
      </c>
      <c r="H80" s="9">
        <v>10.6</v>
      </c>
      <c r="I80" s="10">
        <f>SQRT((H80-$H$43)^2)</f>
        <v>266.39999999999998</v>
      </c>
      <c r="J80" s="10">
        <f>SQRT((H80-$H$44)^2)</f>
        <v>115.50384615384615</v>
      </c>
      <c r="K80" s="10">
        <f t="shared" si="1"/>
        <v>13.420000000000003</v>
      </c>
      <c r="L80" s="10">
        <f t="shared" si="2"/>
        <v>13.420000000000003</v>
      </c>
      <c r="N80">
        <v>30</v>
      </c>
      <c r="O80" t="str">
        <f>IF(L80=I80,1,"")</f>
        <v/>
      </c>
      <c r="P80" t="str">
        <f>IF(L80=J80,1,"")</f>
        <v/>
      </c>
      <c r="Q80">
        <f>IF(L80=K80,1,"")</f>
        <v>1</v>
      </c>
    </row>
    <row r="81" spans="6:17" x14ac:dyDescent="0.25">
      <c r="F81">
        <v>31</v>
      </c>
      <c r="G81" s="3" t="s">
        <v>33</v>
      </c>
      <c r="H81" s="8">
        <v>55.9</v>
      </c>
      <c r="I81" s="10">
        <f>SQRT((H81-$H$43)^2)</f>
        <v>221.1</v>
      </c>
      <c r="J81" s="10">
        <f>SQRT((H81-$H$44)^2)</f>
        <v>70.203846153846143</v>
      </c>
      <c r="K81" s="10">
        <f t="shared" si="1"/>
        <v>31.879999999999995</v>
      </c>
      <c r="L81" s="10">
        <f t="shared" si="2"/>
        <v>31.879999999999995</v>
      </c>
      <c r="N81">
        <v>31</v>
      </c>
      <c r="O81" t="str">
        <f>IF(L81=I81,1,"")</f>
        <v/>
      </c>
      <c r="P81" t="str">
        <f>IF(L81=J81,1,"")</f>
        <v/>
      </c>
      <c r="Q81">
        <f>IF(L81=K81,1,"")</f>
        <v>1</v>
      </c>
    </row>
    <row r="82" spans="6:17" x14ac:dyDescent="0.25">
      <c r="F82">
        <v>32</v>
      </c>
      <c r="G82" s="2" t="s">
        <v>34</v>
      </c>
      <c r="H82" s="9">
        <v>9.6999999999999993</v>
      </c>
      <c r="I82" s="10">
        <f>SQRT((H82-$H$43)^2)</f>
        <v>267.3</v>
      </c>
      <c r="J82" s="10">
        <f>SQRT((H82-$H$44)^2)</f>
        <v>116.40384615384615</v>
      </c>
      <c r="K82" s="10">
        <f t="shared" si="1"/>
        <v>14.320000000000004</v>
      </c>
      <c r="L82" s="10">
        <f t="shared" si="2"/>
        <v>14.320000000000004</v>
      </c>
      <c r="N82">
        <v>32</v>
      </c>
      <c r="O82" t="str">
        <f>IF(L82=I82,1,"")</f>
        <v/>
      </c>
      <c r="P82" t="str">
        <f>IF(L82=J82,1,"")</f>
        <v/>
      </c>
      <c r="Q82">
        <f>IF(L82=K82,1,"")</f>
        <v>1</v>
      </c>
    </row>
    <row r="83" spans="6:17" x14ac:dyDescent="0.25">
      <c r="F83">
        <v>33</v>
      </c>
      <c r="G83" s="3" t="s">
        <v>35</v>
      </c>
      <c r="H83" s="8">
        <v>83.6</v>
      </c>
      <c r="I83" s="10">
        <f>SQRT((H83-$H$43)^2)</f>
        <v>193.4</v>
      </c>
      <c r="J83" s="10">
        <f>SQRT((H83-$H$44)^2)</f>
        <v>42.503846153846155</v>
      </c>
      <c r="K83" s="10">
        <f t="shared" si="1"/>
        <v>59.579999999999991</v>
      </c>
      <c r="L83" s="10">
        <f t="shared" si="2"/>
        <v>42.503846153846155</v>
      </c>
      <c r="N83">
        <v>33</v>
      </c>
      <c r="O83" t="str">
        <f>IF(L83=I83,1,"")</f>
        <v/>
      </c>
      <c r="P83">
        <f>IF(L83=J83,1,"")</f>
        <v>1</v>
      </c>
      <c r="Q83" t="str">
        <f>IF(L83=K83,1,"")</f>
        <v/>
      </c>
    </row>
    <row r="84" spans="6:17" x14ac:dyDescent="0.25">
      <c r="F84">
        <v>34</v>
      </c>
      <c r="G84" s="2" t="s">
        <v>36</v>
      </c>
      <c r="H84" s="9">
        <v>23.6</v>
      </c>
      <c r="I84" s="10">
        <f>SQRT((H84-$H$43)^2)</f>
        <v>253.4</v>
      </c>
      <c r="J84" s="10">
        <f>SQRT((H84-$H$44)^2)</f>
        <v>102.50384615384615</v>
      </c>
      <c r="K84" s="10">
        <f t="shared" si="1"/>
        <v>0.42000000000000171</v>
      </c>
      <c r="L84" s="10">
        <f t="shared" si="2"/>
        <v>0.42000000000000171</v>
      </c>
      <c r="N84">
        <v>34</v>
      </c>
      <c r="O84" t="str">
        <f>IF(L84=I84,1,"")</f>
        <v/>
      </c>
      <c r="P84" t="str">
        <f>IF(L84=J84,1,"")</f>
        <v/>
      </c>
      <c r="Q84">
        <f>IF(L84=K84,1,"")</f>
        <v>1</v>
      </c>
    </row>
    <row r="85" spans="6:17" x14ac:dyDescent="0.25">
      <c r="F85">
        <v>35</v>
      </c>
      <c r="G85" s="3" t="s">
        <v>37</v>
      </c>
      <c r="H85" s="8">
        <v>20.3</v>
      </c>
      <c r="I85" s="10">
        <f>SQRT((H85-$H$43)^2)</f>
        <v>256.7</v>
      </c>
      <c r="J85" s="10">
        <f>SQRT((H85-$H$44)^2)</f>
        <v>105.80384615384615</v>
      </c>
      <c r="K85" s="10">
        <f t="shared" si="1"/>
        <v>3.7200000000000024</v>
      </c>
      <c r="L85" s="10">
        <f t="shared" si="2"/>
        <v>3.7200000000000024</v>
      </c>
      <c r="N85">
        <v>35</v>
      </c>
      <c r="O85" t="str">
        <f>IF(L85=I85,1,"")</f>
        <v/>
      </c>
      <c r="P85" t="str">
        <f>IF(L85=J85,1,"")</f>
        <v/>
      </c>
      <c r="Q85">
        <f>IF(L85=K85,1,"")</f>
        <v>1</v>
      </c>
    </row>
    <row r="86" spans="6:17" x14ac:dyDescent="0.25">
      <c r="N86" t="s">
        <v>63</v>
      </c>
      <c r="O86">
        <f>COUNT(O51:O85)</f>
        <v>5</v>
      </c>
      <c r="P86">
        <f t="shared" ref="P86" si="3">COUNT(P51:P85)</f>
        <v>24</v>
      </c>
      <c r="Q86">
        <f t="shared" ref="Q86" si="4">COUNT(Q51:Q85)</f>
        <v>6</v>
      </c>
    </row>
  </sheetData>
  <mergeCells count="19">
    <mergeCell ref="G48:G49"/>
    <mergeCell ref="H48:H49"/>
    <mergeCell ref="I48:I49"/>
    <mergeCell ref="J48:J49"/>
    <mergeCell ref="K48:K49"/>
    <mergeCell ref="L48:L49"/>
    <mergeCell ref="N48:N49"/>
    <mergeCell ref="O48:O49"/>
    <mergeCell ref="P48:P49"/>
    <mergeCell ref="Q48:Q49"/>
    <mergeCell ref="F48:F49"/>
    <mergeCell ref="H2:H3"/>
    <mergeCell ref="I2:K2"/>
    <mergeCell ref="A2:A3"/>
    <mergeCell ref="B2:B3"/>
    <mergeCell ref="C2:C3"/>
    <mergeCell ref="D2:D3"/>
    <mergeCell ref="F2:F3"/>
    <mergeCell ref="G2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abSelected="1" topLeftCell="A41" workbookViewId="0">
      <selection activeCell="H63" sqref="H63"/>
    </sheetView>
  </sheetViews>
  <sheetFormatPr defaultRowHeight="15" x14ac:dyDescent="0.25"/>
  <cols>
    <col min="7" max="7" width="23.28515625" bestFit="1" customWidth="1"/>
    <col min="12" max="12" width="15.5703125" bestFit="1" customWidth="1"/>
  </cols>
  <sheetData>
    <row r="1" spans="1:11" x14ac:dyDescent="0.25">
      <c r="A1" s="7" t="s">
        <v>64</v>
      </c>
      <c r="F1" s="7" t="s">
        <v>56</v>
      </c>
    </row>
    <row r="2" spans="1:11" ht="15" customHeight="1" x14ac:dyDescent="0.25">
      <c r="A2" s="6" t="s">
        <v>43</v>
      </c>
      <c r="B2" s="6" t="s">
        <v>48</v>
      </c>
      <c r="C2" s="6" t="s">
        <v>49</v>
      </c>
      <c r="D2" s="6" t="s">
        <v>50</v>
      </c>
      <c r="F2" s="6" t="s">
        <v>43</v>
      </c>
      <c r="G2" s="6" t="s">
        <v>1</v>
      </c>
      <c r="H2" s="6">
        <v>2016</v>
      </c>
      <c r="I2" s="6" t="s">
        <v>55</v>
      </c>
      <c r="J2" s="6"/>
      <c r="K2" s="6"/>
    </row>
    <row r="3" spans="1:11" x14ac:dyDescent="0.25">
      <c r="A3" s="6"/>
      <c r="B3" s="6"/>
      <c r="C3" s="6"/>
      <c r="D3" s="6"/>
      <c r="F3" s="6"/>
      <c r="G3" s="6"/>
      <c r="H3" s="6"/>
      <c r="I3" s="5" t="s">
        <v>48</v>
      </c>
      <c r="J3" s="5" t="s">
        <v>49</v>
      </c>
      <c r="K3" s="5" t="s">
        <v>50</v>
      </c>
    </row>
    <row r="4" spans="1:11" x14ac:dyDescent="0.25">
      <c r="G4" s="2" t="s">
        <v>2</v>
      </c>
      <c r="H4" s="4">
        <v>4506.8900000000003</v>
      </c>
    </row>
    <row r="5" spans="1:11" x14ac:dyDescent="0.25">
      <c r="A5">
        <v>1</v>
      </c>
      <c r="B5">
        <v>1</v>
      </c>
      <c r="C5" t="s">
        <v>65</v>
      </c>
      <c r="D5" t="s">
        <v>65</v>
      </c>
      <c r="F5">
        <v>1</v>
      </c>
      <c r="G5" s="3" t="s">
        <v>3</v>
      </c>
      <c r="H5" s="8">
        <v>240.2</v>
      </c>
      <c r="I5">
        <f>SUMIF(B5:B39,1,H5:H39)/COUNT(B5:B39)</f>
        <v>267.02</v>
      </c>
      <c r="J5">
        <f>SUMIF(C5:C39,1,H5:H39)/COUNT(C5:C39)</f>
        <v>124.47500000000001</v>
      </c>
      <c r="K5">
        <f>SUMIF(D5:D39,1,H5:H39)/COUNT(D5:D39)</f>
        <v>30.716666666666665</v>
      </c>
    </row>
    <row r="6" spans="1:11" x14ac:dyDescent="0.25">
      <c r="A6">
        <v>2</v>
      </c>
      <c r="B6">
        <v>1</v>
      </c>
      <c r="C6" t="s">
        <v>65</v>
      </c>
      <c r="D6" t="s">
        <v>65</v>
      </c>
      <c r="F6">
        <v>2</v>
      </c>
      <c r="G6" s="2" t="s">
        <v>4</v>
      </c>
      <c r="H6" s="9">
        <v>283.89999999999998</v>
      </c>
    </row>
    <row r="7" spans="1:11" x14ac:dyDescent="0.25">
      <c r="A7">
        <v>3</v>
      </c>
      <c r="B7" t="s">
        <v>65</v>
      </c>
      <c r="C7">
        <v>1</v>
      </c>
      <c r="D7" t="s">
        <v>65</v>
      </c>
      <c r="F7">
        <v>3</v>
      </c>
      <c r="G7" s="3" t="s">
        <v>5</v>
      </c>
      <c r="H7" s="8">
        <v>171.8</v>
      </c>
    </row>
    <row r="8" spans="1:11" x14ac:dyDescent="0.25">
      <c r="A8">
        <v>4</v>
      </c>
      <c r="B8" t="s">
        <v>65</v>
      </c>
      <c r="C8">
        <v>1</v>
      </c>
      <c r="D8" t="s">
        <v>65</v>
      </c>
      <c r="F8">
        <v>4</v>
      </c>
      <c r="G8" s="2" t="s">
        <v>6</v>
      </c>
      <c r="H8" s="9">
        <v>158.19999999999999</v>
      </c>
    </row>
    <row r="9" spans="1:11" x14ac:dyDescent="0.25">
      <c r="A9">
        <v>5</v>
      </c>
      <c r="B9">
        <v>1</v>
      </c>
      <c r="C9" t="s">
        <v>65</v>
      </c>
      <c r="D9" t="s">
        <v>65</v>
      </c>
      <c r="F9">
        <v>5</v>
      </c>
      <c r="G9" s="3" t="s">
        <v>7</v>
      </c>
      <c r="H9" s="8">
        <v>235.9</v>
      </c>
    </row>
    <row r="10" spans="1:11" x14ac:dyDescent="0.25">
      <c r="A10">
        <v>6</v>
      </c>
      <c r="B10" t="s">
        <v>65</v>
      </c>
      <c r="C10">
        <v>1</v>
      </c>
      <c r="D10" t="s">
        <v>65</v>
      </c>
      <c r="F10">
        <v>6</v>
      </c>
      <c r="G10" s="2" t="s">
        <v>8</v>
      </c>
      <c r="H10" s="9">
        <v>99.1</v>
      </c>
    </row>
    <row r="11" spans="1:11" x14ac:dyDescent="0.25">
      <c r="A11">
        <v>7</v>
      </c>
      <c r="B11" t="s">
        <v>65</v>
      </c>
      <c r="C11">
        <v>1</v>
      </c>
      <c r="D11" t="s">
        <v>65</v>
      </c>
      <c r="F11">
        <v>7</v>
      </c>
      <c r="G11" s="3" t="s">
        <v>9</v>
      </c>
      <c r="H11" s="8">
        <v>160.1</v>
      </c>
    </row>
    <row r="12" spans="1:11" x14ac:dyDescent="0.25">
      <c r="A12">
        <v>8</v>
      </c>
      <c r="B12" t="s">
        <v>65</v>
      </c>
      <c r="C12">
        <v>1</v>
      </c>
      <c r="D12" t="s">
        <v>65</v>
      </c>
      <c r="F12">
        <v>8</v>
      </c>
      <c r="G12" s="2" t="s">
        <v>10</v>
      </c>
      <c r="H12" s="9">
        <v>158.9</v>
      </c>
    </row>
    <row r="13" spans="1:11" x14ac:dyDescent="0.25">
      <c r="A13">
        <v>9</v>
      </c>
      <c r="B13" t="s">
        <v>65</v>
      </c>
      <c r="C13">
        <v>1</v>
      </c>
      <c r="D13" t="s">
        <v>65</v>
      </c>
      <c r="F13">
        <v>9</v>
      </c>
      <c r="G13" s="3" t="s">
        <v>11</v>
      </c>
      <c r="H13" s="8">
        <v>117</v>
      </c>
    </row>
    <row r="14" spans="1:11" x14ac:dyDescent="0.25">
      <c r="A14">
        <v>10</v>
      </c>
      <c r="B14" t="s">
        <v>65</v>
      </c>
      <c r="C14">
        <v>1</v>
      </c>
      <c r="D14" t="s">
        <v>65</v>
      </c>
      <c r="F14">
        <v>10</v>
      </c>
      <c r="G14" s="2" t="s">
        <v>12</v>
      </c>
      <c r="H14" s="9">
        <v>168</v>
      </c>
    </row>
    <row r="15" spans="1:11" x14ac:dyDescent="0.25">
      <c r="A15">
        <v>11</v>
      </c>
      <c r="B15" t="s">
        <v>65</v>
      </c>
      <c r="C15">
        <v>1</v>
      </c>
      <c r="D15" t="s">
        <v>65</v>
      </c>
      <c r="F15">
        <v>11</v>
      </c>
      <c r="G15" s="3" t="s">
        <v>13</v>
      </c>
      <c r="H15" s="8">
        <v>78.900000000000006</v>
      </c>
    </row>
    <row r="16" spans="1:11" x14ac:dyDescent="0.25">
      <c r="A16">
        <v>12</v>
      </c>
      <c r="B16" t="s">
        <v>65</v>
      </c>
      <c r="C16">
        <v>1</v>
      </c>
      <c r="D16" t="s">
        <v>65</v>
      </c>
      <c r="F16">
        <v>12</v>
      </c>
      <c r="G16" s="2" t="s">
        <v>14</v>
      </c>
      <c r="H16" s="9">
        <v>124.8</v>
      </c>
    </row>
    <row r="17" spans="1:8" x14ac:dyDescent="0.25">
      <c r="A17">
        <v>13</v>
      </c>
      <c r="B17" t="s">
        <v>65</v>
      </c>
      <c r="C17">
        <v>1</v>
      </c>
      <c r="D17" t="s">
        <v>65</v>
      </c>
      <c r="F17">
        <v>13</v>
      </c>
      <c r="G17" s="3" t="s">
        <v>15</v>
      </c>
      <c r="H17" s="8">
        <v>107.7</v>
      </c>
    </row>
    <row r="18" spans="1:8" x14ac:dyDescent="0.25">
      <c r="A18">
        <v>14</v>
      </c>
      <c r="B18" t="s">
        <v>65</v>
      </c>
      <c r="C18">
        <v>1</v>
      </c>
      <c r="D18" t="s">
        <v>65</v>
      </c>
      <c r="F18">
        <v>14</v>
      </c>
      <c r="G18" s="2" t="s">
        <v>16</v>
      </c>
      <c r="H18" s="9">
        <v>126.8</v>
      </c>
    </row>
    <row r="19" spans="1:8" x14ac:dyDescent="0.25">
      <c r="A19">
        <v>15</v>
      </c>
      <c r="B19" t="s">
        <v>65</v>
      </c>
      <c r="C19">
        <v>1</v>
      </c>
      <c r="D19" t="s">
        <v>65</v>
      </c>
      <c r="F19">
        <v>15</v>
      </c>
      <c r="G19" s="3" t="s">
        <v>17</v>
      </c>
      <c r="H19" s="8">
        <v>184.1</v>
      </c>
    </row>
    <row r="20" spans="1:8" x14ac:dyDescent="0.25">
      <c r="A20">
        <v>16</v>
      </c>
      <c r="B20" t="s">
        <v>65</v>
      </c>
      <c r="C20">
        <v>1</v>
      </c>
      <c r="D20" t="s">
        <v>65</v>
      </c>
      <c r="F20">
        <v>16</v>
      </c>
      <c r="G20" s="2" t="s">
        <v>18</v>
      </c>
      <c r="H20" s="9">
        <v>113.9</v>
      </c>
    </row>
    <row r="21" spans="1:8" x14ac:dyDescent="0.25">
      <c r="A21">
        <v>17</v>
      </c>
      <c r="B21" t="s">
        <v>65</v>
      </c>
      <c r="C21">
        <v>1</v>
      </c>
      <c r="D21" t="s">
        <v>65</v>
      </c>
      <c r="F21">
        <v>17</v>
      </c>
      <c r="G21" s="3" t="s">
        <v>19</v>
      </c>
      <c r="H21" s="8">
        <v>115.5</v>
      </c>
    </row>
    <row r="22" spans="1:8" x14ac:dyDescent="0.25">
      <c r="A22">
        <v>18</v>
      </c>
      <c r="B22" t="s">
        <v>65</v>
      </c>
      <c r="C22">
        <v>1</v>
      </c>
      <c r="D22" t="s">
        <v>65</v>
      </c>
      <c r="F22">
        <v>18</v>
      </c>
      <c r="G22" s="2" t="s">
        <v>20</v>
      </c>
      <c r="H22" s="9">
        <v>144.19999999999999</v>
      </c>
    </row>
    <row r="23" spans="1:8" x14ac:dyDescent="0.25">
      <c r="A23">
        <v>19</v>
      </c>
      <c r="B23" t="s">
        <v>65</v>
      </c>
      <c r="C23" t="s">
        <v>65</v>
      </c>
      <c r="D23">
        <v>1</v>
      </c>
      <c r="F23">
        <v>19</v>
      </c>
      <c r="G23" s="3" t="s">
        <v>21</v>
      </c>
      <c r="H23" s="8">
        <v>64.2</v>
      </c>
    </row>
    <row r="24" spans="1:8" x14ac:dyDescent="0.25">
      <c r="A24">
        <v>20</v>
      </c>
      <c r="B24" t="s">
        <v>65</v>
      </c>
      <c r="C24">
        <v>1</v>
      </c>
      <c r="D24" t="s">
        <v>65</v>
      </c>
      <c r="F24">
        <v>20</v>
      </c>
      <c r="G24" s="2" t="s">
        <v>22</v>
      </c>
      <c r="H24" s="9">
        <v>100.3</v>
      </c>
    </row>
    <row r="25" spans="1:8" x14ac:dyDescent="0.25">
      <c r="A25">
        <v>21</v>
      </c>
      <c r="B25" t="s">
        <v>65</v>
      </c>
      <c r="C25">
        <v>1</v>
      </c>
      <c r="D25" t="s">
        <v>65</v>
      </c>
      <c r="F25">
        <v>21</v>
      </c>
      <c r="G25" s="3" t="s">
        <v>23</v>
      </c>
      <c r="H25" s="8">
        <v>158.80000000000001</v>
      </c>
    </row>
    <row r="26" spans="1:8" x14ac:dyDescent="0.25">
      <c r="A26">
        <v>22</v>
      </c>
      <c r="B26" t="s">
        <v>65</v>
      </c>
      <c r="C26">
        <v>1</v>
      </c>
      <c r="D26" t="s">
        <v>65</v>
      </c>
      <c r="F26">
        <v>22</v>
      </c>
      <c r="G26" s="2" t="s">
        <v>24</v>
      </c>
      <c r="H26" s="9">
        <v>80.7</v>
      </c>
    </row>
    <row r="27" spans="1:8" x14ac:dyDescent="0.25">
      <c r="A27">
        <v>23</v>
      </c>
      <c r="B27" t="s">
        <v>65</v>
      </c>
      <c r="C27">
        <v>1</v>
      </c>
      <c r="D27" t="s">
        <v>65</v>
      </c>
      <c r="F27">
        <v>23</v>
      </c>
      <c r="G27" s="3" t="s">
        <v>25</v>
      </c>
      <c r="H27" s="8">
        <v>87.1</v>
      </c>
    </row>
    <row r="28" spans="1:8" x14ac:dyDescent="0.25">
      <c r="A28">
        <v>24</v>
      </c>
      <c r="B28" t="s">
        <v>65</v>
      </c>
      <c r="C28">
        <v>1</v>
      </c>
      <c r="D28" t="s">
        <v>65</v>
      </c>
      <c r="F28">
        <v>24</v>
      </c>
      <c r="G28" s="2" t="s">
        <v>26</v>
      </c>
      <c r="H28" s="9">
        <v>107.8</v>
      </c>
    </row>
    <row r="29" spans="1:8" x14ac:dyDescent="0.25">
      <c r="A29">
        <v>25</v>
      </c>
      <c r="B29" t="s">
        <v>65</v>
      </c>
      <c r="C29">
        <v>1</v>
      </c>
      <c r="D29" t="s">
        <v>65</v>
      </c>
      <c r="F29">
        <v>25</v>
      </c>
      <c r="G29" s="3" t="s">
        <v>27</v>
      </c>
      <c r="H29" s="8">
        <v>82.6</v>
      </c>
    </row>
    <row r="30" spans="1:8" x14ac:dyDescent="0.25">
      <c r="A30">
        <v>26</v>
      </c>
      <c r="B30" t="s">
        <v>65</v>
      </c>
      <c r="C30">
        <v>1</v>
      </c>
      <c r="D30" t="s">
        <v>65</v>
      </c>
      <c r="F30">
        <v>26</v>
      </c>
      <c r="G30" s="2" t="s">
        <v>28</v>
      </c>
      <c r="H30" s="9">
        <v>113.3</v>
      </c>
    </row>
    <row r="31" spans="1:8" x14ac:dyDescent="0.25">
      <c r="A31">
        <v>27</v>
      </c>
      <c r="B31">
        <v>1</v>
      </c>
      <c r="C31" t="s">
        <v>65</v>
      </c>
      <c r="D31" t="s">
        <v>65</v>
      </c>
      <c r="F31">
        <v>27</v>
      </c>
      <c r="G31" s="3" t="s">
        <v>29</v>
      </c>
      <c r="H31" s="8">
        <v>227.1</v>
      </c>
    </row>
    <row r="32" spans="1:8" x14ac:dyDescent="0.25">
      <c r="A32">
        <v>28</v>
      </c>
      <c r="B32" t="s">
        <v>65</v>
      </c>
      <c r="C32">
        <v>1</v>
      </c>
      <c r="D32" t="s">
        <v>65</v>
      </c>
      <c r="F32">
        <v>28</v>
      </c>
      <c r="G32" s="2" t="s">
        <v>30</v>
      </c>
      <c r="H32" s="9">
        <v>144.19999999999999</v>
      </c>
    </row>
    <row r="33" spans="1:17" x14ac:dyDescent="0.25">
      <c r="A33">
        <v>29</v>
      </c>
      <c r="B33">
        <v>1</v>
      </c>
      <c r="C33" t="s">
        <v>65</v>
      </c>
      <c r="D33" t="s">
        <v>65</v>
      </c>
      <c r="F33">
        <v>29</v>
      </c>
      <c r="G33" s="3" t="s">
        <v>31</v>
      </c>
      <c r="H33" s="8">
        <v>348</v>
      </c>
    </row>
    <row r="34" spans="1:17" x14ac:dyDescent="0.25">
      <c r="A34">
        <v>30</v>
      </c>
      <c r="B34" t="s">
        <v>65</v>
      </c>
      <c r="C34" t="s">
        <v>65</v>
      </c>
      <c r="D34">
        <v>1</v>
      </c>
      <c r="F34">
        <v>30</v>
      </c>
      <c r="G34" s="2" t="s">
        <v>32</v>
      </c>
      <c r="H34" s="9">
        <v>10.6</v>
      </c>
    </row>
    <row r="35" spans="1:17" x14ac:dyDescent="0.25">
      <c r="A35">
        <v>31</v>
      </c>
      <c r="B35" t="s">
        <v>65</v>
      </c>
      <c r="C35" t="s">
        <v>65</v>
      </c>
      <c r="D35">
        <v>1</v>
      </c>
      <c r="F35">
        <v>31</v>
      </c>
      <c r="G35" s="3" t="s">
        <v>33</v>
      </c>
      <c r="H35" s="8">
        <v>55.9</v>
      </c>
    </row>
    <row r="36" spans="1:17" x14ac:dyDescent="0.25">
      <c r="A36">
        <v>32</v>
      </c>
      <c r="B36" t="s">
        <v>65</v>
      </c>
      <c r="C36" t="s">
        <v>65</v>
      </c>
      <c r="D36">
        <v>1</v>
      </c>
      <c r="F36">
        <v>32</v>
      </c>
      <c r="G36" s="2" t="s">
        <v>34</v>
      </c>
      <c r="H36" s="9">
        <v>9.6999999999999993</v>
      </c>
    </row>
    <row r="37" spans="1:17" x14ac:dyDescent="0.25">
      <c r="A37">
        <v>33</v>
      </c>
      <c r="B37" t="s">
        <v>65</v>
      </c>
      <c r="C37">
        <v>1</v>
      </c>
      <c r="D37" t="s">
        <v>65</v>
      </c>
      <c r="F37">
        <v>33</v>
      </c>
      <c r="G37" s="3" t="s">
        <v>35</v>
      </c>
      <c r="H37" s="8">
        <v>83.6</v>
      </c>
    </row>
    <row r="38" spans="1:17" x14ac:dyDescent="0.25">
      <c r="A38">
        <v>34</v>
      </c>
      <c r="B38" t="s">
        <v>65</v>
      </c>
      <c r="C38" t="s">
        <v>65</v>
      </c>
      <c r="D38">
        <v>1</v>
      </c>
      <c r="F38">
        <v>34</v>
      </c>
      <c r="G38" s="2" t="s">
        <v>36</v>
      </c>
      <c r="H38" s="9">
        <v>23.6</v>
      </c>
    </row>
    <row r="39" spans="1:17" x14ac:dyDescent="0.25">
      <c r="A39">
        <v>35</v>
      </c>
      <c r="B39" t="s">
        <v>65</v>
      </c>
      <c r="C39" t="s">
        <v>65</v>
      </c>
      <c r="D39">
        <v>1</v>
      </c>
      <c r="F39">
        <v>35</v>
      </c>
      <c r="G39" s="3" t="s">
        <v>37</v>
      </c>
      <c r="H39" s="8">
        <v>20.3</v>
      </c>
    </row>
    <row r="40" spans="1:17" x14ac:dyDescent="0.25">
      <c r="A40" t="s">
        <v>63</v>
      </c>
      <c r="B40">
        <f>COUNT(B5:B39)</f>
        <v>5</v>
      </c>
      <c r="C40">
        <f t="shared" ref="C40:D40" si="0">COUNT(C5:C39)</f>
        <v>24</v>
      </c>
      <c r="D40">
        <f t="shared" si="0"/>
        <v>6</v>
      </c>
    </row>
    <row r="42" spans="1:17" x14ac:dyDescent="0.25">
      <c r="F42" s="7" t="s">
        <v>69</v>
      </c>
    </row>
    <row r="43" spans="1:17" x14ac:dyDescent="0.25">
      <c r="G43" t="s">
        <v>57</v>
      </c>
      <c r="H43">
        <f>I5</f>
        <v>267.02</v>
      </c>
    </row>
    <row r="44" spans="1:17" x14ac:dyDescent="0.25">
      <c r="G44" t="s">
        <v>58</v>
      </c>
      <c r="H44">
        <f>J5</f>
        <v>124.47500000000001</v>
      </c>
    </row>
    <row r="45" spans="1:17" x14ac:dyDescent="0.25">
      <c r="G45" t="s">
        <v>59</v>
      </c>
      <c r="H45">
        <f>K5</f>
        <v>30.716666666666665</v>
      </c>
    </row>
    <row r="47" spans="1:17" x14ac:dyDescent="0.25">
      <c r="F47" s="7" t="s">
        <v>47</v>
      </c>
      <c r="N47" s="7" t="s">
        <v>66</v>
      </c>
    </row>
    <row r="48" spans="1:17" x14ac:dyDescent="0.25">
      <c r="F48" s="6" t="s">
        <v>43</v>
      </c>
      <c r="G48" s="6" t="s">
        <v>1</v>
      </c>
      <c r="H48" s="6">
        <v>2016</v>
      </c>
      <c r="I48" s="6" t="s">
        <v>48</v>
      </c>
      <c r="J48" s="6" t="s">
        <v>49</v>
      </c>
      <c r="K48" s="6" t="s">
        <v>50</v>
      </c>
      <c r="L48" s="6" t="s">
        <v>51</v>
      </c>
      <c r="N48" s="6" t="s">
        <v>43</v>
      </c>
      <c r="O48" s="6" t="s">
        <v>48</v>
      </c>
      <c r="P48" s="6" t="s">
        <v>49</v>
      </c>
      <c r="Q48" s="6" t="s">
        <v>50</v>
      </c>
    </row>
    <row r="49" spans="6:17" x14ac:dyDescent="0.25">
      <c r="F49" s="6"/>
      <c r="G49" s="6"/>
      <c r="H49" s="6"/>
      <c r="I49" s="6"/>
      <c r="J49" s="6"/>
      <c r="K49" s="6"/>
      <c r="L49" s="6"/>
      <c r="N49" s="6"/>
      <c r="O49" s="6"/>
      <c r="P49" s="6"/>
      <c r="Q49" s="6"/>
    </row>
    <row r="50" spans="6:17" x14ac:dyDescent="0.25">
      <c r="G50" s="2" t="s">
        <v>2</v>
      </c>
      <c r="H50" s="4">
        <v>4506.8900000000003</v>
      </c>
    </row>
    <row r="51" spans="6:17" x14ac:dyDescent="0.25">
      <c r="F51">
        <v>1</v>
      </c>
      <c r="G51" s="3" t="s">
        <v>3</v>
      </c>
      <c r="H51" s="8">
        <v>240.2</v>
      </c>
      <c r="I51" s="10">
        <f>SQRT((H51-$H$43)^2)</f>
        <v>26.819999999999993</v>
      </c>
      <c r="J51" s="10">
        <f>SQRT((H51-$H$44)^2)</f>
        <v>115.72499999999998</v>
      </c>
      <c r="K51" s="10">
        <f>SQRT((H51-$H$45)^2)</f>
        <v>209.48333333333332</v>
      </c>
      <c r="L51" s="10">
        <f>MIN(I51:K51)</f>
        <v>26.819999999999993</v>
      </c>
      <c r="N51">
        <v>1</v>
      </c>
      <c r="O51">
        <f>IF(L51=I51,1,"")</f>
        <v>1</v>
      </c>
      <c r="P51" t="str">
        <f>IF(L51=J51,1,"")</f>
        <v/>
      </c>
      <c r="Q51" t="str">
        <f>IF(L51=K51,1,"")</f>
        <v/>
      </c>
    </row>
    <row r="52" spans="6:17" x14ac:dyDescent="0.25">
      <c r="F52">
        <v>2</v>
      </c>
      <c r="G52" s="2" t="s">
        <v>4</v>
      </c>
      <c r="H52" s="9">
        <v>283.89999999999998</v>
      </c>
      <c r="I52" s="10">
        <f>SQRT((H52-$H$43)^2)</f>
        <v>16.879999999999995</v>
      </c>
      <c r="J52" s="10">
        <f>SQRT((H52-$H$44)^2)</f>
        <v>159.42499999999995</v>
      </c>
      <c r="K52" s="10">
        <f t="shared" ref="K52:K85" si="1">SQRT((H52-$H$45)^2)</f>
        <v>253.18333333333331</v>
      </c>
      <c r="L52" s="10">
        <f t="shared" ref="L52:L85" si="2">MIN(I52:K52)</f>
        <v>16.879999999999995</v>
      </c>
      <c r="N52">
        <v>2</v>
      </c>
      <c r="O52">
        <f>IF(L52=I52,1,"")</f>
        <v>1</v>
      </c>
      <c r="P52" t="str">
        <f>IF(L52=J52,1,"")</f>
        <v/>
      </c>
      <c r="Q52" t="str">
        <f>IF(L52=K52,1,"")</f>
        <v/>
      </c>
    </row>
    <row r="53" spans="6:17" x14ac:dyDescent="0.25">
      <c r="F53">
        <v>3</v>
      </c>
      <c r="G53" s="3" t="s">
        <v>5</v>
      </c>
      <c r="H53" s="8">
        <v>171.8</v>
      </c>
      <c r="I53" s="10">
        <f>SQRT((H53-$H$43)^2)</f>
        <v>95.21999999999997</v>
      </c>
      <c r="J53" s="10">
        <f>SQRT((H53-$H$44)^2)</f>
        <v>47.325000000000003</v>
      </c>
      <c r="K53" s="10">
        <f t="shared" si="1"/>
        <v>141.08333333333334</v>
      </c>
      <c r="L53" s="10">
        <f t="shared" si="2"/>
        <v>47.325000000000003</v>
      </c>
      <c r="N53">
        <v>3</v>
      </c>
      <c r="O53" t="str">
        <f>IF(L53=I53,1,"")</f>
        <v/>
      </c>
      <c r="P53">
        <f>IF(L53=J53,1,"")</f>
        <v>1</v>
      </c>
      <c r="Q53" t="str">
        <f>IF(L53=K53,1,"")</f>
        <v/>
      </c>
    </row>
    <row r="54" spans="6:17" x14ac:dyDescent="0.25">
      <c r="F54">
        <v>4</v>
      </c>
      <c r="G54" s="2" t="s">
        <v>6</v>
      </c>
      <c r="H54" s="9">
        <v>158.19999999999999</v>
      </c>
      <c r="I54" s="10">
        <f>SQRT((H54-$H$43)^2)</f>
        <v>108.82</v>
      </c>
      <c r="J54" s="10">
        <f>SQRT((H54-$H$44)^2)</f>
        <v>33.72499999999998</v>
      </c>
      <c r="K54" s="10">
        <f t="shared" si="1"/>
        <v>127.48333333333332</v>
      </c>
      <c r="L54" s="10">
        <f t="shared" si="2"/>
        <v>33.72499999999998</v>
      </c>
      <c r="N54">
        <v>4</v>
      </c>
      <c r="O54" t="str">
        <f>IF(L54=I54,1,"")</f>
        <v/>
      </c>
      <c r="P54">
        <f>IF(L54=J54,1,"")</f>
        <v>1</v>
      </c>
      <c r="Q54" t="str">
        <f>IF(L54=K54,1,"")</f>
        <v/>
      </c>
    </row>
    <row r="55" spans="6:17" x14ac:dyDescent="0.25">
      <c r="F55">
        <v>5</v>
      </c>
      <c r="G55" s="3" t="s">
        <v>7</v>
      </c>
      <c r="H55" s="8">
        <v>235.9</v>
      </c>
      <c r="I55" s="10">
        <f>SQRT((H55-$H$43)^2)</f>
        <v>31.119999999999976</v>
      </c>
      <c r="J55" s="10">
        <f>SQRT((H55-$H$44)^2)</f>
        <v>111.425</v>
      </c>
      <c r="K55" s="10">
        <f t="shared" si="1"/>
        <v>205.18333333333334</v>
      </c>
      <c r="L55" s="10">
        <f t="shared" si="2"/>
        <v>31.119999999999976</v>
      </c>
      <c r="N55">
        <v>5</v>
      </c>
      <c r="O55">
        <f>IF(L55=I55,1,"")</f>
        <v>1</v>
      </c>
      <c r="P55" t="str">
        <f>IF(L55=J55,1,"")</f>
        <v/>
      </c>
      <c r="Q55" t="str">
        <f>IF(L55=K55,1,"")</f>
        <v/>
      </c>
    </row>
    <row r="56" spans="6:17" x14ac:dyDescent="0.25">
      <c r="F56">
        <v>6</v>
      </c>
      <c r="G56" s="2" t="s">
        <v>8</v>
      </c>
      <c r="H56" s="9">
        <v>99.1</v>
      </c>
      <c r="I56" s="10">
        <f>SQRT((H56-$H$43)^2)</f>
        <v>167.92</v>
      </c>
      <c r="J56" s="10">
        <f>SQRT((H56-$H$44)^2)</f>
        <v>25.375000000000014</v>
      </c>
      <c r="K56" s="10">
        <f t="shared" si="1"/>
        <v>68.383333333333326</v>
      </c>
      <c r="L56" s="10">
        <f t="shared" si="2"/>
        <v>25.375000000000014</v>
      </c>
      <c r="N56">
        <v>6</v>
      </c>
      <c r="O56" t="str">
        <f>IF(L56=I56,1,"")</f>
        <v/>
      </c>
      <c r="P56">
        <f>IF(L56=J56,1,"")</f>
        <v>1</v>
      </c>
      <c r="Q56" t="str">
        <f>IF(L56=K56,1,"")</f>
        <v/>
      </c>
    </row>
    <row r="57" spans="6:17" x14ac:dyDescent="0.25">
      <c r="F57">
        <v>7</v>
      </c>
      <c r="G57" s="3" t="s">
        <v>9</v>
      </c>
      <c r="H57" s="8">
        <v>160.1</v>
      </c>
      <c r="I57" s="10">
        <f>SQRT((H57-$H$43)^2)</f>
        <v>106.91999999999999</v>
      </c>
      <c r="J57" s="10">
        <f>SQRT((H57-$H$44)^2)</f>
        <v>35.624999999999986</v>
      </c>
      <c r="K57" s="10">
        <f t="shared" si="1"/>
        <v>129.38333333333333</v>
      </c>
      <c r="L57" s="10">
        <f t="shared" si="2"/>
        <v>35.624999999999986</v>
      </c>
      <c r="N57">
        <v>7</v>
      </c>
      <c r="O57" t="str">
        <f>IF(L57=I57,1,"")</f>
        <v/>
      </c>
      <c r="P57">
        <f>IF(L57=J57,1,"")</f>
        <v>1</v>
      </c>
      <c r="Q57" t="str">
        <f>IF(L57=K57,1,"")</f>
        <v/>
      </c>
    </row>
    <row r="58" spans="6:17" x14ac:dyDescent="0.25">
      <c r="F58">
        <v>8</v>
      </c>
      <c r="G58" s="2" t="s">
        <v>10</v>
      </c>
      <c r="H58" s="9">
        <v>158.9</v>
      </c>
      <c r="I58" s="10">
        <f>SQRT((H58-$H$43)^2)</f>
        <v>108.11999999999998</v>
      </c>
      <c r="J58" s="10">
        <f>SQRT((H58-$H$44)^2)</f>
        <v>34.424999999999997</v>
      </c>
      <c r="K58" s="10">
        <f t="shared" si="1"/>
        <v>128.18333333333334</v>
      </c>
      <c r="L58" s="10">
        <f t="shared" si="2"/>
        <v>34.424999999999997</v>
      </c>
      <c r="N58">
        <v>8</v>
      </c>
      <c r="O58" t="str">
        <f>IF(L58=I58,1,"")</f>
        <v/>
      </c>
      <c r="P58">
        <f>IF(L58=J58,1,"")</f>
        <v>1</v>
      </c>
      <c r="Q58" t="str">
        <f>IF(L58=K58,1,"")</f>
        <v/>
      </c>
    </row>
    <row r="59" spans="6:17" x14ac:dyDescent="0.25">
      <c r="F59">
        <v>9</v>
      </c>
      <c r="G59" s="3" t="s">
        <v>11</v>
      </c>
      <c r="H59" s="8">
        <v>117</v>
      </c>
      <c r="I59" s="10">
        <f>SQRT((H59-$H$43)^2)</f>
        <v>150.01999999999998</v>
      </c>
      <c r="J59" s="10">
        <f>SQRT((H59-$H$44)^2)</f>
        <v>7.4750000000000085</v>
      </c>
      <c r="K59" s="10">
        <f t="shared" si="1"/>
        <v>86.283333333333331</v>
      </c>
      <c r="L59" s="10">
        <f t="shared" si="2"/>
        <v>7.4750000000000085</v>
      </c>
      <c r="N59">
        <v>9</v>
      </c>
      <c r="O59" t="str">
        <f>IF(L59=I59,1,"")</f>
        <v/>
      </c>
      <c r="P59">
        <f>IF(L59=J59,1,"")</f>
        <v>1</v>
      </c>
      <c r="Q59" t="str">
        <f>IF(L59=K59,1,"")</f>
        <v/>
      </c>
    </row>
    <row r="60" spans="6:17" x14ac:dyDescent="0.25">
      <c r="F60">
        <v>10</v>
      </c>
      <c r="G60" s="2" t="s">
        <v>12</v>
      </c>
      <c r="H60" s="9">
        <v>168</v>
      </c>
      <c r="I60" s="10">
        <f>SQRT((H60-$H$43)^2)</f>
        <v>99.019999999999982</v>
      </c>
      <c r="J60" s="10">
        <f>SQRT((H60-$H$44)^2)</f>
        <v>43.524999999999991</v>
      </c>
      <c r="K60" s="10">
        <f t="shared" si="1"/>
        <v>137.28333333333333</v>
      </c>
      <c r="L60" s="10">
        <f t="shared" si="2"/>
        <v>43.524999999999991</v>
      </c>
      <c r="N60">
        <v>10</v>
      </c>
      <c r="O60" t="str">
        <f>IF(L60=I60,1,"")</f>
        <v/>
      </c>
      <c r="P60">
        <f>IF(L60=J60,1,"")</f>
        <v>1</v>
      </c>
      <c r="Q60" t="str">
        <f>IF(L60=K60,1,"")</f>
        <v/>
      </c>
    </row>
    <row r="61" spans="6:17" x14ac:dyDescent="0.25">
      <c r="F61">
        <v>11</v>
      </c>
      <c r="G61" s="3" t="s">
        <v>13</v>
      </c>
      <c r="H61" s="8">
        <v>78.900000000000006</v>
      </c>
      <c r="I61" s="10">
        <f>SQRT((H61-$H$43)^2)</f>
        <v>188.11999999999998</v>
      </c>
      <c r="J61" s="10">
        <f>SQRT((H61-$H$44)^2)</f>
        <v>45.575000000000003</v>
      </c>
      <c r="K61" s="10">
        <f t="shared" si="1"/>
        <v>48.183333333333337</v>
      </c>
      <c r="L61" s="10">
        <f t="shared" si="2"/>
        <v>45.575000000000003</v>
      </c>
      <c r="N61">
        <v>11</v>
      </c>
      <c r="O61" t="str">
        <f>IF(L61=I61,1,"")</f>
        <v/>
      </c>
      <c r="P61">
        <f>IF(L61=J61,1,"")</f>
        <v>1</v>
      </c>
      <c r="Q61" t="str">
        <f>IF(L61=K61,1,"")</f>
        <v/>
      </c>
    </row>
    <row r="62" spans="6:17" x14ac:dyDescent="0.25">
      <c r="F62">
        <v>12</v>
      </c>
      <c r="G62" s="2" t="s">
        <v>14</v>
      </c>
      <c r="H62" s="9">
        <v>124.8</v>
      </c>
      <c r="I62" s="10">
        <f>SQRT((H62-$H$43)^2)</f>
        <v>142.21999999999997</v>
      </c>
      <c r="J62" s="10">
        <f>SQRT((H62-$H$44)^2)</f>
        <v>0.32499999999998863</v>
      </c>
      <c r="K62" s="10">
        <f t="shared" si="1"/>
        <v>94.083333333333329</v>
      </c>
      <c r="L62" s="10">
        <f t="shared" si="2"/>
        <v>0.32499999999998863</v>
      </c>
      <c r="N62">
        <v>12</v>
      </c>
      <c r="O62" t="str">
        <f>IF(L62=I62,1,"")</f>
        <v/>
      </c>
      <c r="P62">
        <f>IF(L62=J62,1,"")</f>
        <v>1</v>
      </c>
      <c r="Q62" t="str">
        <f>IF(L62=K62,1,"")</f>
        <v/>
      </c>
    </row>
    <row r="63" spans="6:17" x14ac:dyDescent="0.25">
      <c r="F63">
        <v>13</v>
      </c>
      <c r="G63" s="3" t="s">
        <v>15</v>
      </c>
      <c r="H63" s="8">
        <v>107.7</v>
      </c>
      <c r="I63" s="10">
        <f>SQRT((H63-$H$43)^2)</f>
        <v>159.32</v>
      </c>
      <c r="J63" s="10">
        <f>SQRT((H63-$H$44)^2)</f>
        <v>16.775000000000006</v>
      </c>
      <c r="K63" s="10">
        <f t="shared" si="1"/>
        <v>76.983333333333334</v>
      </c>
      <c r="L63" s="10">
        <f t="shared" si="2"/>
        <v>16.775000000000006</v>
      </c>
      <c r="N63">
        <v>13</v>
      </c>
      <c r="O63" t="str">
        <f>IF(L63=I63,1,"")</f>
        <v/>
      </c>
      <c r="P63">
        <f>IF(L63=J63,1,"")</f>
        <v>1</v>
      </c>
      <c r="Q63" t="str">
        <f>IF(L63=K63,1,"")</f>
        <v/>
      </c>
    </row>
    <row r="64" spans="6:17" x14ac:dyDescent="0.25">
      <c r="F64">
        <v>14</v>
      </c>
      <c r="G64" s="2" t="s">
        <v>16</v>
      </c>
      <c r="H64" s="9">
        <v>126.8</v>
      </c>
      <c r="I64" s="10">
        <f>SQRT((H64-$H$43)^2)</f>
        <v>140.21999999999997</v>
      </c>
      <c r="J64" s="10">
        <f>SQRT((H64-$H$44)^2)</f>
        <v>2.3249999999999886</v>
      </c>
      <c r="K64" s="10">
        <f t="shared" si="1"/>
        <v>96.083333333333329</v>
      </c>
      <c r="L64" s="10">
        <f t="shared" si="2"/>
        <v>2.3249999999999886</v>
      </c>
      <c r="N64">
        <v>14</v>
      </c>
      <c r="O64" t="str">
        <f>IF(L64=I64,1,"")</f>
        <v/>
      </c>
      <c r="P64">
        <f>IF(L64=J64,1,"")</f>
        <v>1</v>
      </c>
      <c r="Q64" t="str">
        <f>IF(L64=K64,1,"")</f>
        <v/>
      </c>
    </row>
    <row r="65" spans="6:17" x14ac:dyDescent="0.25">
      <c r="F65">
        <v>15</v>
      </c>
      <c r="G65" s="3" t="s">
        <v>17</v>
      </c>
      <c r="H65" s="8">
        <v>184.1</v>
      </c>
      <c r="I65" s="10">
        <f>SQRT((H65-$H$43)^2)</f>
        <v>82.919999999999987</v>
      </c>
      <c r="J65" s="10">
        <f>SQRT((H65-$H$44)^2)</f>
        <v>59.624999999999986</v>
      </c>
      <c r="K65" s="10">
        <f t="shared" si="1"/>
        <v>153.38333333333333</v>
      </c>
      <c r="L65" s="10">
        <f t="shared" si="2"/>
        <v>59.624999999999986</v>
      </c>
      <c r="N65">
        <v>15</v>
      </c>
      <c r="O65" t="str">
        <f>IF(L65=I65,1,"")</f>
        <v/>
      </c>
      <c r="P65">
        <f>IF(L65=J65,1,"")</f>
        <v>1</v>
      </c>
      <c r="Q65" t="str">
        <f>IF(L65=K65,1,"")</f>
        <v/>
      </c>
    </row>
    <row r="66" spans="6:17" x14ac:dyDescent="0.25">
      <c r="F66">
        <v>16</v>
      </c>
      <c r="G66" s="2" t="s">
        <v>18</v>
      </c>
      <c r="H66" s="9">
        <v>113.9</v>
      </c>
      <c r="I66" s="10">
        <f>SQRT((H66-$H$43)^2)</f>
        <v>153.11999999999998</v>
      </c>
      <c r="J66" s="10">
        <f>SQRT((H66-$H$44)^2)</f>
        <v>10.575000000000003</v>
      </c>
      <c r="K66" s="10">
        <f t="shared" si="1"/>
        <v>83.183333333333337</v>
      </c>
      <c r="L66" s="10">
        <f t="shared" si="2"/>
        <v>10.575000000000003</v>
      </c>
      <c r="N66">
        <v>16</v>
      </c>
      <c r="O66" t="str">
        <f>IF(L66=I66,1,"")</f>
        <v/>
      </c>
      <c r="P66">
        <f>IF(L66=J66,1,"")</f>
        <v>1</v>
      </c>
      <c r="Q66" t="str">
        <f>IF(L66=K66,1,"")</f>
        <v/>
      </c>
    </row>
    <row r="67" spans="6:17" x14ac:dyDescent="0.25">
      <c r="F67">
        <v>17</v>
      </c>
      <c r="G67" s="3" t="s">
        <v>19</v>
      </c>
      <c r="H67" s="8">
        <v>115.5</v>
      </c>
      <c r="I67" s="10">
        <f>SQRT((H67-$H$43)^2)</f>
        <v>151.51999999999998</v>
      </c>
      <c r="J67" s="10">
        <f>SQRT((H67-$H$44)^2)</f>
        <v>8.9750000000000085</v>
      </c>
      <c r="K67" s="10">
        <f t="shared" si="1"/>
        <v>84.783333333333331</v>
      </c>
      <c r="L67" s="10">
        <f t="shared" si="2"/>
        <v>8.9750000000000085</v>
      </c>
      <c r="N67">
        <v>17</v>
      </c>
      <c r="O67" t="str">
        <f>IF(L67=I67,1,"")</f>
        <v/>
      </c>
      <c r="P67">
        <f>IF(L67=J67,1,"")</f>
        <v>1</v>
      </c>
      <c r="Q67" t="str">
        <f>IF(L67=K67,1,"")</f>
        <v/>
      </c>
    </row>
    <row r="68" spans="6:17" x14ac:dyDescent="0.25">
      <c r="F68">
        <v>18</v>
      </c>
      <c r="G68" s="2" t="s">
        <v>20</v>
      </c>
      <c r="H68" s="9">
        <v>144.19999999999999</v>
      </c>
      <c r="I68" s="10">
        <f>SQRT((H68-$H$43)^2)</f>
        <v>122.82</v>
      </c>
      <c r="J68" s="10">
        <f>SQRT((H68-$H$44)^2)</f>
        <v>19.72499999999998</v>
      </c>
      <c r="K68" s="10">
        <f t="shared" si="1"/>
        <v>113.48333333333332</v>
      </c>
      <c r="L68" s="10">
        <f t="shared" si="2"/>
        <v>19.72499999999998</v>
      </c>
      <c r="N68">
        <v>18</v>
      </c>
      <c r="O68" t="str">
        <f>IF(L68=I68,1,"")</f>
        <v/>
      </c>
      <c r="P68">
        <f>IF(L68=J68,1,"")</f>
        <v>1</v>
      </c>
      <c r="Q68" t="str">
        <f>IF(L68=K68,1,"")</f>
        <v/>
      </c>
    </row>
    <row r="69" spans="6:17" x14ac:dyDescent="0.25">
      <c r="F69">
        <v>19</v>
      </c>
      <c r="G69" s="3" t="s">
        <v>21</v>
      </c>
      <c r="H69" s="8">
        <v>64.2</v>
      </c>
      <c r="I69" s="10">
        <f>SQRT((H69-$H$43)^2)</f>
        <v>202.82</v>
      </c>
      <c r="J69" s="10">
        <f>SQRT((H69-$H$44)^2)</f>
        <v>60.275000000000006</v>
      </c>
      <c r="K69" s="10">
        <f t="shared" si="1"/>
        <v>33.483333333333334</v>
      </c>
      <c r="L69" s="10">
        <f t="shared" si="2"/>
        <v>33.483333333333334</v>
      </c>
      <c r="N69">
        <v>19</v>
      </c>
      <c r="O69" t="str">
        <f>IF(L69=I69,1,"")</f>
        <v/>
      </c>
      <c r="P69" t="str">
        <f>IF(L69=J69,1,"")</f>
        <v/>
      </c>
      <c r="Q69">
        <f>IF(L69=K69,1,"")</f>
        <v>1</v>
      </c>
    </row>
    <row r="70" spans="6:17" x14ac:dyDescent="0.25">
      <c r="F70">
        <v>20</v>
      </c>
      <c r="G70" s="2" t="s">
        <v>22</v>
      </c>
      <c r="H70" s="9">
        <v>100.3</v>
      </c>
      <c r="I70" s="10">
        <f>SQRT((H70-$H$43)^2)</f>
        <v>166.71999999999997</v>
      </c>
      <c r="J70" s="10">
        <f>SQRT((H70-$H$44)^2)</f>
        <v>24.175000000000011</v>
      </c>
      <c r="K70" s="10">
        <f t="shared" si="1"/>
        <v>69.583333333333329</v>
      </c>
      <c r="L70" s="10">
        <f t="shared" si="2"/>
        <v>24.175000000000011</v>
      </c>
      <c r="N70">
        <v>20</v>
      </c>
      <c r="O70" t="str">
        <f>IF(L70=I70,1,"")</f>
        <v/>
      </c>
      <c r="P70">
        <f>IF(L70=J70,1,"")</f>
        <v>1</v>
      </c>
      <c r="Q70" t="str">
        <f>IF(L70=K70,1,"")</f>
        <v/>
      </c>
    </row>
    <row r="71" spans="6:17" x14ac:dyDescent="0.25">
      <c r="F71">
        <v>21</v>
      </c>
      <c r="G71" s="3" t="s">
        <v>23</v>
      </c>
      <c r="H71" s="8">
        <v>158.80000000000001</v>
      </c>
      <c r="I71" s="10">
        <f>SQRT((H71-$H$43)^2)</f>
        <v>108.21999999999997</v>
      </c>
      <c r="J71" s="10">
        <f>SQRT((H71-$H$44)^2)</f>
        <v>34.325000000000003</v>
      </c>
      <c r="K71" s="10">
        <f t="shared" si="1"/>
        <v>128.08333333333334</v>
      </c>
      <c r="L71" s="10">
        <f t="shared" si="2"/>
        <v>34.325000000000003</v>
      </c>
      <c r="N71">
        <v>21</v>
      </c>
      <c r="O71" t="str">
        <f>IF(L71=I71,1,"")</f>
        <v/>
      </c>
      <c r="P71">
        <f>IF(L71=J71,1,"")</f>
        <v>1</v>
      </c>
      <c r="Q71" t="str">
        <f>IF(L71=K71,1,"")</f>
        <v/>
      </c>
    </row>
    <row r="72" spans="6:17" x14ac:dyDescent="0.25">
      <c r="F72">
        <v>22</v>
      </c>
      <c r="G72" s="2" t="s">
        <v>24</v>
      </c>
      <c r="H72" s="9">
        <v>80.7</v>
      </c>
      <c r="I72" s="10">
        <f>SQRT((H72-$H$43)^2)</f>
        <v>186.32</v>
      </c>
      <c r="J72" s="10">
        <f>SQRT((H72-$H$44)^2)</f>
        <v>43.775000000000006</v>
      </c>
      <c r="K72" s="10">
        <f t="shared" si="1"/>
        <v>49.983333333333334</v>
      </c>
      <c r="L72" s="10">
        <f t="shared" si="2"/>
        <v>43.775000000000006</v>
      </c>
      <c r="N72">
        <v>22</v>
      </c>
      <c r="O72" t="str">
        <f>IF(L72=I72,1,"")</f>
        <v/>
      </c>
      <c r="P72">
        <f>IF(L72=J72,1,"")</f>
        <v>1</v>
      </c>
      <c r="Q72" t="str">
        <f>IF(L72=K72,1,"")</f>
        <v/>
      </c>
    </row>
    <row r="73" spans="6:17" x14ac:dyDescent="0.25">
      <c r="F73">
        <v>23</v>
      </c>
      <c r="G73" s="3" t="s">
        <v>25</v>
      </c>
      <c r="H73" s="8">
        <v>87.1</v>
      </c>
      <c r="I73" s="10">
        <f>SQRT((H73-$H$43)^2)</f>
        <v>179.92</v>
      </c>
      <c r="J73" s="10">
        <f>SQRT((H73-$H$44)^2)</f>
        <v>37.375000000000014</v>
      </c>
      <c r="K73" s="10">
        <f t="shared" si="1"/>
        <v>56.383333333333326</v>
      </c>
      <c r="L73" s="10">
        <f t="shared" si="2"/>
        <v>37.375000000000014</v>
      </c>
      <c r="N73">
        <v>23</v>
      </c>
      <c r="O73" t="str">
        <f>IF(L73=I73,1,"")</f>
        <v/>
      </c>
      <c r="P73">
        <f>IF(L73=J73,1,"")</f>
        <v>1</v>
      </c>
      <c r="Q73" t="str">
        <f>IF(L73=K73,1,"")</f>
        <v/>
      </c>
    </row>
    <row r="74" spans="6:17" x14ac:dyDescent="0.25">
      <c r="F74">
        <v>24</v>
      </c>
      <c r="G74" s="2" t="s">
        <v>26</v>
      </c>
      <c r="H74" s="9">
        <v>107.8</v>
      </c>
      <c r="I74" s="10">
        <f>SQRT((H74-$H$43)^2)</f>
        <v>159.21999999999997</v>
      </c>
      <c r="J74" s="10">
        <f>SQRT((H74-$H$44)^2)</f>
        <v>16.675000000000011</v>
      </c>
      <c r="K74" s="10">
        <f t="shared" si="1"/>
        <v>77.083333333333329</v>
      </c>
      <c r="L74" s="10">
        <f t="shared" si="2"/>
        <v>16.675000000000011</v>
      </c>
      <c r="N74">
        <v>24</v>
      </c>
      <c r="O74" t="str">
        <f>IF(L74=I74,1,"")</f>
        <v/>
      </c>
      <c r="P74">
        <f>IF(L74=J74,1,"")</f>
        <v>1</v>
      </c>
      <c r="Q74" t="str">
        <f>IF(L74=K74,1,"")</f>
        <v/>
      </c>
    </row>
    <row r="75" spans="6:17" x14ac:dyDescent="0.25">
      <c r="F75">
        <v>25</v>
      </c>
      <c r="G75" s="3" t="s">
        <v>27</v>
      </c>
      <c r="H75" s="8">
        <v>82.6</v>
      </c>
      <c r="I75" s="10">
        <f>SQRT((H75-$H$43)^2)</f>
        <v>184.42</v>
      </c>
      <c r="J75" s="10">
        <f>SQRT((H75-$H$44)^2)</f>
        <v>41.875000000000014</v>
      </c>
      <c r="K75" s="10">
        <f t="shared" si="1"/>
        <v>51.883333333333326</v>
      </c>
      <c r="L75" s="10">
        <f t="shared" si="2"/>
        <v>41.875000000000014</v>
      </c>
      <c r="N75">
        <v>25</v>
      </c>
      <c r="O75" t="str">
        <f>IF(L75=I75,1,"")</f>
        <v/>
      </c>
      <c r="P75">
        <f>IF(L75=J75,1,"")</f>
        <v>1</v>
      </c>
      <c r="Q75" t="str">
        <f>IF(L75=K75,1,"")</f>
        <v/>
      </c>
    </row>
    <row r="76" spans="6:17" x14ac:dyDescent="0.25">
      <c r="F76">
        <v>26</v>
      </c>
      <c r="G76" s="2" t="s">
        <v>28</v>
      </c>
      <c r="H76" s="9">
        <v>113.3</v>
      </c>
      <c r="I76" s="10">
        <f>SQRT((H76-$H$43)^2)</f>
        <v>153.71999999999997</v>
      </c>
      <c r="J76" s="10">
        <f>SQRT((H76-$H$44)^2)</f>
        <v>11.175000000000011</v>
      </c>
      <c r="K76" s="10">
        <f t="shared" si="1"/>
        <v>82.583333333333329</v>
      </c>
      <c r="L76" s="10">
        <f t="shared" si="2"/>
        <v>11.175000000000011</v>
      </c>
      <c r="N76">
        <v>26</v>
      </c>
      <c r="O76" t="str">
        <f>IF(L76=I76,1,"")</f>
        <v/>
      </c>
      <c r="P76">
        <f>IF(L76=J76,1,"")</f>
        <v>1</v>
      </c>
      <c r="Q76" t="str">
        <f>IF(L76=K76,1,"")</f>
        <v/>
      </c>
    </row>
    <row r="77" spans="6:17" x14ac:dyDescent="0.25">
      <c r="F77">
        <v>27</v>
      </c>
      <c r="G77" s="3" t="s">
        <v>29</v>
      </c>
      <c r="H77" s="8">
        <v>227.1</v>
      </c>
      <c r="I77" s="10">
        <f>SQRT((H77-$H$43)^2)</f>
        <v>39.919999999999987</v>
      </c>
      <c r="J77" s="10">
        <f>SQRT((H77-$H$44)^2)</f>
        <v>102.62499999999999</v>
      </c>
      <c r="K77" s="10">
        <f t="shared" si="1"/>
        <v>196.38333333333333</v>
      </c>
      <c r="L77" s="10">
        <f t="shared" si="2"/>
        <v>39.919999999999987</v>
      </c>
      <c r="N77">
        <v>27</v>
      </c>
      <c r="O77">
        <f>IF(L77=I77,1,"")</f>
        <v>1</v>
      </c>
      <c r="P77" t="str">
        <f>IF(L77=J77,1,"")</f>
        <v/>
      </c>
      <c r="Q77" t="str">
        <f>IF(L77=K77,1,"")</f>
        <v/>
      </c>
    </row>
    <row r="78" spans="6:17" x14ac:dyDescent="0.25">
      <c r="F78">
        <v>28</v>
      </c>
      <c r="G78" s="2" t="s">
        <v>30</v>
      </c>
      <c r="H78" s="9">
        <v>144.19999999999999</v>
      </c>
      <c r="I78" s="10">
        <f>SQRT((H78-$H$43)^2)</f>
        <v>122.82</v>
      </c>
      <c r="J78" s="10">
        <f>SQRT((H78-$H$44)^2)</f>
        <v>19.72499999999998</v>
      </c>
      <c r="K78" s="10">
        <f t="shared" si="1"/>
        <v>113.48333333333332</v>
      </c>
      <c r="L78" s="10">
        <f t="shared" si="2"/>
        <v>19.72499999999998</v>
      </c>
      <c r="N78">
        <v>28</v>
      </c>
      <c r="O78" t="str">
        <f>IF(L78=I78,1,"")</f>
        <v/>
      </c>
      <c r="P78">
        <f>IF(L78=J78,1,"")</f>
        <v>1</v>
      </c>
      <c r="Q78" t="str">
        <f>IF(L78=K78,1,"")</f>
        <v/>
      </c>
    </row>
    <row r="79" spans="6:17" x14ac:dyDescent="0.25">
      <c r="F79">
        <v>29</v>
      </c>
      <c r="G79" s="3" t="s">
        <v>31</v>
      </c>
      <c r="H79" s="8">
        <v>348</v>
      </c>
      <c r="I79" s="10">
        <f>SQRT((H79-$H$43)^2)</f>
        <v>80.980000000000018</v>
      </c>
      <c r="J79" s="10">
        <f>SQRT((H79-$H$44)^2)</f>
        <v>223.52499999999998</v>
      </c>
      <c r="K79" s="10">
        <f t="shared" si="1"/>
        <v>317.28333333333336</v>
      </c>
      <c r="L79" s="10">
        <f t="shared" si="2"/>
        <v>80.980000000000018</v>
      </c>
      <c r="N79">
        <v>29</v>
      </c>
      <c r="O79">
        <f>IF(L79=I79,1,"")</f>
        <v>1</v>
      </c>
      <c r="P79" t="str">
        <f>IF(L79=J79,1,"")</f>
        <v/>
      </c>
      <c r="Q79" t="str">
        <f>IF(L79=K79,1,"")</f>
        <v/>
      </c>
    </row>
    <row r="80" spans="6:17" x14ac:dyDescent="0.25">
      <c r="F80">
        <v>30</v>
      </c>
      <c r="G80" s="2" t="s">
        <v>32</v>
      </c>
      <c r="H80" s="9">
        <v>10.6</v>
      </c>
      <c r="I80" s="10">
        <f>SQRT((H80-$H$43)^2)</f>
        <v>256.41999999999996</v>
      </c>
      <c r="J80" s="10">
        <f>SQRT((H80-$H$44)^2)</f>
        <v>113.87500000000001</v>
      </c>
      <c r="K80" s="10">
        <f t="shared" si="1"/>
        <v>20.116666666666667</v>
      </c>
      <c r="L80" s="10">
        <f t="shared" si="2"/>
        <v>20.116666666666667</v>
      </c>
      <c r="N80">
        <v>30</v>
      </c>
      <c r="O80" t="str">
        <f>IF(L80=I80,1,"")</f>
        <v/>
      </c>
      <c r="P80" t="str">
        <f>IF(L80=J80,1,"")</f>
        <v/>
      </c>
      <c r="Q80">
        <f>IF(L80=K80,1,"")</f>
        <v>1</v>
      </c>
    </row>
    <row r="81" spans="6:17" x14ac:dyDescent="0.25">
      <c r="F81">
        <v>31</v>
      </c>
      <c r="G81" s="3" t="s">
        <v>33</v>
      </c>
      <c r="H81" s="8">
        <v>55.9</v>
      </c>
      <c r="I81" s="10">
        <f>SQRT((H81-$H$43)^2)</f>
        <v>211.11999999999998</v>
      </c>
      <c r="J81" s="10">
        <f>SQRT((H81-$H$44)^2)</f>
        <v>68.575000000000017</v>
      </c>
      <c r="K81" s="10">
        <f t="shared" si="1"/>
        <v>25.183333333333334</v>
      </c>
      <c r="L81" s="10">
        <f t="shared" si="2"/>
        <v>25.183333333333334</v>
      </c>
      <c r="N81">
        <v>31</v>
      </c>
      <c r="O81" t="str">
        <f>IF(L81=I81,1,"")</f>
        <v/>
      </c>
      <c r="P81" t="str">
        <f>IF(L81=J81,1,"")</f>
        <v/>
      </c>
      <c r="Q81">
        <f>IF(L81=K81,1,"")</f>
        <v>1</v>
      </c>
    </row>
    <row r="82" spans="6:17" x14ac:dyDescent="0.25">
      <c r="F82">
        <v>32</v>
      </c>
      <c r="G82" s="2" t="s">
        <v>34</v>
      </c>
      <c r="H82" s="9">
        <v>9.6999999999999993</v>
      </c>
      <c r="I82" s="10">
        <f>SQRT((H82-$H$43)^2)</f>
        <v>257.32</v>
      </c>
      <c r="J82" s="10">
        <f>SQRT((H82-$H$44)^2)</f>
        <v>114.77500000000001</v>
      </c>
      <c r="K82" s="10">
        <f t="shared" si="1"/>
        <v>21.016666666666666</v>
      </c>
      <c r="L82" s="10">
        <f t="shared" si="2"/>
        <v>21.016666666666666</v>
      </c>
      <c r="N82">
        <v>32</v>
      </c>
      <c r="O82" t="str">
        <f>IF(L82=I82,1,"")</f>
        <v/>
      </c>
      <c r="P82" t="str">
        <f>IF(L82=J82,1,"")</f>
        <v/>
      </c>
      <c r="Q82">
        <f>IF(L82=K82,1,"")</f>
        <v>1</v>
      </c>
    </row>
    <row r="83" spans="6:17" x14ac:dyDescent="0.25">
      <c r="F83">
        <v>33</v>
      </c>
      <c r="G83" s="3" t="s">
        <v>35</v>
      </c>
      <c r="H83" s="8">
        <v>83.6</v>
      </c>
      <c r="I83" s="10">
        <f>SQRT((H83-$H$43)^2)</f>
        <v>183.42</v>
      </c>
      <c r="J83" s="10">
        <f>SQRT((H83-$H$44)^2)</f>
        <v>40.875000000000014</v>
      </c>
      <c r="K83" s="10">
        <f t="shared" si="1"/>
        <v>52.883333333333326</v>
      </c>
      <c r="L83" s="10">
        <f t="shared" si="2"/>
        <v>40.875000000000014</v>
      </c>
      <c r="N83">
        <v>33</v>
      </c>
      <c r="O83" t="str">
        <f>IF(L83=I83,1,"")</f>
        <v/>
      </c>
      <c r="P83">
        <f>IF(L83=J83,1,"")</f>
        <v>1</v>
      </c>
      <c r="Q83" t="str">
        <f>IF(L83=K83,1,"")</f>
        <v/>
      </c>
    </row>
    <row r="84" spans="6:17" x14ac:dyDescent="0.25">
      <c r="F84">
        <v>34</v>
      </c>
      <c r="G84" s="2" t="s">
        <v>36</v>
      </c>
      <c r="H84" s="9">
        <v>23.6</v>
      </c>
      <c r="I84" s="10">
        <f>SQRT((H84-$H$43)^2)</f>
        <v>243.42</v>
      </c>
      <c r="J84" s="10">
        <f>SQRT((H84-$H$44)^2)</f>
        <v>100.875</v>
      </c>
      <c r="K84" s="10">
        <f t="shared" si="1"/>
        <v>7.1166666666666636</v>
      </c>
      <c r="L84" s="10">
        <f t="shared" si="2"/>
        <v>7.1166666666666636</v>
      </c>
      <c r="N84">
        <v>34</v>
      </c>
      <c r="O84" t="str">
        <f>IF(L84=I84,1,"")</f>
        <v/>
      </c>
      <c r="P84" t="str">
        <f>IF(L84=J84,1,"")</f>
        <v/>
      </c>
      <c r="Q84">
        <f>IF(L84=K84,1,"")</f>
        <v>1</v>
      </c>
    </row>
    <row r="85" spans="6:17" x14ac:dyDescent="0.25">
      <c r="F85">
        <v>35</v>
      </c>
      <c r="G85" s="3" t="s">
        <v>37</v>
      </c>
      <c r="H85" s="8">
        <v>20.3</v>
      </c>
      <c r="I85" s="10">
        <f>SQRT((H85-$H$43)^2)</f>
        <v>246.71999999999997</v>
      </c>
      <c r="J85" s="10">
        <f>SQRT((H85-$H$44)^2)</f>
        <v>104.17500000000001</v>
      </c>
      <c r="K85" s="10">
        <f t="shared" si="1"/>
        <v>10.416666666666664</v>
      </c>
      <c r="L85" s="10">
        <f t="shared" si="2"/>
        <v>10.416666666666664</v>
      </c>
      <c r="N85">
        <v>35</v>
      </c>
      <c r="O85" t="str">
        <f>IF(L85=I85,1,"")</f>
        <v/>
      </c>
      <c r="P85" t="str">
        <f>IF(L85=J85,1,"")</f>
        <v/>
      </c>
      <c r="Q85">
        <f>IF(L85=K85,1,"")</f>
        <v>1</v>
      </c>
    </row>
    <row r="86" spans="6:17" x14ac:dyDescent="0.25">
      <c r="N86" t="s">
        <v>63</v>
      </c>
      <c r="O86">
        <f>COUNT(O51:O85)</f>
        <v>5</v>
      </c>
      <c r="P86">
        <f t="shared" ref="P86:Q86" si="3">COUNT(P51:P85)</f>
        <v>24</v>
      </c>
      <c r="Q86">
        <f t="shared" si="3"/>
        <v>6</v>
      </c>
    </row>
    <row r="88" spans="6:17" x14ac:dyDescent="0.25">
      <c r="N88" s="11" t="s">
        <v>67</v>
      </c>
    </row>
    <row r="89" spans="6:17" x14ac:dyDescent="0.25">
      <c r="N89" s="11" t="s">
        <v>68</v>
      </c>
    </row>
  </sheetData>
  <mergeCells count="19">
    <mergeCell ref="L48:L49"/>
    <mergeCell ref="N48:N49"/>
    <mergeCell ref="O48:O49"/>
    <mergeCell ref="P48:P49"/>
    <mergeCell ref="Q48:Q49"/>
    <mergeCell ref="H2:H3"/>
    <mergeCell ref="I2:K2"/>
    <mergeCell ref="F48:F49"/>
    <mergeCell ref="G48:G49"/>
    <mergeCell ref="H48:H49"/>
    <mergeCell ref="I48:I49"/>
    <mergeCell ref="J48:J49"/>
    <mergeCell ref="K48:K49"/>
    <mergeCell ref="A2:A3"/>
    <mergeCell ref="B2:B3"/>
    <mergeCell ref="C2:C3"/>
    <mergeCell ref="D2:D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iterasi 1</vt:lpstr>
      <vt:lpstr>iterasi 2</vt:lpstr>
      <vt:lpstr>iterasi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Setya Aji Prabawa</dc:creator>
  <cp:keywords/>
  <dc:description/>
  <cp:lastModifiedBy>Setya Aji Prabawa</cp:lastModifiedBy>
  <cp:revision/>
  <dcterms:created xsi:type="dcterms:W3CDTF">2017-11-21T03:30:54Z</dcterms:created>
  <dcterms:modified xsi:type="dcterms:W3CDTF">2017-12-26T14:08:23Z</dcterms:modified>
  <cp:category/>
  <cp:contentStatus/>
</cp:coreProperties>
</file>