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특근매식비\"/>
    </mc:Choice>
  </mc:AlternateContent>
  <xr:revisionPtr revIDLastSave="0" documentId="13_ncr:1_{FF7A9682-735D-4D49-A329-D1835FE8F653}" xr6:coauthVersionLast="36" xr6:coauthVersionMax="36" xr10:uidLastSave="{00000000-0000-0000-0000-000000000000}"/>
  <bookViews>
    <workbookView xWindow="0" yWindow="0" windowWidth="28800" windowHeight="10200" activeTab="2" xr2:uid="{AD03BA05-0537-42DC-90EE-D9C86E5F3973}"/>
  </bookViews>
  <sheets>
    <sheet name="최종정리파일" sheetId="7" r:id="rId1"/>
    <sheet name="행정실,교사,자부담 비교" sheetId="10" r:id="rId2"/>
    <sheet name="전체파일(비교)" sheetId="9" r:id="rId3"/>
    <sheet name="맷돌로만" sheetId="1" r:id="rId4"/>
    <sheet name="이종원" sheetId="5" r:id="rId5"/>
    <sheet name="동보성" sheetId="2" r:id="rId6"/>
    <sheet name="남촌설렁탕" sheetId="4" r:id="rId7"/>
    <sheet name="뚜레쥬르" sheetId="3" r:id="rId8"/>
    <sheet name="양평해장국" sheetId="8" r:id="rId9"/>
  </sheets>
  <definedNames>
    <definedName name="_xlnm._FilterDatabase" localSheetId="2" hidden="1">'전체파일(비교)'!$A$1:$F$64</definedName>
    <definedName name="_xlnm._FilterDatabase" hidden="1">#REF!</definedName>
    <definedName name="_xlnm.Print_Area" localSheetId="0">최종정리파일!$A$1:$G$33</definedName>
    <definedName name="_xlnm.Print_Area" localSheetId="1">'행정실,교사,자부담 비교'!$A$1:$G$17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7" l="1"/>
  <c r="E14" i="10"/>
  <c r="E12" i="10"/>
  <c r="E10" i="10"/>
  <c r="E9" i="10"/>
  <c r="E6" i="10"/>
  <c r="E4" i="10"/>
  <c r="K6" i="7" l="1"/>
  <c r="K14" i="7"/>
  <c r="K12" i="7"/>
  <c r="K10" i="7"/>
  <c r="K9" i="7"/>
  <c r="K4" i="7"/>
  <c r="B10" i="5"/>
  <c r="B9" i="1"/>
  <c r="B35" i="3"/>
  <c r="L3" i="3"/>
  <c r="L4" i="3"/>
  <c r="L5" i="3"/>
  <c r="L6" i="3"/>
  <c r="L7" i="3"/>
  <c r="L8" i="3"/>
  <c r="L10" i="3"/>
  <c r="L11" i="3"/>
  <c r="L12" i="3"/>
  <c r="L13" i="3"/>
  <c r="L14" i="3"/>
  <c r="L2" i="3"/>
  <c r="K3" i="3"/>
  <c r="K4" i="3"/>
  <c r="K5" i="3"/>
  <c r="K6" i="3"/>
  <c r="K7" i="3"/>
  <c r="K8" i="3"/>
  <c r="K10" i="3"/>
  <c r="K11" i="3"/>
  <c r="K12" i="3"/>
  <c r="K13" i="3"/>
  <c r="K14" i="3"/>
  <c r="J3" i="3"/>
  <c r="J4" i="3"/>
  <c r="J5" i="3"/>
  <c r="J6" i="3"/>
  <c r="J7" i="3"/>
  <c r="J8" i="3"/>
  <c r="J9" i="3"/>
  <c r="K9" i="3" s="1"/>
  <c r="L9" i="3" s="1"/>
  <c r="J10" i="3"/>
  <c r="J11" i="3"/>
  <c r="J12" i="3"/>
  <c r="J13" i="3"/>
  <c r="J14" i="3"/>
  <c r="J15" i="3"/>
  <c r="K15" i="3" s="1"/>
  <c r="L15" i="3" s="1"/>
  <c r="J16" i="3"/>
  <c r="K16" i="3" s="1"/>
  <c r="L16" i="3" s="1"/>
  <c r="J17" i="3"/>
  <c r="K17" i="3" s="1"/>
  <c r="L17" i="3" s="1"/>
  <c r="J18" i="3"/>
  <c r="K18" i="3" s="1"/>
  <c r="L18" i="3" s="1"/>
  <c r="J19" i="3"/>
  <c r="K19" i="3" s="1"/>
  <c r="L19" i="3" s="1"/>
  <c r="J20" i="3"/>
  <c r="K20" i="3" s="1"/>
  <c r="L20" i="3" s="1"/>
  <c r="J21" i="3"/>
  <c r="K21" i="3" s="1"/>
  <c r="L21" i="3" s="1"/>
  <c r="J22" i="3"/>
  <c r="K22" i="3" s="1"/>
  <c r="L22" i="3" s="1"/>
  <c r="J23" i="3"/>
  <c r="K23" i="3" s="1"/>
  <c r="L23" i="3" s="1"/>
  <c r="J24" i="3"/>
  <c r="K24" i="3" s="1"/>
  <c r="L24" i="3" s="1"/>
  <c r="J25" i="3"/>
  <c r="K25" i="3" s="1"/>
  <c r="L25" i="3" s="1"/>
  <c r="J26" i="3"/>
  <c r="K26" i="3" s="1"/>
  <c r="L26" i="3" s="1"/>
  <c r="J27" i="3"/>
  <c r="K27" i="3" s="1"/>
  <c r="L27" i="3" s="1"/>
  <c r="J28" i="3"/>
  <c r="K28" i="3" s="1"/>
  <c r="L28" i="3" s="1"/>
  <c r="J29" i="3"/>
  <c r="K29" i="3" s="1"/>
  <c r="L29" i="3" s="1"/>
  <c r="J30" i="3"/>
  <c r="K30" i="3" s="1"/>
  <c r="L30" i="3" s="1"/>
  <c r="J31" i="3"/>
  <c r="K31" i="3" s="1"/>
  <c r="L31" i="3" s="1"/>
  <c r="J32" i="3"/>
  <c r="K32" i="3" s="1"/>
  <c r="L32" i="3" s="1"/>
  <c r="J33" i="3"/>
  <c r="K33" i="3" s="1"/>
  <c r="L33" i="3" s="1"/>
  <c r="J34" i="3"/>
  <c r="K34" i="3" s="1"/>
  <c r="L34" i="3" s="1"/>
  <c r="J2" i="3"/>
  <c r="K2" i="3" s="1"/>
  <c r="B4" i="4"/>
  <c r="H3" i="4"/>
  <c r="H2" i="4"/>
  <c r="F3" i="4"/>
  <c r="G3" i="4" s="1"/>
  <c r="F2" i="4"/>
  <c r="G2" i="4" s="1"/>
  <c r="I8" i="8"/>
  <c r="J8" i="8" s="1"/>
  <c r="I9" i="8"/>
  <c r="J9" i="8" s="1"/>
  <c r="I10" i="8"/>
  <c r="J10" i="8" s="1"/>
  <c r="H3" i="8"/>
  <c r="I3" i="8" s="1"/>
  <c r="J3" i="8" s="1"/>
  <c r="H4" i="8"/>
  <c r="I4" i="8" s="1"/>
  <c r="J4" i="8" s="1"/>
  <c r="H5" i="8"/>
  <c r="I5" i="8" s="1"/>
  <c r="J5" i="8" s="1"/>
  <c r="H6" i="8"/>
  <c r="I6" i="8" s="1"/>
  <c r="J6" i="8" s="1"/>
  <c r="H7" i="8"/>
  <c r="I7" i="8" s="1"/>
  <c r="J7" i="8" s="1"/>
  <c r="H8" i="8"/>
  <c r="H9" i="8"/>
  <c r="H10" i="8"/>
  <c r="H11" i="8"/>
  <c r="I11" i="8" s="1"/>
  <c r="J11" i="8" s="1"/>
  <c r="H36" i="8"/>
  <c r="I36" i="8" s="1"/>
  <c r="J36" i="8" s="1"/>
  <c r="H37" i="8"/>
  <c r="I37" i="8" s="1"/>
  <c r="J37" i="8" s="1"/>
  <c r="H2" i="8"/>
  <c r="I2" i="8" s="1"/>
  <c r="J2" i="8" s="1"/>
  <c r="B12" i="8"/>
  <c r="F37" i="4"/>
  <c r="G37" i="4" s="1"/>
  <c r="H37" i="4" s="1"/>
  <c r="I3" i="2"/>
  <c r="I4" i="2"/>
  <c r="I2" i="2"/>
  <c r="H3" i="2"/>
  <c r="H4" i="2"/>
  <c r="H2" i="2"/>
  <c r="G3" i="2"/>
  <c r="G4" i="2"/>
  <c r="G2" i="2"/>
  <c r="J13" i="5" l="1"/>
  <c r="K13" i="5" s="1"/>
  <c r="J25" i="5"/>
  <c r="K25" i="5" s="1"/>
  <c r="I3" i="5"/>
  <c r="J3" i="5" s="1"/>
  <c r="K3" i="5" s="1"/>
  <c r="I4" i="5"/>
  <c r="J4" i="5" s="1"/>
  <c r="K4" i="5" s="1"/>
  <c r="I5" i="5"/>
  <c r="J5" i="5" s="1"/>
  <c r="K5" i="5" s="1"/>
  <c r="I6" i="5"/>
  <c r="J6" i="5" s="1"/>
  <c r="K6" i="5" s="1"/>
  <c r="I7" i="5"/>
  <c r="J7" i="5" s="1"/>
  <c r="K7" i="5" s="1"/>
  <c r="I8" i="5"/>
  <c r="J8" i="5" s="1"/>
  <c r="K8" i="5" s="1"/>
  <c r="I9" i="5"/>
  <c r="J9" i="5" s="1"/>
  <c r="K9" i="5" s="1"/>
  <c r="I10" i="5"/>
  <c r="J10" i="5" s="1"/>
  <c r="K10" i="5" s="1"/>
  <c r="I11" i="5"/>
  <c r="J11" i="5" s="1"/>
  <c r="K11" i="5" s="1"/>
  <c r="I12" i="5"/>
  <c r="J12" i="5" s="1"/>
  <c r="K12" i="5" s="1"/>
  <c r="I13" i="5"/>
  <c r="I14" i="5"/>
  <c r="J14" i="5" s="1"/>
  <c r="K14" i="5" s="1"/>
  <c r="I15" i="5"/>
  <c r="J15" i="5" s="1"/>
  <c r="K15" i="5" s="1"/>
  <c r="I16" i="5"/>
  <c r="J16" i="5" s="1"/>
  <c r="K16" i="5" s="1"/>
  <c r="I17" i="5"/>
  <c r="J17" i="5" s="1"/>
  <c r="K17" i="5" s="1"/>
  <c r="I18" i="5"/>
  <c r="J18" i="5" s="1"/>
  <c r="K18" i="5" s="1"/>
  <c r="I19" i="5"/>
  <c r="J19" i="5" s="1"/>
  <c r="K19" i="5" s="1"/>
  <c r="I20" i="5"/>
  <c r="J20" i="5" s="1"/>
  <c r="K20" i="5" s="1"/>
  <c r="I21" i="5"/>
  <c r="J21" i="5" s="1"/>
  <c r="K21" i="5" s="1"/>
  <c r="I22" i="5"/>
  <c r="J22" i="5" s="1"/>
  <c r="K22" i="5" s="1"/>
  <c r="I23" i="5"/>
  <c r="J23" i="5" s="1"/>
  <c r="K23" i="5" s="1"/>
  <c r="I24" i="5"/>
  <c r="J24" i="5" s="1"/>
  <c r="K24" i="5" s="1"/>
  <c r="I25" i="5"/>
  <c r="I26" i="5"/>
  <c r="J26" i="5" s="1"/>
  <c r="K26" i="5" s="1"/>
  <c r="I27" i="5"/>
  <c r="J27" i="5" s="1"/>
  <c r="K27" i="5" s="1"/>
  <c r="I28" i="5"/>
  <c r="J28" i="5" s="1"/>
  <c r="K28" i="5" s="1"/>
  <c r="I29" i="5"/>
  <c r="J29" i="5" s="1"/>
  <c r="K29" i="5" s="1"/>
  <c r="I30" i="5"/>
  <c r="J30" i="5" s="1"/>
  <c r="K30" i="5" s="1"/>
  <c r="I31" i="5"/>
  <c r="J31" i="5" s="1"/>
  <c r="K31" i="5" s="1"/>
  <c r="I32" i="5"/>
  <c r="J32" i="5" s="1"/>
  <c r="K32" i="5" s="1"/>
  <c r="I33" i="5"/>
  <c r="J33" i="5" s="1"/>
  <c r="K33" i="5" s="1"/>
  <c r="I34" i="5"/>
  <c r="J34" i="5" s="1"/>
  <c r="K34" i="5" s="1"/>
  <c r="I35" i="5"/>
  <c r="J35" i="5" s="1"/>
  <c r="K35" i="5" s="1"/>
  <c r="I36" i="5"/>
  <c r="J36" i="5" s="1"/>
  <c r="K36" i="5" s="1"/>
  <c r="I37" i="5"/>
  <c r="J37" i="5" s="1"/>
  <c r="K37" i="5" s="1"/>
  <c r="I2" i="5"/>
  <c r="J2" i="5" s="1"/>
  <c r="K2" i="5" s="1"/>
  <c r="K13" i="1"/>
  <c r="L13" i="1" s="1"/>
  <c r="K15" i="1"/>
  <c r="L15" i="1" s="1"/>
  <c r="J3" i="1"/>
  <c r="K3" i="1" s="1"/>
  <c r="L3" i="1" s="1"/>
  <c r="J4" i="1"/>
  <c r="K4" i="1" s="1"/>
  <c r="L4" i="1" s="1"/>
  <c r="J5" i="1"/>
  <c r="K5" i="1" s="1"/>
  <c r="L5" i="1" s="1"/>
  <c r="J6" i="1"/>
  <c r="K6" i="1" s="1"/>
  <c r="L6" i="1" s="1"/>
  <c r="J7" i="1"/>
  <c r="K7" i="1" s="1"/>
  <c r="L7" i="1" s="1"/>
  <c r="J8" i="1"/>
  <c r="K8" i="1" s="1"/>
  <c r="L8" i="1" s="1"/>
  <c r="J9" i="1"/>
  <c r="K9" i="1" s="1"/>
  <c r="L9" i="1" s="1"/>
  <c r="J10" i="1"/>
  <c r="K10" i="1" s="1"/>
  <c r="L10" i="1" s="1"/>
  <c r="J11" i="1"/>
  <c r="K11" i="1" s="1"/>
  <c r="L11" i="1" s="1"/>
  <c r="J12" i="1"/>
  <c r="K12" i="1" s="1"/>
  <c r="L12" i="1" s="1"/>
  <c r="J13" i="1"/>
  <c r="J14" i="1"/>
  <c r="K14" i="1" s="1"/>
  <c r="L14" i="1" s="1"/>
  <c r="J15" i="1"/>
  <c r="J16" i="1"/>
  <c r="K16" i="1" s="1"/>
  <c r="L16" i="1" s="1"/>
  <c r="J17" i="1"/>
  <c r="K17" i="1" s="1"/>
  <c r="L17" i="1" s="1"/>
  <c r="J18" i="1"/>
  <c r="K18" i="1" s="1"/>
  <c r="L18" i="1" s="1"/>
  <c r="J19" i="1"/>
  <c r="K19" i="1" s="1"/>
  <c r="L19" i="1" s="1"/>
  <c r="J20" i="1"/>
  <c r="K20" i="1" s="1"/>
  <c r="L20" i="1" s="1"/>
  <c r="J21" i="1"/>
  <c r="K21" i="1" s="1"/>
  <c r="L21" i="1" s="1"/>
  <c r="J22" i="1"/>
  <c r="K22" i="1" s="1"/>
  <c r="L22" i="1" s="1"/>
  <c r="J2" i="1"/>
  <c r="K2" i="1" s="1"/>
  <c r="L2" i="1" s="1"/>
  <c r="C21" i="7" l="1"/>
  <c r="E11" i="7"/>
  <c r="C11" i="7"/>
  <c r="O6" i="7"/>
  <c r="O4" i="7"/>
  <c r="O7" i="7" l="1"/>
  <c r="D11" i="7"/>
</calcChain>
</file>

<file path=xl/sharedStrings.xml><?xml version="1.0" encoding="utf-8"?>
<sst xmlns="http://schemas.openxmlformats.org/spreadsheetml/2006/main" count="320" uniqueCount="95">
  <si>
    <t>금액</t>
    <phoneticPr fontId="1" type="noConversion"/>
  </si>
  <si>
    <t>상호명</t>
    <phoneticPr fontId="1" type="noConversion"/>
  </si>
  <si>
    <t>구분</t>
    <phoneticPr fontId="1" type="noConversion"/>
  </si>
  <si>
    <t>총합계</t>
    <phoneticPr fontId="1" type="noConversion"/>
  </si>
  <si>
    <t>구분</t>
  </si>
  <si>
    <t>개인부담액</t>
  </si>
  <si>
    <t>학교예산</t>
  </si>
  <si>
    <t>비고</t>
  </si>
  <si>
    <t>동보성</t>
    <phoneticPr fontId="1" type="noConversion"/>
  </si>
  <si>
    <t>교사</t>
    <phoneticPr fontId="1" type="noConversion"/>
  </si>
  <si>
    <t>행정실</t>
    <phoneticPr fontId="1" type="noConversion"/>
  </si>
  <si>
    <t>자부담</t>
    <phoneticPr fontId="1" type="noConversion"/>
  </si>
  <si>
    <t>이종원의김밥집</t>
    <phoneticPr fontId="1" type="noConversion"/>
  </si>
  <si>
    <t>합계</t>
    <phoneticPr fontId="1" type="noConversion"/>
  </si>
  <si>
    <t>뚜레쥬르</t>
    <phoneticPr fontId="1" type="noConversion"/>
  </si>
  <si>
    <t>합계</t>
  </si>
  <si>
    <t>남촌설렁탕</t>
    <phoneticPr fontId="1" type="noConversion"/>
  </si>
  <si>
    <t>&lt;개인부담내역&gt;</t>
    <phoneticPr fontId="7" type="noConversion"/>
  </si>
  <si>
    <t>맷돌로만</t>
    <phoneticPr fontId="1" type="noConversion"/>
  </si>
  <si>
    <t>구분</t>
    <phoneticPr fontId="7" type="noConversion"/>
  </si>
  <si>
    <t>일자</t>
    <phoneticPr fontId="7" type="noConversion"/>
  </si>
  <si>
    <t>성명</t>
    <phoneticPr fontId="7" type="noConversion"/>
  </si>
  <si>
    <t>개인부담</t>
    <phoneticPr fontId="7" type="noConversion"/>
  </si>
  <si>
    <t>비고</t>
    <phoneticPr fontId="7" type="noConversion"/>
  </si>
  <si>
    <t>합계</t>
    <phoneticPr fontId="7" type="noConversion"/>
  </si>
  <si>
    <t>합계</t>
    <phoneticPr fontId="1" type="noConversion"/>
  </si>
  <si>
    <t>현승호</t>
    <phoneticPr fontId="1" type="noConversion"/>
  </si>
  <si>
    <t>안명돈</t>
    <phoneticPr fontId="1" type="noConversion"/>
  </si>
  <si>
    <t>조재규</t>
    <phoneticPr fontId="1" type="noConversion"/>
  </si>
  <si>
    <t>서경수</t>
    <phoneticPr fontId="1" type="noConversion"/>
  </si>
  <si>
    <t>오경아</t>
    <phoneticPr fontId="1" type="noConversion"/>
  </si>
  <si>
    <t>김영애</t>
    <phoneticPr fontId="1" type="noConversion"/>
  </si>
  <si>
    <t>문병권</t>
    <phoneticPr fontId="1" type="noConversion"/>
  </si>
  <si>
    <t>김문정</t>
    <phoneticPr fontId="1" type="noConversion"/>
  </si>
  <si>
    <t>김용석</t>
    <phoneticPr fontId="1" type="noConversion"/>
  </si>
  <si>
    <t>신계순</t>
    <phoneticPr fontId="1" type="noConversion"/>
  </si>
  <si>
    <t>성찬성</t>
    <phoneticPr fontId="1" type="noConversion"/>
  </si>
  <si>
    <t>남종민</t>
    <phoneticPr fontId="1" type="noConversion"/>
  </si>
  <si>
    <t>명수</t>
    <phoneticPr fontId="1" type="noConversion"/>
  </si>
  <si>
    <t>최대금액</t>
    <phoneticPr fontId="1" type="noConversion"/>
  </si>
  <si>
    <t>초과금</t>
    <phoneticPr fontId="1" type="noConversion"/>
  </si>
  <si>
    <t>진진미</t>
    <phoneticPr fontId="1" type="noConversion"/>
  </si>
  <si>
    <t>황우식</t>
    <phoneticPr fontId="1" type="noConversion"/>
  </si>
  <si>
    <t>허필보</t>
    <phoneticPr fontId="1" type="noConversion"/>
  </si>
  <si>
    <t>최성조</t>
    <phoneticPr fontId="1" type="noConversion"/>
  </si>
  <si>
    <t>홍춘식</t>
    <phoneticPr fontId="1" type="noConversion"/>
  </si>
  <si>
    <t>노종미</t>
    <phoneticPr fontId="1" type="noConversion"/>
  </si>
  <si>
    <t>이예지</t>
    <phoneticPr fontId="1" type="noConversion"/>
  </si>
  <si>
    <t>김용석</t>
    <phoneticPr fontId="1" type="noConversion"/>
  </si>
  <si>
    <t>7/</t>
    <phoneticPr fontId="1" type="noConversion"/>
  </si>
  <si>
    <t>일자</t>
    <phoneticPr fontId="1" type="noConversion"/>
  </si>
  <si>
    <t>가격</t>
    <phoneticPr fontId="1" type="noConversion"/>
  </si>
  <si>
    <t>교직원이름</t>
    <phoneticPr fontId="1" type="noConversion"/>
  </si>
  <si>
    <t>노현진</t>
    <phoneticPr fontId="1" type="noConversion"/>
  </si>
  <si>
    <t>오경아</t>
    <phoneticPr fontId="1" type="noConversion"/>
  </si>
  <si>
    <t>김태호</t>
    <phoneticPr fontId="1" type="noConversion"/>
  </si>
  <si>
    <t>양해선</t>
    <phoneticPr fontId="1" type="noConversion"/>
  </si>
  <si>
    <t>박지현</t>
    <phoneticPr fontId="1" type="noConversion"/>
  </si>
  <si>
    <t>성찬성</t>
    <phoneticPr fontId="1" type="noConversion"/>
  </si>
  <si>
    <t>황은하</t>
    <phoneticPr fontId="1" type="noConversion"/>
  </si>
  <si>
    <t>황은아</t>
    <phoneticPr fontId="1" type="noConversion"/>
  </si>
  <si>
    <t>성산성</t>
    <phoneticPr fontId="1" type="noConversion"/>
  </si>
  <si>
    <t>김해민</t>
    <phoneticPr fontId="1" type="noConversion"/>
  </si>
  <si>
    <t>문병권</t>
    <phoneticPr fontId="1" type="noConversion"/>
  </si>
  <si>
    <t>안명돈</t>
    <phoneticPr fontId="1" type="noConversion"/>
  </si>
  <si>
    <t>서경수</t>
    <phoneticPr fontId="1" type="noConversion"/>
  </si>
  <si>
    <t>현승호</t>
    <phoneticPr fontId="1" type="noConversion"/>
  </si>
  <si>
    <t>조재규</t>
    <phoneticPr fontId="1" type="noConversion"/>
  </si>
  <si>
    <t>신계순</t>
    <phoneticPr fontId="1" type="noConversion"/>
  </si>
  <si>
    <t>진진미</t>
    <phoneticPr fontId="1" type="noConversion"/>
  </si>
  <si>
    <t>김문정</t>
    <phoneticPr fontId="1" type="noConversion"/>
  </si>
  <si>
    <t>남종민</t>
    <phoneticPr fontId="1" type="noConversion"/>
  </si>
  <si>
    <t>신순덕</t>
    <phoneticPr fontId="1" type="noConversion"/>
  </si>
  <si>
    <t>유은희</t>
    <phoneticPr fontId="1" type="noConversion"/>
  </si>
  <si>
    <t>이성근</t>
    <phoneticPr fontId="1" type="noConversion"/>
  </si>
  <si>
    <t>김부용</t>
    <phoneticPr fontId="1" type="noConversion"/>
  </si>
  <si>
    <t>임현숙</t>
    <phoneticPr fontId="1" type="noConversion"/>
  </si>
  <si>
    <t>전규필</t>
    <phoneticPr fontId="1" type="noConversion"/>
  </si>
  <si>
    <t>고경수</t>
    <phoneticPr fontId="1" type="noConversion"/>
  </si>
  <si>
    <t>신은정</t>
    <phoneticPr fontId="1" type="noConversion"/>
  </si>
  <si>
    <t>유소영</t>
    <phoneticPr fontId="1" type="noConversion"/>
  </si>
  <si>
    <t>김영애</t>
    <phoneticPr fontId="1" type="noConversion"/>
  </si>
  <si>
    <t>강영애</t>
    <phoneticPr fontId="1" type="noConversion"/>
  </si>
  <si>
    <t>이창재</t>
    <phoneticPr fontId="1" type="noConversion"/>
  </si>
  <si>
    <t>임영화</t>
    <phoneticPr fontId="1" type="noConversion"/>
  </si>
  <si>
    <t>양미희</t>
    <phoneticPr fontId="1" type="noConversion"/>
  </si>
  <si>
    <t>김소영</t>
    <phoneticPr fontId="1" type="noConversion"/>
  </si>
  <si>
    <t>맷돌로만</t>
    <phoneticPr fontId="1" type="noConversion"/>
  </si>
  <si>
    <t>이종원의김밥</t>
    <phoneticPr fontId="1" type="noConversion"/>
  </si>
  <si>
    <t>동보성</t>
    <phoneticPr fontId="1" type="noConversion"/>
  </si>
  <si>
    <t>남촌설렁탕</t>
    <phoneticPr fontId="1" type="noConversion"/>
  </si>
  <si>
    <t>뚜레쥬르</t>
    <phoneticPr fontId="1" type="noConversion"/>
  </si>
  <si>
    <t>양평해장국</t>
    <phoneticPr fontId="1" type="noConversion"/>
  </si>
  <si>
    <t>교사</t>
    <phoneticPr fontId="1" type="noConversion"/>
  </si>
  <si>
    <t>7월 특근매식 집행내역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</si>
</sst>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#,##0_);[Red]\(#,##0\)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3"/>
      <color rgb="FF000000"/>
      <name val="맑은 고딕"/>
      <family val="3"/>
      <charset val="129"/>
    </font>
    <font>
      <b/>
      <sz val="15"/>
      <color rgb="FF000000"/>
      <name val="맑은 고딕"/>
      <family val="3"/>
      <charset val="129"/>
    </font>
    <font>
      <sz val="8"/>
      <name val="돋움"/>
      <family val="3"/>
      <charset val="129"/>
    </font>
    <font>
      <sz val="13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name val="맑은 고딕"/>
      <family val="2"/>
      <charset val="129"/>
    </font>
    <font>
      <sz val="10"/>
      <name val="Arial Unicode MS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CCC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0" borderId="0" applyNumberFormat="0" applyFont="0" applyFill="0" applyBorder="0" applyAlignment="0" applyProtection="0"/>
    <xf numFmtId="0" fontId="2" fillId="0" borderId="0">
      <alignment vertical="center"/>
    </xf>
  </cellStyleXfs>
  <cellXfs count="80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176" fontId="0" fillId="4" borderId="0" xfId="0" applyNumberFormat="1" applyFill="1">
      <alignment vertical="center"/>
    </xf>
    <xf numFmtId="0" fontId="0" fillId="4" borderId="0" xfId="0" applyFill="1">
      <alignment vertical="center"/>
    </xf>
    <xf numFmtId="176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5" fillId="0" borderId="0" xfId="2" applyNumberFormat="1" applyFont="1">
      <alignment vertical="center"/>
    </xf>
    <xf numFmtId="0" fontId="4" fillId="0" borderId="0" xfId="2" applyNumberFormat="1">
      <alignment vertical="center"/>
    </xf>
    <xf numFmtId="0" fontId="4" fillId="0" borderId="2" xfId="2" applyNumberFormat="1" applyBorder="1" applyAlignment="1">
      <alignment horizontal="center" vertical="center"/>
    </xf>
    <xf numFmtId="0" fontId="4" fillId="0" borderId="3" xfId="2" applyNumberFormat="1" applyBorder="1" applyAlignment="1">
      <alignment horizontal="center" vertical="center"/>
    </xf>
    <xf numFmtId="0" fontId="4" fillId="0" borderId="4" xfId="2" applyNumberFormat="1" applyBorder="1" applyAlignment="1">
      <alignment horizontal="center" vertical="center"/>
    </xf>
    <xf numFmtId="0" fontId="8" fillId="7" borderId="5" xfId="1" applyNumberFormat="1" applyFont="1" applyBorder="1" applyAlignment="1">
      <alignment horizontal="center" vertical="center"/>
    </xf>
    <xf numFmtId="0" fontId="8" fillId="7" borderId="6" xfId="1" applyNumberFormat="1" applyFont="1" applyBorder="1" applyAlignment="1">
      <alignment horizontal="center" vertical="center"/>
    </xf>
    <xf numFmtId="0" fontId="8" fillId="7" borderId="6" xfId="1" applyNumberFormat="1" applyFont="1" applyBorder="1" applyAlignment="1">
      <alignment horizontal="center" vertical="center" wrapText="1"/>
    </xf>
    <xf numFmtId="0" fontId="8" fillId="7" borderId="7" xfId="1" applyNumberFormat="1" applyFont="1" applyBorder="1" applyAlignment="1">
      <alignment horizontal="center" vertical="center"/>
    </xf>
    <xf numFmtId="0" fontId="4" fillId="0" borderId="9" xfId="2" applyNumberFormat="1" applyBorder="1" applyAlignment="1">
      <alignment horizontal="center" vertical="center"/>
    </xf>
    <xf numFmtId="0" fontId="8" fillId="7" borderId="11" xfId="1" applyNumberFormat="1" applyFont="1" applyBorder="1" applyAlignment="1">
      <alignment horizontal="center" vertical="center"/>
    </xf>
    <xf numFmtId="3" fontId="5" fillId="0" borderId="12" xfId="2" applyNumberFormat="1" applyFont="1" applyBorder="1" applyAlignment="1">
      <alignment horizontal="right" vertical="center"/>
    </xf>
    <xf numFmtId="0" fontId="5" fillId="0" borderId="13" xfId="2" applyNumberFormat="1" applyFont="1" applyBorder="1" applyAlignment="1">
      <alignment horizontal="center" vertical="center"/>
    </xf>
    <xf numFmtId="3" fontId="4" fillId="0" borderId="9" xfId="2" applyNumberFormat="1" applyBorder="1" applyAlignment="1">
      <alignment horizontal="center" vertical="center"/>
    </xf>
    <xf numFmtId="0" fontId="4" fillId="0" borderId="8" xfId="2" applyNumberFormat="1" applyBorder="1" applyAlignment="1">
      <alignment horizontal="center" vertical="center"/>
    </xf>
    <xf numFmtId="0" fontId="8" fillId="7" borderId="8" xfId="1" applyNumberFormat="1" applyFont="1" applyBorder="1" applyAlignment="1">
      <alignment horizontal="center" vertical="center"/>
    </xf>
    <xf numFmtId="3" fontId="5" fillId="0" borderId="9" xfId="2" applyNumberFormat="1" applyFont="1" applyBorder="1" applyAlignment="1">
      <alignment horizontal="right" vertical="center"/>
    </xf>
    <xf numFmtId="0" fontId="5" fillId="0" borderId="10" xfId="2" applyNumberFormat="1" applyFont="1" applyBorder="1" applyAlignment="1">
      <alignment horizontal="center" vertical="center"/>
    </xf>
    <xf numFmtId="0" fontId="4" fillId="0" borderId="14" xfId="2" applyNumberFormat="1" applyBorder="1" applyAlignment="1">
      <alignment horizontal="center" vertical="center"/>
    </xf>
    <xf numFmtId="3" fontId="4" fillId="0" borderId="15" xfId="2" applyNumberFormat="1" applyBorder="1" applyAlignment="1">
      <alignment horizontal="center" vertical="center"/>
    </xf>
    <xf numFmtId="0" fontId="5" fillId="0" borderId="9" xfId="2" applyNumberFormat="1" applyFont="1" applyBorder="1" applyAlignment="1">
      <alignment horizontal="right" vertical="center"/>
    </xf>
    <xf numFmtId="0" fontId="4" fillId="0" borderId="16" xfId="2" applyNumberFormat="1" applyBorder="1" applyAlignment="1">
      <alignment horizontal="center" vertical="center"/>
    </xf>
    <xf numFmtId="0" fontId="4" fillId="0" borderId="17" xfId="2" applyNumberFormat="1" applyBorder="1" applyAlignment="1">
      <alignment horizontal="center" vertical="center"/>
    </xf>
    <xf numFmtId="0" fontId="8" fillId="7" borderId="18" xfId="1" applyNumberFormat="1" applyFont="1" applyBorder="1" applyAlignment="1">
      <alignment horizontal="center" vertical="center"/>
    </xf>
    <xf numFmtId="3" fontId="5" fillId="0" borderId="19" xfId="2" applyNumberFormat="1" applyFont="1" applyBorder="1" applyAlignment="1">
      <alignment horizontal="right" vertical="center"/>
    </xf>
    <xf numFmtId="0" fontId="5" fillId="0" borderId="20" xfId="2" applyNumberFormat="1" applyFont="1" applyBorder="1" applyAlignment="1">
      <alignment horizontal="center" vertical="center"/>
    </xf>
    <xf numFmtId="0" fontId="5" fillId="0" borderId="21" xfId="2" applyNumberFormat="1" applyFont="1" applyBorder="1" applyAlignment="1">
      <alignment horizontal="center" vertical="center"/>
    </xf>
    <xf numFmtId="3" fontId="5" fillId="0" borderId="22" xfId="2" applyNumberFormat="1" applyFont="1" applyBorder="1" applyAlignment="1">
      <alignment horizontal="right" vertical="center"/>
    </xf>
    <xf numFmtId="0" fontId="5" fillId="0" borderId="23" xfId="2" applyNumberFormat="1" applyFont="1" applyBorder="1" applyAlignment="1">
      <alignment horizontal="center" vertical="center"/>
    </xf>
    <xf numFmtId="0" fontId="5" fillId="0" borderId="0" xfId="2" applyNumberFormat="1" applyFont="1" applyAlignment="1">
      <alignment horizontal="right" vertical="center"/>
    </xf>
    <xf numFmtId="3" fontId="5" fillId="0" borderId="0" xfId="2" applyNumberFormat="1" applyFont="1">
      <alignment vertical="center"/>
    </xf>
    <xf numFmtId="0" fontId="4" fillId="0" borderId="24" xfId="2" applyNumberFormat="1" applyBorder="1" applyAlignment="1">
      <alignment horizontal="center" vertical="center"/>
    </xf>
    <xf numFmtId="0" fontId="4" fillId="0" borderId="25" xfId="2" applyNumberFormat="1" applyBorder="1" applyAlignment="1">
      <alignment horizontal="center" vertical="center"/>
    </xf>
    <xf numFmtId="3" fontId="4" fillId="0" borderId="26" xfId="2" applyNumberFormat="1" applyBorder="1" applyAlignment="1">
      <alignment horizontal="center" vertical="center"/>
    </xf>
    <xf numFmtId="0" fontId="8" fillId="7" borderId="27" xfId="1" applyNumberFormat="1" applyFont="1" applyBorder="1" applyAlignment="1">
      <alignment horizontal="center" vertical="center"/>
    </xf>
    <xf numFmtId="0" fontId="8" fillId="7" borderId="28" xfId="1" applyNumberFormat="1" applyFont="1" applyBorder="1" applyAlignment="1">
      <alignment horizontal="center" vertical="center"/>
    </xf>
    <xf numFmtId="0" fontId="8" fillId="7" borderId="29" xfId="1" applyNumberFormat="1" applyFont="1" applyBorder="1" applyAlignment="1">
      <alignment horizontal="center" vertical="center"/>
    </xf>
    <xf numFmtId="176" fontId="5" fillId="0" borderId="9" xfId="2" applyNumberFormat="1" applyFont="1" applyBorder="1" applyAlignment="1">
      <alignment horizontal="center" vertical="center"/>
    </xf>
    <xf numFmtId="0" fontId="5" fillId="0" borderId="9" xfId="2" applyNumberFormat="1" applyFont="1" applyBorder="1" applyAlignment="1">
      <alignment horizontal="center" vertical="center"/>
    </xf>
    <xf numFmtId="176" fontId="8" fillId="7" borderId="8" xfId="1" applyNumberFormat="1" applyFont="1" applyBorder="1" applyAlignment="1">
      <alignment horizontal="center" vertical="center"/>
    </xf>
    <xf numFmtId="3" fontId="5" fillId="0" borderId="9" xfId="2" applyNumberFormat="1" applyFont="1" applyBorder="1" applyAlignment="1">
      <alignment horizontal="center" vertical="center"/>
    </xf>
    <xf numFmtId="176" fontId="5" fillId="0" borderId="19" xfId="2" applyNumberFormat="1" applyFont="1" applyBorder="1" applyAlignment="1">
      <alignment horizontal="center" vertical="center"/>
    </xf>
    <xf numFmtId="0" fontId="5" fillId="0" borderId="19" xfId="2" applyNumberFormat="1" applyFont="1" applyBorder="1" applyAlignment="1">
      <alignment horizontal="center" vertical="center"/>
    </xf>
    <xf numFmtId="0" fontId="9" fillId="0" borderId="0" xfId="3" applyAlignment="1">
      <alignment vertical="center"/>
    </xf>
    <xf numFmtId="0" fontId="10" fillId="0" borderId="0" xfId="3" applyFont="1" applyAlignment="1">
      <alignment vertical="center"/>
    </xf>
    <xf numFmtId="0" fontId="11" fillId="0" borderId="0" xfId="3" applyFont="1" applyAlignment="1">
      <alignment vertical="center"/>
    </xf>
    <xf numFmtId="0" fontId="8" fillId="0" borderId="0" xfId="4" applyFont="1">
      <alignment vertical="center"/>
    </xf>
    <xf numFmtId="0" fontId="2" fillId="0" borderId="0" xfId="4">
      <alignment vertical="center"/>
    </xf>
    <xf numFmtId="0" fontId="9" fillId="2" borderId="0" xfId="3" applyFill="1" applyAlignment="1">
      <alignment vertical="center"/>
    </xf>
    <xf numFmtId="0" fontId="9" fillId="6" borderId="0" xfId="3" applyFill="1" applyAlignment="1">
      <alignment vertical="center"/>
    </xf>
    <xf numFmtId="0" fontId="4" fillId="0" borderId="8" xfId="2" applyNumberFormat="1" applyBorder="1" applyAlignment="1">
      <alignment horizontal="center" vertical="center"/>
    </xf>
    <xf numFmtId="0" fontId="4" fillId="0" borderId="10" xfId="2" applyNumberFormat="1" applyBorder="1" applyAlignment="1">
      <alignment horizontal="center" vertical="center"/>
    </xf>
    <xf numFmtId="177" fontId="0" fillId="3" borderId="0" xfId="0" applyNumberFormat="1" applyFill="1">
      <alignment vertical="center"/>
    </xf>
    <xf numFmtId="0" fontId="4" fillId="0" borderId="8" xfId="2" applyNumberFormat="1" applyBorder="1" applyAlignment="1">
      <alignment horizontal="center" vertical="center"/>
    </xf>
    <xf numFmtId="3" fontId="4" fillId="0" borderId="10" xfId="2" applyNumberFormat="1" applyBorder="1" applyAlignment="1">
      <alignment horizontal="center" vertical="center"/>
    </xf>
    <xf numFmtId="0" fontId="4" fillId="0" borderId="10" xfId="2" applyNumberFormat="1" applyBorder="1" applyAlignment="1">
      <alignment horizontal="center" vertical="center"/>
    </xf>
    <xf numFmtId="0" fontId="0" fillId="8" borderId="0" xfId="0" applyFill="1">
      <alignment vertical="center"/>
    </xf>
    <xf numFmtId="176" fontId="0" fillId="8" borderId="0" xfId="0" applyNumberFormat="1" applyFill="1">
      <alignment vertical="center"/>
    </xf>
    <xf numFmtId="176" fontId="0" fillId="9" borderId="0" xfId="0" applyNumberFormat="1" applyFill="1">
      <alignment vertical="center"/>
    </xf>
    <xf numFmtId="0" fontId="0" fillId="9" borderId="0" xfId="0" applyFill="1">
      <alignment vertical="center"/>
    </xf>
    <xf numFmtId="0" fontId="5" fillId="0" borderId="19" xfId="2" applyNumberFormat="1" applyFont="1" applyBorder="1" applyAlignment="1">
      <alignment horizontal="right" vertical="center"/>
    </xf>
    <xf numFmtId="3" fontId="4" fillId="0" borderId="25" xfId="2" applyNumberFormat="1" applyBorder="1" applyAlignment="1">
      <alignment horizontal="center" vertical="center"/>
    </xf>
    <xf numFmtId="0" fontId="4" fillId="0" borderId="8" xfId="2" applyNumberFormat="1" applyBorder="1" applyAlignment="1">
      <alignment horizontal="center" vertical="center"/>
    </xf>
    <xf numFmtId="3" fontId="4" fillId="0" borderId="10" xfId="2" applyNumberFormat="1" applyBorder="1" applyAlignment="1">
      <alignment horizontal="center" vertical="center"/>
    </xf>
    <xf numFmtId="0" fontId="4" fillId="0" borderId="10" xfId="2" applyNumberFormat="1" applyBorder="1" applyAlignment="1">
      <alignment horizontal="center" vertical="center"/>
    </xf>
    <xf numFmtId="0" fontId="6" fillId="0" borderId="0" xfId="2" applyNumberFormat="1" applyFont="1" applyAlignment="1">
      <alignment horizontal="center" vertical="center"/>
    </xf>
    <xf numFmtId="3" fontId="5" fillId="0" borderId="30" xfId="2" applyNumberFormat="1" applyFont="1" applyBorder="1" applyAlignment="1">
      <alignment horizontal="center" vertical="center"/>
    </xf>
    <xf numFmtId="0" fontId="5" fillId="0" borderId="31" xfId="2" applyNumberFormat="1" applyFont="1" applyBorder="1" applyAlignment="1">
      <alignment horizontal="center" vertical="center"/>
    </xf>
    <xf numFmtId="0" fontId="5" fillId="0" borderId="32" xfId="2" applyNumberFormat="1" applyFont="1" applyBorder="1" applyAlignment="1">
      <alignment horizontal="center" vertical="center"/>
    </xf>
    <xf numFmtId="0" fontId="6" fillId="0" borderId="1" xfId="2" applyNumberFormat="1" applyFont="1" applyBorder="1" applyAlignment="1">
      <alignment horizontal="center" vertical="center"/>
    </xf>
  </cellXfs>
  <cellStyles count="5">
    <cellStyle name="좋음" xfId="1" builtinId="26"/>
    <cellStyle name="표준" xfId="0" builtinId="0"/>
    <cellStyle name="표준 2" xfId="2" xr:uid="{0C91D85F-116E-4501-93ED-F5AE47B30955}"/>
    <cellStyle name="표준 3" xfId="3" xr:uid="{D9427ACF-83E9-497A-A1F9-75C4243A4CA6}"/>
    <cellStyle name="표준 3 2" xfId="4" xr:uid="{F748B846-627E-4F53-A243-A3F8392470D5}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54AF-1DA0-41CC-B606-9B6F15EFBC4E}">
  <sheetPr>
    <pageSetUpPr fitToPage="1"/>
  </sheetPr>
  <dimension ref="A1:Q33"/>
  <sheetViews>
    <sheetView zoomScaleNormal="100" zoomScaleSheetLayoutView="75" workbookViewId="0">
      <selection activeCell="B13" sqref="B13:F14"/>
    </sheetView>
  </sheetViews>
  <sheetFormatPr defaultColWidth="9" defaultRowHeight="16.5"/>
  <cols>
    <col min="1" max="1" width="2.125" style="11" customWidth="1"/>
    <col min="2" max="2" width="15" style="11" bestFit="1" customWidth="1"/>
    <col min="3" max="3" width="11.5" style="11" bestFit="1" customWidth="1"/>
    <col min="4" max="4" width="10.75" style="11" customWidth="1"/>
    <col min="5" max="5" width="16" style="11" bestFit="1" customWidth="1"/>
    <col min="6" max="6" width="41.375" style="11" bestFit="1" customWidth="1"/>
    <col min="7" max="8" width="9" style="11"/>
    <col min="9" max="9" width="15.125" style="11" bestFit="1" customWidth="1"/>
    <col min="10" max="16384" width="9" style="11"/>
  </cols>
  <sheetData>
    <row r="1" spans="1:15" ht="19.5">
      <c r="A1" s="10"/>
      <c r="B1" s="10"/>
      <c r="C1" s="10"/>
      <c r="D1" s="10"/>
      <c r="E1" s="10"/>
      <c r="F1" s="10"/>
      <c r="G1" s="10"/>
    </row>
    <row r="2" spans="1:15" ht="16.5" customHeight="1" thickBot="1">
      <c r="A2" s="10"/>
      <c r="B2" s="75" t="s">
        <v>94</v>
      </c>
      <c r="C2" s="75"/>
      <c r="D2" s="75"/>
      <c r="E2" s="75"/>
      <c r="F2" s="75"/>
      <c r="G2" s="10"/>
    </row>
    <row r="3" spans="1:15" ht="17.25" customHeight="1" thickBot="1">
      <c r="A3" s="10"/>
      <c r="B3" s="79"/>
      <c r="C3" s="79"/>
      <c r="D3" s="79"/>
      <c r="E3" s="79"/>
      <c r="F3" s="79"/>
      <c r="G3" s="10"/>
      <c r="I3" s="12" t="s">
        <v>1</v>
      </c>
      <c r="J3" s="13" t="s">
        <v>2</v>
      </c>
      <c r="K3" s="13" t="s">
        <v>0</v>
      </c>
      <c r="L3" s="14" t="s">
        <v>3</v>
      </c>
    </row>
    <row r="4" spans="1:15" ht="20.25" thickBot="1">
      <c r="A4" s="10"/>
      <c r="B4" s="15" t="s">
        <v>4</v>
      </c>
      <c r="C4" s="16" t="s">
        <v>5</v>
      </c>
      <c r="D4" s="16" t="s">
        <v>6</v>
      </c>
      <c r="E4" s="17" t="s">
        <v>25</v>
      </c>
      <c r="F4" s="18" t="s">
        <v>7</v>
      </c>
      <c r="G4" s="10"/>
      <c r="I4" s="72" t="s">
        <v>8</v>
      </c>
      <c r="J4" s="19" t="s">
        <v>9</v>
      </c>
      <c r="K4" s="23">
        <f>L4</f>
        <v>56000</v>
      </c>
      <c r="L4" s="73">
        <v>56000</v>
      </c>
      <c r="N4" s="12" t="s">
        <v>10</v>
      </c>
      <c r="O4" s="14">
        <f>K7+K11</f>
        <v>22700</v>
      </c>
    </row>
    <row r="5" spans="1:15" ht="17.25" customHeight="1" thickTop="1">
      <c r="A5" s="10"/>
      <c r="B5" s="20" t="s">
        <v>87</v>
      </c>
      <c r="C5" s="21"/>
      <c r="D5" s="21">
        <v>144000</v>
      </c>
      <c r="E5" s="21">
        <v>144000</v>
      </c>
      <c r="F5" s="22"/>
      <c r="G5" s="10"/>
      <c r="I5" s="72"/>
      <c r="J5" s="19" t="s">
        <v>11</v>
      </c>
      <c r="K5" s="23"/>
      <c r="L5" s="74"/>
      <c r="N5" s="24" t="s">
        <v>9</v>
      </c>
      <c r="O5" s="64">
        <f>SUM(K4,K6,K10,K14,K12,K9)</f>
        <v>884660</v>
      </c>
    </row>
    <row r="6" spans="1:15" ht="20.25" thickBot="1">
      <c r="A6" s="10"/>
      <c r="B6" s="25" t="s">
        <v>88</v>
      </c>
      <c r="C6" s="26"/>
      <c r="D6" s="26">
        <v>94000</v>
      </c>
      <c r="E6" s="26">
        <v>94000</v>
      </c>
      <c r="F6" s="27"/>
      <c r="G6" s="10"/>
      <c r="I6" s="72" t="s">
        <v>12</v>
      </c>
      <c r="J6" s="19" t="s">
        <v>9</v>
      </c>
      <c r="K6" s="23">
        <f>L6-K7</f>
        <v>87000</v>
      </c>
      <c r="L6" s="73">
        <v>94000</v>
      </c>
      <c r="N6" s="28" t="s">
        <v>11</v>
      </c>
      <c r="O6" s="29">
        <f>SUM(K5,K8,K13)</f>
        <v>0</v>
      </c>
    </row>
    <row r="7" spans="1:15" ht="21" thickTop="1" thickBot="1">
      <c r="A7" s="10"/>
      <c r="B7" s="25" t="s">
        <v>89</v>
      </c>
      <c r="C7" s="30"/>
      <c r="D7" s="26">
        <v>56000</v>
      </c>
      <c r="E7" s="26">
        <v>56000</v>
      </c>
      <c r="F7" s="27"/>
      <c r="G7" s="10"/>
      <c r="I7" s="72"/>
      <c r="J7" s="19" t="s">
        <v>10</v>
      </c>
      <c r="K7" s="19">
        <v>7000</v>
      </c>
      <c r="L7" s="74"/>
      <c r="N7" s="31" t="s">
        <v>13</v>
      </c>
      <c r="O7" s="32">
        <f>SUM(O4:O6)</f>
        <v>907360</v>
      </c>
    </row>
    <row r="8" spans="1:15" ht="19.5">
      <c r="A8" s="10"/>
      <c r="B8" s="25" t="s">
        <v>90</v>
      </c>
      <c r="C8" s="30"/>
      <c r="D8" s="26">
        <v>24000</v>
      </c>
      <c r="E8" s="26">
        <v>24000</v>
      </c>
      <c r="F8" s="27"/>
      <c r="G8" s="10"/>
      <c r="I8" s="72"/>
      <c r="J8" s="19" t="s">
        <v>11</v>
      </c>
      <c r="K8" s="19"/>
      <c r="L8" s="74"/>
    </row>
    <row r="9" spans="1:15" ht="19.5">
      <c r="A9" s="10"/>
      <c r="B9" s="33" t="s">
        <v>91</v>
      </c>
      <c r="C9" s="70"/>
      <c r="D9" s="34">
        <v>397360</v>
      </c>
      <c r="E9" s="34">
        <v>397360</v>
      </c>
      <c r="F9" s="35"/>
      <c r="G9" s="10"/>
      <c r="I9" s="60" t="s">
        <v>92</v>
      </c>
      <c r="J9" s="19" t="s">
        <v>93</v>
      </c>
      <c r="K9" s="19">
        <f>L9</f>
        <v>192000</v>
      </c>
      <c r="L9" s="61">
        <v>192000</v>
      </c>
    </row>
    <row r="10" spans="1:15" ht="20.25" thickBot="1">
      <c r="A10" s="10"/>
      <c r="B10" s="33" t="s">
        <v>92</v>
      </c>
      <c r="C10" s="34"/>
      <c r="D10" s="34">
        <v>192000</v>
      </c>
      <c r="E10" s="34">
        <v>192000</v>
      </c>
      <c r="F10" s="35"/>
      <c r="G10" s="10"/>
      <c r="I10" s="72" t="s">
        <v>14</v>
      </c>
      <c r="J10" s="19" t="s">
        <v>9</v>
      </c>
      <c r="K10" s="23">
        <f>L10-K11</f>
        <v>381660</v>
      </c>
      <c r="L10" s="73">
        <v>397360</v>
      </c>
    </row>
    <row r="11" spans="1:15" ht="16.5" customHeight="1" thickBot="1">
      <c r="A11" s="10"/>
      <c r="B11" s="36" t="s">
        <v>15</v>
      </c>
      <c r="C11" s="37">
        <f>SUM(C5:C10)</f>
        <v>0</v>
      </c>
      <c r="D11" s="37">
        <f>SUM(D5:D10)</f>
        <v>907360</v>
      </c>
      <c r="E11" s="37">
        <f>SUM(E5:E10)</f>
        <v>907360</v>
      </c>
      <c r="F11" s="38"/>
      <c r="G11" s="10"/>
      <c r="I11" s="72"/>
      <c r="J11" s="19" t="s">
        <v>10</v>
      </c>
      <c r="K11" s="19">
        <v>15700</v>
      </c>
      <c r="L11" s="74"/>
    </row>
    <row r="12" spans="1:15" ht="19.5">
      <c r="A12" s="10"/>
      <c r="B12" s="10"/>
      <c r="C12" s="39"/>
      <c r="D12" s="40"/>
      <c r="E12" s="10"/>
      <c r="F12" s="10"/>
      <c r="G12" s="10"/>
      <c r="I12" s="72" t="s">
        <v>16</v>
      </c>
      <c r="J12" s="19" t="s">
        <v>9</v>
      </c>
      <c r="K12" s="23">
        <f>L12</f>
        <v>24000</v>
      </c>
      <c r="L12" s="73">
        <v>24000</v>
      </c>
    </row>
    <row r="13" spans="1:15" ht="16.5" customHeight="1">
      <c r="A13" s="10"/>
      <c r="B13" s="75" t="s">
        <v>17</v>
      </c>
      <c r="C13" s="75"/>
      <c r="D13" s="75"/>
      <c r="E13" s="75"/>
      <c r="F13" s="75"/>
      <c r="G13" s="10"/>
      <c r="I13" s="72"/>
      <c r="J13" s="19" t="s">
        <v>11</v>
      </c>
      <c r="K13" s="19"/>
      <c r="L13" s="74"/>
    </row>
    <row r="14" spans="1:15" ht="16.5" customHeight="1" thickBot="1">
      <c r="A14" s="10"/>
      <c r="B14" s="75"/>
      <c r="C14" s="75"/>
      <c r="D14" s="75"/>
      <c r="E14" s="75"/>
      <c r="F14" s="75"/>
      <c r="G14" s="10"/>
      <c r="I14" s="41" t="s">
        <v>18</v>
      </c>
      <c r="J14" s="42" t="s">
        <v>9</v>
      </c>
      <c r="K14" s="71">
        <f>L14</f>
        <v>144000</v>
      </c>
      <c r="L14" s="43">
        <v>144000</v>
      </c>
    </row>
    <row r="15" spans="1:15" ht="1.5" customHeight="1" thickBot="1">
      <c r="A15" s="10"/>
      <c r="B15" s="10"/>
      <c r="C15" s="10"/>
      <c r="D15" s="10"/>
      <c r="E15" s="10"/>
      <c r="F15" s="10"/>
      <c r="G15" s="10"/>
    </row>
    <row r="16" spans="1:15" ht="19.5">
      <c r="A16" s="10"/>
      <c r="B16" s="44" t="s">
        <v>19</v>
      </c>
      <c r="C16" s="45" t="s">
        <v>20</v>
      </c>
      <c r="D16" s="45" t="s">
        <v>21</v>
      </c>
      <c r="E16" s="45" t="s">
        <v>22</v>
      </c>
      <c r="F16" s="46" t="s">
        <v>23</v>
      </c>
      <c r="G16" s="10"/>
    </row>
    <row r="17" spans="1:17" ht="19.5">
      <c r="A17" s="10"/>
      <c r="B17" s="25"/>
      <c r="C17" s="47"/>
      <c r="D17" s="48"/>
      <c r="E17" s="26"/>
      <c r="F17" s="27"/>
      <c r="G17" s="10"/>
    </row>
    <row r="18" spans="1:17" ht="19.5">
      <c r="A18" s="10"/>
      <c r="B18" s="25"/>
      <c r="C18" s="47"/>
      <c r="D18" s="48"/>
      <c r="E18" s="26"/>
      <c r="F18" s="27"/>
      <c r="G18" s="10"/>
      <c r="I18" s="49"/>
      <c r="J18" s="47"/>
      <c r="K18" s="48"/>
      <c r="L18" s="50"/>
      <c r="M18" s="27"/>
    </row>
    <row r="19" spans="1:17" ht="19.5">
      <c r="A19" s="10"/>
      <c r="B19" s="49"/>
      <c r="C19" s="51"/>
      <c r="D19" s="52"/>
      <c r="E19" s="26"/>
      <c r="F19" s="27"/>
      <c r="G19" s="10"/>
    </row>
    <row r="20" spans="1:17" ht="20.25" thickBot="1">
      <c r="A20" s="10"/>
      <c r="B20" s="49"/>
      <c r="C20" s="47"/>
      <c r="D20" s="48"/>
      <c r="E20" s="26"/>
      <c r="F20" s="27"/>
    </row>
    <row r="21" spans="1:17" ht="20.25" thickBot="1">
      <c r="A21" s="10"/>
      <c r="B21" s="36" t="s">
        <v>24</v>
      </c>
      <c r="C21" s="76">
        <f>SUM(E17:E20)</f>
        <v>0</v>
      </c>
      <c r="D21" s="77"/>
      <c r="E21" s="77"/>
      <c r="F21" s="78"/>
      <c r="G21" s="10"/>
    </row>
    <row r="22" spans="1:17" ht="19.5">
      <c r="A22" s="10"/>
      <c r="B22" s="10"/>
      <c r="C22" s="10"/>
      <c r="D22" s="10"/>
      <c r="E22" s="10"/>
      <c r="F22" s="10"/>
      <c r="G22" s="10"/>
      <c r="I22" s="53"/>
      <c r="J22" s="54"/>
      <c r="K22" s="53"/>
      <c r="L22" s="55"/>
      <c r="M22" s="54"/>
      <c r="N22" s="55"/>
      <c r="O22" s="55"/>
    </row>
    <row r="23" spans="1:17" ht="19.5">
      <c r="A23" s="10"/>
      <c r="B23" s="10"/>
      <c r="C23" s="10"/>
      <c r="D23" s="10"/>
      <c r="E23" s="10"/>
      <c r="F23" s="10"/>
      <c r="G23" s="10"/>
      <c r="I23" s="55"/>
      <c r="J23" s="53"/>
      <c r="K23" s="53"/>
      <c r="L23" s="53"/>
      <c r="M23" s="53"/>
      <c r="N23" s="53"/>
      <c r="O23" s="53"/>
    </row>
    <row r="24" spans="1:17" ht="19.5">
      <c r="A24" s="10"/>
      <c r="B24" s="56"/>
      <c r="C24" s="56"/>
      <c r="D24" s="56"/>
      <c r="E24" s="56"/>
      <c r="F24" s="56"/>
      <c r="G24" s="56"/>
      <c r="H24" s="57"/>
      <c r="I24" s="55"/>
      <c r="J24" s="53"/>
      <c r="K24" s="54"/>
      <c r="L24" s="53"/>
      <c r="M24" s="53"/>
      <c r="N24" s="53"/>
      <c r="O24" s="53"/>
      <c r="P24" s="57"/>
      <c r="Q24" s="57"/>
    </row>
    <row r="25" spans="1:17" ht="19.5">
      <c r="A25" s="10"/>
      <c r="B25" s="56"/>
      <c r="C25" s="56"/>
      <c r="D25" s="56"/>
      <c r="E25" s="56"/>
      <c r="F25" s="56"/>
      <c r="G25" s="56"/>
      <c r="H25" s="57"/>
      <c r="I25" s="54"/>
      <c r="J25" s="53"/>
      <c r="K25" s="54"/>
      <c r="L25" s="53"/>
      <c r="M25" s="53"/>
      <c r="N25" s="53"/>
      <c r="O25" s="53"/>
      <c r="P25" s="57"/>
      <c r="Q25" s="57"/>
    </row>
    <row r="26" spans="1:17" ht="19.5">
      <c r="A26" s="10"/>
      <c r="B26" s="56"/>
      <c r="C26" s="56"/>
      <c r="D26" s="56"/>
      <c r="E26" s="56"/>
      <c r="F26" s="56"/>
      <c r="G26" s="56"/>
      <c r="H26" s="57"/>
      <c r="I26" s="55"/>
      <c r="J26" s="53"/>
      <c r="K26" s="54"/>
      <c r="L26" s="53"/>
      <c r="M26" s="53"/>
      <c r="N26" s="53"/>
      <c r="O26" s="53"/>
      <c r="P26" s="57"/>
      <c r="Q26" s="57"/>
    </row>
    <row r="27" spans="1:17" ht="19.5">
      <c r="A27" s="10"/>
      <c r="B27" s="10"/>
      <c r="C27" s="10"/>
      <c r="D27" s="10"/>
      <c r="E27" s="10"/>
      <c r="F27" s="10"/>
      <c r="G27" s="10"/>
      <c r="I27" s="54"/>
      <c r="J27" s="53"/>
      <c r="K27" s="54"/>
      <c r="L27" s="53"/>
      <c r="M27" s="53"/>
      <c r="N27" s="53"/>
      <c r="O27" s="53"/>
    </row>
    <row r="28" spans="1:17" ht="19.5">
      <c r="A28" s="10"/>
      <c r="B28" s="10"/>
      <c r="C28" s="10"/>
      <c r="D28" s="10"/>
      <c r="E28" s="10"/>
      <c r="F28" s="10"/>
      <c r="G28" s="10"/>
      <c r="I28" s="53"/>
      <c r="J28" s="53"/>
      <c r="K28" s="54"/>
      <c r="L28" s="53"/>
      <c r="M28" s="53"/>
      <c r="N28" s="53"/>
      <c r="O28" s="58"/>
    </row>
    <row r="29" spans="1:17" ht="19.5">
      <c r="A29" s="10"/>
      <c r="B29" s="10"/>
      <c r="C29" s="10"/>
      <c r="D29" s="10"/>
      <c r="E29" s="10"/>
      <c r="F29" s="10"/>
      <c r="G29" s="10"/>
      <c r="I29" s="53"/>
      <c r="J29" s="53"/>
      <c r="K29" s="53"/>
      <c r="L29" s="53"/>
      <c r="M29" s="53"/>
      <c r="N29" s="53"/>
      <c r="O29" s="53"/>
    </row>
    <row r="30" spans="1:17" ht="19.5">
      <c r="A30" s="10"/>
      <c r="B30" s="10"/>
      <c r="C30" s="10"/>
      <c r="D30" s="10"/>
      <c r="E30" s="10"/>
      <c r="F30" s="10"/>
      <c r="G30" s="10"/>
      <c r="I30" s="53"/>
      <c r="J30" s="53"/>
      <c r="K30" s="53"/>
      <c r="L30" s="53"/>
      <c r="M30" s="59"/>
      <c r="N30" s="58"/>
      <c r="O30" s="53"/>
    </row>
    <row r="31" spans="1:17" ht="19.5">
      <c r="A31" s="10"/>
      <c r="B31" s="10"/>
      <c r="C31" s="10"/>
      <c r="D31" s="10"/>
      <c r="E31" s="10"/>
      <c r="F31" s="10"/>
      <c r="G31" s="10"/>
    </row>
    <row r="32" spans="1:17" ht="19.5">
      <c r="A32" s="10"/>
      <c r="B32" s="10"/>
      <c r="C32" s="10"/>
      <c r="D32" s="10"/>
      <c r="E32" s="10"/>
      <c r="F32" s="10"/>
      <c r="G32" s="10"/>
    </row>
    <row r="33" spans="1:7" ht="19.5">
      <c r="A33" s="10"/>
      <c r="B33" s="10"/>
      <c r="C33" s="10"/>
      <c r="D33" s="10"/>
      <c r="E33" s="10"/>
      <c r="F33" s="10"/>
      <c r="G33" s="10"/>
    </row>
  </sheetData>
  <mergeCells count="11">
    <mergeCell ref="I12:I13"/>
    <mergeCell ref="L12:L13"/>
    <mergeCell ref="B13:F14"/>
    <mergeCell ref="C21:F21"/>
    <mergeCell ref="B2:F3"/>
    <mergeCell ref="I4:I5"/>
    <mergeCell ref="L4:L5"/>
    <mergeCell ref="I6:I8"/>
    <mergeCell ref="L6:L8"/>
    <mergeCell ref="I10:I11"/>
    <mergeCell ref="L10:L11"/>
  </mergeCells>
  <phoneticPr fontId="1" type="noConversion"/>
  <pageMargins left="0.74803149606299213" right="0.74803149606299213" top="0.98425196850393704" bottom="0.98425196850393704" header="0.51181102362204722" footer="0.51181102362204722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D4D9-59BD-415E-9F73-E91163D7F33D}">
  <dimension ref="B2:J17"/>
  <sheetViews>
    <sheetView workbookViewId="0">
      <selection activeCell="G17" sqref="A1:G17"/>
    </sheetView>
  </sheetViews>
  <sheetFormatPr defaultRowHeight="16.5"/>
  <sheetData>
    <row r="2" spans="2:10" ht="17.25" thickBot="1">
      <c r="B2" s="11"/>
      <c r="C2" s="11"/>
      <c r="D2" s="11"/>
      <c r="E2" s="11"/>
      <c r="F2" s="11"/>
      <c r="G2" s="11"/>
      <c r="H2" s="11"/>
      <c r="I2" s="11"/>
      <c r="J2" s="11"/>
    </row>
    <row r="3" spans="2:10" ht="17.25" thickBot="1">
      <c r="B3" s="11"/>
      <c r="C3" s="12" t="s">
        <v>1</v>
      </c>
      <c r="D3" s="13" t="s">
        <v>2</v>
      </c>
      <c r="E3" s="13" t="s">
        <v>0</v>
      </c>
      <c r="F3" s="14" t="s">
        <v>3</v>
      </c>
      <c r="G3" s="11"/>
      <c r="H3" s="11"/>
      <c r="I3" s="11"/>
      <c r="J3" s="11"/>
    </row>
    <row r="4" spans="2:10">
      <c r="B4" s="11"/>
      <c r="C4" s="72" t="s">
        <v>8</v>
      </c>
      <c r="D4" s="19" t="s">
        <v>9</v>
      </c>
      <c r="E4" s="23">
        <f>F4</f>
        <v>56000</v>
      </c>
      <c r="F4" s="73">
        <v>56000</v>
      </c>
      <c r="G4" s="11"/>
      <c r="H4" s="12"/>
      <c r="I4" s="14"/>
      <c r="J4" s="11"/>
    </row>
    <row r="5" spans="2:10">
      <c r="B5" s="11"/>
      <c r="C5" s="72"/>
      <c r="D5" s="19" t="s">
        <v>11</v>
      </c>
      <c r="E5" s="23"/>
      <c r="F5" s="74"/>
      <c r="G5" s="11"/>
      <c r="H5" s="63"/>
      <c r="I5" s="65"/>
      <c r="J5" s="11"/>
    </row>
    <row r="6" spans="2:10" ht="17.25" thickBot="1">
      <c r="B6" s="11"/>
      <c r="C6" s="72" t="s">
        <v>12</v>
      </c>
      <c r="D6" s="19" t="s">
        <v>9</v>
      </c>
      <c r="E6" s="23">
        <f>F6-E7</f>
        <v>87000</v>
      </c>
      <c r="F6" s="73">
        <v>94000</v>
      </c>
      <c r="G6" s="11"/>
      <c r="H6" s="28"/>
      <c r="I6" s="29"/>
      <c r="J6" s="11"/>
    </row>
    <row r="7" spans="2:10" ht="18" thickTop="1" thickBot="1">
      <c r="B7" s="11"/>
      <c r="C7" s="72"/>
      <c r="D7" s="19" t="s">
        <v>10</v>
      </c>
      <c r="E7" s="19">
        <v>7000</v>
      </c>
      <c r="F7" s="74"/>
      <c r="G7" s="11"/>
      <c r="H7" s="31"/>
      <c r="I7" s="32"/>
      <c r="J7" s="11"/>
    </row>
    <row r="8" spans="2:10">
      <c r="B8" s="11"/>
      <c r="C8" s="72"/>
      <c r="D8" s="19" t="s">
        <v>11</v>
      </c>
      <c r="E8" s="19"/>
      <c r="F8" s="74"/>
      <c r="G8" s="11"/>
      <c r="H8" s="11"/>
      <c r="I8" s="11"/>
      <c r="J8" s="11"/>
    </row>
    <row r="9" spans="2:10">
      <c r="B9" s="11"/>
      <c r="C9" s="63" t="s">
        <v>92</v>
      </c>
      <c r="D9" s="19" t="s">
        <v>9</v>
      </c>
      <c r="E9" s="19">
        <f>F9</f>
        <v>192000</v>
      </c>
      <c r="F9" s="65">
        <v>192000</v>
      </c>
      <c r="G9" s="11"/>
      <c r="H9" s="11"/>
      <c r="I9" s="11"/>
      <c r="J9" s="11"/>
    </row>
    <row r="10" spans="2:10">
      <c r="B10" s="11"/>
      <c r="C10" s="72" t="s">
        <v>14</v>
      </c>
      <c r="D10" s="19" t="s">
        <v>9</v>
      </c>
      <c r="E10" s="23">
        <f>F10-E11</f>
        <v>381660</v>
      </c>
      <c r="F10" s="73">
        <v>397360</v>
      </c>
      <c r="G10" s="11"/>
      <c r="H10" s="11"/>
      <c r="I10" s="11"/>
      <c r="J10" s="11"/>
    </row>
    <row r="11" spans="2:10">
      <c r="B11" s="11"/>
      <c r="C11" s="72"/>
      <c r="D11" s="19" t="s">
        <v>10</v>
      </c>
      <c r="E11" s="19">
        <v>15700</v>
      </c>
      <c r="F11" s="74"/>
      <c r="G11" s="11"/>
      <c r="H11" s="11"/>
      <c r="I11" s="11"/>
      <c r="J11" s="11"/>
    </row>
    <row r="12" spans="2:10">
      <c r="B12" s="11"/>
      <c r="C12" s="72" t="s">
        <v>16</v>
      </c>
      <c r="D12" s="19" t="s">
        <v>9</v>
      </c>
      <c r="E12" s="23">
        <f>F12</f>
        <v>24000</v>
      </c>
      <c r="F12" s="73">
        <v>24000</v>
      </c>
      <c r="G12" s="11"/>
      <c r="H12" s="11"/>
      <c r="I12" s="11"/>
      <c r="J12" s="11"/>
    </row>
    <row r="13" spans="2:10">
      <c r="B13" s="11"/>
      <c r="C13" s="72"/>
      <c r="D13" s="19" t="s">
        <v>11</v>
      </c>
      <c r="E13" s="19"/>
      <c r="F13" s="74"/>
      <c r="G13" s="11"/>
      <c r="H13" s="11"/>
      <c r="I13" s="11"/>
      <c r="J13" s="11"/>
    </row>
    <row r="14" spans="2:10" ht="17.25" thickBot="1">
      <c r="B14" s="11"/>
      <c r="C14" s="41" t="s">
        <v>18</v>
      </c>
      <c r="D14" s="42" t="s">
        <v>9</v>
      </c>
      <c r="E14" s="71">
        <f>F14</f>
        <v>144000</v>
      </c>
      <c r="F14" s="43">
        <v>144000</v>
      </c>
      <c r="G14" s="11"/>
      <c r="H14" s="11"/>
      <c r="I14" s="11"/>
      <c r="J14" s="11"/>
    </row>
    <row r="15" spans="2:10">
      <c r="B15" s="11"/>
      <c r="C15" s="11"/>
      <c r="D15" s="11"/>
      <c r="E15" s="11"/>
      <c r="F15" s="11"/>
      <c r="G15" s="11"/>
      <c r="H15" s="11"/>
      <c r="I15" s="11"/>
      <c r="J15" s="11"/>
    </row>
    <row r="16" spans="2:10">
      <c r="B16" s="11"/>
      <c r="C16" s="11"/>
      <c r="D16" s="11"/>
      <c r="E16" s="11"/>
      <c r="F16" s="11"/>
      <c r="G16" s="11"/>
      <c r="H16" s="11"/>
      <c r="I16" s="11"/>
      <c r="J16" s="11"/>
    </row>
    <row r="17" spans="2:10">
      <c r="B17" s="11"/>
      <c r="C17" s="11"/>
      <c r="D17" s="11"/>
      <c r="E17" s="11"/>
      <c r="F17" s="11"/>
      <c r="G17" s="11"/>
      <c r="H17" s="11"/>
      <c r="I17" s="11"/>
      <c r="J17" s="11"/>
    </row>
  </sheetData>
  <mergeCells count="8">
    <mergeCell ref="C12:C13"/>
    <mergeCell ref="F12:F13"/>
    <mergeCell ref="C4:C5"/>
    <mergeCell ref="F4:F5"/>
    <mergeCell ref="C6:C8"/>
    <mergeCell ref="F6:F8"/>
    <mergeCell ref="C10:C11"/>
    <mergeCell ref="F10:F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D4A48-B992-444F-918D-07574F4EC055}">
  <sheetPr filterMode="1"/>
  <dimension ref="A1:H64"/>
  <sheetViews>
    <sheetView tabSelected="1" workbookViewId="0">
      <selection activeCell="E66" sqref="E66"/>
    </sheetView>
  </sheetViews>
  <sheetFormatPr defaultRowHeight="16.5"/>
  <cols>
    <col min="1" max="1" width="9.875" bestFit="1" customWidth="1"/>
  </cols>
  <sheetData>
    <row r="1" spans="1:7">
      <c r="A1" t="s">
        <v>50</v>
      </c>
      <c r="B1" t="s">
        <v>51</v>
      </c>
      <c r="C1" t="s">
        <v>52</v>
      </c>
    </row>
    <row r="2" spans="1:7" hidden="1">
      <c r="A2" s="2">
        <v>44747</v>
      </c>
      <c r="B2" s="62">
        <v>8000</v>
      </c>
      <c r="C2" s="3" t="s">
        <v>53</v>
      </c>
      <c r="D2" s="3"/>
      <c r="E2" s="3"/>
      <c r="F2" s="3"/>
    </row>
    <row r="3" spans="1:7" hidden="1">
      <c r="A3" s="2">
        <v>44748</v>
      </c>
      <c r="B3" s="62">
        <v>8000</v>
      </c>
      <c r="C3" s="3" t="s">
        <v>54</v>
      </c>
      <c r="D3" s="3"/>
      <c r="E3" s="3"/>
      <c r="F3" s="3"/>
    </row>
    <row r="4" spans="1:7" hidden="1">
      <c r="A4" s="6">
        <v>44748</v>
      </c>
      <c r="B4" s="7">
        <v>16000</v>
      </c>
      <c r="C4" s="7" t="s">
        <v>55</v>
      </c>
      <c r="D4" s="6" t="s">
        <v>72</v>
      </c>
      <c r="E4" s="7"/>
      <c r="F4" s="7"/>
    </row>
    <row r="5" spans="1:7" hidden="1">
      <c r="A5" s="6">
        <v>44748</v>
      </c>
      <c r="B5" s="7">
        <v>8000</v>
      </c>
      <c r="C5" s="7" t="s">
        <v>73</v>
      </c>
      <c r="D5" s="6"/>
      <c r="E5" s="7"/>
      <c r="F5" s="7"/>
    </row>
    <row r="6" spans="1:7" hidden="1">
      <c r="A6" s="6">
        <v>44748</v>
      </c>
      <c r="B6" s="7">
        <v>6550</v>
      </c>
      <c r="C6" s="7" t="s">
        <v>42</v>
      </c>
      <c r="D6" s="6"/>
      <c r="E6" s="7"/>
      <c r="F6" s="7"/>
      <c r="G6" s="66"/>
    </row>
    <row r="7" spans="1:7" hidden="1">
      <c r="A7" s="67">
        <v>44748</v>
      </c>
      <c r="B7" s="66">
        <v>32000</v>
      </c>
      <c r="C7" s="66" t="s">
        <v>29</v>
      </c>
      <c r="D7" s="66" t="s">
        <v>27</v>
      </c>
      <c r="E7" s="66" t="s">
        <v>35</v>
      </c>
      <c r="F7" s="66" t="s">
        <v>28</v>
      </c>
    </row>
    <row r="8" spans="1:7" hidden="1">
      <c r="A8" s="8">
        <v>44749</v>
      </c>
      <c r="B8" s="9">
        <v>32000</v>
      </c>
      <c r="C8" s="9" t="s">
        <v>63</v>
      </c>
      <c r="D8" s="9" t="s">
        <v>64</v>
      </c>
      <c r="E8" s="9" t="s">
        <v>65</v>
      </c>
      <c r="F8" s="9" t="s">
        <v>66</v>
      </c>
    </row>
    <row r="9" spans="1:7" hidden="1">
      <c r="A9" s="2">
        <v>44749</v>
      </c>
      <c r="B9" s="62">
        <v>8000</v>
      </c>
      <c r="C9" s="3" t="s">
        <v>55</v>
      </c>
      <c r="D9" s="3"/>
      <c r="E9" s="3"/>
      <c r="F9" s="3"/>
    </row>
    <row r="10" spans="1:7" hidden="1">
      <c r="A10" s="68">
        <v>44749</v>
      </c>
      <c r="B10" s="69">
        <v>16000</v>
      </c>
      <c r="C10" s="69" t="s">
        <v>62</v>
      </c>
      <c r="D10" s="69" t="s">
        <v>42</v>
      </c>
    </row>
    <row r="11" spans="1:7" hidden="1">
      <c r="A11" s="6">
        <v>44749</v>
      </c>
      <c r="B11" s="7">
        <v>16000</v>
      </c>
      <c r="C11" s="7" t="s">
        <v>74</v>
      </c>
      <c r="D11" s="6" t="s">
        <v>54</v>
      </c>
      <c r="E11" s="7"/>
      <c r="F11" s="7"/>
    </row>
    <row r="12" spans="1:7" hidden="1">
      <c r="A12" s="6">
        <v>44749</v>
      </c>
      <c r="B12" s="7">
        <v>16000</v>
      </c>
      <c r="C12" s="7" t="s">
        <v>75</v>
      </c>
      <c r="D12" s="6" t="s">
        <v>76</v>
      </c>
      <c r="E12" s="7"/>
      <c r="F12" s="7"/>
    </row>
    <row r="13" spans="1:7" hidden="1">
      <c r="A13" s="6">
        <v>44749</v>
      </c>
      <c r="B13" s="7">
        <v>7750</v>
      </c>
      <c r="C13" s="7" t="s">
        <v>53</v>
      </c>
      <c r="D13" s="6"/>
      <c r="E13" s="7"/>
      <c r="F13" s="7"/>
    </row>
    <row r="14" spans="1:7" hidden="1">
      <c r="A14" s="6">
        <v>44749</v>
      </c>
      <c r="B14" s="7">
        <v>8000</v>
      </c>
      <c r="C14" s="7" t="s">
        <v>68</v>
      </c>
      <c r="D14" s="6"/>
      <c r="E14" s="7"/>
      <c r="F14" s="7"/>
      <c r="G14" s="66"/>
    </row>
    <row r="15" spans="1:7" hidden="1">
      <c r="A15" s="67">
        <v>44749</v>
      </c>
      <c r="B15" s="66">
        <v>16000</v>
      </c>
      <c r="C15" s="66" t="s">
        <v>37</v>
      </c>
      <c r="D15" s="66" t="s">
        <v>34</v>
      </c>
      <c r="E15" s="66"/>
      <c r="F15" s="66"/>
    </row>
    <row r="16" spans="1:7" hidden="1">
      <c r="A16" s="8">
        <v>44750</v>
      </c>
      <c r="B16" s="9">
        <v>8000</v>
      </c>
      <c r="C16" s="9" t="s">
        <v>66</v>
      </c>
      <c r="D16" s="9"/>
      <c r="E16" s="9"/>
      <c r="F16" s="9"/>
    </row>
    <row r="17" spans="1:7" hidden="1">
      <c r="A17" s="6">
        <v>44750</v>
      </c>
      <c r="B17" s="7">
        <v>7800</v>
      </c>
      <c r="C17" s="7" t="s">
        <v>71</v>
      </c>
      <c r="D17" s="6"/>
      <c r="E17" s="7"/>
      <c r="F17" s="7"/>
    </row>
    <row r="18" spans="1:7" hidden="1">
      <c r="A18" s="6">
        <v>44750</v>
      </c>
      <c r="B18" s="7">
        <v>8000</v>
      </c>
      <c r="C18" s="7" t="s">
        <v>42</v>
      </c>
      <c r="D18" s="6"/>
      <c r="E18" s="7"/>
      <c r="F18" s="7"/>
    </row>
    <row r="19" spans="1:7" hidden="1">
      <c r="A19" s="6">
        <v>44752</v>
      </c>
      <c r="B19" s="7">
        <v>8000</v>
      </c>
      <c r="C19" s="7" t="s">
        <v>75</v>
      </c>
      <c r="D19" s="6"/>
      <c r="E19" s="7"/>
      <c r="F19" s="7"/>
    </row>
    <row r="20" spans="1:7" hidden="1">
      <c r="A20" s="6">
        <v>44752</v>
      </c>
      <c r="B20" s="7">
        <v>7400</v>
      </c>
      <c r="C20" s="7" t="s">
        <v>53</v>
      </c>
      <c r="D20" s="6"/>
      <c r="E20" s="7"/>
      <c r="F20" s="7"/>
    </row>
    <row r="21" spans="1:7" hidden="1">
      <c r="A21" s="6">
        <v>44752</v>
      </c>
      <c r="B21" s="7">
        <v>7250</v>
      </c>
      <c r="C21" s="7" t="s">
        <v>47</v>
      </c>
      <c r="D21" s="6"/>
      <c r="E21" s="7"/>
      <c r="F21" s="7"/>
    </row>
    <row r="22" spans="1:7" hidden="1">
      <c r="A22" s="8">
        <v>44753</v>
      </c>
      <c r="B22" s="9">
        <v>24000</v>
      </c>
      <c r="C22" s="9" t="s">
        <v>67</v>
      </c>
      <c r="D22" s="9" t="s">
        <v>48</v>
      </c>
      <c r="E22" s="9" t="s">
        <v>68</v>
      </c>
      <c r="F22" s="9"/>
    </row>
    <row r="23" spans="1:7" hidden="1">
      <c r="A23" s="2">
        <v>44753</v>
      </c>
      <c r="B23" s="62">
        <v>32000</v>
      </c>
      <c r="C23" s="3" t="s">
        <v>42</v>
      </c>
      <c r="D23" s="3" t="s">
        <v>45</v>
      </c>
      <c r="E23" s="3" t="s">
        <v>56</v>
      </c>
      <c r="F23" s="3" t="s">
        <v>78</v>
      </c>
    </row>
    <row r="24" spans="1:7" hidden="1">
      <c r="A24" s="6">
        <v>44753</v>
      </c>
      <c r="B24" s="7">
        <v>23550</v>
      </c>
      <c r="C24" s="7" t="s">
        <v>77</v>
      </c>
      <c r="D24" s="6" t="s">
        <v>55</v>
      </c>
      <c r="E24" s="7" t="s">
        <v>72</v>
      </c>
      <c r="F24" s="7"/>
    </row>
    <row r="25" spans="1:7" hidden="1">
      <c r="A25" s="6">
        <v>44753</v>
      </c>
      <c r="B25" s="7">
        <v>7300</v>
      </c>
      <c r="C25" s="7" t="s">
        <v>53</v>
      </c>
      <c r="D25" s="6"/>
      <c r="E25" s="7"/>
      <c r="F25" s="7"/>
      <c r="G25" s="66"/>
    </row>
    <row r="26" spans="1:7" hidden="1">
      <c r="A26" s="67">
        <v>44753</v>
      </c>
      <c r="B26" s="66">
        <v>16000</v>
      </c>
      <c r="C26" s="66" t="s">
        <v>31</v>
      </c>
      <c r="D26" s="66" t="s">
        <v>30</v>
      </c>
      <c r="E26" s="66"/>
      <c r="F26" s="66"/>
      <c r="G26" s="66"/>
    </row>
    <row r="27" spans="1:7" hidden="1">
      <c r="A27" s="67">
        <v>44753</v>
      </c>
      <c r="B27" s="66">
        <v>16000</v>
      </c>
      <c r="C27" s="66" t="s">
        <v>32</v>
      </c>
      <c r="D27" s="66" t="s">
        <v>26</v>
      </c>
      <c r="E27" s="66"/>
      <c r="F27" s="66"/>
    </row>
    <row r="28" spans="1:7" hidden="1">
      <c r="A28" s="8">
        <v>44754</v>
      </c>
      <c r="B28" s="9">
        <v>24000</v>
      </c>
      <c r="C28" s="9" t="s">
        <v>69</v>
      </c>
      <c r="D28" s="9" t="s">
        <v>59</v>
      </c>
      <c r="E28" s="9" t="s">
        <v>70</v>
      </c>
      <c r="F28" s="9"/>
    </row>
    <row r="29" spans="1:7" hidden="1">
      <c r="A29" s="8">
        <v>44754</v>
      </c>
      <c r="B29" s="9">
        <v>24000</v>
      </c>
      <c r="C29" s="9" t="s">
        <v>63</v>
      </c>
      <c r="D29" s="9" t="s">
        <v>64</v>
      </c>
      <c r="E29" s="9" t="s">
        <v>66</v>
      </c>
      <c r="F29" s="9"/>
    </row>
    <row r="30" spans="1:7" hidden="1">
      <c r="A30" s="4">
        <v>44754</v>
      </c>
      <c r="B30" s="5">
        <v>32000</v>
      </c>
      <c r="C30" s="5" t="s">
        <v>42</v>
      </c>
      <c r="D30" s="5" t="s">
        <v>43</v>
      </c>
      <c r="E30" s="5" t="s">
        <v>44</v>
      </c>
      <c r="F30" s="5" t="s">
        <v>45</v>
      </c>
    </row>
    <row r="31" spans="1:7" hidden="1">
      <c r="A31" s="6">
        <v>44754</v>
      </c>
      <c r="B31" s="7">
        <v>16000</v>
      </c>
      <c r="C31" s="7" t="s">
        <v>78</v>
      </c>
      <c r="D31" s="6" t="s">
        <v>79</v>
      </c>
      <c r="E31" s="7"/>
      <c r="F31" s="7"/>
      <c r="G31" s="66"/>
    </row>
    <row r="32" spans="1:7" hidden="1">
      <c r="A32" s="67">
        <v>44754</v>
      </c>
      <c r="B32" s="66">
        <v>16000</v>
      </c>
      <c r="C32" s="66" t="s">
        <v>37</v>
      </c>
      <c r="D32" s="66" t="s">
        <v>34</v>
      </c>
      <c r="E32" s="66"/>
      <c r="F32" s="66"/>
    </row>
    <row r="33" spans="1:7" hidden="1">
      <c r="A33" s="6">
        <v>44755</v>
      </c>
      <c r="B33" s="7">
        <v>12650</v>
      </c>
      <c r="C33" s="7" t="s">
        <v>42</v>
      </c>
      <c r="D33" s="6" t="s">
        <v>80</v>
      </c>
      <c r="E33" s="7"/>
      <c r="F33" s="7"/>
    </row>
    <row r="34" spans="1:7" hidden="1">
      <c r="A34" s="6">
        <v>44755</v>
      </c>
      <c r="B34" s="7">
        <v>8000</v>
      </c>
      <c r="C34" s="7" t="s">
        <v>46</v>
      </c>
      <c r="D34" s="6"/>
      <c r="E34" s="7"/>
      <c r="F34" s="7"/>
    </row>
    <row r="35" spans="1:7" hidden="1">
      <c r="A35" s="2">
        <v>44756</v>
      </c>
      <c r="B35" s="62">
        <v>7000</v>
      </c>
      <c r="C35" s="1" t="s">
        <v>57</v>
      </c>
      <c r="D35" s="3"/>
      <c r="E35" s="3"/>
      <c r="F35" s="3"/>
    </row>
    <row r="36" spans="1:7" hidden="1">
      <c r="A36" s="68">
        <v>44756</v>
      </c>
      <c r="B36" s="69">
        <v>8000</v>
      </c>
      <c r="C36" s="69" t="s">
        <v>63</v>
      </c>
      <c r="D36" s="69"/>
    </row>
    <row r="37" spans="1:7" hidden="1">
      <c r="A37" s="6">
        <v>44756</v>
      </c>
      <c r="B37" s="7">
        <v>24000</v>
      </c>
      <c r="C37" s="7" t="s">
        <v>42</v>
      </c>
      <c r="D37" s="6" t="s">
        <v>78</v>
      </c>
      <c r="E37" s="7" t="s">
        <v>43</v>
      </c>
      <c r="F37" s="7"/>
    </row>
    <row r="38" spans="1:7" hidden="1">
      <c r="A38" s="6">
        <v>44756</v>
      </c>
      <c r="B38" s="7">
        <v>8000</v>
      </c>
      <c r="C38" s="7" t="s">
        <v>68</v>
      </c>
      <c r="D38" s="6"/>
      <c r="E38" s="7"/>
      <c r="F38" s="7"/>
      <c r="G38" s="66"/>
    </row>
    <row r="39" spans="1:7" hidden="1">
      <c r="A39" s="67">
        <v>44756</v>
      </c>
      <c r="B39" s="66">
        <v>40000</v>
      </c>
      <c r="C39" s="66" t="s">
        <v>41</v>
      </c>
      <c r="D39" s="66" t="s">
        <v>31</v>
      </c>
      <c r="E39" s="66" t="s">
        <v>60</v>
      </c>
      <c r="F39" s="66" t="s">
        <v>36</v>
      </c>
      <c r="G39" s="66" t="s">
        <v>33</v>
      </c>
    </row>
    <row r="40" spans="1:7" hidden="1">
      <c r="A40" s="67">
        <v>44756</v>
      </c>
      <c r="B40" s="66">
        <v>8000</v>
      </c>
      <c r="C40" s="66" t="s">
        <v>26</v>
      </c>
      <c r="D40" s="66"/>
      <c r="E40" s="66"/>
      <c r="F40" s="66"/>
    </row>
    <row r="41" spans="1:7" hidden="1">
      <c r="A41" s="8">
        <v>44757</v>
      </c>
      <c r="B41" s="9">
        <v>24000</v>
      </c>
      <c r="C41" s="9" t="s">
        <v>67</v>
      </c>
      <c r="D41" s="9" t="s">
        <v>71</v>
      </c>
      <c r="E41" s="9" t="s">
        <v>68</v>
      </c>
      <c r="F41" s="9"/>
    </row>
    <row r="42" spans="1:7" hidden="1">
      <c r="A42" s="2">
        <v>44757</v>
      </c>
      <c r="B42" s="62">
        <v>16000</v>
      </c>
      <c r="C42" s="3" t="s">
        <v>58</v>
      </c>
      <c r="D42" s="3" t="s">
        <v>59</v>
      </c>
      <c r="E42" s="3"/>
      <c r="F42" s="3"/>
    </row>
    <row r="43" spans="1:7" hidden="1">
      <c r="A43" s="4">
        <v>44757</v>
      </c>
      <c r="B43" s="5">
        <v>16000</v>
      </c>
      <c r="C43" s="5" t="s">
        <v>46</v>
      </c>
      <c r="D43" s="5" t="s">
        <v>47</v>
      </c>
      <c r="E43" s="5"/>
      <c r="F43" s="5"/>
    </row>
    <row r="44" spans="1:7" hidden="1">
      <c r="A44" s="4">
        <v>44757</v>
      </c>
      <c r="B44" s="5">
        <v>8000</v>
      </c>
      <c r="C44" s="5" t="s">
        <v>48</v>
      </c>
      <c r="D44" s="5"/>
      <c r="E44" s="5"/>
      <c r="F44" s="5"/>
    </row>
    <row r="45" spans="1:7" hidden="1">
      <c r="A45" s="6">
        <v>44757</v>
      </c>
      <c r="B45" s="7">
        <v>15650</v>
      </c>
      <c r="C45" s="7" t="s">
        <v>76</v>
      </c>
      <c r="D45" s="6" t="s">
        <v>55</v>
      </c>
      <c r="E45" s="7"/>
      <c r="F45" s="7"/>
    </row>
    <row r="46" spans="1:7" hidden="1">
      <c r="A46" s="6">
        <v>44757</v>
      </c>
      <c r="B46" s="7">
        <v>8000</v>
      </c>
      <c r="C46" s="7" t="s">
        <v>81</v>
      </c>
      <c r="D46" s="6"/>
      <c r="E46" s="7"/>
      <c r="F46" s="7"/>
    </row>
    <row r="47" spans="1:7" hidden="1">
      <c r="A47" s="6">
        <v>44757</v>
      </c>
      <c r="B47" s="7">
        <v>8000</v>
      </c>
      <c r="C47" s="7" t="s">
        <v>82</v>
      </c>
      <c r="D47" s="6"/>
      <c r="E47" s="7"/>
      <c r="F47" s="7"/>
      <c r="G47" s="66"/>
    </row>
    <row r="48" spans="1:7" hidden="1">
      <c r="A48" s="67">
        <v>44757</v>
      </c>
      <c r="B48" s="66">
        <v>16000</v>
      </c>
      <c r="C48" s="66" t="s">
        <v>32</v>
      </c>
      <c r="D48" s="66" t="s">
        <v>26</v>
      </c>
      <c r="E48" s="66"/>
      <c r="F48" s="66"/>
    </row>
    <row r="49" spans="1:8" hidden="1">
      <c r="A49" s="6">
        <v>44758</v>
      </c>
      <c r="B49" s="7">
        <v>7800</v>
      </c>
      <c r="C49" s="7" t="s">
        <v>46</v>
      </c>
      <c r="D49" s="6"/>
      <c r="E49" s="7"/>
      <c r="F49" s="7"/>
    </row>
    <row r="50" spans="1:8" hidden="1">
      <c r="A50" s="6">
        <v>44759</v>
      </c>
      <c r="B50" s="7">
        <v>7900</v>
      </c>
      <c r="C50" s="7" t="s">
        <v>75</v>
      </c>
      <c r="D50" s="6"/>
      <c r="E50" s="7"/>
      <c r="F50" s="7"/>
    </row>
    <row r="51" spans="1:8" hidden="1">
      <c r="A51" s="6">
        <v>44759</v>
      </c>
      <c r="B51" s="7">
        <v>7800</v>
      </c>
      <c r="C51" s="7" t="s">
        <v>46</v>
      </c>
      <c r="D51" s="6"/>
      <c r="E51" s="7"/>
      <c r="F51" s="7"/>
    </row>
    <row r="52" spans="1:8" hidden="1">
      <c r="A52" s="2">
        <v>44760</v>
      </c>
      <c r="B52" s="62">
        <v>8000</v>
      </c>
      <c r="C52" s="3" t="s">
        <v>47</v>
      </c>
      <c r="D52" s="3"/>
      <c r="E52" s="3"/>
      <c r="F52" s="3"/>
      <c r="G52" s="7"/>
      <c r="H52" s="7"/>
    </row>
    <row r="53" spans="1:8" hidden="1">
      <c r="A53" s="6">
        <v>44760</v>
      </c>
      <c r="B53" s="7">
        <v>47760</v>
      </c>
      <c r="C53" s="7" t="s">
        <v>70</v>
      </c>
      <c r="D53" s="6" t="s">
        <v>54</v>
      </c>
      <c r="E53" s="7" t="s">
        <v>59</v>
      </c>
      <c r="F53" s="7" t="s">
        <v>83</v>
      </c>
      <c r="G53" s="7" t="s">
        <v>69</v>
      </c>
      <c r="H53" s="7" t="s">
        <v>84</v>
      </c>
    </row>
    <row r="54" spans="1:8" hidden="1">
      <c r="A54" s="6">
        <v>44760</v>
      </c>
      <c r="B54" s="7">
        <v>7800</v>
      </c>
      <c r="C54" s="7" t="s">
        <v>67</v>
      </c>
      <c r="D54" s="6"/>
      <c r="E54" s="7"/>
      <c r="F54" s="7"/>
    </row>
    <row r="55" spans="1:8" hidden="1">
      <c r="A55" s="6">
        <v>44760</v>
      </c>
      <c r="B55" s="7">
        <v>7300</v>
      </c>
      <c r="C55" s="7" t="s">
        <v>68</v>
      </c>
      <c r="D55" s="6"/>
      <c r="E55" s="7"/>
      <c r="F55" s="7"/>
      <c r="G55" s="66"/>
    </row>
    <row r="56" spans="1:8" hidden="1">
      <c r="A56" s="67">
        <v>44760</v>
      </c>
      <c r="B56" s="66">
        <v>16000</v>
      </c>
      <c r="C56" s="66" t="s">
        <v>37</v>
      </c>
      <c r="D56" s="66" t="s">
        <v>34</v>
      </c>
      <c r="E56" s="66"/>
      <c r="F56" s="66"/>
    </row>
    <row r="57" spans="1:8">
      <c r="A57" s="8">
        <v>44761</v>
      </c>
      <c r="B57" s="9">
        <v>8000</v>
      </c>
      <c r="C57" s="9" t="s">
        <v>66</v>
      </c>
      <c r="D57" s="9"/>
      <c r="E57" s="9"/>
      <c r="F57" s="9"/>
    </row>
    <row r="58" spans="1:8">
      <c r="A58" s="2">
        <v>44761</v>
      </c>
      <c r="B58" s="62">
        <v>7000</v>
      </c>
      <c r="C58" s="3" t="s">
        <v>45</v>
      </c>
      <c r="D58" s="3"/>
      <c r="E58" s="3"/>
      <c r="F58" s="3"/>
    </row>
    <row r="59" spans="1:8">
      <c r="A59" s="6">
        <v>44761</v>
      </c>
      <c r="B59" s="7">
        <v>7700</v>
      </c>
      <c r="C59" s="1" t="s">
        <v>57</v>
      </c>
      <c r="D59" s="6"/>
      <c r="E59" s="7"/>
      <c r="F59" s="7"/>
    </row>
    <row r="60" spans="1:8">
      <c r="A60" s="6">
        <v>44761</v>
      </c>
      <c r="B60" s="7">
        <v>32000</v>
      </c>
      <c r="C60" s="7" t="s">
        <v>82</v>
      </c>
      <c r="D60" s="6" t="s">
        <v>78</v>
      </c>
      <c r="E60" s="7" t="s">
        <v>85</v>
      </c>
      <c r="F60" s="7" t="s">
        <v>42</v>
      </c>
      <c r="G60" s="66"/>
    </row>
    <row r="61" spans="1:8" hidden="1">
      <c r="A61" s="67">
        <v>44760</v>
      </c>
      <c r="B61" s="66">
        <v>16000</v>
      </c>
      <c r="C61" s="66" t="s">
        <v>26</v>
      </c>
      <c r="D61" s="66" t="s">
        <v>27</v>
      </c>
      <c r="E61" s="66"/>
      <c r="F61" s="66"/>
    </row>
    <row r="62" spans="1:8" hidden="1">
      <c r="A62" s="6">
        <v>44764</v>
      </c>
      <c r="B62" s="1">
        <v>7800</v>
      </c>
      <c r="C62" s="7" t="s">
        <v>57</v>
      </c>
      <c r="D62" s="6"/>
      <c r="E62" s="7"/>
      <c r="F62" s="7"/>
    </row>
    <row r="63" spans="1:8" hidden="1">
      <c r="A63" s="6">
        <v>44765</v>
      </c>
      <c r="B63" s="7">
        <v>8000</v>
      </c>
      <c r="C63" s="1" t="s">
        <v>86</v>
      </c>
      <c r="D63" s="6"/>
      <c r="E63" s="7"/>
      <c r="F63" s="7"/>
    </row>
    <row r="64" spans="1:8" hidden="1">
      <c r="A64" s="6">
        <v>44766</v>
      </c>
      <c r="B64" s="7">
        <v>7600</v>
      </c>
      <c r="C64" s="7" t="s">
        <v>53</v>
      </c>
      <c r="D64" s="6"/>
      <c r="E64" s="7"/>
      <c r="F64" s="7"/>
    </row>
  </sheetData>
  <autoFilter ref="A1:F64" xr:uid="{5BB92532-B206-485E-8BBC-CBDFBC10921F}">
    <filterColumn colId="0">
      <filters>
        <dateGroupItem year="2022" month="7" day="19" dateTimeGrouping="day"/>
      </filters>
    </filterColumn>
  </autoFilter>
  <sortState ref="A2:H64">
    <sortCondition ref="A2:A6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909C-DDBA-4802-84C5-5B39EC96D4BF}">
  <dimension ref="A1:L22"/>
  <sheetViews>
    <sheetView workbookViewId="0">
      <selection sqref="A1:C1"/>
    </sheetView>
  </sheetViews>
  <sheetFormatPr defaultRowHeight="16.5"/>
  <cols>
    <col min="1" max="1" width="9.875" bestFit="1" customWidth="1"/>
    <col min="2" max="2" width="9" customWidth="1"/>
  </cols>
  <sheetData>
    <row r="1" spans="1:12">
      <c r="A1" t="s">
        <v>50</v>
      </c>
      <c r="B1" t="s">
        <v>51</v>
      </c>
      <c r="C1" t="s">
        <v>52</v>
      </c>
      <c r="I1" s="1">
        <v>8000</v>
      </c>
      <c r="J1" t="s">
        <v>38</v>
      </c>
      <c r="K1" t="s">
        <v>39</v>
      </c>
      <c r="L1" t="s">
        <v>40</v>
      </c>
    </row>
    <row r="2" spans="1:12">
      <c r="A2" s="8">
        <v>44749</v>
      </c>
      <c r="B2" s="9">
        <v>32000</v>
      </c>
      <c r="C2" s="9" t="s">
        <v>63</v>
      </c>
      <c r="D2" s="9" t="s">
        <v>64</v>
      </c>
      <c r="E2" s="9" t="s">
        <v>65</v>
      </c>
      <c r="F2" s="9" t="s">
        <v>66</v>
      </c>
      <c r="J2">
        <f>COUNTA(C2:I2)</f>
        <v>4</v>
      </c>
      <c r="K2">
        <f>J2*$I$1</f>
        <v>32000</v>
      </c>
      <c r="L2" t="b">
        <f>K2&lt;=B2</f>
        <v>1</v>
      </c>
    </row>
    <row r="3" spans="1:12">
      <c r="A3" s="8">
        <v>44750</v>
      </c>
      <c r="B3" s="9">
        <v>8000</v>
      </c>
      <c r="C3" s="9" t="s">
        <v>66</v>
      </c>
      <c r="D3" s="9"/>
      <c r="E3" s="9"/>
      <c r="F3" s="9"/>
      <c r="J3">
        <f t="shared" ref="J3:J22" si="0">COUNTA(C3:I3)</f>
        <v>1</v>
      </c>
      <c r="K3">
        <f t="shared" ref="K3:K22" si="1">J3*$I$1</f>
        <v>8000</v>
      </c>
      <c r="L3" t="b">
        <f t="shared" ref="L3:L22" si="2">K3&lt;=B3</f>
        <v>1</v>
      </c>
    </row>
    <row r="4" spans="1:12">
      <c r="A4" s="8">
        <v>44753</v>
      </c>
      <c r="B4" s="9">
        <v>24000</v>
      </c>
      <c r="C4" s="9" t="s">
        <v>67</v>
      </c>
      <c r="D4" s="9" t="s">
        <v>48</v>
      </c>
      <c r="E4" s="9" t="s">
        <v>68</v>
      </c>
      <c r="F4" s="9"/>
      <c r="J4">
        <f t="shared" si="0"/>
        <v>3</v>
      </c>
      <c r="K4">
        <f t="shared" si="1"/>
        <v>24000</v>
      </c>
      <c r="L4" t="b">
        <f t="shared" si="2"/>
        <v>1</v>
      </c>
    </row>
    <row r="5" spans="1:12">
      <c r="A5" s="8">
        <v>44754</v>
      </c>
      <c r="B5" s="9">
        <v>24000</v>
      </c>
      <c r="C5" s="9" t="s">
        <v>69</v>
      </c>
      <c r="D5" s="9" t="s">
        <v>59</v>
      </c>
      <c r="E5" s="9" t="s">
        <v>70</v>
      </c>
      <c r="F5" s="9"/>
      <c r="J5">
        <f t="shared" si="0"/>
        <v>3</v>
      </c>
      <c r="K5">
        <f t="shared" si="1"/>
        <v>24000</v>
      </c>
      <c r="L5" t="b">
        <f t="shared" si="2"/>
        <v>1</v>
      </c>
    </row>
    <row r="6" spans="1:12">
      <c r="A6" s="8">
        <v>44754</v>
      </c>
      <c r="B6" s="9">
        <v>24000</v>
      </c>
      <c r="C6" s="9" t="s">
        <v>63</v>
      </c>
      <c r="D6" s="9" t="s">
        <v>64</v>
      </c>
      <c r="E6" s="9" t="s">
        <v>66</v>
      </c>
      <c r="F6" s="9"/>
      <c r="J6">
        <f t="shared" si="0"/>
        <v>3</v>
      </c>
      <c r="K6">
        <f t="shared" si="1"/>
        <v>24000</v>
      </c>
      <c r="L6" t="b">
        <f t="shared" si="2"/>
        <v>1</v>
      </c>
    </row>
    <row r="7" spans="1:12">
      <c r="A7" s="8">
        <v>44757</v>
      </c>
      <c r="B7" s="9">
        <v>24000</v>
      </c>
      <c r="C7" s="9" t="s">
        <v>67</v>
      </c>
      <c r="D7" s="9" t="s">
        <v>71</v>
      </c>
      <c r="E7" s="9" t="s">
        <v>68</v>
      </c>
      <c r="F7" s="9"/>
      <c r="J7">
        <f t="shared" si="0"/>
        <v>3</v>
      </c>
      <c r="K7">
        <f t="shared" si="1"/>
        <v>24000</v>
      </c>
      <c r="L7" t="b">
        <f t="shared" si="2"/>
        <v>1</v>
      </c>
    </row>
    <row r="8" spans="1:12">
      <c r="A8" s="8">
        <v>44761</v>
      </c>
      <c r="B8" s="9">
        <v>8000</v>
      </c>
      <c r="C8" s="9" t="s">
        <v>66</v>
      </c>
      <c r="D8" s="9"/>
      <c r="E8" s="9"/>
      <c r="F8" s="9"/>
      <c r="J8">
        <f t="shared" si="0"/>
        <v>1</v>
      </c>
      <c r="K8">
        <f t="shared" si="1"/>
        <v>8000</v>
      </c>
      <c r="L8" t="b">
        <f t="shared" si="2"/>
        <v>1</v>
      </c>
    </row>
    <row r="9" spans="1:12">
      <c r="A9" s="8"/>
      <c r="B9" s="9">
        <f>SUM(B2:B8)</f>
        <v>144000</v>
      </c>
      <c r="C9" s="9"/>
      <c r="D9" s="9"/>
      <c r="E9" s="9"/>
      <c r="F9" s="9"/>
      <c r="J9">
        <f t="shared" si="0"/>
        <v>0</v>
      </c>
      <c r="K9">
        <f t="shared" si="1"/>
        <v>0</v>
      </c>
      <c r="L9" t="b">
        <f t="shared" si="2"/>
        <v>1</v>
      </c>
    </row>
    <row r="10" spans="1:12">
      <c r="A10" s="8"/>
      <c r="B10" s="9"/>
      <c r="C10" s="9"/>
      <c r="D10" s="9"/>
      <c r="E10" s="9"/>
      <c r="F10" s="9"/>
      <c r="J10">
        <f t="shared" si="0"/>
        <v>0</v>
      </c>
      <c r="K10">
        <f t="shared" si="1"/>
        <v>0</v>
      </c>
      <c r="L10" t="b">
        <f t="shared" si="2"/>
        <v>1</v>
      </c>
    </row>
    <row r="11" spans="1:12">
      <c r="A11" s="8"/>
      <c r="B11" s="9"/>
      <c r="C11" s="9"/>
      <c r="D11" s="9"/>
      <c r="E11" s="9"/>
      <c r="F11" s="9"/>
      <c r="G11" s="9"/>
      <c r="H11" s="9"/>
      <c r="J11">
        <f t="shared" si="0"/>
        <v>0</v>
      </c>
      <c r="K11">
        <f t="shared" si="1"/>
        <v>0</v>
      </c>
      <c r="L11" t="b">
        <f t="shared" si="2"/>
        <v>1</v>
      </c>
    </row>
    <row r="12" spans="1:12">
      <c r="A12" s="8"/>
      <c r="B12" s="9"/>
      <c r="C12" s="9"/>
      <c r="D12" s="9"/>
      <c r="E12" s="9"/>
      <c r="F12" s="9"/>
      <c r="J12">
        <f t="shared" si="0"/>
        <v>0</v>
      </c>
      <c r="K12">
        <f t="shared" si="1"/>
        <v>0</v>
      </c>
      <c r="L12" t="b">
        <f t="shared" si="2"/>
        <v>1</v>
      </c>
    </row>
    <row r="13" spans="1:12">
      <c r="A13" s="8"/>
      <c r="B13" s="9"/>
      <c r="C13" s="9"/>
      <c r="D13" s="9"/>
      <c r="E13" s="9"/>
      <c r="F13" s="9"/>
      <c r="J13">
        <f t="shared" si="0"/>
        <v>0</v>
      </c>
      <c r="K13">
        <f t="shared" si="1"/>
        <v>0</v>
      </c>
      <c r="L13" t="b">
        <f t="shared" si="2"/>
        <v>1</v>
      </c>
    </row>
    <row r="14" spans="1:12">
      <c r="A14" s="8"/>
      <c r="B14" s="9"/>
      <c r="C14" s="9"/>
      <c r="D14" s="9"/>
      <c r="E14" s="9"/>
      <c r="F14" s="9"/>
      <c r="J14">
        <f t="shared" si="0"/>
        <v>0</v>
      </c>
      <c r="K14">
        <f t="shared" si="1"/>
        <v>0</v>
      </c>
      <c r="L14" t="b">
        <f t="shared" si="2"/>
        <v>1</v>
      </c>
    </row>
    <row r="15" spans="1:12">
      <c r="A15" s="8"/>
      <c r="B15" s="9"/>
      <c r="C15" s="9"/>
      <c r="D15" s="9"/>
      <c r="E15" s="9"/>
      <c r="F15" s="9"/>
      <c r="J15">
        <f t="shared" si="0"/>
        <v>0</v>
      </c>
      <c r="K15">
        <f t="shared" si="1"/>
        <v>0</v>
      </c>
      <c r="L15" t="b">
        <f t="shared" si="2"/>
        <v>1</v>
      </c>
    </row>
    <row r="16" spans="1:12">
      <c r="A16" s="8"/>
      <c r="B16" s="9"/>
      <c r="C16" s="9"/>
      <c r="D16" s="9"/>
      <c r="E16" s="9"/>
      <c r="F16" s="9"/>
      <c r="G16" s="9"/>
      <c r="J16">
        <f t="shared" si="0"/>
        <v>0</v>
      </c>
      <c r="K16">
        <f t="shared" si="1"/>
        <v>0</v>
      </c>
      <c r="L16" t="b">
        <f t="shared" si="2"/>
        <v>1</v>
      </c>
    </row>
    <row r="17" spans="1:12">
      <c r="A17" s="8"/>
      <c r="B17" s="9"/>
      <c r="C17" s="9"/>
      <c r="D17" s="9"/>
      <c r="E17" s="9"/>
      <c r="F17" s="9"/>
      <c r="J17">
        <f t="shared" si="0"/>
        <v>0</v>
      </c>
      <c r="K17">
        <f t="shared" si="1"/>
        <v>0</v>
      </c>
      <c r="L17" t="b">
        <f t="shared" si="2"/>
        <v>1</v>
      </c>
    </row>
    <row r="18" spans="1:12">
      <c r="A18" s="8"/>
      <c r="B18" s="9"/>
      <c r="C18" s="9"/>
      <c r="D18" s="9"/>
      <c r="E18" s="9"/>
      <c r="F18" s="9"/>
      <c r="J18">
        <f t="shared" si="0"/>
        <v>0</v>
      </c>
      <c r="K18">
        <f t="shared" si="1"/>
        <v>0</v>
      </c>
      <c r="L18" t="b">
        <f t="shared" si="2"/>
        <v>1</v>
      </c>
    </row>
    <row r="19" spans="1:12">
      <c r="A19" s="8"/>
      <c r="B19" s="9"/>
      <c r="C19" s="9"/>
      <c r="D19" s="9"/>
      <c r="E19" s="9"/>
      <c r="F19" s="9"/>
      <c r="J19">
        <f t="shared" si="0"/>
        <v>0</v>
      </c>
      <c r="K19">
        <f t="shared" si="1"/>
        <v>0</v>
      </c>
      <c r="L19" t="b">
        <f t="shared" si="2"/>
        <v>1</v>
      </c>
    </row>
    <row r="20" spans="1:12">
      <c r="A20" s="8"/>
      <c r="B20" s="9"/>
      <c r="C20" s="9"/>
      <c r="D20" s="9"/>
      <c r="E20" s="9"/>
      <c r="F20" s="9"/>
      <c r="J20">
        <f t="shared" si="0"/>
        <v>0</v>
      </c>
      <c r="K20">
        <f t="shared" si="1"/>
        <v>0</v>
      </c>
      <c r="L20" t="b">
        <f t="shared" si="2"/>
        <v>1</v>
      </c>
    </row>
    <row r="21" spans="1:12">
      <c r="A21" s="8"/>
      <c r="B21" s="9"/>
      <c r="C21" s="9"/>
      <c r="D21" s="9"/>
      <c r="E21" s="9"/>
      <c r="F21" s="9"/>
      <c r="J21">
        <f t="shared" si="0"/>
        <v>0</v>
      </c>
      <c r="K21">
        <f t="shared" si="1"/>
        <v>0</v>
      </c>
      <c r="L21" t="b">
        <f t="shared" si="2"/>
        <v>1</v>
      </c>
    </row>
    <row r="22" spans="1:12">
      <c r="A22" s="8"/>
      <c r="B22" s="9"/>
      <c r="C22" s="9"/>
      <c r="D22" s="9"/>
      <c r="E22" s="9"/>
      <c r="F22" s="9"/>
      <c r="G22" s="9"/>
      <c r="J22">
        <f t="shared" si="0"/>
        <v>0</v>
      </c>
      <c r="K22">
        <f t="shared" si="1"/>
        <v>0</v>
      </c>
      <c r="L22" t="b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9815-34E8-4F7F-BF2B-99AFF6EFE657}">
  <dimension ref="A1:K38"/>
  <sheetViews>
    <sheetView workbookViewId="0">
      <selection activeCell="F6" sqref="F6"/>
    </sheetView>
  </sheetViews>
  <sheetFormatPr defaultRowHeight="16.5"/>
  <cols>
    <col min="1" max="1" width="9.875" bestFit="1" customWidth="1"/>
    <col min="2" max="2" width="9.875" customWidth="1"/>
    <col min="3" max="3" width="9" customWidth="1"/>
  </cols>
  <sheetData>
    <row r="1" spans="1:11">
      <c r="A1" t="s">
        <v>50</v>
      </c>
      <c r="B1" t="s">
        <v>51</v>
      </c>
      <c r="C1" t="s">
        <v>52</v>
      </c>
      <c r="I1">
        <v>8000</v>
      </c>
      <c r="J1" t="s">
        <v>39</v>
      </c>
      <c r="K1" t="s">
        <v>40</v>
      </c>
    </row>
    <row r="2" spans="1:11">
      <c r="A2" s="2">
        <v>44747</v>
      </c>
      <c r="B2" s="62">
        <v>8000</v>
      </c>
      <c r="C2" s="3" t="s">
        <v>53</v>
      </c>
      <c r="D2" s="3"/>
      <c r="E2" s="3"/>
      <c r="F2" s="3"/>
      <c r="G2" s="3"/>
      <c r="H2" s="3"/>
      <c r="I2">
        <f>COUNTA(C2:H2)</f>
        <v>1</v>
      </c>
      <c r="J2">
        <f>$I$1*I2</f>
        <v>8000</v>
      </c>
      <c r="K2" t="b">
        <f>B2&lt;=J2</f>
        <v>1</v>
      </c>
    </row>
    <row r="3" spans="1:11">
      <c r="A3" s="2">
        <v>44748</v>
      </c>
      <c r="B3" s="62">
        <v>8000</v>
      </c>
      <c r="C3" s="3" t="s">
        <v>54</v>
      </c>
      <c r="D3" s="3"/>
      <c r="E3" s="3"/>
      <c r="F3" s="3"/>
      <c r="G3" s="3"/>
      <c r="H3" s="3"/>
      <c r="I3">
        <f t="shared" ref="I3:I37" si="0">COUNTA(C3:H3)</f>
        <v>1</v>
      </c>
      <c r="J3">
        <f t="shared" ref="J3:J37" si="1">$I$1*I3</f>
        <v>8000</v>
      </c>
      <c r="K3" t="b">
        <f t="shared" ref="K3:K37" si="2">B3&lt;=J3</f>
        <v>1</v>
      </c>
    </row>
    <row r="4" spans="1:11">
      <c r="A4" s="2">
        <v>44749</v>
      </c>
      <c r="B4" s="62">
        <v>8000</v>
      </c>
      <c r="C4" s="3" t="s">
        <v>55</v>
      </c>
      <c r="D4" s="3"/>
      <c r="E4" s="3"/>
      <c r="F4" s="3"/>
      <c r="G4" s="3"/>
      <c r="H4" s="3"/>
      <c r="I4">
        <f t="shared" si="0"/>
        <v>1</v>
      </c>
      <c r="J4">
        <f t="shared" si="1"/>
        <v>8000</v>
      </c>
      <c r="K4" t="b">
        <f t="shared" si="2"/>
        <v>1</v>
      </c>
    </row>
    <row r="5" spans="1:11">
      <c r="A5" s="2">
        <v>44753</v>
      </c>
      <c r="B5" s="62">
        <v>32000</v>
      </c>
      <c r="C5" s="3" t="s">
        <v>42</v>
      </c>
      <c r="D5" s="3" t="s">
        <v>45</v>
      </c>
      <c r="E5" s="3" t="s">
        <v>56</v>
      </c>
      <c r="F5" s="3" t="s">
        <v>78</v>
      </c>
      <c r="G5" s="3"/>
      <c r="H5" s="3"/>
      <c r="I5">
        <f t="shared" si="0"/>
        <v>4</v>
      </c>
      <c r="J5">
        <f t="shared" si="1"/>
        <v>32000</v>
      </c>
      <c r="K5" t="b">
        <f t="shared" si="2"/>
        <v>1</v>
      </c>
    </row>
    <row r="6" spans="1:11">
      <c r="A6" s="2">
        <v>44756</v>
      </c>
      <c r="B6" s="62">
        <v>7000</v>
      </c>
      <c r="C6" s="1" t="s">
        <v>57</v>
      </c>
      <c r="D6" s="3"/>
      <c r="E6" s="3"/>
      <c r="F6" s="3"/>
      <c r="G6" s="3"/>
      <c r="H6" s="3"/>
      <c r="I6">
        <f t="shared" si="0"/>
        <v>1</v>
      </c>
      <c r="J6">
        <f t="shared" si="1"/>
        <v>8000</v>
      </c>
      <c r="K6" t="b">
        <f t="shared" si="2"/>
        <v>1</v>
      </c>
    </row>
    <row r="7" spans="1:11">
      <c r="A7" s="2">
        <v>44757</v>
      </c>
      <c r="B7" s="62">
        <v>16000</v>
      </c>
      <c r="C7" s="3" t="s">
        <v>58</v>
      </c>
      <c r="D7" s="3" t="s">
        <v>59</v>
      </c>
      <c r="E7" s="3"/>
      <c r="F7" s="3"/>
      <c r="G7" s="3"/>
      <c r="H7" s="3"/>
      <c r="I7">
        <f t="shared" si="0"/>
        <v>2</v>
      </c>
      <c r="J7">
        <f t="shared" si="1"/>
        <v>16000</v>
      </c>
      <c r="K7" t="b">
        <f t="shared" si="2"/>
        <v>1</v>
      </c>
    </row>
    <row r="8" spans="1:11">
      <c r="A8" s="2">
        <v>44760</v>
      </c>
      <c r="B8" s="62">
        <v>8000</v>
      </c>
      <c r="C8" s="3" t="s">
        <v>47</v>
      </c>
      <c r="D8" s="3"/>
      <c r="E8" s="3"/>
      <c r="F8" s="3"/>
      <c r="G8" s="3"/>
      <c r="H8" s="3"/>
      <c r="I8">
        <f t="shared" si="0"/>
        <v>1</v>
      </c>
      <c r="J8">
        <f t="shared" si="1"/>
        <v>8000</v>
      </c>
      <c r="K8" t="b">
        <f t="shared" si="2"/>
        <v>1</v>
      </c>
    </row>
    <row r="9" spans="1:11">
      <c r="A9" s="2">
        <v>44761</v>
      </c>
      <c r="B9" s="62">
        <v>7000</v>
      </c>
      <c r="C9" s="3" t="s">
        <v>45</v>
      </c>
      <c r="D9" s="3"/>
      <c r="E9" s="3"/>
      <c r="F9" s="3"/>
      <c r="G9" s="3"/>
      <c r="H9" s="3"/>
      <c r="I9">
        <f t="shared" si="0"/>
        <v>1</v>
      </c>
      <c r="J9">
        <f t="shared" si="1"/>
        <v>8000</v>
      </c>
      <c r="K9" t="b">
        <f t="shared" si="2"/>
        <v>1</v>
      </c>
    </row>
    <row r="10" spans="1:11">
      <c r="A10" s="2"/>
      <c r="B10" s="62">
        <f>SUM(B2:B9)</f>
        <v>94000</v>
      </c>
      <c r="C10" s="3"/>
      <c r="D10" s="3"/>
      <c r="E10" s="3"/>
      <c r="F10" s="3"/>
      <c r="G10" s="3"/>
      <c r="H10" s="3"/>
      <c r="I10">
        <f t="shared" si="0"/>
        <v>0</v>
      </c>
      <c r="J10">
        <f t="shared" si="1"/>
        <v>0</v>
      </c>
      <c r="K10" t="b">
        <f t="shared" si="2"/>
        <v>0</v>
      </c>
    </row>
    <row r="11" spans="1:11">
      <c r="A11" s="2"/>
      <c r="B11" s="62"/>
      <c r="C11" s="3"/>
      <c r="D11" s="3"/>
      <c r="E11" s="3"/>
      <c r="F11" s="3"/>
      <c r="G11" s="3"/>
      <c r="H11" s="3"/>
      <c r="I11">
        <f t="shared" si="0"/>
        <v>0</v>
      </c>
      <c r="J11">
        <f t="shared" si="1"/>
        <v>0</v>
      </c>
      <c r="K11" t="b">
        <f t="shared" si="2"/>
        <v>1</v>
      </c>
    </row>
    <row r="12" spans="1:11">
      <c r="A12" s="2"/>
      <c r="B12" s="62"/>
      <c r="C12" s="3"/>
      <c r="D12" s="3"/>
      <c r="E12" s="3"/>
      <c r="F12" s="3"/>
      <c r="G12" s="3"/>
      <c r="H12" s="3"/>
      <c r="I12">
        <f t="shared" si="0"/>
        <v>0</v>
      </c>
      <c r="J12">
        <f t="shared" si="1"/>
        <v>0</v>
      </c>
      <c r="K12" t="b">
        <f t="shared" si="2"/>
        <v>1</v>
      </c>
    </row>
    <row r="13" spans="1:11">
      <c r="A13" s="2"/>
      <c r="B13" s="62"/>
      <c r="C13" s="3"/>
      <c r="D13" s="3"/>
      <c r="E13" s="3"/>
      <c r="F13" s="3"/>
      <c r="G13" s="3"/>
      <c r="H13" s="3"/>
      <c r="I13">
        <f t="shared" si="0"/>
        <v>0</v>
      </c>
      <c r="J13">
        <f t="shared" si="1"/>
        <v>0</v>
      </c>
      <c r="K13" t="b">
        <f t="shared" si="2"/>
        <v>1</v>
      </c>
    </row>
    <row r="14" spans="1:11">
      <c r="A14" s="2"/>
      <c r="B14" s="62"/>
      <c r="C14" s="3"/>
      <c r="D14" s="3"/>
      <c r="E14" s="3"/>
      <c r="F14" s="3"/>
      <c r="G14" s="3"/>
      <c r="H14" s="3"/>
      <c r="I14">
        <f t="shared" si="0"/>
        <v>0</v>
      </c>
      <c r="J14">
        <f t="shared" si="1"/>
        <v>0</v>
      </c>
      <c r="K14" t="b">
        <f t="shared" si="2"/>
        <v>1</v>
      </c>
    </row>
    <row r="15" spans="1:11">
      <c r="A15" s="2"/>
      <c r="B15" s="62"/>
      <c r="C15" s="3"/>
      <c r="D15" s="3"/>
      <c r="E15" s="3"/>
      <c r="F15" s="3"/>
      <c r="G15" s="3"/>
      <c r="H15" s="3"/>
      <c r="I15">
        <f t="shared" si="0"/>
        <v>0</v>
      </c>
      <c r="J15">
        <f t="shared" si="1"/>
        <v>0</v>
      </c>
      <c r="K15" t="b">
        <f t="shared" si="2"/>
        <v>1</v>
      </c>
    </row>
    <row r="16" spans="1:11">
      <c r="A16" s="2"/>
      <c r="B16" s="62"/>
      <c r="C16" s="3"/>
      <c r="D16" s="3"/>
      <c r="E16" s="3"/>
      <c r="F16" s="3"/>
      <c r="G16" s="3"/>
      <c r="H16" s="3"/>
      <c r="I16">
        <f t="shared" si="0"/>
        <v>0</v>
      </c>
      <c r="J16">
        <f t="shared" si="1"/>
        <v>0</v>
      </c>
      <c r="K16" t="b">
        <f t="shared" si="2"/>
        <v>1</v>
      </c>
    </row>
    <row r="17" spans="1:11">
      <c r="A17" s="2"/>
      <c r="B17" s="62"/>
      <c r="C17" s="3"/>
      <c r="D17" s="3"/>
      <c r="E17" s="3"/>
      <c r="F17" s="3"/>
      <c r="G17" s="3"/>
      <c r="H17" s="3"/>
      <c r="I17">
        <f t="shared" si="0"/>
        <v>0</v>
      </c>
      <c r="J17">
        <f t="shared" si="1"/>
        <v>0</v>
      </c>
      <c r="K17" t="b">
        <f t="shared" si="2"/>
        <v>1</v>
      </c>
    </row>
    <row r="18" spans="1:11">
      <c r="A18" s="2"/>
      <c r="B18" s="62"/>
      <c r="C18" s="3"/>
      <c r="D18" s="3"/>
      <c r="E18" s="3"/>
      <c r="F18" s="3"/>
      <c r="G18" s="3"/>
      <c r="H18" s="3"/>
      <c r="I18">
        <f t="shared" si="0"/>
        <v>0</v>
      </c>
      <c r="J18">
        <f t="shared" si="1"/>
        <v>0</v>
      </c>
      <c r="K18" t="b">
        <f t="shared" si="2"/>
        <v>1</v>
      </c>
    </row>
    <row r="19" spans="1:11">
      <c r="A19" s="2"/>
      <c r="B19" s="62"/>
      <c r="C19" s="3"/>
      <c r="D19" s="3"/>
      <c r="E19" s="3"/>
      <c r="F19" s="3"/>
      <c r="G19" s="3"/>
      <c r="H19" s="3"/>
      <c r="I19">
        <f t="shared" si="0"/>
        <v>0</v>
      </c>
      <c r="J19">
        <f t="shared" si="1"/>
        <v>0</v>
      </c>
      <c r="K19" t="b">
        <f t="shared" si="2"/>
        <v>1</v>
      </c>
    </row>
    <row r="20" spans="1:11">
      <c r="A20" s="2"/>
      <c r="B20" s="62"/>
      <c r="C20" s="3"/>
      <c r="D20" s="3"/>
      <c r="E20" s="3"/>
      <c r="F20" s="3"/>
      <c r="G20" s="3"/>
      <c r="H20" s="3"/>
      <c r="I20">
        <f t="shared" si="0"/>
        <v>0</v>
      </c>
      <c r="J20">
        <f t="shared" si="1"/>
        <v>0</v>
      </c>
      <c r="K20" t="b">
        <f t="shared" si="2"/>
        <v>1</v>
      </c>
    </row>
    <row r="21" spans="1:11">
      <c r="A21" s="2"/>
      <c r="B21" s="62"/>
      <c r="C21" s="3"/>
      <c r="D21" s="3"/>
      <c r="E21" s="3"/>
      <c r="F21" s="3"/>
      <c r="G21" s="3"/>
      <c r="H21" s="3"/>
      <c r="I21">
        <f t="shared" si="0"/>
        <v>0</v>
      </c>
      <c r="J21">
        <f t="shared" si="1"/>
        <v>0</v>
      </c>
      <c r="K21" t="b">
        <f t="shared" si="2"/>
        <v>1</v>
      </c>
    </row>
    <row r="22" spans="1:11">
      <c r="A22" s="2"/>
      <c r="B22" s="62"/>
      <c r="C22" s="3"/>
      <c r="D22" s="3"/>
      <c r="E22" s="3"/>
      <c r="F22" s="3"/>
      <c r="G22" s="3"/>
      <c r="H22" s="3"/>
      <c r="I22">
        <f t="shared" si="0"/>
        <v>0</v>
      </c>
      <c r="J22">
        <f t="shared" si="1"/>
        <v>0</v>
      </c>
      <c r="K22" t="b">
        <f t="shared" si="2"/>
        <v>1</v>
      </c>
    </row>
    <row r="23" spans="1:11">
      <c r="A23" s="2"/>
      <c r="B23" s="62"/>
      <c r="C23" s="3"/>
      <c r="D23" s="3"/>
      <c r="E23" s="3"/>
      <c r="F23" s="3"/>
      <c r="G23" s="3"/>
      <c r="H23" s="3"/>
      <c r="I23">
        <f t="shared" si="0"/>
        <v>0</v>
      </c>
      <c r="J23">
        <f t="shared" si="1"/>
        <v>0</v>
      </c>
      <c r="K23" t="b">
        <f t="shared" si="2"/>
        <v>1</v>
      </c>
    </row>
    <row r="24" spans="1:11">
      <c r="A24" s="2"/>
      <c r="B24" s="62"/>
      <c r="C24" s="3"/>
      <c r="D24" s="3"/>
      <c r="E24" s="3"/>
      <c r="F24" s="3"/>
      <c r="G24" s="3"/>
      <c r="H24" s="3"/>
      <c r="I24">
        <f t="shared" si="0"/>
        <v>0</v>
      </c>
      <c r="J24">
        <f t="shared" si="1"/>
        <v>0</v>
      </c>
      <c r="K24" t="b">
        <f t="shared" si="2"/>
        <v>1</v>
      </c>
    </row>
    <row r="25" spans="1:11">
      <c r="A25" s="2"/>
      <c r="B25" s="62"/>
      <c r="C25" s="3"/>
      <c r="D25" s="3"/>
      <c r="E25" s="3"/>
      <c r="F25" s="3"/>
      <c r="G25" s="3"/>
      <c r="H25" s="3"/>
      <c r="I25">
        <f t="shared" si="0"/>
        <v>0</v>
      </c>
      <c r="J25">
        <f t="shared" si="1"/>
        <v>0</v>
      </c>
      <c r="K25" t="b">
        <f t="shared" si="2"/>
        <v>1</v>
      </c>
    </row>
    <row r="26" spans="1:11">
      <c r="A26" s="2"/>
      <c r="B26" s="62"/>
      <c r="C26" s="3"/>
      <c r="D26" s="3"/>
      <c r="E26" s="3"/>
      <c r="F26" s="3"/>
      <c r="G26" s="3"/>
      <c r="H26" s="3"/>
      <c r="I26">
        <f t="shared" si="0"/>
        <v>0</v>
      </c>
      <c r="J26">
        <f t="shared" si="1"/>
        <v>0</v>
      </c>
      <c r="K26" t="b">
        <f t="shared" si="2"/>
        <v>1</v>
      </c>
    </row>
    <row r="27" spans="1:11">
      <c r="A27" s="2"/>
      <c r="B27" s="62"/>
      <c r="C27" s="3"/>
      <c r="D27" s="3"/>
      <c r="E27" s="3"/>
      <c r="F27" s="3"/>
      <c r="G27" s="3"/>
      <c r="H27" s="3"/>
      <c r="I27">
        <f t="shared" si="0"/>
        <v>0</v>
      </c>
      <c r="J27">
        <f t="shared" si="1"/>
        <v>0</v>
      </c>
      <c r="K27" t="b">
        <f t="shared" si="2"/>
        <v>1</v>
      </c>
    </row>
    <row r="28" spans="1:11">
      <c r="A28" s="2"/>
      <c r="B28" s="62"/>
      <c r="C28" s="3"/>
      <c r="D28" s="3"/>
      <c r="E28" s="3"/>
      <c r="F28" s="3"/>
      <c r="G28" s="3"/>
      <c r="H28" s="3"/>
      <c r="I28">
        <f t="shared" si="0"/>
        <v>0</v>
      </c>
      <c r="J28">
        <f t="shared" si="1"/>
        <v>0</v>
      </c>
      <c r="K28" t="b">
        <f t="shared" si="2"/>
        <v>1</v>
      </c>
    </row>
    <row r="29" spans="1:11">
      <c r="A29" s="2"/>
      <c r="B29" s="62"/>
      <c r="C29" s="3"/>
      <c r="D29" s="3"/>
      <c r="E29" s="3"/>
      <c r="F29" s="3"/>
      <c r="G29" s="3"/>
      <c r="H29" s="3"/>
      <c r="I29">
        <f t="shared" si="0"/>
        <v>0</v>
      </c>
      <c r="J29">
        <f t="shared" si="1"/>
        <v>0</v>
      </c>
      <c r="K29" t="b">
        <f t="shared" si="2"/>
        <v>1</v>
      </c>
    </row>
    <row r="30" spans="1:11">
      <c r="A30" s="2"/>
      <c r="B30" s="62"/>
      <c r="C30" s="3"/>
      <c r="D30" s="3"/>
      <c r="E30" s="3"/>
      <c r="F30" s="3"/>
      <c r="G30" s="3"/>
      <c r="H30" s="3"/>
      <c r="I30">
        <f t="shared" si="0"/>
        <v>0</v>
      </c>
      <c r="J30">
        <f t="shared" si="1"/>
        <v>0</v>
      </c>
      <c r="K30" t="b">
        <f t="shared" si="2"/>
        <v>1</v>
      </c>
    </row>
    <row r="31" spans="1:11">
      <c r="A31" s="2"/>
      <c r="B31" s="62"/>
      <c r="C31" s="3"/>
      <c r="D31" s="3"/>
      <c r="E31" s="3"/>
      <c r="F31" s="3"/>
      <c r="G31" s="3"/>
      <c r="H31" s="3"/>
      <c r="I31">
        <f t="shared" si="0"/>
        <v>0</v>
      </c>
      <c r="J31">
        <f t="shared" si="1"/>
        <v>0</v>
      </c>
      <c r="K31" t="b">
        <f t="shared" si="2"/>
        <v>1</v>
      </c>
    </row>
    <row r="32" spans="1:11">
      <c r="A32" s="2"/>
      <c r="B32" s="62"/>
      <c r="C32" s="3"/>
      <c r="D32" s="3"/>
      <c r="E32" s="3"/>
      <c r="F32" s="3"/>
      <c r="G32" s="3"/>
      <c r="H32" s="3"/>
      <c r="I32">
        <f t="shared" si="0"/>
        <v>0</v>
      </c>
      <c r="J32">
        <f t="shared" si="1"/>
        <v>0</v>
      </c>
      <c r="K32" t="b">
        <f t="shared" si="2"/>
        <v>1</v>
      </c>
    </row>
    <row r="33" spans="1:11">
      <c r="A33" s="2"/>
      <c r="B33" s="62"/>
      <c r="C33" s="3"/>
      <c r="D33" s="3"/>
      <c r="E33" s="3"/>
      <c r="F33" s="3"/>
      <c r="G33" s="3"/>
      <c r="H33" s="3"/>
      <c r="I33">
        <f t="shared" si="0"/>
        <v>0</v>
      </c>
      <c r="J33">
        <f t="shared" si="1"/>
        <v>0</v>
      </c>
      <c r="K33" t="b">
        <f t="shared" si="2"/>
        <v>1</v>
      </c>
    </row>
    <row r="34" spans="1:11">
      <c r="A34" s="2"/>
      <c r="B34" s="62"/>
      <c r="C34" s="3"/>
      <c r="D34" s="3"/>
      <c r="E34" s="3"/>
      <c r="F34" s="3"/>
      <c r="G34" s="3"/>
      <c r="H34" s="3"/>
      <c r="I34">
        <f t="shared" si="0"/>
        <v>0</v>
      </c>
      <c r="J34">
        <f t="shared" si="1"/>
        <v>0</v>
      </c>
      <c r="K34" t="b">
        <f t="shared" si="2"/>
        <v>1</v>
      </c>
    </row>
    <row r="35" spans="1:11">
      <c r="A35" s="2"/>
      <c r="B35" s="62"/>
      <c r="C35" s="3"/>
      <c r="D35" s="3"/>
      <c r="E35" s="3"/>
      <c r="F35" s="3"/>
      <c r="G35" s="3"/>
      <c r="H35" s="3"/>
      <c r="I35">
        <f t="shared" si="0"/>
        <v>0</v>
      </c>
      <c r="J35">
        <f t="shared" si="1"/>
        <v>0</v>
      </c>
      <c r="K35" t="b">
        <f t="shared" si="2"/>
        <v>1</v>
      </c>
    </row>
    <row r="36" spans="1:11">
      <c r="A36" s="2"/>
      <c r="B36" s="62"/>
      <c r="C36" s="3"/>
      <c r="D36" s="3"/>
      <c r="E36" s="3"/>
      <c r="F36" s="3"/>
      <c r="G36" s="3"/>
      <c r="H36" s="3"/>
      <c r="I36">
        <f t="shared" si="0"/>
        <v>0</v>
      </c>
      <c r="J36">
        <f t="shared" si="1"/>
        <v>0</v>
      </c>
      <c r="K36" t="b">
        <f t="shared" si="2"/>
        <v>1</v>
      </c>
    </row>
    <row r="37" spans="1:11">
      <c r="A37" s="2"/>
      <c r="B37" s="62"/>
      <c r="C37" s="3"/>
      <c r="D37" s="3"/>
      <c r="E37" s="3"/>
      <c r="F37" s="3"/>
      <c r="G37" s="3"/>
      <c r="H37" s="3"/>
      <c r="I37">
        <f t="shared" si="0"/>
        <v>0</v>
      </c>
      <c r="J37">
        <f t="shared" si="1"/>
        <v>0</v>
      </c>
      <c r="K37" t="b">
        <f t="shared" si="2"/>
        <v>1</v>
      </c>
    </row>
    <row r="38" spans="1:11">
      <c r="A38" s="3"/>
      <c r="B38" s="3"/>
      <c r="C38" s="3"/>
      <c r="D38" s="3"/>
      <c r="E38" s="3"/>
      <c r="F38" s="3"/>
      <c r="G38" s="3"/>
      <c r="H38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CE356-40D6-402F-B16D-7543C2536F52}">
  <dimension ref="A1:I17"/>
  <sheetViews>
    <sheetView workbookViewId="0">
      <selection activeCell="A2" sqref="A2:F4"/>
    </sheetView>
  </sheetViews>
  <sheetFormatPr defaultRowHeight="16.5"/>
  <cols>
    <col min="1" max="1" width="9.875" bestFit="1" customWidth="1"/>
    <col min="2" max="2" width="20.125" bestFit="1" customWidth="1"/>
  </cols>
  <sheetData>
    <row r="1" spans="1:9">
      <c r="G1">
        <v>8000</v>
      </c>
    </row>
    <row r="2" spans="1:9">
      <c r="A2" s="4">
        <v>44754</v>
      </c>
      <c r="B2" s="5">
        <v>32000</v>
      </c>
      <c r="C2" s="5" t="s">
        <v>42</v>
      </c>
      <c r="D2" s="5" t="s">
        <v>43</v>
      </c>
      <c r="E2" s="5" t="s">
        <v>44</v>
      </c>
      <c r="F2" s="5" t="s">
        <v>45</v>
      </c>
      <c r="G2">
        <f>COUNTA(C2:F2)</f>
        <v>4</v>
      </c>
      <c r="H2">
        <f>G2*$G$1</f>
        <v>32000</v>
      </c>
      <c r="I2" t="b">
        <f>H2&lt;=B2</f>
        <v>1</v>
      </c>
    </row>
    <row r="3" spans="1:9">
      <c r="A3" s="4">
        <v>44757</v>
      </c>
      <c r="B3" s="5">
        <v>16000</v>
      </c>
      <c r="C3" s="5" t="s">
        <v>46</v>
      </c>
      <c r="D3" s="5" t="s">
        <v>47</v>
      </c>
      <c r="E3" s="5"/>
      <c r="F3" s="5"/>
      <c r="G3">
        <f t="shared" ref="G3:G4" si="0">COUNTA(C3:F3)</f>
        <v>2</v>
      </c>
      <c r="H3">
        <f t="shared" ref="H3:H4" si="1">G3*$G$1</f>
        <v>16000</v>
      </c>
      <c r="I3" t="b">
        <f t="shared" ref="I3:I4" si="2">H3&lt;=B3</f>
        <v>1</v>
      </c>
    </row>
    <row r="4" spans="1:9">
      <c r="A4" s="4">
        <v>44757</v>
      </c>
      <c r="B4" s="5">
        <v>8000</v>
      </c>
      <c r="C4" s="5" t="s">
        <v>48</v>
      </c>
      <c r="D4" s="5"/>
      <c r="E4" s="5"/>
      <c r="F4" s="5"/>
      <c r="G4">
        <f t="shared" si="0"/>
        <v>1</v>
      </c>
      <c r="H4">
        <f t="shared" si="1"/>
        <v>8000</v>
      </c>
      <c r="I4" t="b">
        <f t="shared" si="2"/>
        <v>1</v>
      </c>
    </row>
    <row r="5" spans="1:9">
      <c r="A5" s="4"/>
      <c r="B5" s="5"/>
      <c r="C5" s="5"/>
    </row>
    <row r="6" spans="1:9">
      <c r="A6" s="4"/>
      <c r="B6" s="5"/>
      <c r="C6" s="5"/>
    </row>
    <row r="7" spans="1:9">
      <c r="A7" s="4"/>
      <c r="B7" s="5"/>
      <c r="C7" s="5"/>
    </row>
    <row r="8" spans="1:9">
      <c r="A8" s="4"/>
      <c r="B8" s="5"/>
      <c r="C8" s="5"/>
    </row>
    <row r="9" spans="1:9">
      <c r="A9" s="4"/>
      <c r="B9" s="5"/>
      <c r="C9" s="5"/>
    </row>
    <row r="10" spans="1:9">
      <c r="A10" s="4"/>
      <c r="B10" s="5"/>
      <c r="C10" s="5"/>
    </row>
    <row r="11" spans="1:9">
      <c r="A11" s="4"/>
      <c r="B11" s="5"/>
      <c r="C11" s="5"/>
    </row>
    <row r="12" spans="1:9">
      <c r="A12" s="4"/>
      <c r="B12" s="5"/>
      <c r="C12" s="5"/>
    </row>
    <row r="13" spans="1:9">
      <c r="A13" s="4"/>
      <c r="B13" s="5"/>
      <c r="C13" s="5"/>
    </row>
    <row r="14" spans="1:9">
      <c r="A14" s="4"/>
      <c r="B14" s="5"/>
      <c r="C14" s="5"/>
    </row>
    <row r="15" spans="1:9">
      <c r="A15" s="4"/>
      <c r="B15" s="5"/>
      <c r="C15" s="5"/>
    </row>
    <row r="16" spans="1:9">
      <c r="A16" s="4"/>
      <c r="B16" s="5"/>
      <c r="C16" s="5"/>
    </row>
    <row r="17" spans="1:3">
      <c r="A17" s="4"/>
      <c r="B17" s="5"/>
      <c r="C17" s="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3147-4893-4B39-9ACA-DEC9128E7F66}">
  <dimension ref="A1:H37"/>
  <sheetViews>
    <sheetView workbookViewId="0">
      <selection activeCell="B34" sqref="B34"/>
    </sheetView>
  </sheetViews>
  <sheetFormatPr defaultRowHeight="16.5"/>
  <cols>
    <col min="1" max="1" width="9.875" bestFit="1" customWidth="1"/>
    <col min="2" max="2" width="26.75" bestFit="1" customWidth="1"/>
  </cols>
  <sheetData>
    <row r="1" spans="1:8" ht="15.75" customHeight="1">
      <c r="F1">
        <v>8000</v>
      </c>
      <c r="G1" t="s">
        <v>39</v>
      </c>
      <c r="H1" t="s">
        <v>40</v>
      </c>
    </row>
    <row r="2" spans="1:8">
      <c r="A2" s="68">
        <v>44749</v>
      </c>
      <c r="B2" s="69">
        <v>16000</v>
      </c>
      <c r="C2" s="69" t="s">
        <v>62</v>
      </c>
      <c r="D2" s="69" t="s">
        <v>42</v>
      </c>
      <c r="F2">
        <f>COUNTA(C2:D2)</f>
        <v>2</v>
      </c>
      <c r="G2">
        <f>$F$1*F2</f>
        <v>16000</v>
      </c>
      <c r="H2" t="b">
        <f>B2&lt;=G2</f>
        <v>1</v>
      </c>
    </row>
    <row r="3" spans="1:8">
      <c r="A3" s="68">
        <v>44756</v>
      </c>
      <c r="B3" s="69">
        <v>8000</v>
      </c>
      <c r="C3" s="69" t="s">
        <v>63</v>
      </c>
      <c r="D3" s="69"/>
      <c r="F3">
        <f>COUNTA(C3:D3)</f>
        <v>1</v>
      </c>
      <c r="G3">
        <f t="shared" ref="G3" si="0">$F$1*F3</f>
        <v>8000</v>
      </c>
      <c r="H3" t="b">
        <f t="shared" ref="H3" si="1">B3&lt;=G3</f>
        <v>1</v>
      </c>
    </row>
    <row r="4" spans="1:8">
      <c r="A4" s="68"/>
      <c r="B4" s="69">
        <f>SUM(B2:B3)</f>
        <v>24000</v>
      </c>
      <c r="C4" s="69"/>
      <c r="D4" s="69"/>
    </row>
    <row r="5" spans="1:8">
      <c r="A5" s="68"/>
      <c r="B5" s="69"/>
      <c r="C5" s="69"/>
      <c r="D5" s="69"/>
    </row>
    <row r="6" spans="1:8">
      <c r="A6" s="68"/>
      <c r="B6" s="69"/>
      <c r="C6" s="69"/>
      <c r="D6" s="69"/>
    </row>
    <row r="7" spans="1:8">
      <c r="A7" s="68"/>
      <c r="B7" s="69"/>
      <c r="C7" s="69"/>
      <c r="D7" s="69"/>
    </row>
    <row r="8" spans="1:8">
      <c r="A8" s="68"/>
      <c r="B8" s="69"/>
      <c r="C8" s="69"/>
      <c r="D8" s="69"/>
    </row>
    <row r="9" spans="1:8">
      <c r="A9" s="68"/>
      <c r="B9" s="69"/>
      <c r="C9" s="69"/>
      <c r="D9" s="69"/>
    </row>
    <row r="10" spans="1:8">
      <c r="A10" s="68"/>
      <c r="B10" s="69"/>
      <c r="C10" s="69"/>
      <c r="D10" s="69"/>
    </row>
    <row r="11" spans="1:8">
      <c r="A11" s="68"/>
      <c r="B11" s="69"/>
      <c r="C11" s="69"/>
      <c r="D11" s="69"/>
    </row>
    <row r="12" spans="1:8">
      <c r="A12" s="68"/>
      <c r="B12" s="69"/>
      <c r="C12" s="69"/>
      <c r="D12" s="69"/>
    </row>
    <row r="13" spans="1:8">
      <c r="A13" s="68"/>
      <c r="B13" s="69"/>
      <c r="C13" s="69"/>
      <c r="D13" s="69"/>
    </row>
    <row r="14" spans="1:8">
      <c r="A14" s="69"/>
      <c r="B14" s="69"/>
      <c r="C14" s="69"/>
      <c r="D14" s="69"/>
    </row>
    <row r="15" spans="1:8">
      <c r="A15" s="69"/>
      <c r="B15" s="69"/>
      <c r="C15" s="69"/>
      <c r="D15" s="69"/>
    </row>
    <row r="16" spans="1:8">
      <c r="A16" s="69"/>
      <c r="B16" s="69"/>
      <c r="C16" s="69"/>
      <c r="D16" s="69"/>
    </row>
    <row r="17" spans="1:4">
      <c r="A17" s="69"/>
      <c r="B17" s="69"/>
      <c r="C17" s="69"/>
      <c r="D17" s="69"/>
    </row>
    <row r="18" spans="1:4">
      <c r="A18" s="69"/>
      <c r="B18" s="69"/>
      <c r="C18" s="69"/>
      <c r="D18" s="69"/>
    </row>
    <row r="19" spans="1:4">
      <c r="A19" s="69"/>
      <c r="B19" s="69"/>
      <c r="C19" s="69"/>
      <c r="D19" s="69"/>
    </row>
    <row r="20" spans="1:4">
      <c r="A20" s="69"/>
      <c r="B20" s="69"/>
      <c r="C20" s="69"/>
      <c r="D20" s="69"/>
    </row>
    <row r="21" spans="1:4">
      <c r="A21" s="69"/>
      <c r="B21" s="69"/>
      <c r="C21" s="69"/>
      <c r="D21" s="69"/>
    </row>
    <row r="22" spans="1:4">
      <c r="A22" s="69"/>
      <c r="B22" s="69"/>
      <c r="C22" s="69"/>
      <c r="D22" s="69"/>
    </row>
    <row r="23" spans="1:4">
      <c r="A23" s="69"/>
      <c r="B23" s="69"/>
      <c r="C23" s="69"/>
      <c r="D23" s="69"/>
    </row>
    <row r="24" spans="1:4">
      <c r="A24" s="69"/>
      <c r="B24" s="69"/>
      <c r="C24" s="69"/>
      <c r="D24" s="69"/>
    </row>
    <row r="37" spans="6:8">
      <c r="F37">
        <f t="shared" ref="F37" si="2">COUNTA(#REF!)</f>
        <v>1</v>
      </c>
      <c r="G37">
        <f t="shared" ref="G37" si="3">$I$1*F37</f>
        <v>0</v>
      </c>
      <c r="H37" t="e">
        <f t="shared" ref="H37" si="4">#REF!&lt;=G37</f>
        <v>#REF!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5DE9-9A94-4AD6-B462-B468B70597A8}">
  <dimension ref="A1:L1048576"/>
  <sheetViews>
    <sheetView topLeftCell="A7" workbookViewId="0">
      <selection activeCell="A2" sqref="A2:H34"/>
    </sheetView>
  </sheetViews>
  <sheetFormatPr defaultRowHeight="16.5"/>
  <cols>
    <col min="1" max="1" width="9.875" bestFit="1" customWidth="1"/>
    <col min="2" max="2" width="9.875" customWidth="1"/>
    <col min="3" max="3" width="9.875" bestFit="1" customWidth="1"/>
  </cols>
  <sheetData>
    <row r="1" spans="1:12">
      <c r="J1">
        <v>8000</v>
      </c>
      <c r="K1" t="s">
        <v>39</v>
      </c>
      <c r="L1" t="s">
        <v>40</v>
      </c>
    </row>
    <row r="2" spans="1:12">
      <c r="A2" s="6">
        <v>44748</v>
      </c>
      <c r="B2" s="7">
        <v>16000</v>
      </c>
      <c r="C2" s="7" t="s">
        <v>55</v>
      </c>
      <c r="D2" s="6" t="s">
        <v>72</v>
      </c>
      <c r="E2" s="7"/>
      <c r="F2" s="7"/>
      <c r="J2">
        <f>COUNTA(C2:I2)</f>
        <v>2</v>
      </c>
      <c r="K2">
        <f>$J$1*J2</f>
        <v>16000</v>
      </c>
      <c r="L2" t="b">
        <f>B2&lt;=K2</f>
        <v>1</v>
      </c>
    </row>
    <row r="3" spans="1:12">
      <c r="A3" s="6">
        <v>44748</v>
      </c>
      <c r="B3" s="7">
        <v>8000</v>
      </c>
      <c r="C3" s="7" t="s">
        <v>73</v>
      </c>
      <c r="D3" s="6"/>
      <c r="E3" s="7"/>
      <c r="F3" s="7"/>
      <c r="J3">
        <f t="shared" ref="J3:J34" si="0">COUNTA(C3:I3)</f>
        <v>1</v>
      </c>
      <c r="K3">
        <f t="shared" ref="K3:K34" si="1">$J$1*J3</f>
        <v>8000</v>
      </c>
      <c r="L3" t="b">
        <f t="shared" ref="L3:L34" si="2">B3&lt;=K3</f>
        <v>1</v>
      </c>
    </row>
    <row r="4" spans="1:12">
      <c r="A4" s="6">
        <v>44748</v>
      </c>
      <c r="B4" s="7">
        <v>6550</v>
      </c>
      <c r="C4" s="7" t="s">
        <v>42</v>
      </c>
      <c r="D4" s="6"/>
      <c r="E4" s="7"/>
      <c r="F4" s="7"/>
      <c r="J4">
        <f t="shared" si="0"/>
        <v>1</v>
      </c>
      <c r="K4">
        <f t="shared" si="1"/>
        <v>8000</v>
      </c>
      <c r="L4" t="b">
        <f t="shared" si="2"/>
        <v>1</v>
      </c>
    </row>
    <row r="5" spans="1:12">
      <c r="A5" s="6">
        <v>44749</v>
      </c>
      <c r="B5" s="7">
        <v>16000</v>
      </c>
      <c r="C5" s="7" t="s">
        <v>74</v>
      </c>
      <c r="D5" s="6" t="s">
        <v>54</v>
      </c>
      <c r="E5" s="7"/>
      <c r="F5" s="7"/>
      <c r="J5">
        <f t="shared" si="0"/>
        <v>2</v>
      </c>
      <c r="K5">
        <f t="shared" si="1"/>
        <v>16000</v>
      </c>
      <c r="L5" t="b">
        <f t="shared" si="2"/>
        <v>1</v>
      </c>
    </row>
    <row r="6" spans="1:12">
      <c r="A6" s="6">
        <v>44749</v>
      </c>
      <c r="B6" s="7">
        <v>16000</v>
      </c>
      <c r="C6" s="7" t="s">
        <v>75</v>
      </c>
      <c r="D6" s="6" t="s">
        <v>76</v>
      </c>
      <c r="E6" s="7"/>
      <c r="F6" s="7"/>
      <c r="J6">
        <f t="shared" si="0"/>
        <v>2</v>
      </c>
      <c r="K6">
        <f t="shared" si="1"/>
        <v>16000</v>
      </c>
      <c r="L6" t="b">
        <f t="shared" si="2"/>
        <v>1</v>
      </c>
    </row>
    <row r="7" spans="1:12">
      <c r="A7" s="6">
        <v>44749</v>
      </c>
      <c r="B7" s="7">
        <v>7750</v>
      </c>
      <c r="C7" s="7" t="s">
        <v>53</v>
      </c>
      <c r="D7" s="6"/>
      <c r="E7" s="7"/>
      <c r="F7" s="7"/>
      <c r="J7">
        <f t="shared" si="0"/>
        <v>1</v>
      </c>
      <c r="K7">
        <f t="shared" si="1"/>
        <v>8000</v>
      </c>
      <c r="L7" t="b">
        <f t="shared" si="2"/>
        <v>1</v>
      </c>
    </row>
    <row r="8" spans="1:12">
      <c r="A8" s="6">
        <v>44749</v>
      </c>
      <c r="B8" s="7">
        <v>8000</v>
      </c>
      <c r="C8" s="7" t="s">
        <v>68</v>
      </c>
      <c r="D8" s="6"/>
      <c r="E8" s="7"/>
      <c r="F8" s="7"/>
      <c r="J8">
        <f t="shared" si="0"/>
        <v>1</v>
      </c>
      <c r="K8">
        <f t="shared" si="1"/>
        <v>8000</v>
      </c>
      <c r="L8" t="b">
        <f t="shared" si="2"/>
        <v>1</v>
      </c>
    </row>
    <row r="9" spans="1:12">
      <c r="A9" s="6">
        <v>44750</v>
      </c>
      <c r="B9" s="7">
        <v>7800</v>
      </c>
      <c r="C9" s="7" t="s">
        <v>71</v>
      </c>
      <c r="D9" s="6"/>
      <c r="E9" s="7"/>
      <c r="F9" s="7"/>
      <c r="J9">
        <f t="shared" si="0"/>
        <v>1</v>
      </c>
      <c r="K9">
        <f t="shared" si="1"/>
        <v>8000</v>
      </c>
      <c r="L9" t="b">
        <f t="shared" si="2"/>
        <v>1</v>
      </c>
    </row>
    <row r="10" spans="1:12">
      <c r="A10" s="6">
        <v>44750</v>
      </c>
      <c r="B10" s="7">
        <v>8000</v>
      </c>
      <c r="C10" s="7" t="s">
        <v>42</v>
      </c>
      <c r="D10" s="6"/>
      <c r="E10" s="7"/>
      <c r="F10" s="7"/>
      <c r="J10">
        <f t="shared" si="0"/>
        <v>1</v>
      </c>
      <c r="K10">
        <f t="shared" si="1"/>
        <v>8000</v>
      </c>
      <c r="L10" t="b">
        <f t="shared" si="2"/>
        <v>1</v>
      </c>
    </row>
    <row r="11" spans="1:12">
      <c r="A11" s="6">
        <v>44752</v>
      </c>
      <c r="B11" s="7">
        <v>8000</v>
      </c>
      <c r="C11" s="7" t="s">
        <v>75</v>
      </c>
      <c r="D11" s="6"/>
      <c r="E11" s="7"/>
      <c r="F11" s="7"/>
      <c r="J11">
        <f t="shared" si="0"/>
        <v>1</v>
      </c>
      <c r="K11">
        <f t="shared" si="1"/>
        <v>8000</v>
      </c>
      <c r="L11" t="b">
        <f t="shared" si="2"/>
        <v>1</v>
      </c>
    </row>
    <row r="12" spans="1:12">
      <c r="A12" s="6">
        <v>44752</v>
      </c>
      <c r="B12" s="7">
        <v>7400</v>
      </c>
      <c r="C12" s="7" t="s">
        <v>53</v>
      </c>
      <c r="D12" s="6"/>
      <c r="E12" s="7"/>
      <c r="F12" s="7"/>
      <c r="J12">
        <f t="shared" si="0"/>
        <v>1</v>
      </c>
      <c r="K12">
        <f t="shared" si="1"/>
        <v>8000</v>
      </c>
      <c r="L12" t="b">
        <f t="shared" si="2"/>
        <v>1</v>
      </c>
    </row>
    <row r="13" spans="1:12">
      <c r="A13" s="6">
        <v>44752</v>
      </c>
      <c r="B13" s="7">
        <v>7250</v>
      </c>
      <c r="C13" s="7" t="s">
        <v>47</v>
      </c>
      <c r="D13" s="6"/>
      <c r="E13" s="7"/>
      <c r="F13" s="7"/>
      <c r="J13">
        <f t="shared" si="0"/>
        <v>1</v>
      </c>
      <c r="K13">
        <f t="shared" si="1"/>
        <v>8000</v>
      </c>
      <c r="L13" t="b">
        <f t="shared" si="2"/>
        <v>1</v>
      </c>
    </row>
    <row r="14" spans="1:12">
      <c r="A14" s="6">
        <v>44753</v>
      </c>
      <c r="B14" s="7">
        <v>23550</v>
      </c>
      <c r="C14" s="7" t="s">
        <v>77</v>
      </c>
      <c r="D14" s="6" t="s">
        <v>55</v>
      </c>
      <c r="E14" s="7" t="s">
        <v>72</v>
      </c>
      <c r="F14" s="7"/>
      <c r="J14">
        <f t="shared" si="0"/>
        <v>3</v>
      </c>
      <c r="K14">
        <f t="shared" si="1"/>
        <v>24000</v>
      </c>
      <c r="L14" t="b">
        <f t="shared" si="2"/>
        <v>1</v>
      </c>
    </row>
    <row r="15" spans="1:12">
      <c r="A15" s="6">
        <v>44753</v>
      </c>
      <c r="B15" s="7">
        <v>7300</v>
      </c>
      <c r="C15" s="7" t="s">
        <v>53</v>
      </c>
      <c r="D15" s="6"/>
      <c r="E15" s="7"/>
      <c r="F15" s="7"/>
      <c r="J15">
        <f t="shared" si="0"/>
        <v>1</v>
      </c>
      <c r="K15">
        <f t="shared" si="1"/>
        <v>8000</v>
      </c>
      <c r="L15" t="b">
        <f t="shared" si="2"/>
        <v>1</v>
      </c>
    </row>
    <row r="16" spans="1:12">
      <c r="A16" s="6">
        <v>44754</v>
      </c>
      <c r="B16" s="7">
        <v>16000</v>
      </c>
      <c r="C16" s="7" t="s">
        <v>78</v>
      </c>
      <c r="D16" s="6" t="s">
        <v>79</v>
      </c>
      <c r="E16" s="7"/>
      <c r="F16" s="7"/>
      <c r="J16">
        <f t="shared" si="0"/>
        <v>2</v>
      </c>
      <c r="K16">
        <f t="shared" si="1"/>
        <v>16000</v>
      </c>
      <c r="L16" t="b">
        <f t="shared" si="2"/>
        <v>1</v>
      </c>
    </row>
    <row r="17" spans="1:12">
      <c r="A17" s="6">
        <v>44755</v>
      </c>
      <c r="B17" s="7">
        <v>12650</v>
      </c>
      <c r="C17" s="7" t="s">
        <v>42</v>
      </c>
      <c r="D17" s="6" t="s">
        <v>80</v>
      </c>
      <c r="E17" s="7"/>
      <c r="F17" s="7"/>
      <c r="J17">
        <f t="shared" si="0"/>
        <v>2</v>
      </c>
      <c r="K17">
        <f t="shared" si="1"/>
        <v>16000</v>
      </c>
      <c r="L17" t="b">
        <f t="shared" si="2"/>
        <v>1</v>
      </c>
    </row>
    <row r="18" spans="1:12">
      <c r="A18" s="6">
        <v>44755</v>
      </c>
      <c r="B18" s="7">
        <v>8000</v>
      </c>
      <c r="C18" s="7" t="s">
        <v>46</v>
      </c>
      <c r="D18" s="6"/>
      <c r="E18" s="7"/>
      <c r="F18" s="7"/>
      <c r="J18">
        <f t="shared" si="0"/>
        <v>1</v>
      </c>
      <c r="K18">
        <f t="shared" si="1"/>
        <v>8000</v>
      </c>
      <c r="L18" t="b">
        <f t="shared" si="2"/>
        <v>1</v>
      </c>
    </row>
    <row r="19" spans="1:12">
      <c r="A19" s="6">
        <v>44756</v>
      </c>
      <c r="B19" s="7">
        <v>24000</v>
      </c>
      <c r="C19" s="7" t="s">
        <v>42</v>
      </c>
      <c r="D19" s="6" t="s">
        <v>78</v>
      </c>
      <c r="E19" s="7" t="s">
        <v>43</v>
      </c>
      <c r="F19" s="7"/>
      <c r="J19">
        <f t="shared" si="0"/>
        <v>3</v>
      </c>
      <c r="K19">
        <f t="shared" si="1"/>
        <v>24000</v>
      </c>
      <c r="L19" t="b">
        <f t="shared" si="2"/>
        <v>1</v>
      </c>
    </row>
    <row r="20" spans="1:12">
      <c r="A20" s="6">
        <v>44756</v>
      </c>
      <c r="B20" s="7">
        <v>8000</v>
      </c>
      <c r="C20" s="7" t="s">
        <v>68</v>
      </c>
      <c r="D20" s="6"/>
      <c r="E20" s="7"/>
      <c r="F20" s="7"/>
      <c r="J20">
        <f t="shared" si="0"/>
        <v>1</v>
      </c>
      <c r="K20">
        <f t="shared" si="1"/>
        <v>8000</v>
      </c>
      <c r="L20" t="b">
        <f t="shared" si="2"/>
        <v>1</v>
      </c>
    </row>
    <row r="21" spans="1:12">
      <c r="A21" s="6">
        <v>44757</v>
      </c>
      <c r="B21" s="7">
        <v>15650</v>
      </c>
      <c r="C21" s="7" t="s">
        <v>76</v>
      </c>
      <c r="D21" s="6" t="s">
        <v>55</v>
      </c>
      <c r="E21" s="7"/>
      <c r="F21" s="7"/>
      <c r="J21">
        <f t="shared" si="0"/>
        <v>2</v>
      </c>
      <c r="K21">
        <f t="shared" si="1"/>
        <v>16000</v>
      </c>
      <c r="L21" t="b">
        <f t="shared" si="2"/>
        <v>1</v>
      </c>
    </row>
    <row r="22" spans="1:12">
      <c r="A22" s="6">
        <v>44757</v>
      </c>
      <c r="B22" s="7">
        <v>8000</v>
      </c>
      <c r="C22" s="7" t="s">
        <v>81</v>
      </c>
      <c r="D22" s="6"/>
      <c r="E22" s="7"/>
      <c r="F22" s="7"/>
      <c r="J22">
        <f t="shared" si="0"/>
        <v>1</v>
      </c>
      <c r="K22">
        <f t="shared" si="1"/>
        <v>8000</v>
      </c>
      <c r="L22" t="b">
        <f t="shared" si="2"/>
        <v>1</v>
      </c>
    </row>
    <row r="23" spans="1:12">
      <c r="A23" s="6">
        <v>44757</v>
      </c>
      <c r="B23" s="7">
        <v>8000</v>
      </c>
      <c r="C23" s="7" t="s">
        <v>82</v>
      </c>
      <c r="D23" s="6"/>
      <c r="E23" s="7"/>
      <c r="F23" s="7"/>
      <c r="J23">
        <f t="shared" si="0"/>
        <v>1</v>
      </c>
      <c r="K23">
        <f t="shared" si="1"/>
        <v>8000</v>
      </c>
      <c r="L23" t="b">
        <f t="shared" si="2"/>
        <v>1</v>
      </c>
    </row>
    <row r="24" spans="1:12">
      <c r="A24" s="6">
        <v>44758</v>
      </c>
      <c r="B24" s="7">
        <v>7800</v>
      </c>
      <c r="C24" s="7" t="s">
        <v>46</v>
      </c>
      <c r="D24" s="6"/>
      <c r="E24" s="7"/>
      <c r="F24" s="7"/>
      <c r="J24">
        <f t="shared" si="0"/>
        <v>1</v>
      </c>
      <c r="K24">
        <f t="shared" si="1"/>
        <v>8000</v>
      </c>
      <c r="L24" t="b">
        <f t="shared" si="2"/>
        <v>1</v>
      </c>
    </row>
    <row r="25" spans="1:12">
      <c r="A25" s="6">
        <v>44759</v>
      </c>
      <c r="B25" s="7">
        <v>7900</v>
      </c>
      <c r="C25" s="7" t="s">
        <v>75</v>
      </c>
      <c r="D25" s="6"/>
      <c r="E25" s="7"/>
      <c r="F25" s="7"/>
      <c r="J25">
        <f t="shared" si="0"/>
        <v>1</v>
      </c>
      <c r="K25">
        <f t="shared" si="1"/>
        <v>8000</v>
      </c>
      <c r="L25" t="b">
        <f t="shared" si="2"/>
        <v>1</v>
      </c>
    </row>
    <row r="26" spans="1:12">
      <c r="A26" s="6">
        <v>44759</v>
      </c>
      <c r="B26" s="7">
        <v>7800</v>
      </c>
      <c r="C26" s="7" t="s">
        <v>46</v>
      </c>
      <c r="D26" s="6"/>
      <c r="E26" s="7"/>
      <c r="F26" s="7"/>
      <c r="J26">
        <f t="shared" si="0"/>
        <v>1</v>
      </c>
      <c r="K26">
        <f t="shared" si="1"/>
        <v>8000</v>
      </c>
      <c r="L26" t="b">
        <f t="shared" si="2"/>
        <v>1</v>
      </c>
    </row>
    <row r="27" spans="1:12">
      <c r="A27" s="6">
        <v>44760</v>
      </c>
      <c r="B27" s="7">
        <v>47760</v>
      </c>
      <c r="C27" s="7" t="s">
        <v>70</v>
      </c>
      <c r="D27" s="6" t="s">
        <v>54</v>
      </c>
      <c r="E27" s="7" t="s">
        <v>59</v>
      </c>
      <c r="F27" s="7" t="s">
        <v>83</v>
      </c>
      <c r="G27" s="7" t="s">
        <v>69</v>
      </c>
      <c r="H27" s="7" t="s">
        <v>84</v>
      </c>
      <c r="J27">
        <f t="shared" si="0"/>
        <v>6</v>
      </c>
      <c r="K27">
        <f t="shared" si="1"/>
        <v>48000</v>
      </c>
      <c r="L27" t="b">
        <f t="shared" si="2"/>
        <v>1</v>
      </c>
    </row>
    <row r="28" spans="1:12">
      <c r="A28" s="6">
        <v>44760</v>
      </c>
      <c r="B28" s="7">
        <v>7800</v>
      </c>
      <c r="C28" s="7" t="s">
        <v>67</v>
      </c>
      <c r="D28" s="6"/>
      <c r="E28" s="7"/>
      <c r="F28" s="7"/>
      <c r="J28">
        <f t="shared" si="0"/>
        <v>1</v>
      </c>
      <c r="K28">
        <f t="shared" si="1"/>
        <v>8000</v>
      </c>
      <c r="L28" t="b">
        <f t="shared" si="2"/>
        <v>1</v>
      </c>
    </row>
    <row r="29" spans="1:12">
      <c r="A29" s="6">
        <v>44760</v>
      </c>
      <c r="B29" s="7">
        <v>7300</v>
      </c>
      <c r="C29" s="7" t="s">
        <v>68</v>
      </c>
      <c r="D29" s="6"/>
      <c r="E29" s="7"/>
      <c r="F29" s="7"/>
      <c r="J29">
        <f t="shared" si="0"/>
        <v>1</v>
      </c>
      <c r="K29">
        <f t="shared" si="1"/>
        <v>8000</v>
      </c>
      <c r="L29" t="b">
        <f t="shared" si="2"/>
        <v>1</v>
      </c>
    </row>
    <row r="30" spans="1:12">
      <c r="A30" s="6">
        <v>44761</v>
      </c>
      <c r="B30" s="7">
        <v>7700</v>
      </c>
      <c r="C30" s="7" t="s">
        <v>57</v>
      </c>
      <c r="D30" s="6"/>
      <c r="E30" s="7"/>
      <c r="F30" s="7"/>
      <c r="J30">
        <f t="shared" si="0"/>
        <v>1</v>
      </c>
      <c r="K30">
        <f t="shared" si="1"/>
        <v>8000</v>
      </c>
      <c r="L30" t="b">
        <f t="shared" si="2"/>
        <v>1</v>
      </c>
    </row>
    <row r="31" spans="1:12">
      <c r="A31" s="6">
        <v>44761</v>
      </c>
      <c r="B31" s="7">
        <v>32000</v>
      </c>
      <c r="C31" s="7" t="s">
        <v>82</v>
      </c>
      <c r="D31" s="6" t="s">
        <v>78</v>
      </c>
      <c r="E31" s="7" t="s">
        <v>85</v>
      </c>
      <c r="F31" s="7" t="s">
        <v>42</v>
      </c>
      <c r="J31">
        <f t="shared" si="0"/>
        <v>4</v>
      </c>
      <c r="K31">
        <f t="shared" si="1"/>
        <v>32000</v>
      </c>
      <c r="L31" t="b">
        <f t="shared" si="2"/>
        <v>1</v>
      </c>
    </row>
    <row r="32" spans="1:12">
      <c r="A32" s="6">
        <v>44764</v>
      </c>
      <c r="B32" s="7">
        <v>7800</v>
      </c>
      <c r="C32" s="7" t="s">
        <v>57</v>
      </c>
      <c r="D32" s="6"/>
      <c r="E32" s="7"/>
      <c r="F32" s="7"/>
      <c r="J32">
        <f t="shared" si="0"/>
        <v>1</v>
      </c>
      <c r="K32">
        <f t="shared" si="1"/>
        <v>8000</v>
      </c>
      <c r="L32" t="b">
        <f t="shared" si="2"/>
        <v>1</v>
      </c>
    </row>
    <row r="33" spans="1:12">
      <c r="A33" s="6">
        <v>44765</v>
      </c>
      <c r="B33" s="7">
        <v>8000</v>
      </c>
      <c r="C33" s="7" t="s">
        <v>86</v>
      </c>
      <c r="D33" s="6"/>
      <c r="E33" s="7"/>
      <c r="F33" s="7"/>
      <c r="J33">
        <f t="shared" si="0"/>
        <v>1</v>
      </c>
      <c r="K33">
        <f t="shared" si="1"/>
        <v>8000</v>
      </c>
      <c r="L33" t="b">
        <f t="shared" si="2"/>
        <v>1</v>
      </c>
    </row>
    <row r="34" spans="1:12">
      <c r="A34" s="6">
        <v>44766</v>
      </c>
      <c r="B34" s="7">
        <v>7600</v>
      </c>
      <c r="C34" s="7" t="s">
        <v>53</v>
      </c>
      <c r="D34" s="6"/>
      <c r="E34" s="7"/>
      <c r="F34" s="7"/>
      <c r="J34">
        <f t="shared" si="0"/>
        <v>1</v>
      </c>
      <c r="K34">
        <f t="shared" si="1"/>
        <v>8000</v>
      </c>
      <c r="L34" t="b">
        <f t="shared" si="2"/>
        <v>1</v>
      </c>
    </row>
    <row r="35" spans="1:12">
      <c r="A35" s="6"/>
      <c r="B35" s="7">
        <f>SUM(B2:B34)</f>
        <v>397360</v>
      </c>
      <c r="C35" s="7"/>
      <c r="D35" s="6"/>
      <c r="E35" s="7"/>
      <c r="F35" s="7"/>
    </row>
    <row r="36" spans="1:12">
      <c r="A36" s="6"/>
      <c r="B36" s="7"/>
      <c r="C36" s="7"/>
      <c r="D36" s="6"/>
      <c r="E36" s="7"/>
      <c r="F36" s="7"/>
    </row>
    <row r="37" spans="1:12">
      <c r="A37" s="6"/>
      <c r="B37" s="7"/>
      <c r="C37" s="7"/>
      <c r="D37" s="6"/>
      <c r="E37" s="7"/>
      <c r="F37" s="7"/>
    </row>
    <row r="38" spans="1:12">
      <c r="A38" s="6"/>
      <c r="B38" s="7"/>
      <c r="C38" s="7"/>
      <c r="D38" s="6"/>
      <c r="E38" s="7"/>
      <c r="F38" s="7"/>
    </row>
    <row r="39" spans="1:12">
      <c r="A39" s="6"/>
      <c r="B39" s="7"/>
      <c r="C39" s="7"/>
      <c r="D39" s="6"/>
      <c r="E39" s="7"/>
      <c r="F39" s="7"/>
    </row>
    <row r="40" spans="1:12">
      <c r="A40" s="6"/>
      <c r="B40" s="7"/>
      <c r="C40" s="7"/>
      <c r="D40" s="6"/>
      <c r="E40" s="7"/>
      <c r="F40" s="7"/>
    </row>
    <row r="41" spans="1:12">
      <c r="A41" s="6"/>
      <c r="B41" s="7"/>
      <c r="C41" s="7"/>
      <c r="D41" s="6"/>
      <c r="E41" s="7"/>
      <c r="F41" s="7"/>
    </row>
    <row r="42" spans="1:12">
      <c r="A42" s="6"/>
      <c r="B42" s="7"/>
      <c r="C42" s="7"/>
      <c r="D42" s="6"/>
      <c r="E42" s="7"/>
      <c r="F42" s="7"/>
    </row>
    <row r="43" spans="1:12">
      <c r="A43" s="6"/>
      <c r="B43" s="7"/>
      <c r="C43" s="7"/>
      <c r="D43" s="6"/>
      <c r="E43" s="7"/>
      <c r="F43" s="7"/>
    </row>
    <row r="44" spans="1:12">
      <c r="A44" s="6"/>
      <c r="B44" s="7"/>
      <c r="C44" s="7"/>
      <c r="D44" s="6"/>
      <c r="E44" s="7"/>
      <c r="F44" s="7"/>
    </row>
    <row r="45" spans="1:12">
      <c r="A45" s="7"/>
      <c r="B45" s="7"/>
      <c r="C45" s="7"/>
      <c r="D45" s="7"/>
      <c r="E45" s="7"/>
      <c r="F45" s="7"/>
    </row>
    <row r="46" spans="1:12">
      <c r="A46" s="6"/>
      <c r="B46" s="7"/>
      <c r="C46" s="7"/>
      <c r="D46" s="6"/>
      <c r="E46" s="7"/>
      <c r="F46" s="7"/>
    </row>
    <row r="47" spans="1:12">
      <c r="A47" s="6"/>
      <c r="B47" s="7"/>
      <c r="C47" s="7"/>
      <c r="D47" s="6"/>
      <c r="E47" s="7"/>
      <c r="F47" s="7"/>
    </row>
    <row r="48" spans="1:12">
      <c r="A48" s="6"/>
      <c r="B48" s="7"/>
      <c r="C48" s="7"/>
      <c r="D48" s="6"/>
      <c r="E48" s="7"/>
      <c r="F48" s="7"/>
    </row>
    <row r="49" spans="1:6">
      <c r="A49" s="6"/>
      <c r="B49" s="7"/>
      <c r="C49" s="7"/>
      <c r="D49" s="6"/>
      <c r="E49" s="7"/>
      <c r="F49" s="7"/>
    </row>
    <row r="50" spans="1:6">
      <c r="A50" s="6"/>
      <c r="B50" s="7"/>
      <c r="C50" s="7"/>
      <c r="D50" s="6"/>
      <c r="E50" s="7"/>
      <c r="F50" s="7"/>
    </row>
    <row r="51" spans="1:6">
      <c r="A51" s="6"/>
      <c r="B51" s="7"/>
      <c r="C51" s="7"/>
      <c r="D51" s="6"/>
      <c r="E51" s="7"/>
      <c r="F51" s="7"/>
    </row>
    <row r="52" spans="1:6">
      <c r="A52" s="6"/>
      <c r="B52" s="7"/>
      <c r="C52" s="7"/>
      <c r="D52" s="6"/>
      <c r="E52" s="7"/>
      <c r="F52" s="7"/>
    </row>
    <row r="53" spans="1:6">
      <c r="A53" s="6"/>
      <c r="B53" s="7"/>
      <c r="C53" s="7"/>
      <c r="D53" s="6"/>
      <c r="E53" s="7"/>
      <c r="F53" s="7"/>
    </row>
    <row r="54" spans="1:6">
      <c r="A54" s="6"/>
      <c r="B54" s="7"/>
      <c r="C54" s="7"/>
      <c r="D54" s="6"/>
      <c r="E54" s="7"/>
      <c r="F54" s="7"/>
    </row>
    <row r="55" spans="1:6">
      <c r="A55" s="6"/>
      <c r="B55" s="7"/>
      <c r="C55" s="7"/>
      <c r="D55" s="6"/>
      <c r="E55" s="7"/>
      <c r="F55" s="7"/>
    </row>
    <row r="56" spans="1:6">
      <c r="A56" s="6"/>
      <c r="B56" s="7"/>
      <c r="C56" s="7"/>
      <c r="D56" s="6"/>
      <c r="E56" s="7"/>
      <c r="F56" s="7"/>
    </row>
    <row r="57" spans="1:6">
      <c r="A57" s="6"/>
      <c r="B57" s="7"/>
      <c r="C57" s="7"/>
      <c r="D57" s="6"/>
      <c r="E57" s="7"/>
      <c r="F57" s="7"/>
    </row>
    <row r="58" spans="1:6">
      <c r="A58" s="6"/>
      <c r="B58" s="7"/>
      <c r="C58" s="7"/>
      <c r="D58" s="6"/>
      <c r="E58" s="7"/>
      <c r="F58" s="7"/>
    </row>
    <row r="59" spans="1:6">
      <c r="A59" s="6"/>
      <c r="B59" s="7"/>
      <c r="C59" s="7"/>
      <c r="D59" s="6"/>
      <c r="E59" s="7"/>
      <c r="F59" s="7"/>
    </row>
    <row r="60" spans="1:6">
      <c r="A60" s="6"/>
      <c r="B60" s="7"/>
      <c r="C60" s="7"/>
      <c r="D60" s="6"/>
      <c r="E60" s="7"/>
      <c r="F60" s="7"/>
    </row>
    <row r="61" spans="1:6">
      <c r="A61" s="6"/>
      <c r="B61" s="7"/>
      <c r="C61" s="7"/>
      <c r="D61" s="6"/>
      <c r="E61" s="7"/>
      <c r="F61" s="7"/>
    </row>
    <row r="62" spans="1:6">
      <c r="A62" s="6"/>
      <c r="B62" s="7"/>
      <c r="C62" s="7"/>
      <c r="D62" s="6"/>
      <c r="E62" s="7"/>
      <c r="F62" s="7"/>
    </row>
    <row r="63" spans="1:6">
      <c r="A63" s="6"/>
      <c r="B63" s="7"/>
      <c r="C63" s="7"/>
      <c r="D63" s="6"/>
      <c r="E63" s="7"/>
      <c r="F63" s="7"/>
    </row>
    <row r="64" spans="1:6">
      <c r="A64" s="6"/>
      <c r="B64" s="7"/>
      <c r="C64" s="7"/>
      <c r="D64" s="6"/>
      <c r="E64" s="7"/>
      <c r="F64" s="7"/>
    </row>
    <row r="65" spans="1:3">
      <c r="A65" s="7"/>
      <c r="B65" s="7"/>
      <c r="C65" s="7"/>
    </row>
    <row r="1048576" spans="1:1">
      <c r="A1048576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D84B-EDC5-4B6F-9444-6A2F654D14D2}">
  <dimension ref="A1:J38"/>
  <sheetViews>
    <sheetView workbookViewId="0">
      <selection activeCell="A2" sqref="A2:G11"/>
    </sheetView>
  </sheetViews>
  <sheetFormatPr defaultRowHeight="16.5"/>
  <cols>
    <col min="1" max="1" width="9.875" bestFit="1" customWidth="1"/>
  </cols>
  <sheetData>
    <row r="1" spans="1:10">
      <c r="A1" t="s">
        <v>50</v>
      </c>
      <c r="B1" t="s">
        <v>51</v>
      </c>
      <c r="C1" t="s">
        <v>52</v>
      </c>
      <c r="H1">
        <v>8000</v>
      </c>
      <c r="I1" t="s">
        <v>39</v>
      </c>
      <c r="J1" t="s">
        <v>40</v>
      </c>
    </row>
    <row r="2" spans="1:10">
      <c r="A2" s="67">
        <v>44748</v>
      </c>
      <c r="B2" s="66">
        <v>32000</v>
      </c>
      <c r="C2" s="66" t="s">
        <v>29</v>
      </c>
      <c r="D2" s="66" t="s">
        <v>27</v>
      </c>
      <c r="E2" s="66" t="s">
        <v>35</v>
      </c>
      <c r="F2" s="66" t="s">
        <v>28</v>
      </c>
      <c r="G2" s="66"/>
      <c r="H2">
        <f>COUNTA(C2:G2)</f>
        <v>4</v>
      </c>
      <c r="I2">
        <f>$H$1*H2</f>
        <v>32000</v>
      </c>
      <c r="J2" t="b">
        <f>B2&lt;=I2</f>
        <v>1</v>
      </c>
    </row>
    <row r="3" spans="1:10">
      <c r="A3" s="67">
        <v>44749</v>
      </c>
      <c r="B3" s="66">
        <v>16000</v>
      </c>
      <c r="C3" s="66" t="s">
        <v>37</v>
      </c>
      <c r="D3" s="66" t="s">
        <v>34</v>
      </c>
      <c r="E3" s="66"/>
      <c r="F3" s="66"/>
      <c r="G3" s="66"/>
      <c r="H3">
        <f t="shared" ref="H3:H37" si="0">COUNTA(C3:G3)</f>
        <v>2</v>
      </c>
      <c r="I3">
        <f t="shared" ref="I3:I11" si="1">$H$1*H3</f>
        <v>16000</v>
      </c>
      <c r="J3" t="b">
        <f t="shared" ref="J3:J11" si="2">B3&lt;=I3</f>
        <v>1</v>
      </c>
    </row>
    <row r="4" spans="1:10">
      <c r="A4" s="67">
        <v>44753</v>
      </c>
      <c r="B4" s="66">
        <v>16000</v>
      </c>
      <c r="C4" s="66" t="s">
        <v>31</v>
      </c>
      <c r="D4" s="66" t="s">
        <v>30</v>
      </c>
      <c r="E4" s="66"/>
      <c r="F4" s="66"/>
      <c r="G4" s="66"/>
      <c r="H4">
        <f t="shared" si="0"/>
        <v>2</v>
      </c>
      <c r="I4">
        <f t="shared" si="1"/>
        <v>16000</v>
      </c>
      <c r="J4" t="b">
        <f t="shared" si="2"/>
        <v>1</v>
      </c>
    </row>
    <row r="5" spans="1:10">
      <c r="A5" s="67">
        <v>44753</v>
      </c>
      <c r="B5" s="66">
        <v>16000</v>
      </c>
      <c r="C5" s="66" t="s">
        <v>32</v>
      </c>
      <c r="D5" s="66" t="s">
        <v>26</v>
      </c>
      <c r="E5" s="66"/>
      <c r="F5" s="66"/>
      <c r="G5" s="66"/>
      <c r="H5">
        <f t="shared" si="0"/>
        <v>2</v>
      </c>
      <c r="I5">
        <f t="shared" si="1"/>
        <v>16000</v>
      </c>
      <c r="J5" t="b">
        <f t="shared" si="2"/>
        <v>1</v>
      </c>
    </row>
    <row r="6" spans="1:10">
      <c r="A6" s="67">
        <v>44754</v>
      </c>
      <c r="B6" s="66">
        <v>16000</v>
      </c>
      <c r="C6" s="66" t="s">
        <v>37</v>
      </c>
      <c r="D6" s="66" t="s">
        <v>34</v>
      </c>
      <c r="E6" s="66"/>
      <c r="F6" s="66"/>
      <c r="G6" s="66"/>
      <c r="H6">
        <f t="shared" si="0"/>
        <v>2</v>
      </c>
      <c r="I6">
        <f t="shared" si="1"/>
        <v>16000</v>
      </c>
      <c r="J6" t="b">
        <f t="shared" si="2"/>
        <v>1</v>
      </c>
    </row>
    <row r="7" spans="1:10">
      <c r="A7" s="67">
        <v>44756</v>
      </c>
      <c r="B7" s="66">
        <v>40000</v>
      </c>
      <c r="C7" s="66" t="s">
        <v>41</v>
      </c>
      <c r="D7" s="66" t="s">
        <v>31</v>
      </c>
      <c r="E7" s="66" t="s">
        <v>60</v>
      </c>
      <c r="F7" s="66" t="s">
        <v>61</v>
      </c>
      <c r="G7" s="66" t="s">
        <v>33</v>
      </c>
      <c r="H7">
        <f t="shared" si="0"/>
        <v>5</v>
      </c>
      <c r="I7">
        <f t="shared" si="1"/>
        <v>40000</v>
      </c>
      <c r="J7" t="b">
        <f t="shared" si="2"/>
        <v>1</v>
      </c>
    </row>
    <row r="8" spans="1:10">
      <c r="A8" s="67">
        <v>44756</v>
      </c>
      <c r="B8" s="66">
        <v>8000</v>
      </c>
      <c r="C8" s="66" t="s">
        <v>26</v>
      </c>
      <c r="D8" s="66"/>
      <c r="E8" s="66"/>
      <c r="F8" s="66"/>
      <c r="G8" s="66"/>
      <c r="H8">
        <f t="shared" si="0"/>
        <v>1</v>
      </c>
      <c r="I8">
        <f t="shared" si="1"/>
        <v>8000</v>
      </c>
      <c r="J8" t="b">
        <f t="shared" si="2"/>
        <v>1</v>
      </c>
    </row>
    <row r="9" spans="1:10">
      <c r="A9" s="67">
        <v>44757</v>
      </c>
      <c r="B9" s="66">
        <v>16000</v>
      </c>
      <c r="C9" s="66" t="s">
        <v>32</v>
      </c>
      <c r="D9" s="66" t="s">
        <v>26</v>
      </c>
      <c r="E9" s="66"/>
      <c r="F9" s="66"/>
      <c r="G9" s="66"/>
      <c r="H9">
        <f t="shared" si="0"/>
        <v>2</v>
      </c>
      <c r="I9">
        <f t="shared" si="1"/>
        <v>16000</v>
      </c>
      <c r="J9" t="b">
        <f t="shared" si="2"/>
        <v>1</v>
      </c>
    </row>
    <row r="10" spans="1:10">
      <c r="A10" s="67">
        <v>44760</v>
      </c>
      <c r="B10" s="66">
        <v>16000</v>
      </c>
      <c r="C10" s="66" t="s">
        <v>37</v>
      </c>
      <c r="D10" s="66" t="s">
        <v>34</v>
      </c>
      <c r="E10" s="66"/>
      <c r="F10" s="66"/>
      <c r="G10" s="66"/>
      <c r="H10">
        <f t="shared" si="0"/>
        <v>2</v>
      </c>
      <c r="I10">
        <f t="shared" si="1"/>
        <v>16000</v>
      </c>
      <c r="J10" t="b">
        <f t="shared" si="2"/>
        <v>1</v>
      </c>
    </row>
    <row r="11" spans="1:10">
      <c r="A11" s="67">
        <v>44761</v>
      </c>
      <c r="B11" s="66">
        <v>16000</v>
      </c>
      <c r="C11" s="66" t="s">
        <v>26</v>
      </c>
      <c r="D11" s="66" t="s">
        <v>27</v>
      </c>
      <c r="E11" s="66"/>
      <c r="F11" s="66"/>
      <c r="G11" s="66"/>
      <c r="H11">
        <f t="shared" si="0"/>
        <v>2</v>
      </c>
      <c r="I11">
        <f t="shared" si="1"/>
        <v>16000</v>
      </c>
      <c r="J11" t="b">
        <f t="shared" si="2"/>
        <v>1</v>
      </c>
    </row>
    <row r="12" spans="1:10">
      <c r="A12" s="66"/>
      <c r="B12" s="66">
        <f>SUM(B2:B11)</f>
        <v>192000</v>
      </c>
      <c r="C12" s="66"/>
      <c r="D12" s="66"/>
      <c r="E12" s="66"/>
      <c r="F12" s="66"/>
      <c r="G12" s="66"/>
    </row>
    <row r="13" spans="1:10">
      <c r="A13" s="66"/>
      <c r="B13" s="66"/>
      <c r="C13" s="66"/>
      <c r="D13" s="66"/>
      <c r="E13" s="66"/>
      <c r="F13" s="66"/>
      <c r="G13" s="66"/>
    </row>
    <row r="14" spans="1:10">
      <c r="A14" s="66"/>
      <c r="B14" s="66"/>
      <c r="C14" s="66"/>
      <c r="D14" s="66"/>
      <c r="E14" s="66"/>
      <c r="F14" s="66"/>
      <c r="G14" s="66"/>
    </row>
    <row r="15" spans="1:10">
      <c r="A15" s="66"/>
      <c r="B15" s="66"/>
      <c r="C15" s="66"/>
      <c r="D15" s="66"/>
      <c r="E15" s="66"/>
      <c r="F15" s="66"/>
      <c r="G15" s="66"/>
    </row>
    <row r="16" spans="1:10">
      <c r="A16" s="66"/>
      <c r="B16" s="66"/>
      <c r="C16" s="66"/>
      <c r="D16" s="66"/>
      <c r="E16" s="66"/>
      <c r="F16" s="66"/>
      <c r="G16" s="66"/>
    </row>
    <row r="17" spans="1:7">
      <c r="A17" s="66"/>
      <c r="B17" s="66"/>
      <c r="C17" s="66"/>
      <c r="D17" s="66"/>
      <c r="E17" s="66"/>
      <c r="F17" s="66"/>
      <c r="G17" s="66"/>
    </row>
    <row r="18" spans="1:7">
      <c r="A18" s="66"/>
      <c r="B18" s="66"/>
      <c r="C18" s="66"/>
      <c r="D18" s="66"/>
      <c r="E18" s="66"/>
      <c r="F18" s="66"/>
      <c r="G18" s="66"/>
    </row>
    <row r="19" spans="1:7">
      <c r="A19" s="66"/>
      <c r="B19" s="66"/>
      <c r="C19" s="66"/>
      <c r="D19" s="66"/>
      <c r="E19" s="66"/>
      <c r="F19" s="66"/>
      <c r="G19" s="66"/>
    </row>
    <row r="20" spans="1:7">
      <c r="A20" s="66"/>
      <c r="B20" s="66"/>
      <c r="C20" s="66"/>
      <c r="D20" s="66"/>
      <c r="E20" s="66"/>
      <c r="F20" s="66"/>
      <c r="G20" s="66"/>
    </row>
    <row r="21" spans="1:7">
      <c r="A21" s="66"/>
      <c r="B21" s="66"/>
      <c r="C21" s="66"/>
      <c r="D21" s="66"/>
      <c r="E21" s="66"/>
      <c r="F21" s="66"/>
      <c r="G21" s="66"/>
    </row>
    <row r="22" spans="1:7">
      <c r="A22" s="66"/>
      <c r="B22" s="66"/>
      <c r="C22" s="66"/>
      <c r="D22" s="66"/>
      <c r="E22" s="66"/>
      <c r="F22" s="66"/>
      <c r="G22" s="66"/>
    </row>
    <row r="23" spans="1:7">
      <c r="A23" s="66"/>
      <c r="B23" s="66"/>
      <c r="C23" s="66"/>
      <c r="D23" s="66"/>
      <c r="E23" s="66"/>
      <c r="F23" s="66"/>
      <c r="G23" s="66"/>
    </row>
    <row r="24" spans="1:7">
      <c r="A24" s="66"/>
      <c r="B24" s="66"/>
      <c r="C24" s="66"/>
      <c r="D24" s="66"/>
      <c r="E24" s="66"/>
      <c r="F24" s="66"/>
      <c r="G24" s="66"/>
    </row>
    <row r="25" spans="1:7">
      <c r="A25" s="66"/>
      <c r="B25" s="66"/>
      <c r="C25" s="66"/>
      <c r="D25" s="66"/>
      <c r="E25" s="66"/>
      <c r="F25" s="66"/>
      <c r="G25" s="66"/>
    </row>
    <row r="26" spans="1:7">
      <c r="A26" s="66"/>
      <c r="B26" s="66"/>
      <c r="C26" s="66"/>
      <c r="D26" s="66"/>
      <c r="E26" s="66"/>
      <c r="F26" s="66"/>
      <c r="G26" s="66"/>
    </row>
    <row r="27" spans="1:7">
      <c r="A27" s="66"/>
      <c r="B27" s="66"/>
      <c r="C27" s="66"/>
      <c r="D27" s="66"/>
      <c r="E27" s="66"/>
      <c r="F27" s="66"/>
      <c r="G27" s="66"/>
    </row>
    <row r="28" spans="1:7">
      <c r="A28" s="66"/>
      <c r="B28" s="66"/>
      <c r="C28" s="66"/>
      <c r="D28" s="66"/>
      <c r="E28" s="66"/>
      <c r="F28" s="66"/>
      <c r="G28" s="66"/>
    </row>
    <row r="29" spans="1:7">
      <c r="A29" s="66"/>
      <c r="B29" s="66"/>
      <c r="C29" s="66"/>
      <c r="D29" s="66"/>
      <c r="E29" s="66"/>
      <c r="F29" s="66"/>
      <c r="G29" s="66"/>
    </row>
    <row r="30" spans="1:7">
      <c r="A30" s="66"/>
      <c r="B30" s="66"/>
      <c r="C30" s="66"/>
      <c r="D30" s="66"/>
      <c r="E30" s="66"/>
      <c r="F30" s="66"/>
      <c r="G30" s="66"/>
    </row>
    <row r="31" spans="1:7">
      <c r="A31" s="66"/>
      <c r="B31" s="66"/>
      <c r="C31" s="66"/>
      <c r="D31" s="66"/>
      <c r="E31" s="66"/>
      <c r="F31" s="66"/>
      <c r="G31" s="66"/>
    </row>
    <row r="32" spans="1:7">
      <c r="A32" s="66"/>
      <c r="B32" s="66"/>
      <c r="C32" s="66"/>
      <c r="D32" s="66"/>
      <c r="E32" s="66"/>
      <c r="F32" s="66"/>
      <c r="G32" s="66"/>
    </row>
    <row r="33" spans="1:10">
      <c r="A33" s="66"/>
      <c r="B33" s="66"/>
      <c r="C33" s="66"/>
      <c r="D33" s="66"/>
      <c r="E33" s="66"/>
      <c r="F33" s="66"/>
      <c r="G33" s="66"/>
    </row>
    <row r="34" spans="1:10">
      <c r="A34" s="66"/>
      <c r="B34" s="66"/>
      <c r="C34" s="66"/>
      <c r="D34" s="66"/>
      <c r="E34" s="66"/>
      <c r="F34" s="66"/>
      <c r="G34" s="66"/>
    </row>
    <row r="35" spans="1:10">
      <c r="A35" s="66"/>
      <c r="B35" s="66"/>
      <c r="C35" s="66"/>
      <c r="D35" s="66"/>
      <c r="E35" s="66"/>
      <c r="F35" s="66"/>
      <c r="G35" s="66"/>
    </row>
    <row r="36" spans="1:10">
      <c r="A36" s="66"/>
      <c r="B36" s="66"/>
      <c r="C36" s="66"/>
      <c r="D36" s="66"/>
      <c r="E36" s="66"/>
      <c r="F36" s="66"/>
      <c r="G36" s="66"/>
      <c r="H36">
        <f t="shared" si="0"/>
        <v>0</v>
      </c>
      <c r="I36" t="e">
        <f t="shared" ref="I36:I37" si="3">$I$1*H36</f>
        <v>#VALUE!</v>
      </c>
      <c r="J36" t="e">
        <f t="shared" ref="J36:J37" si="4">#REF!&lt;=I36</f>
        <v>#REF!</v>
      </c>
    </row>
    <row r="37" spans="1:10">
      <c r="A37" s="66"/>
      <c r="B37" s="66"/>
      <c r="C37" s="66"/>
      <c r="D37" s="66"/>
      <c r="E37" s="66"/>
      <c r="F37" s="66"/>
      <c r="G37" s="66"/>
      <c r="H37">
        <f t="shared" si="0"/>
        <v>0</v>
      </c>
      <c r="I37" t="e">
        <f t="shared" si="3"/>
        <v>#VALUE!</v>
      </c>
      <c r="J37" t="e">
        <f t="shared" si="4"/>
        <v>#REF!</v>
      </c>
    </row>
    <row r="38" spans="1:10">
      <c r="A38" s="66"/>
      <c r="B38" s="66"/>
      <c r="C38" s="66"/>
      <c r="D38" s="66"/>
      <c r="E38" s="66"/>
      <c r="F38" s="66"/>
      <c r="G38" s="6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2</vt:i4>
      </vt:variant>
    </vt:vector>
  </HeadingPairs>
  <TitlesOfParts>
    <vt:vector size="11" baseType="lpstr">
      <vt:lpstr>최종정리파일</vt:lpstr>
      <vt:lpstr>행정실,교사,자부담 비교</vt:lpstr>
      <vt:lpstr>전체파일(비교)</vt:lpstr>
      <vt:lpstr>맷돌로만</vt:lpstr>
      <vt:lpstr>이종원</vt:lpstr>
      <vt:lpstr>동보성</vt:lpstr>
      <vt:lpstr>남촌설렁탕</vt:lpstr>
      <vt:lpstr>뚜레쥬르</vt:lpstr>
      <vt:lpstr>양평해장국</vt:lpstr>
      <vt:lpstr>최종정리파일!Print_Area</vt:lpstr>
      <vt:lpstr>'행정실,교사,자부담 비교'!Print_Area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2022-08-05T04:04:36Z</cp:lastPrinted>
  <dcterms:created xsi:type="dcterms:W3CDTF">2022-05-02T09:03:14Z</dcterms:created>
  <dcterms:modified xsi:type="dcterms:W3CDTF">2022-08-05T07:28:36Z</dcterms:modified>
</cp:coreProperties>
</file>