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315" windowHeight="9405" activeTab="5"/>
  </bookViews>
  <sheets>
    <sheet name="호텔" sheetId="1" r:id="rId1"/>
    <sheet name="학생수+z값" sheetId="2" r:id="rId2"/>
    <sheet name="월급" sheetId="3" r:id="rId3"/>
    <sheet name="미국도시" sheetId="4" r:id="rId4"/>
    <sheet name="채비세프" sheetId="5" r:id="rId5"/>
    <sheet name="Sheet6" sheetId="6" r:id="rId6"/>
  </sheets>
  <calcPr calcId="145621"/>
</workbook>
</file>

<file path=xl/calcChain.xml><?xml version="1.0" encoding="utf-8"?>
<calcChain xmlns="http://schemas.openxmlformats.org/spreadsheetml/2006/main">
  <c r="C13" i="6" l="1"/>
  <c r="C14" i="6"/>
  <c r="F14" i="6"/>
  <c r="C16" i="6"/>
  <c r="C15" i="6"/>
  <c r="C18" i="6"/>
  <c r="C17" i="6"/>
  <c r="F12" i="6"/>
  <c r="F3" i="6"/>
  <c r="F4" i="6"/>
  <c r="F5" i="6"/>
  <c r="F6" i="6"/>
  <c r="F7" i="6"/>
  <c r="F8" i="6"/>
  <c r="F9" i="6"/>
  <c r="F10" i="6"/>
  <c r="F11" i="6"/>
  <c r="F2" i="6"/>
  <c r="E3" i="6"/>
  <c r="E4" i="6"/>
  <c r="E5" i="6"/>
  <c r="E6" i="6"/>
  <c r="E7" i="6"/>
  <c r="E8" i="6"/>
  <c r="E9" i="6"/>
  <c r="E10" i="6"/>
  <c r="E11" i="6"/>
  <c r="E2" i="6"/>
  <c r="I4" i="6"/>
  <c r="D3" i="6"/>
  <c r="D4" i="6"/>
  <c r="D5" i="6"/>
  <c r="D6" i="6"/>
  <c r="D7" i="6"/>
  <c r="D8" i="6"/>
  <c r="D9" i="6"/>
  <c r="D10" i="6"/>
  <c r="D11" i="6"/>
  <c r="D2" i="6"/>
  <c r="I3" i="6"/>
  <c r="J8" i="5"/>
  <c r="J7" i="5"/>
  <c r="D14" i="2"/>
  <c r="F4" i="2"/>
  <c r="F5" i="2"/>
  <c r="F6" i="2"/>
  <c r="F7" i="2"/>
  <c r="F3" i="2"/>
  <c r="F11" i="4"/>
  <c r="F10" i="4" s="1"/>
  <c r="F9" i="4"/>
  <c r="F5" i="4"/>
  <c r="F6" i="4"/>
  <c r="F4" i="4"/>
  <c r="D16" i="3"/>
  <c r="F18" i="3"/>
  <c r="F17" i="3"/>
  <c r="F16" i="3"/>
  <c r="D17" i="3"/>
  <c r="F15" i="3"/>
  <c r="F4" i="3"/>
  <c r="F5" i="3"/>
  <c r="F6" i="3"/>
  <c r="F7" i="3"/>
  <c r="F8" i="3"/>
  <c r="F9" i="3"/>
  <c r="F10" i="3"/>
  <c r="F11" i="3"/>
  <c r="F12" i="3"/>
  <c r="F13" i="3"/>
  <c r="F14" i="3"/>
  <c r="F3" i="3"/>
  <c r="E4" i="3"/>
  <c r="E5" i="3"/>
  <c r="E6" i="3"/>
  <c r="E7" i="3"/>
  <c r="E8" i="3"/>
  <c r="E9" i="3"/>
  <c r="E10" i="3"/>
  <c r="E11" i="3"/>
  <c r="E12" i="3"/>
  <c r="E13" i="3"/>
  <c r="E14" i="3"/>
  <c r="E3" i="3"/>
  <c r="D4" i="3"/>
  <c r="D5" i="3"/>
  <c r="D6" i="3"/>
  <c r="D7" i="3"/>
  <c r="D8" i="3"/>
  <c r="D9" i="3"/>
  <c r="D10" i="3"/>
  <c r="D11" i="3"/>
  <c r="D12" i="3"/>
  <c r="D13" i="3"/>
  <c r="D14" i="3"/>
  <c r="D3" i="3"/>
  <c r="E10" i="2"/>
  <c r="C11" i="2"/>
  <c r="C10" i="2"/>
  <c r="C5" i="2"/>
  <c r="C6" i="2"/>
  <c r="C7" i="2"/>
  <c r="C4" i="2"/>
  <c r="C3" i="2"/>
  <c r="G4" i="1"/>
  <c r="G7" i="1"/>
  <c r="G6" i="1"/>
  <c r="G5" i="1"/>
  <c r="G3" i="1"/>
</calcChain>
</file>

<file path=xl/sharedStrings.xml><?xml version="1.0" encoding="utf-8"?>
<sst xmlns="http://schemas.openxmlformats.org/spreadsheetml/2006/main" count="102" uniqueCount="94">
  <si>
    <t>도시</t>
    <phoneticPr fontId="1" type="noConversion"/>
  </si>
  <si>
    <t>야간요금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</si>
  <si>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</si>
  <si>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</si>
  <si>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</si>
  <si>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</si>
  <si>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</si>
  <si>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</si>
  <si>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</si>
  <si>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</si>
  <si>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</si>
  <si>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</si>
  <si>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</si>
  <si>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</si>
  <si>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</si>
  <si>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</si>
  <si>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</si>
  <si>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</si>
  <si>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</si>
  <si>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</si>
  <si>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</si>
  <si>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</si>
  <si>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1. 호텔의 숙박비의 평균은 얼마인가?</t>
    <phoneticPr fontId="1" type="noConversion"/>
  </si>
  <si>
    <t>2. 호텔 숙박비의 중앙값은 얼마인가?</t>
    <phoneticPr fontId="1" type="noConversion"/>
  </si>
  <si>
    <t>3. 최빈수는 무엇인가?</t>
    <phoneticPr fontId="1" type="noConversion"/>
  </si>
  <si>
    <t>4. 1사 분위수는 무엇인가?</t>
    <phoneticPr fontId="1" type="noConversion"/>
  </si>
  <si>
    <t>5. 3사 분위수는 무엇인가?</t>
    <phoneticPr fontId="1" type="noConversion"/>
  </si>
  <si>
    <t>6. 3사 분위수를 구했는데 그 의미는 무엇인가</t>
    <phoneticPr fontId="1" type="noConversion"/>
  </si>
  <si>
    <t>범위</t>
    <phoneticPr fontId="1" type="noConversion"/>
  </si>
  <si>
    <t>학생수</t>
    <phoneticPr fontId="1" type="noConversion"/>
  </si>
  <si>
    <t>학생수 평균</t>
    <phoneticPr fontId="1" type="noConversion"/>
  </si>
  <si>
    <t>편차(학생수-학생수평균)</t>
    <phoneticPr fontId="1" type="noConversion"/>
  </si>
  <si>
    <t>편차의 제곱</t>
    <phoneticPr fontId="1" type="noConversion"/>
  </si>
  <si>
    <t>수동계산분산</t>
    <phoneticPr fontId="1" type="noConversion"/>
  </si>
  <si>
    <t xml:space="preserve">자동계산분산 </t>
    <phoneticPr fontId="1" type="noConversion"/>
  </si>
  <si>
    <t>표준편차</t>
    <phoneticPr fontId="1" type="noConversion"/>
  </si>
  <si>
    <t>직장인 첫월급</t>
    <phoneticPr fontId="1" type="noConversion"/>
  </si>
  <si>
    <t>월급 평균</t>
    <phoneticPr fontId="1" type="noConversion"/>
  </si>
  <si>
    <t>편차(첫월급-평균)</t>
    <phoneticPr fontId="1" type="noConversion"/>
  </si>
  <si>
    <t>자동계산분산</t>
    <phoneticPr fontId="1" type="noConversion"/>
  </si>
  <si>
    <t>합계</t>
    <phoneticPr fontId="1" type="noConversion"/>
  </si>
  <si>
    <t>표준편차</t>
    <phoneticPr fontId="1" type="noConversion"/>
  </si>
  <si>
    <t>중앙값</t>
    <phoneticPr fontId="1" type="noConversion"/>
  </si>
  <si>
    <t>최빈수</t>
    <phoneticPr fontId="1" type="noConversion"/>
  </si>
  <si>
    <t>도시</t>
    <phoneticPr fontId="1" type="noConversion"/>
  </si>
  <si>
    <t>평균</t>
    <phoneticPr fontId="1" type="noConversion"/>
  </si>
  <si>
    <t>아래 데이터는 미국 동부 도시의 평균렌트비이다.</t>
    <phoneticPr fontId="1" type="noConversion"/>
  </si>
  <si>
    <t>보스턴</t>
    <phoneticPr fontId="1" type="noConversion"/>
  </si>
  <si>
    <t>애틀란다</t>
    <phoneticPr fontId="1" type="noConversion"/>
  </si>
  <si>
    <t>마이애미</t>
    <phoneticPr fontId="1" type="noConversion"/>
  </si>
  <si>
    <t>뉴욕</t>
    <phoneticPr fontId="1" type="noConversion"/>
  </si>
  <si>
    <t>올랜도</t>
    <phoneticPr fontId="1" type="noConversion"/>
  </si>
  <si>
    <t>피치버그</t>
    <phoneticPr fontId="1" type="noConversion"/>
  </si>
  <si>
    <t>워싱턴dc</t>
    <phoneticPr fontId="1" type="noConversion"/>
  </si>
  <si>
    <t>a. 평균 표준편차, 분산을 구하시오</t>
    <phoneticPr fontId="1" type="noConversion"/>
  </si>
  <si>
    <t>분산</t>
    <phoneticPr fontId="1" type="noConversion"/>
  </si>
  <si>
    <t>b. 미국 서부 7대 도시의 렌트비의 평균이 38 분산/표준편차가 12.3, 3.5일때 동부와 서부의 렌트비의 차이를 설명하시오.</t>
    <phoneticPr fontId="1" type="noConversion"/>
  </si>
  <si>
    <t>동부</t>
    <phoneticPr fontId="1" type="noConversion"/>
  </si>
  <si>
    <t>서부</t>
    <phoneticPr fontId="1" type="noConversion"/>
  </si>
  <si>
    <t>: 동부가 범위가 넓어 변동성이 크다</t>
    <phoneticPr fontId="1" type="noConversion"/>
  </si>
  <si>
    <t>z-값</t>
    <phoneticPr fontId="1" type="noConversion"/>
  </si>
  <si>
    <t>합계</t>
    <phoneticPr fontId="1" type="noConversion"/>
  </si>
  <si>
    <t>예)</t>
    <phoneticPr fontId="1" type="noConversion"/>
  </si>
  <si>
    <t>학생 100명의 중간고사 성적에 대해 생각해보자.</t>
    <phoneticPr fontId="1" type="noConversion"/>
  </si>
  <si>
    <t>평균과 표준편차가 각각 70점, 5점 이라고하자</t>
    <phoneticPr fontId="1" type="noConversion"/>
  </si>
  <si>
    <t>그러면 얼마나 많은 학생이 60점에서 80점사이에 존재하는가?</t>
    <phoneticPr fontId="1" type="noConversion"/>
  </si>
  <si>
    <t>얼마나 많은 학생이 52점에서 82점 사이에 존재하는가?</t>
    <phoneticPr fontId="1" type="noConversion"/>
  </si>
  <si>
    <t>60점은 표준편차의 2배 아래차이가 난다.</t>
    <phoneticPr fontId="1" type="noConversion"/>
  </si>
  <si>
    <t>80점은 표준편차의 2배 위에 있다.</t>
    <phoneticPr fontId="1" type="noConversion"/>
  </si>
  <si>
    <t>***채비세프의 정리</t>
    <phoneticPr fontId="1" type="noConversion"/>
  </si>
  <si>
    <t>1보다 큰 z-값에 대해 평균과 +- 표준편차사이에 존재하는 자료의 비율은 적어도</t>
    <phoneticPr fontId="1" type="noConversion"/>
  </si>
  <si>
    <t>(1-1/Z제곱)이다.</t>
    <phoneticPr fontId="1" type="noConversion"/>
  </si>
  <si>
    <t>z값은?</t>
    <phoneticPr fontId="1" type="noConversion"/>
  </si>
  <si>
    <t>(60-70)/5 =2</t>
    <phoneticPr fontId="1" type="noConversion"/>
  </si>
  <si>
    <t>z값은?</t>
    <phoneticPr fontId="1" type="noConversion"/>
  </si>
  <si>
    <t>2이다</t>
    <phoneticPr fontId="1" type="noConversion"/>
  </si>
  <si>
    <t>주</t>
    <phoneticPr fontId="1" type="noConversion"/>
  </si>
  <si>
    <t>광고횟수</t>
    <phoneticPr fontId="1" type="noConversion"/>
  </si>
  <si>
    <t>매출액(단위:S100)</t>
    <phoneticPr fontId="1" type="noConversion"/>
  </si>
  <si>
    <t>x의 편차</t>
    <phoneticPr fontId="1" type="noConversion"/>
  </si>
  <si>
    <t>y의 편차</t>
    <phoneticPr fontId="1" type="noConversion"/>
  </si>
  <si>
    <t>x편차y편차의 곱</t>
    <phoneticPr fontId="1" type="noConversion"/>
  </si>
  <si>
    <t xml:space="preserve">수동공분산 </t>
    <phoneticPr fontId="1" type="noConversion"/>
  </si>
  <si>
    <t>상관계수</t>
    <phoneticPr fontId="1" type="noConversion"/>
  </si>
  <si>
    <t>x의표준편차</t>
    <phoneticPr fontId="1" type="noConversion"/>
  </si>
  <si>
    <t>y의표준편차</t>
    <phoneticPr fontId="1" type="noConversion"/>
  </si>
  <si>
    <t xml:space="preserve">자동공분산 </t>
    <phoneticPr fontId="1" type="noConversion"/>
  </si>
  <si>
    <t>광고평균</t>
    <phoneticPr fontId="1" type="noConversion"/>
  </si>
  <si>
    <t>매출액</t>
    <phoneticPr fontId="1" type="noConversion"/>
  </si>
  <si>
    <t>x의 분산</t>
    <phoneticPr fontId="1" type="noConversion"/>
  </si>
  <si>
    <t>y의 분산</t>
    <phoneticPr fontId="1" type="noConversion"/>
  </si>
  <si>
    <t>모집단=covar</t>
    <phoneticPr fontId="1" type="noConversion"/>
  </si>
  <si>
    <t>1에 가까워 지면 가까워질수록 양의 상관계수 광고횟수가 늘어나면 매출도 up</t>
    <phoneticPr fontId="1" type="noConversion"/>
  </si>
  <si>
    <t>표본집단=covar.s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</si>
</sst>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2" sqref="F12"/>
    </sheetView>
  </sheetViews>
  <sheetFormatPr defaultRowHeight="16.5" x14ac:dyDescent="0.3"/>
  <cols>
    <col min="6" max="6" width="42.75" bestFit="1" customWidth="1"/>
  </cols>
  <sheetData>
    <row r="1" spans="1:7" x14ac:dyDescent="0.3">
      <c r="A1" t="s">
        <v>0</v>
      </c>
      <c r="B1" t="s">
        <v>1</v>
      </c>
    </row>
    <row r="2" spans="1:7" x14ac:dyDescent="0.3">
      <c r="A2" t="s">
        <v>2</v>
      </c>
      <c r="B2">
        <v>163</v>
      </c>
    </row>
    <row r="3" spans="1:7" x14ac:dyDescent="0.3">
      <c r="A3" t="s">
        <v>3</v>
      </c>
      <c r="B3">
        <v>177</v>
      </c>
      <c r="F3" t="s">
        <v>22</v>
      </c>
      <c r="G3">
        <f>AVERAGE(B2:B21)</f>
        <v>159.05000000000001</v>
      </c>
    </row>
    <row r="4" spans="1:7" x14ac:dyDescent="0.3">
      <c r="A4" t="s">
        <v>4</v>
      </c>
      <c r="B4">
        <v>166</v>
      </c>
      <c r="F4" t="s">
        <v>23</v>
      </c>
      <c r="G4">
        <f>MEDIAN(B2:B21)</f>
        <v>161</v>
      </c>
    </row>
    <row r="5" spans="1:7" x14ac:dyDescent="0.3">
      <c r="A5" t="s">
        <v>5</v>
      </c>
      <c r="B5">
        <v>126</v>
      </c>
      <c r="F5" t="s">
        <v>24</v>
      </c>
      <c r="G5">
        <f>MODE(B2:B21)</f>
        <v>167</v>
      </c>
    </row>
    <row r="6" spans="1:7" x14ac:dyDescent="0.3">
      <c r="A6" t="s">
        <v>6</v>
      </c>
      <c r="B6">
        <v>123</v>
      </c>
      <c r="F6" t="s">
        <v>25</v>
      </c>
      <c r="G6">
        <f>QUARTILE(B2:B21,1)</f>
        <v>137.75</v>
      </c>
    </row>
    <row r="7" spans="1:7" x14ac:dyDescent="0.3">
      <c r="A7" t="s">
        <v>7</v>
      </c>
      <c r="B7">
        <v>120</v>
      </c>
      <c r="F7" t="s">
        <v>26</v>
      </c>
      <c r="G7">
        <f>QUARTILE(B2:B21,3)</f>
        <v>168.5</v>
      </c>
    </row>
    <row r="8" spans="1:7" x14ac:dyDescent="0.3">
      <c r="A8" t="s">
        <v>8</v>
      </c>
      <c r="B8">
        <v>144</v>
      </c>
      <c r="F8" t="s">
        <v>27</v>
      </c>
    </row>
    <row r="9" spans="1:7" x14ac:dyDescent="0.3">
      <c r="A9" t="s">
        <v>9</v>
      </c>
      <c r="B9">
        <v>173</v>
      </c>
    </row>
    <row r="10" spans="1:7" x14ac:dyDescent="0.3">
      <c r="A10" t="s">
        <v>10</v>
      </c>
      <c r="B10">
        <v>160</v>
      </c>
      <c r="F10" t="s">
        <v>28</v>
      </c>
      <c r="G10">
        <v>125</v>
      </c>
    </row>
    <row r="11" spans="1:7" x14ac:dyDescent="0.3">
      <c r="A11" t="s">
        <v>11</v>
      </c>
      <c r="B11">
        <v>192</v>
      </c>
    </row>
    <row r="12" spans="1:7" x14ac:dyDescent="0.3">
      <c r="A12" t="s">
        <v>12</v>
      </c>
      <c r="B12">
        <v>125</v>
      </c>
    </row>
    <row r="13" spans="1:7" x14ac:dyDescent="0.3">
      <c r="A13" t="s">
        <v>13</v>
      </c>
      <c r="B13">
        <v>167</v>
      </c>
    </row>
    <row r="14" spans="1:7" x14ac:dyDescent="0.3">
      <c r="A14" t="s">
        <v>14</v>
      </c>
      <c r="B14">
        <v>245</v>
      </c>
    </row>
    <row r="15" spans="1:7" x14ac:dyDescent="0.3">
      <c r="A15" t="s">
        <v>15</v>
      </c>
      <c r="B15">
        <v>146</v>
      </c>
    </row>
    <row r="16" spans="1:7" x14ac:dyDescent="0.3">
      <c r="A16" t="s">
        <v>16</v>
      </c>
      <c r="B16">
        <v>139</v>
      </c>
    </row>
    <row r="17" spans="1:2" x14ac:dyDescent="0.3">
      <c r="A17" t="s">
        <v>17</v>
      </c>
      <c r="B17">
        <v>134</v>
      </c>
    </row>
    <row r="18" spans="1:2" x14ac:dyDescent="0.3">
      <c r="A18" t="s">
        <v>18</v>
      </c>
      <c r="B18">
        <v>167</v>
      </c>
    </row>
    <row r="19" spans="1:2" x14ac:dyDescent="0.3">
      <c r="A19" t="s">
        <v>19</v>
      </c>
      <c r="B19">
        <v>162</v>
      </c>
    </row>
    <row r="20" spans="1:2" x14ac:dyDescent="0.3">
      <c r="A20" t="s">
        <v>20</v>
      </c>
      <c r="B20">
        <v>145</v>
      </c>
    </row>
    <row r="21" spans="1:2" x14ac:dyDescent="0.3">
      <c r="A21" t="s">
        <v>21</v>
      </c>
      <c r="B21">
        <v>207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E10" sqref="E10"/>
    </sheetView>
  </sheetViews>
  <sheetFormatPr defaultRowHeight="16.5" x14ac:dyDescent="0.3"/>
  <cols>
    <col min="2" max="2" width="13.75" bestFit="1" customWidth="1"/>
    <col min="3" max="3" width="11.625" bestFit="1" customWidth="1"/>
    <col min="4" max="4" width="23.625" bestFit="1" customWidth="1"/>
    <col min="5" max="5" width="11.625" bestFit="1" customWidth="1"/>
  </cols>
  <sheetData>
    <row r="2" spans="2:6" x14ac:dyDescent="0.3">
      <c r="B2" s="14" t="s">
        <v>29</v>
      </c>
      <c r="C2" s="14" t="s">
        <v>30</v>
      </c>
      <c r="D2" s="14" t="s">
        <v>31</v>
      </c>
      <c r="E2" s="14" t="s">
        <v>32</v>
      </c>
      <c r="F2" s="14" t="s">
        <v>60</v>
      </c>
    </row>
    <row r="3" spans="2:6" x14ac:dyDescent="0.3">
      <c r="B3" s="1">
        <v>46</v>
      </c>
      <c r="C3" s="1">
        <f>SUM(B3:B7)/5</f>
        <v>44</v>
      </c>
      <c r="D3" s="1">
        <v>2</v>
      </c>
      <c r="E3" s="1">
        <v>4</v>
      </c>
      <c r="F3" s="1">
        <f>D3/$E$10</f>
        <v>0.25</v>
      </c>
    </row>
    <row r="4" spans="2:6" x14ac:dyDescent="0.3">
      <c r="B4" s="1">
        <v>54</v>
      </c>
      <c r="C4" s="1">
        <f>AVERAGE($B$3:$B$7)</f>
        <v>44</v>
      </c>
      <c r="D4" s="1">
        <v>10</v>
      </c>
      <c r="E4" s="1">
        <v>100</v>
      </c>
      <c r="F4" s="1">
        <f t="shared" ref="F4:F8" si="0">D4/$E$10</f>
        <v>1.25</v>
      </c>
    </row>
    <row r="5" spans="2:6" x14ac:dyDescent="0.3">
      <c r="B5" s="1">
        <v>42</v>
      </c>
      <c r="C5" s="1">
        <f t="shared" ref="C5:C7" si="1">AVERAGE($B$3:$B$7)</f>
        <v>44</v>
      </c>
      <c r="D5" s="1">
        <v>-2</v>
      </c>
      <c r="E5" s="1">
        <v>4</v>
      </c>
      <c r="F5" s="1">
        <f t="shared" si="0"/>
        <v>-0.25</v>
      </c>
    </row>
    <row r="6" spans="2:6" x14ac:dyDescent="0.3">
      <c r="B6" s="1">
        <v>46</v>
      </c>
      <c r="C6" s="1">
        <f t="shared" si="1"/>
        <v>44</v>
      </c>
      <c r="D6" s="1">
        <v>2</v>
      </c>
      <c r="E6" s="1">
        <v>4</v>
      </c>
      <c r="F6" s="1">
        <f t="shared" si="0"/>
        <v>0.25</v>
      </c>
    </row>
    <row r="7" spans="2:6" x14ac:dyDescent="0.3">
      <c r="B7" s="1">
        <v>32</v>
      </c>
      <c r="C7" s="1">
        <f t="shared" si="1"/>
        <v>44</v>
      </c>
      <c r="D7" s="1">
        <v>-12</v>
      </c>
      <c r="E7" s="1">
        <v>144</v>
      </c>
      <c r="F7" s="1">
        <f t="shared" si="0"/>
        <v>-1.5</v>
      </c>
    </row>
    <row r="8" spans="2:6" x14ac:dyDescent="0.3">
      <c r="B8" s="1"/>
      <c r="C8" s="1"/>
      <c r="D8" s="14" t="s">
        <v>61</v>
      </c>
      <c r="E8" s="1">
        <v>256</v>
      </c>
      <c r="F8" s="1"/>
    </row>
    <row r="10" spans="2:6" x14ac:dyDescent="0.3">
      <c r="B10" s="14" t="s">
        <v>33</v>
      </c>
      <c r="C10" s="1">
        <f>E8/(5-1)</f>
        <v>64</v>
      </c>
      <c r="D10" s="14" t="s">
        <v>35</v>
      </c>
      <c r="E10" s="16">
        <f>SQRT(C10)</f>
        <v>8</v>
      </c>
    </row>
    <row r="11" spans="2:6" x14ac:dyDescent="0.3">
      <c r="B11" s="14" t="s">
        <v>34</v>
      </c>
      <c r="C11" s="1">
        <f>VAR(B3:B7)</f>
        <v>64</v>
      </c>
    </row>
    <row r="14" spans="2:6" x14ac:dyDescent="0.3">
      <c r="D14">
        <f>C3*F3</f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workbookViewId="0">
      <selection activeCell="D17" sqref="D17"/>
    </sheetView>
  </sheetViews>
  <sheetFormatPr defaultRowHeight="16.5" x14ac:dyDescent="0.3"/>
  <cols>
    <col min="3" max="3" width="13.75" bestFit="1" customWidth="1"/>
    <col min="4" max="4" width="9.625" bestFit="1" customWidth="1"/>
    <col min="5" max="5" width="17.375" bestFit="1" customWidth="1"/>
    <col min="6" max="6" width="11.625" bestFit="1" customWidth="1"/>
  </cols>
  <sheetData>
    <row r="2" spans="3:6" x14ac:dyDescent="0.3">
      <c r="C2" s="1" t="s">
        <v>36</v>
      </c>
      <c r="D2" s="1" t="s">
        <v>37</v>
      </c>
      <c r="E2" s="1" t="s">
        <v>38</v>
      </c>
      <c r="F2" s="1" t="s">
        <v>32</v>
      </c>
    </row>
    <row r="3" spans="3:6" x14ac:dyDescent="0.3">
      <c r="C3" s="1">
        <v>2850</v>
      </c>
      <c r="D3" s="1">
        <f>AVERAGE($C$3:$C$14)</f>
        <v>2940</v>
      </c>
      <c r="E3" s="1">
        <f>C3-$D$3</f>
        <v>-90</v>
      </c>
      <c r="F3" s="1">
        <f>E3*E3</f>
        <v>8100</v>
      </c>
    </row>
    <row r="4" spans="3:6" x14ac:dyDescent="0.3">
      <c r="C4" s="1">
        <v>2950</v>
      </c>
      <c r="D4" s="1">
        <f t="shared" ref="D4:D14" si="0">AVERAGE($C$3:$C$14)</f>
        <v>2940</v>
      </c>
      <c r="E4" s="1">
        <f t="shared" ref="E4:E14" si="1">C4-$D$3</f>
        <v>10</v>
      </c>
      <c r="F4" s="1">
        <f t="shared" ref="F4:F14" si="2">E4*E4</f>
        <v>100</v>
      </c>
    </row>
    <row r="5" spans="3:6" x14ac:dyDescent="0.3">
      <c r="C5" s="1">
        <v>3050</v>
      </c>
      <c r="D5" s="1">
        <f t="shared" si="0"/>
        <v>2940</v>
      </c>
      <c r="E5" s="1">
        <f t="shared" si="1"/>
        <v>110</v>
      </c>
      <c r="F5" s="1">
        <f t="shared" si="2"/>
        <v>12100</v>
      </c>
    </row>
    <row r="6" spans="3:6" x14ac:dyDescent="0.3">
      <c r="C6" s="1">
        <v>2880</v>
      </c>
      <c r="D6" s="1">
        <f t="shared" si="0"/>
        <v>2940</v>
      </c>
      <c r="E6" s="1">
        <f t="shared" si="1"/>
        <v>-60</v>
      </c>
      <c r="F6" s="1">
        <f t="shared" si="2"/>
        <v>3600</v>
      </c>
    </row>
    <row r="7" spans="3:6" x14ac:dyDescent="0.3">
      <c r="C7" s="1">
        <v>2755</v>
      </c>
      <c r="D7" s="1">
        <f t="shared" si="0"/>
        <v>2940</v>
      </c>
      <c r="E7" s="1">
        <f t="shared" si="1"/>
        <v>-185</v>
      </c>
      <c r="F7" s="1">
        <f t="shared" si="2"/>
        <v>34225</v>
      </c>
    </row>
    <row r="8" spans="3:6" x14ac:dyDescent="0.3">
      <c r="C8" s="1">
        <v>2710</v>
      </c>
      <c r="D8" s="1">
        <f t="shared" si="0"/>
        <v>2940</v>
      </c>
      <c r="E8" s="1">
        <f t="shared" si="1"/>
        <v>-230</v>
      </c>
      <c r="F8" s="1">
        <f t="shared" si="2"/>
        <v>52900</v>
      </c>
    </row>
    <row r="9" spans="3:6" x14ac:dyDescent="0.3">
      <c r="C9" s="1">
        <v>2890</v>
      </c>
      <c r="D9" s="1">
        <f t="shared" si="0"/>
        <v>2940</v>
      </c>
      <c r="E9" s="1">
        <f t="shared" si="1"/>
        <v>-50</v>
      </c>
      <c r="F9" s="1">
        <f t="shared" si="2"/>
        <v>2500</v>
      </c>
    </row>
    <row r="10" spans="3:6" x14ac:dyDescent="0.3">
      <c r="C10" s="1">
        <v>3130</v>
      </c>
      <c r="D10" s="1">
        <f t="shared" si="0"/>
        <v>2940</v>
      </c>
      <c r="E10" s="1">
        <f t="shared" si="1"/>
        <v>190</v>
      </c>
      <c r="F10" s="1">
        <f t="shared" si="2"/>
        <v>36100</v>
      </c>
    </row>
    <row r="11" spans="3:6" x14ac:dyDescent="0.3">
      <c r="C11" s="1">
        <v>2940</v>
      </c>
      <c r="D11" s="1">
        <f t="shared" si="0"/>
        <v>2940</v>
      </c>
      <c r="E11" s="1">
        <f t="shared" si="1"/>
        <v>0</v>
      </c>
      <c r="F11" s="1">
        <f t="shared" si="2"/>
        <v>0</v>
      </c>
    </row>
    <row r="12" spans="3:6" x14ac:dyDescent="0.3">
      <c r="C12" s="1">
        <v>3325</v>
      </c>
      <c r="D12" s="1">
        <f t="shared" si="0"/>
        <v>2940</v>
      </c>
      <c r="E12" s="1">
        <f t="shared" si="1"/>
        <v>385</v>
      </c>
      <c r="F12" s="1">
        <f t="shared" si="2"/>
        <v>148225</v>
      </c>
    </row>
    <row r="13" spans="3:6" x14ac:dyDescent="0.3">
      <c r="C13" s="1">
        <v>2920</v>
      </c>
      <c r="D13" s="1">
        <f t="shared" si="0"/>
        <v>2940</v>
      </c>
      <c r="E13" s="1">
        <f t="shared" si="1"/>
        <v>-20</v>
      </c>
      <c r="F13" s="1">
        <f t="shared" si="2"/>
        <v>400</v>
      </c>
    </row>
    <row r="14" spans="3:6" x14ac:dyDescent="0.3">
      <c r="C14" s="1">
        <v>2880</v>
      </c>
      <c r="D14" s="1">
        <f t="shared" si="0"/>
        <v>2940</v>
      </c>
      <c r="E14" s="1">
        <f t="shared" si="1"/>
        <v>-60</v>
      </c>
      <c r="F14" s="1">
        <f t="shared" si="2"/>
        <v>3600</v>
      </c>
    </row>
    <row r="15" spans="3:6" x14ac:dyDescent="0.3">
      <c r="C15" s="1"/>
      <c r="D15" s="1"/>
      <c r="E15" s="1" t="s">
        <v>40</v>
      </c>
      <c r="F15" s="1">
        <f>SUM(F3:F14)</f>
        <v>301850</v>
      </c>
    </row>
    <row r="16" spans="3:6" x14ac:dyDescent="0.3">
      <c r="C16" t="s">
        <v>33</v>
      </c>
      <c r="D16">
        <f>F15/(12-1)</f>
        <v>27440.909090909092</v>
      </c>
      <c r="E16" t="s">
        <v>41</v>
      </c>
      <c r="F16">
        <f>SQRT(D17)</f>
        <v>165.65297791138283</v>
      </c>
    </row>
    <row r="17" spans="3:6" x14ac:dyDescent="0.3">
      <c r="C17" t="s">
        <v>39</v>
      </c>
      <c r="D17">
        <f>VAR(C3:C14)</f>
        <v>27440.909090909092</v>
      </c>
      <c r="E17" t="s">
        <v>42</v>
      </c>
      <c r="F17">
        <f>MEDIAN(C3:C14)</f>
        <v>2905</v>
      </c>
    </row>
    <row r="18" spans="3:6" x14ac:dyDescent="0.3">
      <c r="E18" t="s">
        <v>43</v>
      </c>
      <c r="F18">
        <f>MODE(C3:C14)</f>
        <v>2880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1"/>
  <sheetViews>
    <sheetView workbookViewId="0">
      <selection activeCell="O18" sqref="O18"/>
    </sheetView>
  </sheetViews>
  <sheetFormatPr defaultRowHeight="16.5" x14ac:dyDescent="0.3"/>
  <sheetData>
    <row r="1" spans="2:16" ht="17.25" thickBot="1" x14ac:dyDescent="0.35">
      <c r="B1" s="4" t="s">
        <v>46</v>
      </c>
      <c r="C1" s="5"/>
      <c r="D1" s="5"/>
      <c r="E1" s="5"/>
      <c r="F1" s="5"/>
      <c r="G1" s="6"/>
    </row>
    <row r="2" spans="2:16" x14ac:dyDescent="0.3">
      <c r="B2" s="7" t="s">
        <v>44</v>
      </c>
      <c r="C2" s="7" t="s">
        <v>45</v>
      </c>
    </row>
    <row r="3" spans="2:16" x14ac:dyDescent="0.3">
      <c r="B3" s="1" t="s">
        <v>47</v>
      </c>
      <c r="C3" s="1">
        <v>43</v>
      </c>
      <c r="E3" s="8" t="s">
        <v>54</v>
      </c>
      <c r="F3" s="8"/>
      <c r="G3" s="8"/>
      <c r="H3" s="8"/>
    </row>
    <row r="4" spans="2:16" x14ac:dyDescent="0.3">
      <c r="B4" s="1" t="s">
        <v>48</v>
      </c>
      <c r="C4" s="1">
        <v>35</v>
      </c>
      <c r="E4" s="10" t="s">
        <v>45</v>
      </c>
      <c r="F4" s="9">
        <f>AVERAGE(C3:C9)</f>
        <v>38</v>
      </c>
      <c r="G4" s="2"/>
      <c r="H4" s="2"/>
    </row>
    <row r="5" spans="2:16" x14ac:dyDescent="0.3">
      <c r="B5" s="1" t="s">
        <v>49</v>
      </c>
      <c r="C5" s="1">
        <v>34</v>
      </c>
      <c r="E5" s="10" t="s">
        <v>35</v>
      </c>
      <c r="F5" s="9">
        <f>SQRT(F6)</f>
        <v>9.8488578017961039</v>
      </c>
      <c r="G5" s="2"/>
      <c r="H5" s="2"/>
    </row>
    <row r="6" spans="2:16" x14ac:dyDescent="0.3">
      <c r="B6" s="1" t="s">
        <v>50</v>
      </c>
      <c r="C6" s="1">
        <v>58</v>
      </c>
      <c r="E6" s="11" t="s">
        <v>55</v>
      </c>
      <c r="F6" s="12">
        <f>VAR(C3:C9)</f>
        <v>97</v>
      </c>
      <c r="G6" s="2"/>
      <c r="H6" s="2"/>
    </row>
    <row r="7" spans="2:16" x14ac:dyDescent="0.3">
      <c r="B7" s="1" t="s">
        <v>51</v>
      </c>
      <c r="C7" s="1">
        <v>30</v>
      </c>
      <c r="E7" s="3" t="s">
        <v>56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2:16" x14ac:dyDescent="0.3">
      <c r="B8" s="1" t="s">
        <v>52</v>
      </c>
      <c r="C8" s="1">
        <v>30</v>
      </c>
      <c r="E8" s="10"/>
      <c r="F8" s="10" t="s">
        <v>57</v>
      </c>
      <c r="G8" s="10" t="s">
        <v>58</v>
      </c>
      <c r="H8" s="2"/>
      <c r="L8" s="3" t="s">
        <v>59</v>
      </c>
      <c r="M8" s="3"/>
      <c r="N8" s="3"/>
      <c r="O8" s="3"/>
      <c r="P8" s="3"/>
    </row>
    <row r="9" spans="2:16" x14ac:dyDescent="0.3">
      <c r="B9" s="1" t="s">
        <v>53</v>
      </c>
      <c r="C9" s="1">
        <v>36</v>
      </c>
      <c r="E9" s="10" t="s">
        <v>45</v>
      </c>
      <c r="F9" s="9">
        <f>AVERAGE(C8:C14)</f>
        <v>33</v>
      </c>
      <c r="G9" s="9">
        <v>38</v>
      </c>
      <c r="H9" s="2"/>
      <c r="I9" s="2"/>
      <c r="J9" s="2"/>
      <c r="K9" s="2"/>
      <c r="L9" s="2"/>
      <c r="M9" s="2"/>
    </row>
    <row r="10" spans="2:16" x14ac:dyDescent="0.3">
      <c r="E10" s="10" t="s">
        <v>35</v>
      </c>
      <c r="F10" s="9">
        <f>SQRT(F11)</f>
        <v>4.2426406871192848</v>
      </c>
      <c r="G10" s="9">
        <v>3.5</v>
      </c>
      <c r="H10" s="2"/>
    </row>
    <row r="11" spans="2:16" x14ac:dyDescent="0.3">
      <c r="E11" s="10" t="s">
        <v>55</v>
      </c>
      <c r="F11" s="9">
        <f>VAR(C8:C14)</f>
        <v>18</v>
      </c>
      <c r="G11" s="1">
        <v>12.3</v>
      </c>
    </row>
  </sheetData>
  <mergeCells count="4">
    <mergeCell ref="B1:G1"/>
    <mergeCell ref="E3:H3"/>
    <mergeCell ref="E7:P7"/>
    <mergeCell ref="L8:P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J9" sqref="J9"/>
    </sheetView>
  </sheetViews>
  <sheetFormatPr defaultRowHeight="16.5" x14ac:dyDescent="0.3"/>
  <sheetData>
    <row r="2" spans="2:10" x14ac:dyDescent="0.3">
      <c r="B2" t="s">
        <v>62</v>
      </c>
      <c r="C2" s="17" t="s">
        <v>63</v>
      </c>
      <c r="D2" s="17"/>
      <c r="E2" s="17"/>
      <c r="F2" s="17"/>
      <c r="G2" s="17"/>
      <c r="H2" s="18"/>
    </row>
    <row r="3" spans="2:10" x14ac:dyDescent="0.3">
      <c r="C3" s="17" t="s">
        <v>64</v>
      </c>
      <c r="D3" s="17"/>
      <c r="E3" s="17"/>
      <c r="F3" s="17"/>
      <c r="G3" s="17"/>
      <c r="H3" s="18"/>
    </row>
    <row r="4" spans="2:10" x14ac:dyDescent="0.3">
      <c r="C4" s="17" t="s">
        <v>65</v>
      </c>
      <c r="D4" s="17"/>
      <c r="E4" s="17"/>
      <c r="F4" s="17"/>
      <c r="G4" s="17"/>
      <c r="H4" s="17"/>
    </row>
    <row r="5" spans="2:10" x14ac:dyDescent="0.3">
      <c r="C5" s="17" t="s">
        <v>66</v>
      </c>
      <c r="D5" s="17"/>
      <c r="E5" s="17"/>
      <c r="F5" s="17"/>
      <c r="G5" s="17"/>
      <c r="H5" s="17"/>
    </row>
    <row r="7" spans="2:10" x14ac:dyDescent="0.3">
      <c r="C7" t="s">
        <v>67</v>
      </c>
      <c r="G7" t="s">
        <v>72</v>
      </c>
      <c r="H7" t="s">
        <v>73</v>
      </c>
      <c r="I7">
        <v>-2</v>
      </c>
      <c r="J7">
        <f>(1-1/4)</f>
        <v>0.75</v>
      </c>
    </row>
    <row r="8" spans="2:10" x14ac:dyDescent="0.3">
      <c r="C8" t="s">
        <v>68</v>
      </c>
      <c r="G8" t="s">
        <v>74</v>
      </c>
      <c r="H8" t="s">
        <v>75</v>
      </c>
      <c r="J8">
        <f>(1-1/4)</f>
        <v>0.75</v>
      </c>
    </row>
    <row r="10" spans="2:10" x14ac:dyDescent="0.3">
      <c r="C10" t="s">
        <v>69</v>
      </c>
    </row>
    <row r="11" spans="2:10" x14ac:dyDescent="0.3">
      <c r="C11" t="s">
        <v>70</v>
      </c>
    </row>
    <row r="12" spans="2:10" x14ac:dyDescent="0.3">
      <c r="C12" t="s">
        <v>71</v>
      </c>
    </row>
  </sheetData>
  <mergeCells count="4">
    <mergeCell ref="C2:G2"/>
    <mergeCell ref="C3:G3"/>
    <mergeCell ref="C4:H4"/>
    <mergeCell ref="C5:H5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G25" sqref="G25"/>
    </sheetView>
  </sheetViews>
  <sheetFormatPr defaultRowHeight="16.5" x14ac:dyDescent="0.3"/>
  <cols>
    <col min="2" max="2" width="11.875" bestFit="1" customWidth="1"/>
    <col min="3" max="3" width="17.25" bestFit="1" customWidth="1"/>
    <col min="6" max="6" width="16.25" bestFit="1" customWidth="1"/>
  </cols>
  <sheetData>
    <row r="1" spans="1:9" x14ac:dyDescent="0.3">
      <c r="A1" s="19" t="s">
        <v>76</v>
      </c>
      <c r="B1" s="19" t="s">
        <v>77</v>
      </c>
      <c r="C1" s="19" t="s">
        <v>78</v>
      </c>
      <c r="D1" s="19" t="s">
        <v>79</v>
      </c>
      <c r="E1" s="19" t="s">
        <v>80</v>
      </c>
      <c r="F1" s="19" t="s">
        <v>81</v>
      </c>
    </row>
    <row r="2" spans="1:9" x14ac:dyDescent="0.3">
      <c r="A2" s="13">
        <v>1</v>
      </c>
      <c r="B2" s="13">
        <v>2</v>
      </c>
      <c r="C2" s="13">
        <v>50</v>
      </c>
      <c r="D2" s="1">
        <f>B2-$I$3</f>
        <v>-1</v>
      </c>
      <c r="E2" s="1">
        <f>C2-$I$4</f>
        <v>-1</v>
      </c>
      <c r="F2" s="1">
        <f>D2*E2</f>
        <v>1</v>
      </c>
    </row>
    <row r="3" spans="1:9" x14ac:dyDescent="0.3">
      <c r="A3" s="13">
        <v>2</v>
      </c>
      <c r="B3" s="13">
        <v>5</v>
      </c>
      <c r="C3" s="13">
        <v>57</v>
      </c>
      <c r="D3" s="1">
        <f t="shared" ref="D3:D11" si="0">B3-$I$3</f>
        <v>2</v>
      </c>
      <c r="E3" s="1">
        <f t="shared" ref="E3:E11" si="1">C3-$I$4</f>
        <v>6</v>
      </c>
      <c r="F3" s="1">
        <f t="shared" ref="F3:F11" si="2">D3*E3</f>
        <v>12</v>
      </c>
      <c r="H3" t="s">
        <v>87</v>
      </c>
      <c r="I3">
        <f>AVERAGE(B2:B11)</f>
        <v>3</v>
      </c>
    </row>
    <row r="4" spans="1:9" x14ac:dyDescent="0.3">
      <c r="A4" s="13">
        <v>3</v>
      </c>
      <c r="B4" s="13">
        <v>1</v>
      </c>
      <c r="C4" s="13">
        <v>41</v>
      </c>
      <c r="D4" s="1">
        <f t="shared" si="0"/>
        <v>-2</v>
      </c>
      <c r="E4" s="1">
        <f t="shared" si="1"/>
        <v>-10</v>
      </c>
      <c r="F4" s="1">
        <f t="shared" si="2"/>
        <v>20</v>
      </c>
      <c r="H4" t="s">
        <v>88</v>
      </c>
      <c r="I4">
        <f>AVERAGE(C2:C11)</f>
        <v>51</v>
      </c>
    </row>
    <row r="5" spans="1:9" x14ac:dyDescent="0.3">
      <c r="A5" s="13">
        <v>4</v>
      </c>
      <c r="B5" s="13">
        <v>3</v>
      </c>
      <c r="C5" s="13">
        <v>54</v>
      </c>
      <c r="D5" s="1">
        <f t="shared" si="0"/>
        <v>0</v>
      </c>
      <c r="E5" s="1">
        <f t="shared" si="1"/>
        <v>3</v>
      </c>
      <c r="F5" s="1">
        <f t="shared" si="2"/>
        <v>0</v>
      </c>
    </row>
    <row r="6" spans="1:9" x14ac:dyDescent="0.3">
      <c r="A6" s="13">
        <v>5</v>
      </c>
      <c r="B6" s="13">
        <v>4</v>
      </c>
      <c r="C6" s="13">
        <v>54</v>
      </c>
      <c r="D6" s="1">
        <f t="shared" si="0"/>
        <v>1</v>
      </c>
      <c r="E6" s="1">
        <f t="shared" si="1"/>
        <v>3</v>
      </c>
      <c r="F6" s="1">
        <f t="shared" si="2"/>
        <v>3</v>
      </c>
    </row>
    <row r="7" spans="1:9" x14ac:dyDescent="0.3">
      <c r="A7" s="13">
        <v>6</v>
      </c>
      <c r="B7" s="13">
        <v>1</v>
      </c>
      <c r="C7" s="13">
        <v>38</v>
      </c>
      <c r="D7" s="1">
        <f t="shared" si="0"/>
        <v>-2</v>
      </c>
      <c r="E7" s="1">
        <f t="shared" si="1"/>
        <v>-13</v>
      </c>
      <c r="F7" s="1">
        <f t="shared" si="2"/>
        <v>26</v>
      </c>
    </row>
    <row r="8" spans="1:9" x14ac:dyDescent="0.3">
      <c r="A8" s="13">
        <v>7</v>
      </c>
      <c r="B8" s="13">
        <v>5</v>
      </c>
      <c r="C8" s="13">
        <v>63</v>
      </c>
      <c r="D8" s="1">
        <f t="shared" si="0"/>
        <v>2</v>
      </c>
      <c r="E8" s="1">
        <f t="shared" si="1"/>
        <v>12</v>
      </c>
      <c r="F8" s="1">
        <f t="shared" si="2"/>
        <v>24</v>
      </c>
    </row>
    <row r="9" spans="1:9" x14ac:dyDescent="0.3">
      <c r="A9" s="13">
        <v>8</v>
      </c>
      <c r="B9" s="13">
        <v>3</v>
      </c>
      <c r="C9" s="13">
        <v>48</v>
      </c>
      <c r="D9" s="1">
        <f t="shared" si="0"/>
        <v>0</v>
      </c>
      <c r="E9" s="1">
        <f t="shared" si="1"/>
        <v>-3</v>
      </c>
      <c r="F9" s="1">
        <f t="shared" si="2"/>
        <v>0</v>
      </c>
    </row>
    <row r="10" spans="1:9" x14ac:dyDescent="0.3">
      <c r="A10" s="13">
        <v>9</v>
      </c>
      <c r="B10" s="13">
        <v>4</v>
      </c>
      <c r="C10" s="13">
        <v>59</v>
      </c>
      <c r="D10" s="1">
        <f t="shared" si="0"/>
        <v>1</v>
      </c>
      <c r="E10" s="1">
        <f t="shared" si="1"/>
        <v>8</v>
      </c>
      <c r="F10" s="1">
        <f t="shared" si="2"/>
        <v>8</v>
      </c>
    </row>
    <row r="11" spans="1:9" x14ac:dyDescent="0.3">
      <c r="A11" s="13">
        <v>10</v>
      </c>
      <c r="B11" s="13">
        <v>2</v>
      </c>
      <c r="C11" s="13">
        <v>46</v>
      </c>
      <c r="D11" s="1">
        <f t="shared" si="0"/>
        <v>-1</v>
      </c>
      <c r="E11" s="1">
        <f t="shared" si="1"/>
        <v>-5</v>
      </c>
      <c r="F11" s="1">
        <f t="shared" si="2"/>
        <v>5</v>
      </c>
    </row>
    <row r="12" spans="1:9" x14ac:dyDescent="0.3">
      <c r="E12" s="15" t="s">
        <v>40</v>
      </c>
      <c r="F12" s="1">
        <f>SUM(F2:F11)</f>
        <v>99</v>
      </c>
    </row>
    <row r="13" spans="1:9" x14ac:dyDescent="0.3">
      <c r="B13" s="15" t="s">
        <v>86</v>
      </c>
      <c r="C13" s="16">
        <f>COVAR(B2:B11,C2:C11)</f>
        <v>9.9</v>
      </c>
    </row>
    <row r="14" spans="1:9" x14ac:dyDescent="0.3">
      <c r="B14" s="15" t="s">
        <v>82</v>
      </c>
      <c r="C14" s="16">
        <f>F12/9</f>
        <v>11</v>
      </c>
      <c r="E14" s="15" t="s">
        <v>83</v>
      </c>
      <c r="F14" s="1">
        <f>CORREL(B2:B11,C2:C11)</f>
        <v>0.93049058074117896</v>
      </c>
      <c r="G14" t="s">
        <v>92</v>
      </c>
    </row>
    <row r="15" spans="1:9" x14ac:dyDescent="0.3">
      <c r="B15" s="15" t="s">
        <v>84</v>
      </c>
      <c r="C15" s="16">
        <f>SQRT(C17)</f>
        <v>1.4907119849998598</v>
      </c>
    </row>
    <row r="16" spans="1:9" x14ac:dyDescent="0.3">
      <c r="B16" s="15" t="s">
        <v>85</v>
      </c>
      <c r="C16" s="16">
        <f>SQRT(C18)</f>
        <v>7.9302515022468789</v>
      </c>
    </row>
    <row r="17" spans="2:6" x14ac:dyDescent="0.3">
      <c r="B17" s="15" t="s">
        <v>89</v>
      </c>
      <c r="C17" s="1">
        <f>VAR(B2:B11)</f>
        <v>2.2222222222222223</v>
      </c>
    </row>
    <row r="18" spans="2:6" x14ac:dyDescent="0.3">
      <c r="B18" s="15" t="s">
        <v>90</v>
      </c>
      <c r="C18" s="1">
        <f>VAR(C2:C11)</f>
        <v>62.888888888888886</v>
      </c>
      <c r="F18" t="s">
        <v>93</v>
      </c>
    </row>
    <row r="19" spans="2:6" x14ac:dyDescent="0.3">
      <c r="F19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호텔</vt:lpstr>
      <vt:lpstr>학생수+z값</vt:lpstr>
      <vt:lpstr>월급</vt:lpstr>
      <vt:lpstr>미국도시</vt:lpstr>
      <vt:lpstr>채비세프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2015-12-01T05:16:54Z</dcterms:created>
  <dcterms:modified xsi:type="dcterms:W3CDTF">2015-12-01T07:40:02Z</dcterms:modified>
</cp:coreProperties>
</file>