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360" yWindow="105" windowWidth="18315" windowHeight="9855" activeTab="5"/>
  </bookViews>
  <sheets>
    <sheet name="Sheet1" sheetId="1" r:id="rId1"/>
    <sheet name="Sheet2" sheetId="2" r:id="rId2"/>
    <sheet name="Sheet3" sheetId="3" r:id="rId3"/>
    <sheet name="Sheet4" sheetId="4" r:id="rId4"/>
    <sheet name="피벗테이블" sheetId="6" r:id="rId5"/>
    <sheet name="피벗차트" sheetId="7" r:id="rId6"/>
    <sheet name="Sheet5" sheetId="5" r:id="rId7"/>
  </sheets>
  <definedNames>
    <definedName name="_xlnm._FilterDatabase" localSheetId="0" hidden="1">Sheet1!$A$1:$F$11</definedName>
    <definedName name="_xlnm._FilterDatabase" localSheetId="1" hidden="1">Sheet2!$A$4:$F$8</definedName>
    <definedName name="_xlnm.Criteria" localSheetId="1">Sheet2!$H$6:$H$7</definedName>
    <definedName name="_xlnm.Extract" localSheetId="1">Sheet2!$A$10:$F$10</definedName>
  </definedNames>
  <calcPr calcId="144525"/>
  <pivotCaches>
    <pivotCache cacheId="10" r:id="rId8"/>
  </pivotCaches>
</workbook>
</file>

<file path=xl/calcChain.xml><?xml version="1.0" encoding="utf-8"?>
<calcChain xmlns="http://schemas.openxmlformats.org/spreadsheetml/2006/main">
  <c r="D19" i="4" l="1"/>
  <c r="D15" i="4"/>
  <c r="D12" i="4"/>
  <c r="D9" i="4"/>
  <c r="D7" i="4"/>
  <c r="D5" i="4"/>
  <c r="D10" i="4" s="1"/>
  <c r="D20" i="4"/>
  <c r="D16" i="4"/>
  <c r="D13" i="4"/>
  <c r="C20" i="3"/>
  <c r="C13" i="3"/>
  <c r="C8" i="3"/>
  <c r="C22" i="3" s="1"/>
  <c r="E21" i="3"/>
  <c r="E14" i="3"/>
  <c r="E9" i="3"/>
  <c r="H7" i="2"/>
  <c r="F3" i="2"/>
  <c r="E3" i="2"/>
  <c r="D21" i="4" l="1"/>
  <c r="E23" i="3"/>
</calcChain>
</file>

<file path=xl/sharedStrings.xml><?xml version="1.0" encoding="utf-8"?>
<sst xmlns="http://schemas.openxmlformats.org/spreadsheetml/2006/main" count="200" uniqueCount="125">
  <si>
    <t>사번</t>
    <phoneticPr fontId="2" type="noConversion"/>
  </si>
  <si>
    <t>이름</t>
    <phoneticPr fontId="2" type="noConversion"/>
  </si>
  <si>
    <t>부서명</t>
    <phoneticPr fontId="2" type="noConversion"/>
  </si>
  <si>
    <t>직급</t>
    <phoneticPr fontId="2" type="noConversion"/>
  </si>
  <si>
    <t>근속연수</t>
    <phoneticPr fontId="2" type="noConversion"/>
  </si>
  <si>
    <t>기본급</t>
    <phoneticPr fontId="2" type="noConversion"/>
  </si>
  <si>
    <t>김인송</t>
    <phoneticPr fontId="2" type="noConversion"/>
  </si>
  <si>
    <t>연구팀</t>
    <phoneticPr fontId="2" type="noConversion"/>
  </si>
  <si>
    <t>대리</t>
    <phoneticPr fontId="2" type="noConversion"/>
  </si>
  <si>
    <t>박철인</t>
    <phoneticPr fontId="2" type="noConversion"/>
  </si>
  <si>
    <t>박철수</t>
    <phoneticPr fontId="2" type="noConversion"/>
  </si>
  <si>
    <t>김문수</t>
    <phoneticPr fontId="2" type="noConversion"/>
  </si>
  <si>
    <t>강상태</t>
    <phoneticPr fontId="2" type="noConversion"/>
  </si>
  <si>
    <t>김민중</t>
    <phoneticPr fontId="2" type="noConversion"/>
  </si>
  <si>
    <t>최철수</t>
    <phoneticPr fontId="2" type="noConversion"/>
  </si>
  <si>
    <t>김미화</t>
    <phoneticPr fontId="2" type="noConversion"/>
  </si>
  <si>
    <t>박민우</t>
    <phoneticPr fontId="2" type="noConversion"/>
  </si>
  <si>
    <t>이정수</t>
    <phoneticPr fontId="2" type="noConversion"/>
  </si>
  <si>
    <t>총무팀</t>
    <phoneticPr fontId="2" type="noConversion"/>
  </si>
  <si>
    <t>인사팀</t>
    <phoneticPr fontId="2" type="noConversion"/>
  </si>
  <si>
    <t>생산팀</t>
    <phoneticPr fontId="2" type="noConversion"/>
  </si>
  <si>
    <t>영업팀</t>
    <phoneticPr fontId="2" type="noConversion"/>
  </si>
  <si>
    <t>기획실</t>
    <phoneticPr fontId="2" type="noConversion"/>
  </si>
  <si>
    <t>사원</t>
    <phoneticPr fontId="2" type="noConversion"/>
  </si>
  <si>
    <t>과장</t>
    <phoneticPr fontId="2" type="noConversion"/>
  </si>
  <si>
    <t>부장</t>
    <phoneticPr fontId="2" type="noConversion"/>
  </si>
  <si>
    <t>&lt;사원 리스트&gt;</t>
    <phoneticPr fontId="2" type="noConversion"/>
  </si>
  <si>
    <t>인원수</t>
    <phoneticPr fontId="2" type="noConversion"/>
  </si>
  <si>
    <t>평균기본급</t>
    <phoneticPr fontId="2" type="noConversion"/>
  </si>
  <si>
    <t>성명</t>
    <phoneticPr fontId="2" type="noConversion"/>
  </si>
  <si>
    <t>부서</t>
    <phoneticPr fontId="2" type="noConversion"/>
  </si>
  <si>
    <t>주민번호</t>
    <phoneticPr fontId="2" type="noConversion"/>
  </si>
  <si>
    <t>입사일</t>
    <phoneticPr fontId="2" type="noConversion"/>
  </si>
  <si>
    <t>한숙희</t>
    <phoneticPr fontId="2" type="noConversion"/>
  </si>
  <si>
    <t>박도심</t>
    <phoneticPr fontId="2" type="noConversion"/>
  </si>
  <si>
    <t>한상호</t>
    <phoneticPr fontId="2" type="noConversion"/>
  </si>
  <si>
    <t>김지명</t>
    <phoneticPr fontId="2" type="noConversion"/>
  </si>
  <si>
    <t>교육팀</t>
    <phoneticPr fontId="2" type="noConversion"/>
  </si>
  <si>
    <t>기획팀</t>
    <phoneticPr fontId="2" type="noConversion"/>
  </si>
  <si>
    <t>751213-1******</t>
    <phoneticPr fontId="2" type="noConversion"/>
  </si>
  <si>
    <t>660617-1******</t>
    <phoneticPr fontId="2" type="noConversion"/>
  </si>
  <si>
    <t xml:space="preserve"> 1997-03-05</t>
    <phoneticPr fontId="2" type="noConversion"/>
  </si>
  <si>
    <t>&lt;조건지정&gt;</t>
    <phoneticPr fontId="2" type="noConversion"/>
  </si>
  <si>
    <t>610403-1******</t>
    <phoneticPr fontId="2" type="noConversion"/>
  </si>
  <si>
    <t>630303-2******</t>
    <phoneticPr fontId="2" type="noConversion"/>
  </si>
  <si>
    <t>사원</t>
    <phoneticPr fontId="2" type="noConversion"/>
  </si>
  <si>
    <t>&lt; 2월 판매 리스트 &gt;</t>
    <phoneticPr fontId="2" type="noConversion"/>
  </si>
  <si>
    <t>판매일자</t>
    <phoneticPr fontId="2" type="noConversion"/>
  </si>
  <si>
    <t>제품명</t>
    <phoneticPr fontId="2" type="noConversion"/>
  </si>
  <si>
    <t>수량</t>
    <phoneticPr fontId="2" type="noConversion"/>
  </si>
  <si>
    <t>단가</t>
    <phoneticPr fontId="2" type="noConversion"/>
  </si>
  <si>
    <t>금액</t>
    <phoneticPr fontId="2" type="noConversion"/>
  </si>
  <si>
    <t>디지털카메라</t>
  </si>
  <si>
    <t>디지털카메라</t>
    <phoneticPr fontId="2" type="noConversion"/>
  </si>
  <si>
    <t>모니터</t>
    <phoneticPr fontId="2" type="noConversion"/>
  </si>
  <si>
    <t>MP3</t>
  </si>
  <si>
    <t>MP3</t>
    <phoneticPr fontId="2" type="noConversion"/>
  </si>
  <si>
    <t>핸드폰</t>
    <phoneticPr fontId="2" type="noConversion"/>
  </si>
  <si>
    <t>디지털카메라</t>
    <phoneticPr fontId="2" type="noConversion"/>
  </si>
  <si>
    <t>전자사전</t>
    <phoneticPr fontId="2" type="noConversion"/>
  </si>
  <si>
    <t>PSP</t>
    <phoneticPr fontId="2" type="noConversion"/>
  </si>
  <si>
    <t>전자사전</t>
    <phoneticPr fontId="2" type="noConversion"/>
  </si>
  <si>
    <t>2010/2/5 요약</t>
  </si>
  <si>
    <t>2010/2/6 요약</t>
  </si>
  <si>
    <t>2010/2/7 요약</t>
  </si>
  <si>
    <t>총합계</t>
  </si>
  <si>
    <t>2010/2/5 요약</t>
    <phoneticPr fontId="2" type="noConversion"/>
  </si>
  <si>
    <t>부서별 비용 지출 내역서</t>
    <phoneticPr fontId="2" type="noConversion"/>
  </si>
  <si>
    <t>일자</t>
    <phoneticPr fontId="2" type="noConversion"/>
  </si>
  <si>
    <t>계정항목</t>
    <phoneticPr fontId="2" type="noConversion"/>
  </si>
  <si>
    <t>지출비용</t>
    <phoneticPr fontId="2" type="noConversion"/>
  </si>
  <si>
    <t>연구1실</t>
    <phoneticPr fontId="2" type="noConversion"/>
  </si>
  <si>
    <t>연구2실</t>
    <phoneticPr fontId="2" type="noConversion"/>
  </si>
  <si>
    <t>연구3실</t>
    <phoneticPr fontId="2" type="noConversion"/>
  </si>
  <si>
    <t>연구3실</t>
    <phoneticPr fontId="2" type="noConversion"/>
  </si>
  <si>
    <t>기타경비</t>
    <phoneticPr fontId="2" type="noConversion"/>
  </si>
  <si>
    <t>소모품비</t>
    <phoneticPr fontId="2" type="noConversion"/>
  </si>
  <si>
    <t>소모품비</t>
    <phoneticPr fontId="2" type="noConversion"/>
  </si>
  <si>
    <t>접대비</t>
    <phoneticPr fontId="2" type="noConversion"/>
  </si>
  <si>
    <t>기획실 요약</t>
  </si>
  <si>
    <t>연구1실 요약</t>
  </si>
  <si>
    <t>연구2실 요약</t>
  </si>
  <si>
    <t>연구3실 요약</t>
  </si>
  <si>
    <t>기타경비 요약</t>
  </si>
  <si>
    <t>소모품비 요약</t>
  </si>
  <si>
    <t>접대비 요약</t>
  </si>
  <si>
    <t>거래처별 판매현황</t>
    <phoneticPr fontId="2" type="noConversion"/>
  </si>
  <si>
    <t>거래일자</t>
  </si>
  <si>
    <t>거래일자</t>
    <phoneticPr fontId="2" type="noConversion"/>
  </si>
  <si>
    <t>거래처명</t>
    <phoneticPr fontId="2" type="noConversion"/>
  </si>
  <si>
    <t>공급가액</t>
    <phoneticPr fontId="2" type="noConversion"/>
  </si>
  <si>
    <t>부가세</t>
    <phoneticPr fontId="2" type="noConversion"/>
  </si>
  <si>
    <t>합계</t>
    <phoneticPr fontId="2" type="noConversion"/>
  </si>
  <si>
    <t>거명전자</t>
  </si>
  <si>
    <t>거명전자</t>
    <phoneticPr fontId="2" type="noConversion"/>
  </si>
  <si>
    <t>나라전자</t>
  </si>
  <si>
    <t>나라전자</t>
    <phoneticPr fontId="2" type="noConversion"/>
  </si>
  <si>
    <t>나라전자</t>
    <phoneticPr fontId="2" type="noConversion"/>
  </si>
  <si>
    <t>거명전자</t>
    <phoneticPr fontId="2" type="noConversion"/>
  </si>
  <si>
    <t>다원전자</t>
  </si>
  <si>
    <t>다원전자</t>
    <phoneticPr fontId="2" type="noConversion"/>
  </si>
  <si>
    <t>한국전자</t>
  </si>
  <si>
    <t>한국전자</t>
    <phoneticPr fontId="2" type="noConversion"/>
  </si>
  <si>
    <t>다원전자</t>
    <phoneticPr fontId="2" type="noConversion"/>
  </si>
  <si>
    <t>한국전자</t>
    <phoneticPr fontId="2" type="noConversion"/>
  </si>
  <si>
    <t>현승전자</t>
  </si>
  <si>
    <t>현승전자</t>
    <phoneticPr fontId="2" type="noConversion"/>
  </si>
  <si>
    <t>PDP TV</t>
  </si>
  <si>
    <t>PDP TV</t>
    <phoneticPr fontId="2" type="noConversion"/>
  </si>
  <si>
    <t>PMP</t>
  </si>
  <si>
    <t>PMP</t>
    <phoneticPr fontId="2" type="noConversion"/>
  </si>
  <si>
    <t>캠코더</t>
  </si>
  <si>
    <t>캠코더</t>
    <phoneticPr fontId="2" type="noConversion"/>
  </si>
  <si>
    <t>PMP</t>
    <phoneticPr fontId="2" type="noConversion"/>
  </si>
  <si>
    <t>DMB</t>
  </si>
  <si>
    <t>DMB</t>
    <phoneticPr fontId="2" type="noConversion"/>
  </si>
  <si>
    <t>PDP TV</t>
    <phoneticPr fontId="2" type="noConversion"/>
  </si>
  <si>
    <t>행 레이블</t>
  </si>
  <si>
    <t>열 레이블</t>
  </si>
  <si>
    <t>(모두)</t>
  </si>
  <si>
    <t>합계 : 수량</t>
  </si>
  <si>
    <t>총판매수량</t>
  </si>
  <si>
    <t>전체 총판매수량</t>
  </si>
  <si>
    <t>거래횟수</t>
  </si>
  <si>
    <t>전체 거래횟수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</si>
</sst>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7" formatCode="#,##0_);\(#,##0\)"/>
    <numFmt numFmtId="178" formatCode="0_);[Red]\(0\)"/>
    <numFmt numFmtId="179" formatCode="yyyy&quot;/&quot;m&quot;/&quot;d;@"/>
    <numFmt numFmtId="180" formatCode="yy&quot;-&quot;m&quot;-&quot;d;@"/>
    <numFmt numFmtId="184" formatCode="General&quot;개&quot;"/>
    <numFmt numFmtId="185" formatCode="General&quot;회&quot;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1" fillId="0" borderId="0" xfId="0" applyNumberFormat="1" applyFont="1">
      <alignment vertical="center"/>
    </xf>
    <xf numFmtId="0" fontId="1" fillId="0" borderId="0" xfId="0" applyFont="1">
      <alignment vertical="center"/>
    </xf>
    <xf numFmtId="18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2" xfId="0" pivotButton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5" fontId="0" fillId="0" borderId="4" xfId="0" applyNumberFormat="1" applyBorder="1" applyAlignment="1">
      <alignment horizontal="center" vertical="center"/>
    </xf>
    <xf numFmtId="184" fontId="0" fillId="0" borderId="2" xfId="0" applyNumberFormat="1" applyBorder="1" applyAlignment="1">
      <alignment horizontal="center" vertical="center"/>
    </xf>
    <xf numFmtId="184" fontId="0" fillId="0" borderId="5" xfId="0" applyNumberFormat="1" applyBorder="1" applyAlignment="1">
      <alignment horizontal="center" vertical="center"/>
    </xf>
    <xf numFmtId="185" fontId="0" fillId="0" borderId="6" xfId="0" applyNumberFormat="1" applyBorder="1" applyAlignment="1">
      <alignment horizontal="center" vertical="center"/>
    </xf>
    <xf numFmtId="184" fontId="0" fillId="0" borderId="3" xfId="0" applyNumberFormat="1" applyBorder="1" applyAlignment="1">
      <alignment horizontal="center" vertical="center"/>
    </xf>
    <xf numFmtId="184" fontId="0" fillId="0" borderId="4" xfId="0" applyNumberFormat="1" applyBorder="1" applyAlignment="1">
      <alignment horizontal="center" vertical="center"/>
    </xf>
    <xf numFmtId="184" fontId="0" fillId="0" borderId="6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5" fontId="0" fillId="0" borderId="8" xfId="0" applyNumberFormat="1" applyBorder="1" applyAlignment="1">
      <alignment horizontal="center" vertical="center"/>
    </xf>
  </cellXfs>
  <cellStyles count="1">
    <cellStyle name="표준" xfId="0" builtinId="0"/>
  </cellStyles>
  <dxfs count="7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horizontal/>
      </border>
    </dxf>
    <dxf>
      <border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alignment horizontal="center" indent="0" readingOrder="0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[1117.xlsx]피벗차트!피벗 테이블3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피벗차트!$B$3:$B$4</c:f>
              <c:strCache>
                <c:ptCount val="1"/>
                <c:pt idx="0">
                  <c:v>거명전자</c:v>
                </c:pt>
              </c:strCache>
            </c:strRef>
          </c:tx>
          <c:invertIfNegative val="0"/>
          <c:cat>
            <c:strRef>
              <c:f>피벗차트!$A$5:$A$11</c:f>
              <c:strCache>
                <c:ptCount val="6"/>
                <c:pt idx="0">
                  <c:v>DMB</c:v>
                </c:pt>
                <c:pt idx="1">
                  <c:v>MP3</c:v>
                </c:pt>
                <c:pt idx="2">
                  <c:v>PDP TV</c:v>
                </c:pt>
                <c:pt idx="3">
                  <c:v>PMP</c:v>
                </c:pt>
                <c:pt idx="4">
                  <c:v>디지털카메라</c:v>
                </c:pt>
                <c:pt idx="5">
                  <c:v>캠코더</c:v>
                </c:pt>
              </c:strCache>
            </c:strRef>
          </c:cat>
          <c:val>
            <c:numRef>
              <c:f>피벗차트!$B$5:$B$11</c:f>
              <c:numCache>
                <c:formatCode>General</c:formatCode>
                <c:ptCount val="6"/>
                <c:pt idx="2">
                  <c:v>10</c:v>
                </c:pt>
                <c:pt idx="4">
                  <c:v>25</c:v>
                </c:pt>
                <c:pt idx="5">
                  <c:v>25</c:v>
                </c:pt>
              </c:numCache>
            </c:numRef>
          </c:val>
        </c:ser>
        <c:ser>
          <c:idx val="1"/>
          <c:order val="1"/>
          <c:tx>
            <c:strRef>
              <c:f>피벗차트!$C$3:$C$4</c:f>
              <c:strCache>
                <c:ptCount val="1"/>
                <c:pt idx="0">
                  <c:v>나라전자</c:v>
                </c:pt>
              </c:strCache>
            </c:strRef>
          </c:tx>
          <c:invertIfNegative val="0"/>
          <c:cat>
            <c:strRef>
              <c:f>피벗차트!$A$5:$A$11</c:f>
              <c:strCache>
                <c:ptCount val="6"/>
                <c:pt idx="0">
                  <c:v>DMB</c:v>
                </c:pt>
                <c:pt idx="1">
                  <c:v>MP3</c:v>
                </c:pt>
                <c:pt idx="2">
                  <c:v>PDP TV</c:v>
                </c:pt>
                <c:pt idx="3">
                  <c:v>PMP</c:v>
                </c:pt>
                <c:pt idx="4">
                  <c:v>디지털카메라</c:v>
                </c:pt>
                <c:pt idx="5">
                  <c:v>캠코더</c:v>
                </c:pt>
              </c:strCache>
            </c:strRef>
          </c:cat>
          <c:val>
            <c:numRef>
              <c:f>피벗차트!$C$5:$C$11</c:f>
              <c:numCache>
                <c:formatCode>General</c:formatCode>
                <c:ptCount val="6"/>
                <c:pt idx="1">
                  <c:v>65</c:v>
                </c:pt>
                <c:pt idx="3">
                  <c:v>15</c:v>
                </c:pt>
              </c:numCache>
            </c:numRef>
          </c:val>
        </c:ser>
        <c:ser>
          <c:idx val="2"/>
          <c:order val="2"/>
          <c:tx>
            <c:strRef>
              <c:f>피벗차트!$D$3:$D$4</c:f>
              <c:strCache>
                <c:ptCount val="1"/>
                <c:pt idx="0">
                  <c:v>다원전자</c:v>
                </c:pt>
              </c:strCache>
            </c:strRef>
          </c:tx>
          <c:invertIfNegative val="0"/>
          <c:cat>
            <c:strRef>
              <c:f>피벗차트!$A$5:$A$11</c:f>
              <c:strCache>
                <c:ptCount val="6"/>
                <c:pt idx="0">
                  <c:v>DMB</c:v>
                </c:pt>
                <c:pt idx="1">
                  <c:v>MP3</c:v>
                </c:pt>
                <c:pt idx="2">
                  <c:v>PDP TV</c:v>
                </c:pt>
                <c:pt idx="3">
                  <c:v>PMP</c:v>
                </c:pt>
                <c:pt idx="4">
                  <c:v>디지털카메라</c:v>
                </c:pt>
                <c:pt idx="5">
                  <c:v>캠코더</c:v>
                </c:pt>
              </c:strCache>
            </c:strRef>
          </c:cat>
          <c:val>
            <c:numRef>
              <c:f>피벗차트!$D$5:$D$11</c:f>
              <c:numCache>
                <c:formatCode>General</c:formatCode>
                <c:ptCount val="6"/>
                <c:pt idx="2">
                  <c:v>25</c:v>
                </c:pt>
                <c:pt idx="3">
                  <c:v>15</c:v>
                </c:pt>
                <c:pt idx="5">
                  <c:v>15</c:v>
                </c:pt>
              </c:numCache>
            </c:numRef>
          </c:val>
        </c:ser>
        <c:ser>
          <c:idx val="3"/>
          <c:order val="3"/>
          <c:tx>
            <c:strRef>
              <c:f>피벗차트!$E$3:$E$4</c:f>
              <c:strCache>
                <c:ptCount val="1"/>
                <c:pt idx="0">
                  <c:v>한국전자</c:v>
                </c:pt>
              </c:strCache>
            </c:strRef>
          </c:tx>
          <c:invertIfNegative val="0"/>
          <c:cat>
            <c:strRef>
              <c:f>피벗차트!$A$5:$A$11</c:f>
              <c:strCache>
                <c:ptCount val="6"/>
                <c:pt idx="0">
                  <c:v>DMB</c:v>
                </c:pt>
                <c:pt idx="1">
                  <c:v>MP3</c:v>
                </c:pt>
                <c:pt idx="2">
                  <c:v>PDP TV</c:v>
                </c:pt>
                <c:pt idx="3">
                  <c:v>PMP</c:v>
                </c:pt>
                <c:pt idx="4">
                  <c:v>디지털카메라</c:v>
                </c:pt>
                <c:pt idx="5">
                  <c:v>캠코더</c:v>
                </c:pt>
              </c:strCache>
            </c:strRef>
          </c:cat>
          <c:val>
            <c:numRef>
              <c:f>피벗차트!$E$5:$E$11</c:f>
              <c:numCache>
                <c:formatCode>General</c:formatCode>
                <c:ptCount val="6"/>
                <c:pt idx="0">
                  <c:v>10</c:v>
                </c:pt>
                <c:pt idx="3">
                  <c:v>30</c:v>
                </c:pt>
              </c:numCache>
            </c:numRef>
          </c:val>
        </c:ser>
        <c:ser>
          <c:idx val="4"/>
          <c:order val="4"/>
          <c:tx>
            <c:strRef>
              <c:f>피벗차트!$F$3:$F$4</c:f>
              <c:strCache>
                <c:ptCount val="1"/>
                <c:pt idx="0">
                  <c:v>현승전자</c:v>
                </c:pt>
              </c:strCache>
            </c:strRef>
          </c:tx>
          <c:invertIfNegative val="0"/>
          <c:cat>
            <c:strRef>
              <c:f>피벗차트!$A$5:$A$11</c:f>
              <c:strCache>
                <c:ptCount val="6"/>
                <c:pt idx="0">
                  <c:v>DMB</c:v>
                </c:pt>
                <c:pt idx="1">
                  <c:v>MP3</c:v>
                </c:pt>
                <c:pt idx="2">
                  <c:v>PDP TV</c:v>
                </c:pt>
                <c:pt idx="3">
                  <c:v>PMP</c:v>
                </c:pt>
                <c:pt idx="4">
                  <c:v>디지털카메라</c:v>
                </c:pt>
                <c:pt idx="5">
                  <c:v>캠코더</c:v>
                </c:pt>
              </c:strCache>
            </c:strRef>
          </c:cat>
          <c:val>
            <c:numRef>
              <c:f>피벗차트!$F$5:$F$11</c:f>
              <c:numCache>
                <c:formatCode>General</c:formatCode>
                <c:ptCount val="6"/>
                <c:pt idx="0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15456"/>
        <c:axId val="44116992"/>
      </c:barChart>
      <c:catAx>
        <c:axId val="4411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4116992"/>
        <c:crosses val="autoZero"/>
        <c:auto val="1"/>
        <c:lblAlgn val="ctr"/>
        <c:lblOffset val="100"/>
        <c:noMultiLvlLbl val="0"/>
      </c:catAx>
      <c:valAx>
        <c:axId val="4411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1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12</xdr:row>
      <xdr:rowOff>38100</xdr:rowOff>
    </xdr:from>
    <xdr:to>
      <xdr:col>8</xdr:col>
      <xdr:colOff>685800</xdr:colOff>
      <xdr:row>25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12" refreshedDate="42325.656231597219" createdVersion="4" refreshedVersion="4" minRefreshableVersion="3" recordCount="13">
  <cacheSource type="worksheet">
    <worksheetSource ref="A3:H16" sheet="Sheet5"/>
  </cacheSource>
  <cacheFields count="8">
    <cacheField name="거래일자" numFmtId="180">
      <sharedItems containsSemiMixedTypes="0" containsNonDate="0" containsDate="1" containsString="0" minDate="2010-01-02T00:00:00" maxDate="2010-02-21T00:00:00" count="13">
        <d v="2010-01-02T00:00:00"/>
        <d v="2010-01-05T00:00:00"/>
        <d v="2010-01-12T00:00:00"/>
        <d v="2010-01-15T00:00:00"/>
        <d v="2010-01-20T00:00:00"/>
        <d v="2010-01-25T00:00:00"/>
        <d v="2010-01-26T00:00:00"/>
        <d v="2010-02-03T00:00:00"/>
        <d v="2010-02-06T00:00:00"/>
        <d v="2010-02-12T00:00:00"/>
        <d v="2010-02-15T00:00:00"/>
        <d v="2010-02-18T00:00:00"/>
        <d v="2010-02-20T00:00:00"/>
      </sharedItems>
    </cacheField>
    <cacheField name="거래처명" numFmtId="0">
      <sharedItems count="5">
        <s v="거명전자"/>
        <s v="나라전자"/>
        <s v="다원전자"/>
        <s v="한국전자"/>
        <s v="현승전자"/>
      </sharedItems>
    </cacheField>
    <cacheField name="제품명" numFmtId="0">
      <sharedItems count="6">
        <s v="PDP TV"/>
        <s v="PMP"/>
        <s v="MP3"/>
        <s v="캠코더"/>
        <s v="DMB"/>
        <s v="디지털카메라"/>
      </sharedItems>
    </cacheField>
    <cacheField name="수량" numFmtId="0">
      <sharedItems containsSemiMixedTypes="0" containsString="0" containsNumber="1" containsInteger="1" minValue="10" maxValue="45"/>
    </cacheField>
    <cacheField name="단가" numFmtId="41">
      <sharedItems containsSemiMixedTypes="0" containsString="0" containsNumber="1" containsInteger="1" minValue="95000" maxValue="1830000"/>
    </cacheField>
    <cacheField name="공급가액" numFmtId="41">
      <sharedItems containsSemiMixedTypes="0" containsString="0" containsNumber="1" containsInteger="1" minValue="1390000" maxValue="27450000"/>
    </cacheField>
    <cacheField name="부가세" numFmtId="41">
      <sharedItems containsSemiMixedTypes="0" containsString="0" containsNumber="1" containsInteger="1" minValue="139000" maxValue="2745000"/>
    </cacheField>
    <cacheField name="합계" numFmtId="41">
      <sharedItems containsSemiMixedTypes="0" containsString="0" containsNumber="1" containsInteger="1" minValue="1529000" maxValue="301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x v="0"/>
    <n v="10"/>
    <n v="1830000"/>
    <n v="18300000"/>
    <n v="1830000"/>
    <n v="20130000"/>
  </r>
  <r>
    <x v="1"/>
    <x v="1"/>
    <x v="1"/>
    <n v="15"/>
    <n v="369000"/>
    <n v="5535000"/>
    <n v="553500"/>
    <n v="6088500"/>
  </r>
  <r>
    <x v="2"/>
    <x v="1"/>
    <x v="2"/>
    <n v="20"/>
    <n v="95000"/>
    <n v="1900000"/>
    <n v="190000"/>
    <n v="2090000"/>
  </r>
  <r>
    <x v="3"/>
    <x v="0"/>
    <x v="3"/>
    <n v="25"/>
    <n v="856000"/>
    <n v="21400000"/>
    <n v="2140000"/>
    <n v="23540000"/>
  </r>
  <r>
    <x v="4"/>
    <x v="2"/>
    <x v="1"/>
    <n v="15"/>
    <n v="369000"/>
    <n v="5535000"/>
    <n v="553500"/>
    <n v="6088500"/>
  </r>
  <r>
    <x v="5"/>
    <x v="3"/>
    <x v="4"/>
    <n v="10"/>
    <n v="139000"/>
    <n v="1390000"/>
    <n v="139000"/>
    <n v="1529000"/>
  </r>
  <r>
    <x v="6"/>
    <x v="2"/>
    <x v="0"/>
    <n v="10"/>
    <n v="1830000"/>
    <n v="18300000"/>
    <n v="1830000"/>
    <n v="20130000"/>
  </r>
  <r>
    <x v="7"/>
    <x v="3"/>
    <x v="1"/>
    <n v="30"/>
    <n v="369000"/>
    <n v="11070000"/>
    <n v="1107000"/>
    <n v="12177000"/>
  </r>
  <r>
    <x v="8"/>
    <x v="0"/>
    <x v="5"/>
    <n v="25"/>
    <n v="265000"/>
    <n v="6625000"/>
    <n v="662500"/>
    <n v="7287500"/>
  </r>
  <r>
    <x v="9"/>
    <x v="1"/>
    <x v="2"/>
    <n v="45"/>
    <n v="95000"/>
    <n v="4275000"/>
    <n v="427500"/>
    <n v="4702500"/>
  </r>
  <r>
    <x v="10"/>
    <x v="2"/>
    <x v="3"/>
    <n v="15"/>
    <n v="856000"/>
    <n v="12840000"/>
    <n v="1284000"/>
    <n v="14124000"/>
  </r>
  <r>
    <x v="11"/>
    <x v="2"/>
    <x v="0"/>
    <n v="15"/>
    <n v="1830000"/>
    <n v="27450000"/>
    <n v="2745000"/>
    <n v="30195000"/>
  </r>
  <r>
    <x v="12"/>
    <x v="4"/>
    <x v="4"/>
    <n v="30"/>
    <n v="139000"/>
    <n v="4170000"/>
    <n v="417000"/>
    <n v="458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10" dataOnRows="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H21" firstHeaderRow="1" firstDataRow="2" firstDataCol="1" rowPageCount="1" colPageCount="1"/>
  <pivotFields count="8">
    <pivotField axis="axisPage" dataField="1" numFmtId="18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 sortType="descending">
      <items count="7">
        <item x="3"/>
        <item x="5"/>
        <item x="1"/>
        <item x="0"/>
        <item x="2"/>
        <item x="4"/>
        <item t="default"/>
      </items>
    </pivotField>
    <pivotField dataField="1" showAll="0"/>
    <pivotField numFmtId="41" showAll="0"/>
    <pivotField numFmtId="41" showAll="0"/>
    <pivotField numFmtId="41" showAll="0"/>
    <pivotField numFmtId="41" showAll="0"/>
  </pivotFields>
  <rowFields count="2">
    <field x="1"/>
    <field x="-2"/>
  </rowFields>
  <rowItems count="17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 t="grand">
      <x/>
    </i>
    <i t="grand" i="1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2">
    <dataField name="총판매수량" fld="3" baseField="1" baseItem="0" numFmtId="184"/>
    <dataField name="거래횟수" fld="0" subtotal="count" baseField="1" baseItem="0" numFmtId="185"/>
  </dataFields>
  <formats count="59">
    <format dxfId="74">
      <pivotArea field="2" type="button" dataOnly="0" labelOnly="1" outline="0" axis="axisCol" fieldPosition="0"/>
    </format>
    <format dxfId="73">
      <pivotArea outline="0" collapsedLevelsAreSubtotals="1" fieldPosition="0"/>
    </format>
    <format dxfId="72">
      <pivotArea field="1" type="button" dataOnly="0" labelOnly="1" outline="0" axis="axisRow" fieldPosition="0"/>
    </format>
    <format dxfId="71">
      <pivotArea dataOnly="0" labelOnly="1" fieldPosition="0">
        <references count="1">
          <reference field="1" count="0"/>
        </references>
      </pivotArea>
    </format>
    <format dxfId="70">
      <pivotArea field="1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68">
      <pivotArea field="1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6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65">
      <pivotArea dataOnly="0" labelOnly="1" fieldPosition="0">
        <references count="1">
          <reference field="2" count="0"/>
        </references>
      </pivotArea>
    </format>
    <format dxfId="64">
      <pivotArea dataOnly="0" labelOnly="1" grandCol="1" outline="0" fieldPosition="0"/>
    </format>
    <format dxfId="63">
      <pivotArea collapsedLevelsAreSubtotals="1" fieldPosition="0">
        <references count="1">
          <reference field="1" count="1">
            <x v="0"/>
          </reference>
        </references>
      </pivotArea>
    </format>
    <format dxfId="62">
      <pivotArea collapsedLevelsAreSubtotals="1" fieldPosition="0">
        <references count="1">
          <reference field="1" count="1">
            <x v="1"/>
          </reference>
        </references>
      </pivotArea>
    </format>
    <format dxfId="61">
      <pivotArea collapsedLevelsAreSubtotals="1" fieldPosition="0">
        <references count="1">
          <reference field="1" count="1">
            <x v="2"/>
          </reference>
        </references>
      </pivotArea>
    </format>
    <format dxfId="60">
      <pivotArea collapsedLevelsAreSubtotals="1" fieldPosition="0">
        <references count="1">
          <reference field="1" count="1">
            <x v="3"/>
          </reference>
        </references>
      </pivotArea>
    </format>
    <format dxfId="59">
      <pivotArea collapsedLevelsAreSubtotals="1" fieldPosition="0">
        <references count="1">
          <reference field="1" count="1">
            <x v="4"/>
          </reference>
        </references>
      </pivotArea>
    </format>
    <format dxfId="5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57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56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5">
      <pivotArea type="all" dataOnly="0" outline="0" fieldPosition="0"/>
    </format>
    <format dxfId="54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51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format>
    <format dxfId="49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48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2" count="1" selected="0">
            <x v="3"/>
          </reference>
        </references>
      </pivotArea>
    </format>
    <format dxfId="47">
      <pivotArea field="1" grandCol="1" collapsedLevelsAreSubtotals="1" axis="axisRow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6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45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2" count="1" selected="0">
            <x v="4"/>
          </reference>
        </references>
      </pivotArea>
    </format>
    <format dxfId="44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2" count="1" selected="0">
            <x v="5"/>
          </reference>
        </references>
      </pivotArea>
    </format>
    <format dxfId="43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1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2" count="1" selected="0">
            <x v="3"/>
          </reference>
        </references>
      </pivotArea>
    </format>
    <format dxfId="40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format>
    <format dxfId="39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38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format>
    <format dxfId="37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2" count="1" selected="0">
            <x v="4"/>
          </reference>
        </references>
      </pivotArea>
    </format>
    <format dxfId="36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2" count="1" selected="0">
            <x v="5"/>
          </reference>
        </references>
      </pivotArea>
    </format>
    <format dxfId="35">
      <pivotArea field="1" grandCol="1" collapsedLevelsAreSubtotals="1" axis="axisRow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34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32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4"/>
          </reference>
        </references>
      </pivotArea>
    </format>
    <format dxfId="30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format>
    <format dxfId="28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format>
    <format dxfId="26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2" count="1" selected="0">
            <x v="2"/>
          </reference>
        </references>
      </pivotArea>
    </format>
    <format dxfId="24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2" count="1" selected="0">
            <x v="3"/>
          </reference>
        </references>
      </pivotArea>
    </format>
    <format dxfId="22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2" count="1" selected="0">
            <x v="4"/>
          </reference>
        </references>
      </pivotArea>
    </format>
    <format dxfId="20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2" count="1" selected="0">
            <x v="5"/>
          </reference>
        </references>
      </pivotArea>
    </format>
    <format dxfId="18">
      <pivotArea field="1" grandCol="1" collapsedLevelsAreSubtotals="1" axis="axisRow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16">
      <pivotArea field="1" grandCol="1" collapsedLevelsAreSubtotals="1" axis="axisRow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15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2" count="1" selected="0">
            <x v="5"/>
          </reference>
        </references>
      </pivotArea>
    </format>
    <format dxfId="14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2" count="1" selected="0">
            <x v="4"/>
          </reference>
        </references>
      </pivotArea>
    </format>
    <format dxfId="13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2" count="1" selected="0">
            <x v="3"/>
          </reference>
        </references>
      </pivotArea>
    </format>
    <format dxfId="12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2" count="1" selected="0">
            <x v="2"/>
          </reference>
        </references>
      </pivotArea>
    </format>
    <format dxfId="11">
      <pivotArea collapsedLevelsAreSubtotals="1" fieldPosition="0">
        <references count="2">
          <reference field="1" count="1">
            <x v="4"/>
          </reference>
          <reference field="2" count="1" selected="0">
            <x v="1"/>
          </reference>
        </references>
      </pivotArea>
    </format>
    <format dxfId="10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2" count="1" selected="0">
            <x v="1"/>
          </reference>
        </references>
      </pivotArea>
    </format>
    <format dxfId="8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2" count="1" selected="0">
            <x v="0"/>
          </reference>
        </references>
      </pivotArea>
    </format>
    <format dxfId="7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2" count="1" selected="0">
            <x v="0"/>
          </reference>
        </references>
      </pivotArea>
    </format>
    <format dxfId="6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format>
    <format dxfId="5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2" count="1" selected="0">
            <x v="2"/>
          </reference>
        </references>
      </pivotArea>
    </format>
    <format dxfId="4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2" count="1" selected="0">
            <x v="3"/>
          </reference>
        </references>
      </pivotArea>
    </format>
    <format dxfId="3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2" count="1" selected="0">
            <x v="4"/>
          </reference>
        </references>
      </pivotArea>
    </format>
    <format dxfId="2">
      <pivotArea field="2" grandRow="1" outline="0" collapsedLevelsAreSubtotals="1" axis="axisCol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format>
    <format dxfId="1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2" count="1" selected="0">
            <x v="5"/>
          </reference>
        </references>
      </pivotArea>
    </format>
    <format dxfId="0">
      <pivotArea field="1" grandCol="1" collapsedLevelsAreSubtotals="1" axis="axisRow" fieldPosition="0">
        <references count="2">
          <reference field="4294967294" count="2">
            <x v="0"/>
            <x v="1"/>
          </reference>
          <reference field="1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3" cacheId="1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1">
  <location ref="A3:G11" firstHeaderRow="1" firstDataRow="2" firstDataCol="1" rowPageCount="1" colPageCount="1"/>
  <pivotFields count="8">
    <pivotField axis="axisPage" numFmtId="180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4"/>
        <item x="2"/>
        <item x="0"/>
        <item x="1"/>
        <item x="5"/>
        <item x="3"/>
        <item t="default"/>
      </items>
    </pivotField>
    <pivotField dataField="1" showAll="0"/>
    <pivotField numFmtId="41" showAll="0"/>
    <pivotField numFmtId="41" showAll="0"/>
    <pivotField numFmtId="41" showAll="0"/>
    <pivotField numFmtId="4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합계 : 수량" fld="3" baseField="0" baseItem="0"/>
  </dataFields>
  <chartFormats count="1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" sqref="D1"/>
    </sheetView>
  </sheetViews>
  <sheetFormatPr defaultRowHeight="16.5" x14ac:dyDescent="0.3"/>
  <cols>
    <col min="6" max="6" width="10.87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2">
        <v>90004</v>
      </c>
      <c r="B2" s="2" t="s">
        <v>11</v>
      </c>
      <c r="C2" s="2" t="s">
        <v>20</v>
      </c>
      <c r="D2" s="2" t="s">
        <v>23</v>
      </c>
      <c r="E2" s="2">
        <v>3</v>
      </c>
      <c r="F2" s="3">
        <v>950000</v>
      </c>
    </row>
    <row r="3" spans="1:6" x14ac:dyDescent="0.3">
      <c r="A3" s="2">
        <v>90007</v>
      </c>
      <c r="B3" s="2" t="s">
        <v>14</v>
      </c>
      <c r="C3" s="2" t="s">
        <v>20</v>
      </c>
      <c r="D3" s="2" t="s">
        <v>23</v>
      </c>
      <c r="E3" s="2">
        <v>3</v>
      </c>
      <c r="F3" s="3">
        <v>950000</v>
      </c>
    </row>
    <row r="4" spans="1:6" x14ac:dyDescent="0.3">
      <c r="A4" s="2">
        <v>90009</v>
      </c>
      <c r="B4" s="2" t="s">
        <v>16</v>
      </c>
      <c r="C4" s="2" t="s">
        <v>19</v>
      </c>
      <c r="D4" s="2" t="s">
        <v>23</v>
      </c>
      <c r="E4" s="2">
        <v>5</v>
      </c>
      <c r="F4" s="3">
        <v>950000</v>
      </c>
    </row>
    <row r="5" spans="1:6" x14ac:dyDescent="0.3">
      <c r="A5" s="2">
        <v>90002</v>
      </c>
      <c r="B5" s="2" t="s">
        <v>9</v>
      </c>
      <c r="C5" s="2" t="s">
        <v>19</v>
      </c>
      <c r="D5" s="2" t="s">
        <v>23</v>
      </c>
      <c r="E5" s="2">
        <v>2</v>
      </c>
      <c r="F5" s="3">
        <v>950000</v>
      </c>
    </row>
    <row r="6" spans="1:6" x14ac:dyDescent="0.3">
      <c r="A6" s="2">
        <v>90001</v>
      </c>
      <c r="B6" s="2" t="s">
        <v>6</v>
      </c>
      <c r="C6" s="2" t="s">
        <v>7</v>
      </c>
      <c r="D6" s="2" t="s">
        <v>8</v>
      </c>
      <c r="E6" s="2">
        <v>5</v>
      </c>
      <c r="F6" s="3">
        <v>1200000</v>
      </c>
    </row>
    <row r="7" spans="1:6" x14ac:dyDescent="0.3">
      <c r="A7" s="2">
        <v>90006</v>
      </c>
      <c r="B7" s="2" t="s">
        <v>13</v>
      </c>
      <c r="C7" s="2" t="s">
        <v>21</v>
      </c>
      <c r="D7" s="2" t="s">
        <v>8</v>
      </c>
      <c r="E7" s="2">
        <v>6</v>
      </c>
      <c r="F7" s="3">
        <v>1200000</v>
      </c>
    </row>
    <row r="8" spans="1:6" x14ac:dyDescent="0.3">
      <c r="A8" s="2">
        <v>90010</v>
      </c>
      <c r="B8" s="2" t="s">
        <v>17</v>
      </c>
      <c r="C8" s="2" t="s">
        <v>18</v>
      </c>
      <c r="D8" s="2" t="s">
        <v>8</v>
      </c>
      <c r="E8" s="2">
        <v>6</v>
      </c>
      <c r="F8" s="3">
        <v>1200000</v>
      </c>
    </row>
    <row r="9" spans="1:6" x14ac:dyDescent="0.3">
      <c r="A9" s="2">
        <v>90005</v>
      </c>
      <c r="B9" s="2" t="s">
        <v>12</v>
      </c>
      <c r="C9" s="2" t="s">
        <v>22</v>
      </c>
      <c r="D9" s="2" t="s">
        <v>24</v>
      </c>
      <c r="E9" s="2">
        <v>9</v>
      </c>
      <c r="F9" s="3">
        <v>1500000</v>
      </c>
    </row>
    <row r="10" spans="1:6" x14ac:dyDescent="0.3">
      <c r="A10" s="2">
        <v>90003</v>
      </c>
      <c r="B10" s="2" t="s">
        <v>10</v>
      </c>
      <c r="C10" s="2" t="s">
        <v>21</v>
      </c>
      <c r="D10" s="2" t="s">
        <v>24</v>
      </c>
      <c r="E10" s="2">
        <v>8</v>
      </c>
      <c r="F10" s="3">
        <v>1500000</v>
      </c>
    </row>
    <row r="11" spans="1:6" x14ac:dyDescent="0.3">
      <c r="A11" s="2">
        <v>90008</v>
      </c>
      <c r="B11" s="2" t="s">
        <v>15</v>
      </c>
      <c r="C11" s="2" t="s">
        <v>20</v>
      </c>
      <c r="D11" s="2" t="s">
        <v>25</v>
      </c>
      <c r="E11" s="2">
        <v>11</v>
      </c>
      <c r="F11" s="3">
        <v>2000000</v>
      </c>
    </row>
  </sheetData>
  <sortState ref="A2:F11">
    <sortCondition ref="D2:D11" customList="사원,대리,과장,차장,부장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7" sqref="H7"/>
    </sheetView>
  </sheetViews>
  <sheetFormatPr defaultRowHeight="16.5" x14ac:dyDescent="0.3"/>
  <cols>
    <col min="6" max="6" width="11.125" style="5" bestFit="1" customWidth="1"/>
  </cols>
  <sheetData>
    <row r="1" spans="1:8" x14ac:dyDescent="0.3">
      <c r="A1" s="4" t="s">
        <v>26</v>
      </c>
      <c r="B1" s="4"/>
      <c r="C1" s="4"/>
      <c r="D1" s="4"/>
      <c r="E1" s="4"/>
      <c r="F1" s="4"/>
    </row>
    <row r="2" spans="1:8" x14ac:dyDescent="0.3">
      <c r="E2" t="s">
        <v>27</v>
      </c>
      <c r="F2" s="5" t="s">
        <v>28</v>
      </c>
    </row>
    <row r="3" spans="1:8" x14ac:dyDescent="0.3">
      <c r="E3">
        <f>SUBTOTAL(3,A5:A8)</f>
        <v>4</v>
      </c>
      <c r="F3" s="6">
        <f>SUBTOTAL(1,E5:E8)</f>
        <v>1942500</v>
      </c>
    </row>
    <row r="4" spans="1:8" x14ac:dyDescent="0.3">
      <c r="A4" t="s">
        <v>29</v>
      </c>
      <c r="B4" t="s">
        <v>30</v>
      </c>
      <c r="C4" t="s">
        <v>3</v>
      </c>
      <c r="D4" t="s">
        <v>31</v>
      </c>
      <c r="E4" t="s">
        <v>5</v>
      </c>
      <c r="F4" s="5" t="s">
        <v>32</v>
      </c>
    </row>
    <row r="5" spans="1:8" x14ac:dyDescent="0.3">
      <c r="A5" t="s">
        <v>33</v>
      </c>
      <c r="B5" t="s">
        <v>37</v>
      </c>
      <c r="C5" t="s">
        <v>24</v>
      </c>
      <c r="D5" s="7" t="s">
        <v>43</v>
      </c>
      <c r="E5">
        <v>1340000</v>
      </c>
      <c r="F5" s="5">
        <v>34770</v>
      </c>
      <c r="H5" t="s">
        <v>42</v>
      </c>
    </row>
    <row r="6" spans="1:8" x14ac:dyDescent="0.3">
      <c r="A6" t="s">
        <v>34</v>
      </c>
      <c r="B6" t="s">
        <v>21</v>
      </c>
      <c r="C6" t="s">
        <v>45</v>
      </c>
      <c r="D6" s="7" t="s">
        <v>44</v>
      </c>
      <c r="E6">
        <v>1810000</v>
      </c>
      <c r="F6" s="5" t="s">
        <v>41</v>
      </c>
      <c r="H6" s="2"/>
    </row>
    <row r="7" spans="1:8" x14ac:dyDescent="0.3">
      <c r="A7" t="s">
        <v>35</v>
      </c>
      <c r="B7" t="s">
        <v>37</v>
      </c>
      <c r="C7" t="s">
        <v>24</v>
      </c>
      <c r="D7" s="7" t="s">
        <v>39</v>
      </c>
      <c r="E7">
        <v>2160000</v>
      </c>
      <c r="F7" s="5">
        <v>36229</v>
      </c>
      <c r="H7" t="b">
        <f ca="1">MONTH(TODAY()) =VALUE(MID(D5,3,2))</f>
        <v>0</v>
      </c>
    </row>
    <row r="8" spans="1:8" x14ac:dyDescent="0.3">
      <c r="A8" t="s">
        <v>36</v>
      </c>
      <c r="B8" t="s">
        <v>38</v>
      </c>
      <c r="C8" t="s">
        <v>24</v>
      </c>
      <c r="D8" s="7" t="s">
        <v>40</v>
      </c>
      <c r="E8">
        <v>2460000</v>
      </c>
      <c r="F8" s="5">
        <v>35859</v>
      </c>
    </row>
    <row r="11" spans="1:8" x14ac:dyDescent="0.3">
      <c r="D11" s="7"/>
    </row>
    <row r="12" spans="1:8" x14ac:dyDescent="0.3">
      <c r="D12" s="7"/>
    </row>
    <row r="13" spans="1:8" x14ac:dyDescent="0.3">
      <c r="D13" s="7"/>
    </row>
    <row r="14" spans="1:8" x14ac:dyDescent="0.3">
      <c r="D14" s="7"/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F6" sqref="F6"/>
    </sheetView>
  </sheetViews>
  <sheetFormatPr defaultRowHeight="16.5" x14ac:dyDescent="0.3"/>
  <cols>
    <col min="1" max="1" width="11.125" style="8" bestFit="1" customWidth="1"/>
    <col min="2" max="2" width="13" bestFit="1" customWidth="1"/>
    <col min="4" max="4" width="9.375" style="1" bestFit="1" customWidth="1"/>
    <col min="5" max="5" width="11.875" style="1" bestFit="1" customWidth="1"/>
  </cols>
  <sheetData>
    <row r="1" spans="1:5" x14ac:dyDescent="0.3">
      <c r="A1" s="4" t="s">
        <v>46</v>
      </c>
      <c r="B1" s="4"/>
      <c r="C1" s="4"/>
      <c r="D1" s="4"/>
      <c r="E1" s="4"/>
    </row>
    <row r="3" spans="1:5" x14ac:dyDescent="0.3">
      <c r="A3" s="8" t="s">
        <v>47</v>
      </c>
      <c r="B3" t="s">
        <v>48</v>
      </c>
      <c r="C3" t="s">
        <v>49</v>
      </c>
      <c r="D3" s="1" t="s">
        <v>50</v>
      </c>
      <c r="E3" s="1" t="s">
        <v>51</v>
      </c>
    </row>
    <row r="4" spans="1:5" x14ac:dyDescent="0.3">
      <c r="A4" s="8">
        <v>40214</v>
      </c>
      <c r="B4" t="s">
        <v>53</v>
      </c>
      <c r="C4">
        <v>10</v>
      </c>
      <c r="D4" s="1">
        <v>326000</v>
      </c>
      <c r="E4" s="1">
        <v>3260000</v>
      </c>
    </row>
    <row r="5" spans="1:5" x14ac:dyDescent="0.3">
      <c r="A5" s="8">
        <v>40214</v>
      </c>
      <c r="B5" t="s">
        <v>54</v>
      </c>
      <c r="C5">
        <v>10</v>
      </c>
      <c r="D5" s="1">
        <v>620000</v>
      </c>
      <c r="E5" s="1">
        <v>6200000</v>
      </c>
    </row>
    <row r="6" spans="1:5" x14ac:dyDescent="0.3">
      <c r="A6" s="8">
        <v>40214</v>
      </c>
      <c r="B6" t="s">
        <v>56</v>
      </c>
      <c r="C6">
        <v>50</v>
      </c>
      <c r="D6" s="1">
        <v>125000</v>
      </c>
      <c r="E6" s="1">
        <v>6250000</v>
      </c>
    </row>
    <row r="7" spans="1:5" x14ac:dyDescent="0.3">
      <c r="A7" s="8">
        <v>40214</v>
      </c>
      <c r="B7" t="s">
        <v>57</v>
      </c>
      <c r="C7">
        <v>45</v>
      </c>
      <c r="D7" s="1">
        <v>510000</v>
      </c>
      <c r="E7" s="1">
        <v>22950000</v>
      </c>
    </row>
    <row r="8" spans="1:5" x14ac:dyDescent="0.3">
      <c r="A8" s="9" t="s">
        <v>62</v>
      </c>
      <c r="C8">
        <f>SUBTOTAL(9,C4:C7)</f>
        <v>115</v>
      </c>
    </row>
    <row r="9" spans="1:5" x14ac:dyDescent="0.3">
      <c r="A9" s="9" t="s">
        <v>66</v>
      </c>
      <c r="E9" s="1">
        <f>SUBTOTAL(9,E4:E7)</f>
        <v>38660000</v>
      </c>
    </row>
    <row r="10" spans="1:5" x14ac:dyDescent="0.3">
      <c r="A10" s="8">
        <v>40215</v>
      </c>
      <c r="B10" t="s">
        <v>56</v>
      </c>
      <c r="C10">
        <v>20</v>
      </c>
      <c r="D10" s="1">
        <v>125000</v>
      </c>
      <c r="E10" s="1">
        <v>2500000</v>
      </c>
    </row>
    <row r="11" spans="1:5" x14ac:dyDescent="0.3">
      <c r="A11" s="8">
        <v>40215</v>
      </c>
      <c r="B11" t="s">
        <v>58</v>
      </c>
      <c r="C11">
        <v>25</v>
      </c>
      <c r="D11" s="1">
        <v>326000</v>
      </c>
      <c r="E11" s="1">
        <v>8150000</v>
      </c>
    </row>
    <row r="12" spans="1:5" x14ac:dyDescent="0.3">
      <c r="A12" s="8">
        <v>40215</v>
      </c>
      <c r="B12" t="s">
        <v>59</v>
      </c>
      <c r="C12">
        <v>100</v>
      </c>
      <c r="D12" s="1">
        <v>225000</v>
      </c>
      <c r="E12" s="1">
        <v>22500000</v>
      </c>
    </row>
    <row r="13" spans="1:5" x14ac:dyDescent="0.3">
      <c r="A13" s="9" t="s">
        <v>63</v>
      </c>
      <c r="C13">
        <f>SUBTOTAL(9,C10:C12)</f>
        <v>145</v>
      </c>
    </row>
    <row r="14" spans="1:5" x14ac:dyDescent="0.3">
      <c r="A14" s="9" t="s">
        <v>63</v>
      </c>
      <c r="E14" s="1">
        <f>SUBTOTAL(9,E10:E12)</f>
        <v>33150000</v>
      </c>
    </row>
    <row r="15" spans="1:5" x14ac:dyDescent="0.3">
      <c r="A15" s="8">
        <v>40216</v>
      </c>
      <c r="B15" t="s">
        <v>56</v>
      </c>
      <c r="C15">
        <v>10</v>
      </c>
      <c r="D15" s="1">
        <v>125000</v>
      </c>
      <c r="E15" s="1">
        <v>1250000</v>
      </c>
    </row>
    <row r="16" spans="1:5" x14ac:dyDescent="0.3">
      <c r="A16" s="8">
        <v>40216</v>
      </c>
      <c r="B16" t="s">
        <v>60</v>
      </c>
      <c r="C16">
        <v>30</v>
      </c>
      <c r="D16" s="1">
        <v>482000</v>
      </c>
      <c r="E16" s="1">
        <v>14460000</v>
      </c>
    </row>
    <row r="17" spans="1:5" x14ac:dyDescent="0.3">
      <c r="A17" s="8">
        <v>40216</v>
      </c>
      <c r="B17" t="s">
        <v>58</v>
      </c>
      <c r="C17">
        <v>50</v>
      </c>
      <c r="D17" s="1">
        <v>326000</v>
      </c>
      <c r="E17" s="1">
        <v>16300000</v>
      </c>
    </row>
    <row r="18" spans="1:5" x14ac:dyDescent="0.3">
      <c r="A18" s="8">
        <v>40216</v>
      </c>
      <c r="B18" t="s">
        <v>57</v>
      </c>
      <c r="C18">
        <v>40</v>
      </c>
      <c r="D18" s="1">
        <v>510000</v>
      </c>
      <c r="E18" s="1">
        <v>20400000</v>
      </c>
    </row>
    <row r="19" spans="1:5" x14ac:dyDescent="0.3">
      <c r="A19" s="8">
        <v>40216</v>
      </c>
      <c r="B19" t="s">
        <v>61</v>
      </c>
      <c r="C19">
        <v>80</v>
      </c>
      <c r="D19" s="1">
        <v>225000</v>
      </c>
      <c r="E19" s="1">
        <v>18000000</v>
      </c>
    </row>
    <row r="20" spans="1:5" x14ac:dyDescent="0.3">
      <c r="A20" s="9" t="s">
        <v>64</v>
      </c>
      <c r="C20">
        <f>SUBTOTAL(9,C15:C19)</f>
        <v>210</v>
      </c>
    </row>
    <row r="21" spans="1:5" x14ac:dyDescent="0.3">
      <c r="A21" s="9" t="s">
        <v>64</v>
      </c>
      <c r="E21" s="1">
        <f>SUBTOTAL(9,E15:E19)</f>
        <v>70410000</v>
      </c>
    </row>
    <row r="22" spans="1:5" x14ac:dyDescent="0.3">
      <c r="A22" s="9" t="s">
        <v>65</v>
      </c>
      <c r="C22">
        <f>SUBTOTAL(9,C4:C19)</f>
        <v>470</v>
      </c>
    </row>
    <row r="23" spans="1:5" x14ac:dyDescent="0.3">
      <c r="A23" s="9" t="s">
        <v>65</v>
      </c>
      <c r="E23" s="1">
        <f>SUBTOTAL(9,E4:E19)</f>
        <v>142220000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9" sqref="C9"/>
    </sheetView>
  </sheetViews>
  <sheetFormatPr defaultRowHeight="16.5" x14ac:dyDescent="0.3"/>
  <cols>
    <col min="1" max="1" width="11.125" style="5" bestFit="1" customWidth="1"/>
    <col min="2" max="2" width="13.125" bestFit="1" customWidth="1"/>
    <col min="3" max="3" width="14" bestFit="1" customWidth="1"/>
    <col min="4" max="4" width="9.375" bestFit="1" customWidth="1"/>
  </cols>
  <sheetData>
    <row r="1" spans="1:4" x14ac:dyDescent="0.3">
      <c r="A1" s="4" t="s">
        <v>67</v>
      </c>
      <c r="B1" s="4"/>
      <c r="C1" s="4"/>
      <c r="D1" s="4"/>
    </row>
    <row r="3" spans="1:4" x14ac:dyDescent="0.3">
      <c r="A3" s="5" t="s">
        <v>68</v>
      </c>
      <c r="B3" t="s">
        <v>30</v>
      </c>
      <c r="C3" t="s">
        <v>69</v>
      </c>
      <c r="D3" t="s">
        <v>70</v>
      </c>
    </row>
    <row r="4" spans="1:4" x14ac:dyDescent="0.3">
      <c r="A4" s="5">
        <v>40180</v>
      </c>
      <c r="B4" t="s">
        <v>22</v>
      </c>
      <c r="C4" t="s">
        <v>75</v>
      </c>
      <c r="D4" s="1">
        <v>154000</v>
      </c>
    </row>
    <row r="5" spans="1:4" x14ac:dyDescent="0.3">
      <c r="C5" s="10" t="s">
        <v>83</v>
      </c>
      <c r="D5" s="1">
        <f>SUBTOTAL(9,D4:D4)</f>
        <v>154000</v>
      </c>
    </row>
    <row r="6" spans="1:4" x14ac:dyDescent="0.3">
      <c r="A6" s="5">
        <v>40180</v>
      </c>
      <c r="B6" t="s">
        <v>22</v>
      </c>
      <c r="C6" t="s">
        <v>76</v>
      </c>
      <c r="D6" s="1">
        <v>45000</v>
      </c>
    </row>
    <row r="7" spans="1:4" x14ac:dyDescent="0.3">
      <c r="C7" s="10" t="s">
        <v>84</v>
      </c>
      <c r="D7" s="1">
        <f>SUBTOTAL(9,D6:D6)</f>
        <v>45000</v>
      </c>
    </row>
    <row r="8" spans="1:4" x14ac:dyDescent="0.3">
      <c r="A8" s="5">
        <v>40193</v>
      </c>
      <c r="B8" t="s">
        <v>22</v>
      </c>
      <c r="C8" t="s">
        <v>78</v>
      </c>
      <c r="D8" s="1">
        <v>60000</v>
      </c>
    </row>
    <row r="9" spans="1:4" x14ac:dyDescent="0.3">
      <c r="C9" s="10" t="s">
        <v>85</v>
      </c>
      <c r="D9" s="1">
        <f>SUBTOTAL(9,D8:D8)</f>
        <v>60000</v>
      </c>
    </row>
    <row r="10" spans="1:4" x14ac:dyDescent="0.3">
      <c r="B10" s="10" t="s">
        <v>79</v>
      </c>
      <c r="D10" s="1">
        <f>SUBTOTAL(9,D4:D8)</f>
        <v>259000</v>
      </c>
    </row>
    <row r="11" spans="1:4" x14ac:dyDescent="0.3">
      <c r="A11" s="5">
        <v>40184</v>
      </c>
      <c r="B11" t="s">
        <v>71</v>
      </c>
      <c r="C11" t="s">
        <v>76</v>
      </c>
      <c r="D11" s="1">
        <v>45000</v>
      </c>
    </row>
    <row r="12" spans="1:4" x14ac:dyDescent="0.3">
      <c r="C12" s="10" t="s">
        <v>84</v>
      </c>
      <c r="D12" s="1">
        <f>SUBTOTAL(9,D11:D11)</f>
        <v>45000</v>
      </c>
    </row>
    <row r="13" spans="1:4" x14ac:dyDescent="0.3">
      <c r="B13" s="10" t="s">
        <v>80</v>
      </c>
      <c r="D13" s="1">
        <f>SUBTOTAL(9,D11:D11)</f>
        <v>45000</v>
      </c>
    </row>
    <row r="14" spans="1:4" x14ac:dyDescent="0.3">
      <c r="A14" s="5">
        <v>40188</v>
      </c>
      <c r="B14" t="s">
        <v>72</v>
      </c>
      <c r="C14" t="s">
        <v>77</v>
      </c>
      <c r="D14" s="1">
        <v>45000</v>
      </c>
    </row>
    <row r="15" spans="1:4" x14ac:dyDescent="0.3">
      <c r="C15" s="10" t="s">
        <v>84</v>
      </c>
      <c r="D15" s="1">
        <f>SUBTOTAL(9,D14:D14)</f>
        <v>45000</v>
      </c>
    </row>
    <row r="16" spans="1:4" x14ac:dyDescent="0.3">
      <c r="B16" s="10" t="s">
        <v>81</v>
      </c>
      <c r="D16" s="1">
        <f>SUBTOTAL(9,D14:D14)</f>
        <v>45000</v>
      </c>
    </row>
    <row r="17" spans="1:4" x14ac:dyDescent="0.3">
      <c r="A17" s="5">
        <v>40194</v>
      </c>
      <c r="B17" t="s">
        <v>73</v>
      </c>
      <c r="C17" t="s">
        <v>78</v>
      </c>
      <c r="D17" s="1">
        <v>60000</v>
      </c>
    </row>
    <row r="18" spans="1:4" x14ac:dyDescent="0.3">
      <c r="A18" s="5">
        <v>40198</v>
      </c>
      <c r="B18" t="s">
        <v>74</v>
      </c>
      <c r="C18" t="s">
        <v>78</v>
      </c>
      <c r="D18" s="1">
        <v>60000</v>
      </c>
    </row>
    <row r="19" spans="1:4" x14ac:dyDescent="0.3">
      <c r="C19" s="10" t="s">
        <v>85</v>
      </c>
      <c r="D19" s="1">
        <f>SUBTOTAL(9,D17:D18)</f>
        <v>120000</v>
      </c>
    </row>
    <row r="20" spans="1:4" x14ac:dyDescent="0.3">
      <c r="B20" s="10" t="s">
        <v>82</v>
      </c>
      <c r="D20" s="1">
        <f>SUBTOTAL(9,D17:D18)</f>
        <v>120000</v>
      </c>
    </row>
    <row r="21" spans="1:4" x14ac:dyDescent="0.3">
      <c r="B21" s="10" t="s">
        <v>65</v>
      </c>
      <c r="D21" s="1">
        <f>SUBTOTAL(9,D4:D18)</f>
        <v>469000</v>
      </c>
    </row>
  </sheetData>
  <sortState ref="A4:D10">
    <sortCondition ref="B4:B10"/>
    <sortCondition ref="C4:C10" customList="교육훈련비,기타경비,소모품비,접대비,통신비,회식비"/>
  </sortState>
  <mergeCells count="1">
    <mergeCell ref="A1:D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22" sqref="H22"/>
    </sheetView>
  </sheetViews>
  <sheetFormatPr defaultRowHeight="16.5" x14ac:dyDescent="0.3"/>
  <cols>
    <col min="1" max="1" width="16.125" style="2" bestFit="1" customWidth="1"/>
    <col min="2" max="2" width="11.875" style="2" bestFit="1" customWidth="1"/>
    <col min="3" max="3" width="13.25" style="2" bestFit="1" customWidth="1"/>
    <col min="4" max="4" width="5.875" style="2" bestFit="1" customWidth="1"/>
    <col min="5" max="5" width="8.375" style="2" bestFit="1" customWidth="1"/>
    <col min="6" max="6" width="5.875" style="2" bestFit="1" customWidth="1"/>
    <col min="7" max="7" width="6.125" style="2" bestFit="1" customWidth="1"/>
    <col min="8" max="8" width="7.375" style="2" bestFit="1" customWidth="1"/>
    <col min="9" max="9" width="15.25" style="2" bestFit="1" customWidth="1"/>
    <col min="10" max="10" width="13.25" style="2" bestFit="1" customWidth="1"/>
    <col min="11" max="11" width="15.25" style="2" bestFit="1" customWidth="1"/>
    <col min="12" max="12" width="11.125" style="2" bestFit="1" customWidth="1"/>
    <col min="13" max="13" width="15.25" style="2" bestFit="1" customWidth="1"/>
    <col min="14" max="14" width="15.875" style="2" bestFit="1" customWidth="1"/>
    <col min="15" max="15" width="20.125" style="2" bestFit="1" customWidth="1"/>
    <col min="16" max="16384" width="9" style="2"/>
  </cols>
  <sheetData>
    <row r="1" spans="1:8" x14ac:dyDescent="0.3">
      <c r="A1" s="15" t="s">
        <v>87</v>
      </c>
      <c r="B1" s="2" t="s">
        <v>119</v>
      </c>
    </row>
    <row r="3" spans="1:8" x14ac:dyDescent="0.3">
      <c r="B3" s="16" t="s">
        <v>118</v>
      </c>
    </row>
    <row r="4" spans="1:8" x14ac:dyDescent="0.3">
      <c r="A4" s="17" t="s">
        <v>117</v>
      </c>
      <c r="B4" s="18" t="s">
        <v>111</v>
      </c>
      <c r="C4" s="18" t="s">
        <v>52</v>
      </c>
      <c r="D4" s="18" t="s">
        <v>109</v>
      </c>
      <c r="E4" s="18" t="s">
        <v>107</v>
      </c>
      <c r="F4" s="18" t="s">
        <v>55</v>
      </c>
      <c r="G4" s="18" t="s">
        <v>114</v>
      </c>
      <c r="H4" s="18" t="s">
        <v>65</v>
      </c>
    </row>
    <row r="5" spans="1:8" x14ac:dyDescent="0.3">
      <c r="A5" s="19" t="s">
        <v>93</v>
      </c>
      <c r="B5" s="20"/>
      <c r="C5" s="20"/>
      <c r="D5" s="20"/>
      <c r="E5" s="20"/>
      <c r="F5" s="20"/>
      <c r="G5" s="20"/>
      <c r="H5" s="20"/>
    </row>
    <row r="6" spans="1:8" x14ac:dyDescent="0.3">
      <c r="A6" s="23" t="s">
        <v>121</v>
      </c>
      <c r="B6" s="26">
        <v>25</v>
      </c>
      <c r="C6" s="25">
        <v>25</v>
      </c>
      <c r="D6" s="25"/>
      <c r="E6" s="25">
        <v>10</v>
      </c>
      <c r="F6" s="25"/>
      <c r="G6" s="25"/>
      <c r="H6" s="25">
        <v>60</v>
      </c>
    </row>
    <row r="7" spans="1:8" x14ac:dyDescent="0.3">
      <c r="A7" s="23" t="s">
        <v>123</v>
      </c>
      <c r="B7" s="27">
        <v>1</v>
      </c>
      <c r="C7" s="24">
        <v>1</v>
      </c>
      <c r="D7" s="24"/>
      <c r="E7" s="24">
        <v>1</v>
      </c>
      <c r="F7" s="24"/>
      <c r="G7" s="24"/>
      <c r="H7" s="24">
        <v>3</v>
      </c>
    </row>
    <row r="8" spans="1:8" x14ac:dyDescent="0.3">
      <c r="A8" s="22" t="s">
        <v>95</v>
      </c>
      <c r="B8" s="20"/>
      <c r="C8" s="20"/>
      <c r="D8" s="20"/>
      <c r="E8" s="20"/>
      <c r="F8" s="20"/>
      <c r="G8" s="20"/>
      <c r="H8" s="20"/>
    </row>
    <row r="9" spans="1:8" x14ac:dyDescent="0.3">
      <c r="A9" s="23" t="s">
        <v>121</v>
      </c>
      <c r="B9" s="25"/>
      <c r="C9" s="25"/>
      <c r="D9" s="25">
        <v>15</v>
      </c>
      <c r="E9" s="25"/>
      <c r="F9" s="25">
        <v>65</v>
      </c>
      <c r="G9" s="25"/>
      <c r="H9" s="25">
        <v>80</v>
      </c>
    </row>
    <row r="10" spans="1:8" x14ac:dyDescent="0.3">
      <c r="A10" s="23" t="s">
        <v>123</v>
      </c>
      <c r="B10" s="24"/>
      <c r="C10" s="24"/>
      <c r="D10" s="24">
        <v>1</v>
      </c>
      <c r="E10" s="24"/>
      <c r="F10" s="24">
        <v>2</v>
      </c>
      <c r="G10" s="24"/>
      <c r="H10" s="24">
        <v>3</v>
      </c>
    </row>
    <row r="11" spans="1:8" x14ac:dyDescent="0.3">
      <c r="A11" s="23" t="s">
        <v>99</v>
      </c>
      <c r="B11" s="20"/>
      <c r="C11" s="20"/>
      <c r="D11" s="20"/>
      <c r="E11" s="20"/>
      <c r="F11" s="20"/>
      <c r="G11" s="20"/>
      <c r="H11" s="20"/>
    </row>
    <row r="12" spans="1:8" x14ac:dyDescent="0.3">
      <c r="A12" s="23" t="s">
        <v>121</v>
      </c>
      <c r="B12" s="25">
        <v>15</v>
      </c>
      <c r="C12" s="25"/>
      <c r="D12" s="25">
        <v>15</v>
      </c>
      <c r="E12" s="25">
        <v>25</v>
      </c>
      <c r="F12" s="25"/>
      <c r="G12" s="25"/>
      <c r="H12" s="25">
        <v>55</v>
      </c>
    </row>
    <row r="13" spans="1:8" x14ac:dyDescent="0.3">
      <c r="A13" s="23" t="s">
        <v>123</v>
      </c>
      <c r="B13" s="24">
        <v>1</v>
      </c>
      <c r="C13" s="24"/>
      <c r="D13" s="24">
        <v>1</v>
      </c>
      <c r="E13" s="24">
        <v>2</v>
      </c>
      <c r="F13" s="24"/>
      <c r="G13" s="24"/>
      <c r="H13" s="24">
        <v>4</v>
      </c>
    </row>
    <row r="14" spans="1:8" x14ac:dyDescent="0.3">
      <c r="A14" s="23" t="s">
        <v>101</v>
      </c>
      <c r="B14" s="20"/>
      <c r="C14" s="20"/>
      <c r="D14" s="20"/>
      <c r="E14" s="20"/>
      <c r="F14" s="20"/>
      <c r="G14" s="20"/>
      <c r="H14" s="20"/>
    </row>
    <row r="15" spans="1:8" x14ac:dyDescent="0.3">
      <c r="A15" s="23" t="s">
        <v>121</v>
      </c>
      <c r="B15" s="25"/>
      <c r="C15" s="25"/>
      <c r="D15" s="25">
        <v>30</v>
      </c>
      <c r="E15" s="25"/>
      <c r="F15" s="25"/>
      <c r="G15" s="25">
        <v>10</v>
      </c>
      <c r="H15" s="25">
        <v>40</v>
      </c>
    </row>
    <row r="16" spans="1:8" x14ac:dyDescent="0.3">
      <c r="A16" s="23" t="s">
        <v>123</v>
      </c>
      <c r="B16" s="24"/>
      <c r="C16" s="24"/>
      <c r="D16" s="24">
        <v>1</v>
      </c>
      <c r="E16" s="24"/>
      <c r="F16" s="24"/>
      <c r="G16" s="24">
        <v>1</v>
      </c>
      <c r="H16" s="24">
        <v>2</v>
      </c>
    </row>
    <row r="17" spans="1:8" x14ac:dyDescent="0.3">
      <c r="A17" s="23" t="s">
        <v>105</v>
      </c>
      <c r="B17" s="20"/>
      <c r="C17" s="29"/>
      <c r="D17" s="28"/>
      <c r="E17" s="20"/>
      <c r="F17" s="20"/>
      <c r="G17" s="20"/>
      <c r="H17" s="20"/>
    </row>
    <row r="18" spans="1:8" x14ac:dyDescent="0.3">
      <c r="A18" s="23" t="s">
        <v>121</v>
      </c>
      <c r="B18" s="25"/>
      <c r="C18" s="25"/>
      <c r="D18" s="25"/>
      <c r="E18" s="25"/>
      <c r="F18" s="25"/>
      <c r="G18" s="25">
        <v>30</v>
      </c>
      <c r="H18" s="25">
        <v>30</v>
      </c>
    </row>
    <row r="19" spans="1:8" x14ac:dyDescent="0.3">
      <c r="A19" s="23" t="s">
        <v>123</v>
      </c>
      <c r="B19" s="24"/>
      <c r="C19" s="24"/>
      <c r="D19" s="24"/>
      <c r="E19" s="24"/>
      <c r="F19" s="32"/>
      <c r="G19" s="24">
        <v>1</v>
      </c>
      <c r="H19" s="24">
        <v>1</v>
      </c>
    </row>
    <row r="20" spans="1:8" x14ac:dyDescent="0.3">
      <c r="A20" s="21" t="s">
        <v>122</v>
      </c>
      <c r="B20" s="29">
        <v>40</v>
      </c>
      <c r="C20" s="29">
        <v>25</v>
      </c>
      <c r="D20" s="29">
        <v>60</v>
      </c>
      <c r="E20" s="30">
        <v>35</v>
      </c>
      <c r="F20" s="29">
        <v>65</v>
      </c>
      <c r="G20" s="31">
        <v>40</v>
      </c>
      <c r="H20" s="29">
        <v>265</v>
      </c>
    </row>
    <row r="21" spans="1:8" x14ac:dyDescent="0.3">
      <c r="A21" s="21" t="s">
        <v>124</v>
      </c>
      <c r="B21" s="24">
        <v>2</v>
      </c>
      <c r="C21" s="24">
        <v>1</v>
      </c>
      <c r="D21" s="24">
        <v>3</v>
      </c>
      <c r="E21" s="24">
        <v>3</v>
      </c>
      <c r="F21" s="24">
        <v>2</v>
      </c>
      <c r="G21" s="24">
        <v>2</v>
      </c>
      <c r="H21" s="24">
        <v>13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3" sqref="C3"/>
    </sheetView>
  </sheetViews>
  <sheetFormatPr defaultRowHeight="16.5" x14ac:dyDescent="0.3"/>
  <cols>
    <col min="1" max="1" width="13" customWidth="1"/>
    <col min="2" max="2" width="11.875" customWidth="1"/>
    <col min="3" max="6" width="9.25" customWidth="1"/>
    <col min="7" max="7" width="7.375" customWidth="1"/>
    <col min="8" max="8" width="11.125" customWidth="1"/>
    <col min="9" max="9" width="15.25" customWidth="1"/>
    <col min="10" max="10" width="11.125" customWidth="1"/>
    <col min="11" max="11" width="15.25" customWidth="1"/>
    <col min="12" max="12" width="15.875" customWidth="1"/>
    <col min="13" max="13" width="20.125" customWidth="1"/>
    <col min="14" max="14" width="14" customWidth="1"/>
    <col min="15" max="15" width="11.375" customWidth="1"/>
    <col min="16" max="16" width="7.75" customWidth="1"/>
    <col min="17" max="17" width="14" bestFit="1" customWidth="1"/>
    <col min="18" max="18" width="11.375" bestFit="1" customWidth="1"/>
    <col min="19" max="19" width="14" bestFit="1" customWidth="1"/>
    <col min="20" max="20" width="7.375" customWidth="1"/>
  </cols>
  <sheetData>
    <row r="1" spans="1:7" x14ac:dyDescent="0.3">
      <c r="A1" s="12" t="s">
        <v>87</v>
      </c>
      <c r="B1" t="s">
        <v>119</v>
      </c>
    </row>
    <row r="3" spans="1:7" x14ac:dyDescent="0.3">
      <c r="A3" s="12" t="s">
        <v>120</v>
      </c>
      <c r="B3" s="12" t="s">
        <v>118</v>
      </c>
    </row>
    <row r="4" spans="1:7" x14ac:dyDescent="0.3">
      <c r="A4" s="12" t="s">
        <v>117</v>
      </c>
      <c r="B4" t="s">
        <v>93</v>
      </c>
      <c r="C4" t="s">
        <v>95</v>
      </c>
      <c r="D4" t="s">
        <v>99</v>
      </c>
      <c r="E4" t="s">
        <v>101</v>
      </c>
      <c r="F4" t="s">
        <v>105</v>
      </c>
      <c r="G4" t="s">
        <v>65</v>
      </c>
    </row>
    <row r="5" spans="1:7" x14ac:dyDescent="0.3">
      <c r="A5" s="13" t="s">
        <v>114</v>
      </c>
      <c r="B5" s="14"/>
      <c r="C5" s="14"/>
      <c r="D5" s="14"/>
      <c r="E5" s="14">
        <v>10</v>
      </c>
      <c r="F5" s="14">
        <v>30</v>
      </c>
      <c r="G5" s="14">
        <v>40</v>
      </c>
    </row>
    <row r="6" spans="1:7" x14ac:dyDescent="0.3">
      <c r="A6" s="13" t="s">
        <v>55</v>
      </c>
      <c r="B6" s="14"/>
      <c r="C6" s="14">
        <v>65</v>
      </c>
      <c r="D6" s="14"/>
      <c r="E6" s="14"/>
      <c r="F6" s="14"/>
      <c r="G6" s="14">
        <v>65</v>
      </c>
    </row>
    <row r="7" spans="1:7" x14ac:dyDescent="0.3">
      <c r="A7" s="13" t="s">
        <v>107</v>
      </c>
      <c r="B7" s="14">
        <v>10</v>
      </c>
      <c r="C7" s="14"/>
      <c r="D7" s="14">
        <v>25</v>
      </c>
      <c r="E7" s="14"/>
      <c r="F7" s="14"/>
      <c r="G7" s="14">
        <v>35</v>
      </c>
    </row>
    <row r="8" spans="1:7" x14ac:dyDescent="0.3">
      <c r="A8" s="13" t="s">
        <v>109</v>
      </c>
      <c r="B8" s="14"/>
      <c r="C8" s="14">
        <v>15</v>
      </c>
      <c r="D8" s="14">
        <v>15</v>
      </c>
      <c r="E8" s="14">
        <v>30</v>
      </c>
      <c r="F8" s="14"/>
      <c r="G8" s="14">
        <v>60</v>
      </c>
    </row>
    <row r="9" spans="1:7" x14ac:dyDescent="0.3">
      <c r="A9" s="13" t="s">
        <v>52</v>
      </c>
      <c r="B9" s="14">
        <v>25</v>
      </c>
      <c r="C9" s="14"/>
      <c r="D9" s="14"/>
      <c r="E9" s="14"/>
      <c r="F9" s="14"/>
      <c r="G9" s="14">
        <v>25</v>
      </c>
    </row>
    <row r="10" spans="1:7" x14ac:dyDescent="0.3">
      <c r="A10" s="13" t="s">
        <v>111</v>
      </c>
      <c r="B10" s="14">
        <v>25</v>
      </c>
      <c r="C10" s="14"/>
      <c r="D10" s="14">
        <v>15</v>
      </c>
      <c r="E10" s="14"/>
      <c r="F10" s="14"/>
      <c r="G10" s="14">
        <v>40</v>
      </c>
    </row>
    <row r="11" spans="1:7" x14ac:dyDescent="0.3">
      <c r="A11" s="13" t="s">
        <v>65</v>
      </c>
      <c r="B11" s="14">
        <v>60</v>
      </c>
      <c r="C11" s="14">
        <v>80</v>
      </c>
      <c r="D11" s="14">
        <v>55</v>
      </c>
      <c r="E11" s="14">
        <v>40</v>
      </c>
      <c r="F11" s="14">
        <v>30</v>
      </c>
      <c r="G11" s="14">
        <v>265</v>
      </c>
    </row>
  </sheetData>
  <phoneticPr fontId="2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6" sqref="B6"/>
    </sheetView>
  </sheetViews>
  <sheetFormatPr defaultRowHeight="16.5" x14ac:dyDescent="0.3"/>
  <cols>
    <col min="1" max="1" width="9" style="11"/>
    <col min="5" max="5" width="10.875" bestFit="1" customWidth="1"/>
    <col min="6" max="6" width="11.875" bestFit="1" customWidth="1"/>
    <col min="7" max="7" width="10.875" bestFit="1" customWidth="1"/>
    <col min="8" max="8" width="11.875" bestFit="1" customWidth="1"/>
  </cols>
  <sheetData>
    <row r="1" spans="1:8" x14ac:dyDescent="0.3">
      <c r="A1" s="4" t="s">
        <v>86</v>
      </c>
      <c r="B1" s="4"/>
      <c r="C1" s="4"/>
      <c r="D1" s="4"/>
      <c r="E1" s="4"/>
      <c r="F1" s="4"/>
      <c r="G1" s="4"/>
      <c r="H1" s="4"/>
    </row>
    <row r="3" spans="1:8" x14ac:dyDescent="0.3">
      <c r="A3" s="11" t="s">
        <v>88</v>
      </c>
      <c r="B3" t="s">
        <v>89</v>
      </c>
      <c r="C3" t="s">
        <v>48</v>
      </c>
      <c r="D3" t="s">
        <v>49</v>
      </c>
      <c r="E3" t="s">
        <v>50</v>
      </c>
      <c r="F3" t="s">
        <v>90</v>
      </c>
      <c r="G3" t="s">
        <v>91</v>
      </c>
      <c r="H3" t="s">
        <v>92</v>
      </c>
    </row>
    <row r="4" spans="1:8" x14ac:dyDescent="0.3">
      <c r="A4" s="11">
        <v>40180</v>
      </c>
      <c r="B4" t="s">
        <v>94</v>
      </c>
      <c r="C4" t="s">
        <v>108</v>
      </c>
      <c r="D4">
        <v>10</v>
      </c>
      <c r="E4" s="1">
        <v>1830000</v>
      </c>
      <c r="F4" s="1">
        <v>18300000</v>
      </c>
      <c r="G4" s="1">
        <v>1830000</v>
      </c>
      <c r="H4" s="1">
        <v>20130000</v>
      </c>
    </row>
    <row r="5" spans="1:8" x14ac:dyDescent="0.3">
      <c r="A5" s="11">
        <v>40183</v>
      </c>
      <c r="B5" t="s">
        <v>96</v>
      </c>
      <c r="C5" t="s">
        <v>110</v>
      </c>
      <c r="D5">
        <v>15</v>
      </c>
      <c r="E5" s="1">
        <v>369000</v>
      </c>
      <c r="F5" s="1">
        <v>5535000</v>
      </c>
      <c r="G5" s="1">
        <v>553500</v>
      </c>
      <c r="H5" s="1">
        <v>6088500</v>
      </c>
    </row>
    <row r="6" spans="1:8" x14ac:dyDescent="0.3">
      <c r="A6" s="11">
        <v>40190</v>
      </c>
      <c r="B6" t="s">
        <v>97</v>
      </c>
      <c r="C6" t="s">
        <v>56</v>
      </c>
      <c r="D6">
        <v>20</v>
      </c>
      <c r="E6" s="1">
        <v>95000</v>
      </c>
      <c r="F6" s="1">
        <v>1900000</v>
      </c>
      <c r="G6" s="1">
        <v>190000</v>
      </c>
      <c r="H6" s="1">
        <v>2090000</v>
      </c>
    </row>
    <row r="7" spans="1:8" x14ac:dyDescent="0.3">
      <c r="A7" s="11">
        <v>40193</v>
      </c>
      <c r="B7" t="s">
        <v>98</v>
      </c>
      <c r="C7" t="s">
        <v>112</v>
      </c>
      <c r="D7">
        <v>25</v>
      </c>
      <c r="E7" s="1">
        <v>856000</v>
      </c>
      <c r="F7" s="1">
        <v>21400000</v>
      </c>
      <c r="G7" s="1">
        <v>2140000</v>
      </c>
      <c r="H7" s="1">
        <v>23540000</v>
      </c>
    </row>
    <row r="8" spans="1:8" x14ac:dyDescent="0.3">
      <c r="A8" s="11">
        <v>40198</v>
      </c>
      <c r="B8" t="s">
        <v>100</v>
      </c>
      <c r="C8" t="s">
        <v>113</v>
      </c>
      <c r="D8">
        <v>15</v>
      </c>
      <c r="E8" s="1">
        <v>369000</v>
      </c>
      <c r="F8" s="1">
        <v>5535000</v>
      </c>
      <c r="G8" s="1">
        <v>553500</v>
      </c>
      <c r="H8" s="1">
        <v>6088500</v>
      </c>
    </row>
    <row r="9" spans="1:8" x14ac:dyDescent="0.3">
      <c r="A9" s="11">
        <v>40203</v>
      </c>
      <c r="B9" t="s">
        <v>102</v>
      </c>
      <c r="C9" t="s">
        <v>115</v>
      </c>
      <c r="D9">
        <v>10</v>
      </c>
      <c r="E9" s="1">
        <v>139000</v>
      </c>
      <c r="F9" s="1">
        <v>1390000</v>
      </c>
      <c r="G9" s="1">
        <v>139000</v>
      </c>
      <c r="H9" s="1">
        <v>1529000</v>
      </c>
    </row>
    <row r="10" spans="1:8" x14ac:dyDescent="0.3">
      <c r="A10" s="11">
        <v>40204</v>
      </c>
      <c r="B10" t="s">
        <v>103</v>
      </c>
      <c r="C10" t="s">
        <v>116</v>
      </c>
      <c r="D10">
        <v>10</v>
      </c>
      <c r="E10" s="1">
        <v>1830000</v>
      </c>
      <c r="F10" s="1">
        <v>18300000</v>
      </c>
      <c r="G10" s="1">
        <v>1830000</v>
      </c>
      <c r="H10" s="1">
        <v>20130000</v>
      </c>
    </row>
    <row r="11" spans="1:8" x14ac:dyDescent="0.3">
      <c r="A11" s="11">
        <v>40212</v>
      </c>
      <c r="B11" t="s">
        <v>104</v>
      </c>
      <c r="C11" t="s">
        <v>113</v>
      </c>
      <c r="D11">
        <v>30</v>
      </c>
      <c r="E11" s="1">
        <v>369000</v>
      </c>
      <c r="F11" s="1">
        <v>11070000</v>
      </c>
      <c r="G11" s="1">
        <v>1107000</v>
      </c>
      <c r="H11" s="1">
        <v>12177000</v>
      </c>
    </row>
    <row r="12" spans="1:8" x14ac:dyDescent="0.3">
      <c r="A12" s="11">
        <v>40215</v>
      </c>
      <c r="B12" t="s">
        <v>98</v>
      </c>
      <c r="C12" t="s">
        <v>53</v>
      </c>
      <c r="D12">
        <v>25</v>
      </c>
      <c r="E12" s="1">
        <v>265000</v>
      </c>
      <c r="F12" s="1">
        <v>6625000</v>
      </c>
      <c r="G12" s="1">
        <v>662500</v>
      </c>
      <c r="H12" s="1">
        <v>7287500</v>
      </c>
    </row>
    <row r="13" spans="1:8" x14ac:dyDescent="0.3">
      <c r="A13" s="11">
        <v>40221</v>
      </c>
      <c r="B13" t="s">
        <v>97</v>
      </c>
      <c r="C13" t="s">
        <v>56</v>
      </c>
      <c r="D13">
        <v>45</v>
      </c>
      <c r="E13" s="1">
        <v>95000</v>
      </c>
      <c r="F13" s="1">
        <v>4275000</v>
      </c>
      <c r="G13" s="1">
        <v>427500</v>
      </c>
      <c r="H13" s="1">
        <v>4702500</v>
      </c>
    </row>
    <row r="14" spans="1:8" x14ac:dyDescent="0.3">
      <c r="A14" s="11">
        <v>40224</v>
      </c>
      <c r="B14" t="s">
        <v>103</v>
      </c>
      <c r="C14" t="s">
        <v>112</v>
      </c>
      <c r="D14">
        <v>15</v>
      </c>
      <c r="E14" s="1">
        <v>856000</v>
      </c>
      <c r="F14" s="1">
        <v>12840000</v>
      </c>
      <c r="G14" s="1">
        <v>1284000</v>
      </c>
      <c r="H14" s="1">
        <v>14124000</v>
      </c>
    </row>
    <row r="15" spans="1:8" x14ac:dyDescent="0.3">
      <c r="A15" s="11">
        <v>40227</v>
      </c>
      <c r="B15" t="s">
        <v>103</v>
      </c>
      <c r="C15" t="s">
        <v>116</v>
      </c>
      <c r="D15">
        <v>15</v>
      </c>
      <c r="E15" s="1">
        <v>1830000</v>
      </c>
      <c r="F15" s="1">
        <v>27450000</v>
      </c>
      <c r="G15" s="1">
        <v>2745000</v>
      </c>
      <c r="H15" s="1">
        <v>30195000</v>
      </c>
    </row>
    <row r="16" spans="1:8" x14ac:dyDescent="0.3">
      <c r="A16" s="11">
        <v>40229</v>
      </c>
      <c r="B16" t="s">
        <v>106</v>
      </c>
      <c r="C16" t="s">
        <v>115</v>
      </c>
      <c r="D16">
        <v>30</v>
      </c>
      <c r="E16" s="1">
        <v>139000</v>
      </c>
      <c r="F16" s="1">
        <v>4170000</v>
      </c>
      <c r="G16" s="1">
        <v>417000</v>
      </c>
      <c r="H16" s="1">
        <v>4587000</v>
      </c>
    </row>
  </sheetData>
  <mergeCells count="1">
    <mergeCell ref="A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2</vt:i4>
      </vt:variant>
    </vt:vector>
  </HeadingPairs>
  <TitlesOfParts>
    <vt:vector size="9" baseType="lpstr">
      <vt:lpstr>Sheet1</vt:lpstr>
      <vt:lpstr>Sheet2</vt:lpstr>
      <vt:lpstr>Sheet3</vt:lpstr>
      <vt:lpstr>Sheet4</vt:lpstr>
      <vt:lpstr>피벗테이블</vt:lpstr>
      <vt:lpstr>피벗차트</vt:lpstr>
      <vt:lpstr>Sheet5</vt:lpstr>
      <vt:lpstr>Sheet2!Criteria</vt:lpstr>
      <vt:lpstr>Sheet2!Extract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2015-11-17T05:15:21Z</dcterms:created>
  <dcterms:modified xsi:type="dcterms:W3CDTF">2015-11-17T07:06:04Z</dcterms:modified>
</cp:coreProperties>
</file>