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0" yWindow="0" windowWidth="25200" windowHeight="12570"/>
  </bookViews>
  <sheets>
    <sheet name="프로젝트 시간 표시 막대" sheetId="1" r:id="rId1"/>
    <sheet name="계산" sheetId="2" state="hidden" r:id="rId2"/>
  </sheets>
  <definedNames>
    <definedName name="DayRails">StartDateWindow+ROW('프로젝트 시간 표시 막대'!$1:$25)-1</definedName>
    <definedName name="GridCalc">IFERROR(계산!$A1/SUMPRODUCT( (Activities[Id]=계산!$C1)*(Activities[시작]&lt;=계산!A$31)*((Activities[종료]&gt;=계산!A$31)+(LEN(Activities[종료])=0)*(Activities[시작]=계산!A$31)) ),NA())</definedName>
    <definedName name="StartDate">계산!$D$28</definedName>
    <definedName name="StartDateWindow">계산!$D$25</definedName>
    <definedName name="WindowDays">계산!$D$29</definedName>
    <definedName name="WindowOffset">계산!$D$26</definedName>
  </definedNames>
  <calcPr calcId="145621"/>
</workbook>
</file>

<file path=xl/calcChain.xml><?xml version="1.0" encoding="utf-8"?>
<calcChain xmlns="http://schemas.openxmlformats.org/spreadsheetml/2006/main">
  <c r="B23" i="1" l="1"/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0" i="2" s="1"/>
  <c r="B24" i="1"/>
  <c r="B25" i="1" s="1"/>
  <c r="B26" i="1" s="1"/>
  <c r="B27" i="1" s="1"/>
  <c r="B28" i="1" s="1"/>
  <c r="B29" i="1" s="1"/>
  <c r="AH72" i="2" l="1"/>
  <c r="AH56" i="2"/>
  <c r="J55" i="2"/>
  <c r="J70" i="2" s="1"/>
  <c r="P43" i="2"/>
  <c r="U55" i="2"/>
  <c r="U70" i="2" s="1"/>
  <c r="I55" i="2"/>
  <c r="I70" i="2" s="1"/>
  <c r="I43" i="2"/>
  <c r="AB55" i="2"/>
  <c r="AB70" i="2" s="1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Z70" i="2" s="1"/>
  <c r="AB43" i="2"/>
  <c r="AA43" i="2"/>
  <c r="S43" i="2"/>
  <c r="T55" i="2"/>
  <c r="T70" i="2" s="1"/>
  <c r="M43" i="2"/>
  <c r="V43" i="2"/>
  <c r="O43" i="2"/>
  <c r="G43" i="2"/>
  <c r="H55" i="2"/>
  <c r="H70" i="2" s="1"/>
  <c r="L55" i="2"/>
  <c r="L70" i="2" s="1"/>
  <c r="AD55" i="2"/>
  <c r="AD70" i="2" s="1"/>
  <c r="X55" i="2"/>
  <c r="X70" i="2" s="1"/>
  <c r="R55" i="2"/>
  <c r="R70" i="2" s="1"/>
  <c r="V55" i="2"/>
  <c r="V70" i="2" s="1"/>
  <c r="Y55" i="2"/>
  <c r="Y70" i="2" s="1"/>
  <c r="O55" i="2"/>
  <c r="O70" i="2" s="1"/>
  <c r="N55" i="2"/>
  <c r="N70" i="2" s="1"/>
  <c r="H43" i="2"/>
  <c r="F55" i="2"/>
  <c r="F70" i="2" s="1"/>
  <c r="S55" i="2"/>
  <c r="S70" i="2" s="1"/>
  <c r="X43" i="2"/>
  <c r="AD43" i="2"/>
  <c r="R43" i="2"/>
  <c r="AG55" i="2"/>
  <c r="AG70" i="2" s="1"/>
  <c r="L43" i="2"/>
  <c r="AA55" i="2"/>
  <c r="AA70" i="2" s="1"/>
  <c r="F43" i="2"/>
  <c r="K43" i="2"/>
  <c r="AE55" i="2"/>
  <c r="AE70" i="2" s="1"/>
  <c r="AC43" i="2"/>
  <c r="W43" i="2"/>
  <c r="E43" i="2"/>
  <c r="AH43" i="2"/>
  <c r="Q55" i="2"/>
  <c r="Q70" i="2" s="1"/>
  <c r="AE43" i="2"/>
  <c r="K55" i="2"/>
  <c r="K70" i="2" s="1"/>
  <c r="E55" i="2"/>
  <c r="E70" i="2" s="1"/>
  <c r="Q43" i="2"/>
  <c r="W55" i="2"/>
  <c r="W70" i="2" s="1"/>
  <c r="AC55" i="2"/>
  <c r="AC70" i="2" s="1"/>
  <c r="AI31" i="2"/>
  <c r="P56" i="2" l="1"/>
  <c r="AA72" i="2"/>
  <c r="E72" i="2"/>
  <c r="F72" i="2"/>
  <c r="J56" i="2"/>
  <c r="AE72" i="2"/>
  <c r="AD72" i="2"/>
  <c r="AB72" i="2"/>
  <c r="X72" i="2"/>
  <c r="Z72" i="2"/>
  <c r="Q72" i="2"/>
  <c r="O72" i="2"/>
  <c r="L72" i="2"/>
  <c r="T72" i="2"/>
  <c r="S72" i="2"/>
  <c r="K72" i="2"/>
  <c r="Y72" i="2"/>
  <c r="I72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s="1"/>
  <c r="D61" i="2" l="1"/>
  <c r="D62" i="2" s="1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E15" i="2" l="1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E23" i="2" l="1" a="1"/>
  <c r="E23" i="2" s="1"/>
  <c r="D9" i="2"/>
  <c r="D11" i="2" s="1"/>
  <c r="F18" i="2" s="1"/>
  <c r="C35" i="2" s="1"/>
  <c r="AI35" i="2" l="1"/>
  <c r="AH35" i="2"/>
  <c r="Z35" i="2"/>
  <c r="F21" i="2"/>
  <c r="C38" i="2" s="1"/>
  <c r="C50" i="2" s="1"/>
  <c r="D50" i="2" s="1"/>
  <c r="F20" i="2"/>
  <c r="C37" i="2" s="1"/>
  <c r="F17" i="2"/>
  <c r="C34" i="2" s="1"/>
  <c r="I34" i="2" s="1"/>
  <c r="F19" i="2"/>
  <c r="C36" i="2" s="1"/>
  <c r="AI36" i="2" s="1"/>
  <c r="F23" i="2"/>
  <c r="C40" i="2" s="1"/>
  <c r="C52" i="2" s="1"/>
  <c r="D52" i="2" s="1"/>
  <c r="F22" i="2"/>
  <c r="C39" i="2" s="1"/>
  <c r="F15" i="2"/>
  <c r="C32" i="2" s="1"/>
  <c r="D32" i="2" s="1"/>
  <c r="F16" i="2"/>
  <c r="C33" i="2" s="1"/>
  <c r="AI33" i="2" s="1"/>
  <c r="O35" i="2"/>
  <c r="R35" i="2"/>
  <c r="AE35" i="2"/>
  <c r="H35" i="2"/>
  <c r="J35" i="2"/>
  <c r="W35" i="2"/>
  <c r="M35" i="2"/>
  <c r="AB35" i="2"/>
  <c r="D35" i="2"/>
  <c r="N35" i="2"/>
  <c r="I35" i="2"/>
  <c r="T35" i="2"/>
  <c r="AA35" i="2"/>
  <c r="V35" i="2"/>
  <c r="V47" i="2" s="1"/>
  <c r="K35" i="2"/>
  <c r="F35" i="2"/>
  <c r="AD35" i="2"/>
  <c r="Y35" i="2"/>
  <c r="Y47" i="2" s="1"/>
  <c r="AF35" i="2"/>
  <c r="AE47" i="2" s="1"/>
  <c r="L35" i="2"/>
  <c r="E35" i="2"/>
  <c r="S35" i="2"/>
  <c r="R47" i="2" s="1"/>
  <c r="AG35" i="2"/>
  <c r="AF47" i="2" s="1"/>
  <c r="Q35" i="2"/>
  <c r="Q47" i="2" s="1"/>
  <c r="G35" i="2"/>
  <c r="U35" i="2"/>
  <c r="U47" i="2" s="1"/>
  <c r="X35" i="2"/>
  <c r="W47" i="2" s="1"/>
  <c r="P35" i="2"/>
  <c r="P47" i="2" s="1"/>
  <c r="AC35" i="2"/>
  <c r="C47" i="2"/>
  <c r="D47" i="2" s="1"/>
  <c r="AG47" i="2"/>
  <c r="AH36" i="2"/>
  <c r="AH48" i="2" s="1"/>
  <c r="J36" i="2"/>
  <c r="F36" i="2"/>
  <c r="AF36" i="2"/>
  <c r="M33" i="2"/>
  <c r="AC36" i="2"/>
  <c r="P36" i="2"/>
  <c r="Z36" i="2"/>
  <c r="G36" i="2"/>
  <c r="E33" i="2"/>
  <c r="R33" i="2"/>
  <c r="AC33" i="2"/>
  <c r="AA34" i="2"/>
  <c r="U34" i="2"/>
  <c r="R34" i="2"/>
  <c r="O34" i="2"/>
  <c r="L34" i="2"/>
  <c r="AG33" i="2"/>
  <c r="Y33" i="2"/>
  <c r="V33" i="2"/>
  <c r="G33" i="2"/>
  <c r="Z32" i="2"/>
  <c r="AG32" i="2"/>
  <c r="Q32" i="2"/>
  <c r="N32" i="2"/>
  <c r="AI32" i="2"/>
  <c r="AH32" i="2"/>
  <c r="C51" i="2"/>
  <c r="D51" i="2" s="1"/>
  <c r="AI39" i="2"/>
  <c r="C49" i="2"/>
  <c r="D49" i="2" s="1"/>
  <c r="AI37" i="2"/>
  <c r="AG40" i="2"/>
  <c r="J39" i="2"/>
  <c r="P39" i="2"/>
  <c r="AB39" i="2"/>
  <c r="E39" i="2"/>
  <c r="K39" i="2"/>
  <c r="Q39" i="2"/>
  <c r="AC39" i="2"/>
  <c r="S39" i="2"/>
  <c r="F39" i="2"/>
  <c r="L39" i="2"/>
  <c r="R39" i="2"/>
  <c r="X39" i="2"/>
  <c r="AD39" i="2"/>
  <c r="G39" i="2"/>
  <c r="M39" i="2"/>
  <c r="AE39" i="2"/>
  <c r="H39" i="2"/>
  <c r="N39" i="2"/>
  <c r="T39" i="2"/>
  <c r="Z39" i="2"/>
  <c r="AF39" i="2"/>
  <c r="I39" i="2"/>
  <c r="O39" i="2"/>
  <c r="U39" i="2"/>
  <c r="AA39" i="2"/>
  <c r="AG39" i="2"/>
  <c r="V39" i="2"/>
  <c r="AH39" i="2"/>
  <c r="W39" i="2"/>
  <c r="Y39" i="2"/>
  <c r="F37" i="2"/>
  <c r="L37" i="2"/>
  <c r="R37" i="2"/>
  <c r="X37" i="2"/>
  <c r="AD37" i="2"/>
  <c r="G37" i="2"/>
  <c r="M37" i="2"/>
  <c r="S37" i="2"/>
  <c r="Y37" i="2"/>
  <c r="AE37" i="2"/>
  <c r="H37" i="2"/>
  <c r="N37" i="2"/>
  <c r="T37" i="2"/>
  <c r="Z37" i="2"/>
  <c r="AF37" i="2"/>
  <c r="I37" i="2"/>
  <c r="O37" i="2"/>
  <c r="U37" i="2"/>
  <c r="AA37" i="2"/>
  <c r="AG37" i="2"/>
  <c r="J37" i="2"/>
  <c r="P37" i="2"/>
  <c r="V37" i="2"/>
  <c r="AB37" i="2"/>
  <c r="AH37" i="2"/>
  <c r="E37" i="2"/>
  <c r="K37" i="2"/>
  <c r="Q37" i="2"/>
  <c r="W37" i="2"/>
  <c r="AC37" i="2"/>
  <c r="D37" i="2"/>
  <c r="D39" i="2"/>
  <c r="H38" i="2" l="1"/>
  <c r="AI38" i="2"/>
  <c r="AF40" i="2"/>
  <c r="F48" i="2"/>
  <c r="O32" i="2"/>
  <c r="F32" i="2"/>
  <c r="C44" i="2"/>
  <c r="D44" i="2" s="1"/>
  <c r="K47" i="2"/>
  <c r="I33" i="2"/>
  <c r="H40" i="2"/>
  <c r="V38" i="2"/>
  <c r="M38" i="2"/>
  <c r="AC40" i="2"/>
  <c r="AA38" i="2"/>
  <c r="R38" i="2"/>
  <c r="P40" i="2"/>
  <c r="J40" i="2"/>
  <c r="AF38" i="2"/>
  <c r="W38" i="2"/>
  <c r="G47" i="2"/>
  <c r="L33" i="2"/>
  <c r="C45" i="2"/>
  <c r="D45" i="2" s="1"/>
  <c r="AD33" i="2"/>
  <c r="N33" i="2"/>
  <c r="M45" i="2" s="1"/>
  <c r="P33" i="2"/>
  <c r="AH33" i="2"/>
  <c r="AH45" i="2" s="1"/>
  <c r="AF33" i="2"/>
  <c r="N36" i="2"/>
  <c r="AG36" i="2"/>
  <c r="AG48" i="2" s="1"/>
  <c r="Q36" i="2"/>
  <c r="X33" i="2"/>
  <c r="H36" i="2"/>
  <c r="G48" i="2" s="1"/>
  <c r="K36" i="2"/>
  <c r="J48" i="2" s="1"/>
  <c r="T36" i="2"/>
  <c r="Y36" i="2"/>
  <c r="AB33" i="2"/>
  <c r="AE33" i="2"/>
  <c r="K33" i="2"/>
  <c r="T33" i="2"/>
  <c r="S33" i="2"/>
  <c r="R45" i="2" s="1"/>
  <c r="H33" i="2"/>
  <c r="H45" i="2" s="1"/>
  <c r="Z33" i="2"/>
  <c r="S36" i="2"/>
  <c r="I36" i="2"/>
  <c r="H48" i="2" s="1"/>
  <c r="AB36" i="2"/>
  <c r="AB48" i="2" s="1"/>
  <c r="L36" i="2"/>
  <c r="C48" i="2"/>
  <c r="D48" i="2" s="1"/>
  <c r="AA36" i="2"/>
  <c r="AD36" i="2"/>
  <c r="AC48" i="2" s="1"/>
  <c r="W36" i="2"/>
  <c r="O36" i="2"/>
  <c r="Q33" i="2"/>
  <c r="U33" i="2"/>
  <c r="F33" i="2"/>
  <c r="O33" i="2"/>
  <c r="D33" i="2"/>
  <c r="AA33" i="2"/>
  <c r="Z45" i="2" s="1"/>
  <c r="W33" i="2"/>
  <c r="AE36" i="2"/>
  <c r="U36" i="2"/>
  <c r="E36" i="2"/>
  <c r="E48" i="2" s="1"/>
  <c r="X36" i="2"/>
  <c r="M36" i="2"/>
  <c r="V36" i="2"/>
  <c r="J33" i="2"/>
  <c r="J45" i="2" s="1"/>
  <c r="D36" i="2"/>
  <c r="R36" i="2"/>
  <c r="Z47" i="2"/>
  <c r="AB47" i="2"/>
  <c r="S47" i="2"/>
  <c r="F47" i="2"/>
  <c r="R40" i="2"/>
  <c r="M40" i="2"/>
  <c r="J47" i="2"/>
  <c r="T47" i="2"/>
  <c r="E47" i="2"/>
  <c r="AH47" i="2"/>
  <c r="L47" i="2"/>
  <c r="N47" i="2"/>
  <c r="K40" i="2"/>
  <c r="U40" i="2"/>
  <c r="T40" i="2"/>
  <c r="Y40" i="2"/>
  <c r="L40" i="2"/>
  <c r="K52" i="2" s="1"/>
  <c r="AD40" i="2"/>
  <c r="AC52" i="2" s="1"/>
  <c r="Q40" i="2"/>
  <c r="AH38" i="2"/>
  <c r="AH50" i="2" s="1"/>
  <c r="J38" i="2"/>
  <c r="O38" i="2"/>
  <c r="T38" i="2"/>
  <c r="Y38" i="2"/>
  <c r="AD38" i="2"/>
  <c r="F38" i="2"/>
  <c r="K38" i="2"/>
  <c r="AI40" i="2"/>
  <c r="G32" i="2"/>
  <c r="U32" i="2"/>
  <c r="E32" i="2"/>
  <c r="X32" i="2"/>
  <c r="W32" i="2"/>
  <c r="AC32" i="2"/>
  <c r="AE32" i="2"/>
  <c r="AB34" i="2"/>
  <c r="AA46" i="2" s="1"/>
  <c r="AE34" i="2"/>
  <c r="AH34" i="2"/>
  <c r="H34" i="2"/>
  <c r="H46" i="2" s="1"/>
  <c r="X34" i="2"/>
  <c r="AD34" i="2"/>
  <c r="M47" i="2"/>
  <c r="S34" i="2"/>
  <c r="D40" i="2"/>
  <c r="D38" i="2"/>
  <c r="W40" i="2"/>
  <c r="AB40" i="2"/>
  <c r="AA40" i="2"/>
  <c r="O40" i="2"/>
  <c r="Z40" i="2"/>
  <c r="N40" i="2"/>
  <c r="AE40" i="2"/>
  <c r="AD52" i="2" s="1"/>
  <c r="S40" i="2"/>
  <c r="R52" i="2" s="1"/>
  <c r="G40" i="2"/>
  <c r="G52" i="2" s="1"/>
  <c r="X40" i="2"/>
  <c r="E40" i="2"/>
  <c r="AH40" i="2"/>
  <c r="AG52" i="2" s="1"/>
  <c r="F40" i="2"/>
  <c r="V40" i="2"/>
  <c r="I40" i="2"/>
  <c r="H52" i="2" s="1"/>
  <c r="AB38" i="2"/>
  <c r="AA50" i="2" s="1"/>
  <c r="P38" i="2"/>
  <c r="O50" i="2" s="1"/>
  <c r="AG38" i="2"/>
  <c r="U38" i="2"/>
  <c r="U50" i="2" s="1"/>
  <c r="I38" i="2"/>
  <c r="H50" i="2" s="1"/>
  <c r="Z38" i="2"/>
  <c r="Z50" i="2" s="1"/>
  <c r="N38" i="2"/>
  <c r="AE38" i="2"/>
  <c r="AE50" i="2" s="1"/>
  <c r="S38" i="2"/>
  <c r="S50" i="2" s="1"/>
  <c r="G38" i="2"/>
  <c r="F50" i="2" s="1"/>
  <c r="X38" i="2"/>
  <c r="L38" i="2"/>
  <c r="K50" i="2" s="1"/>
  <c r="AC38" i="2"/>
  <c r="AC50" i="2" s="1"/>
  <c r="Q38" i="2"/>
  <c r="Q50" i="2" s="1"/>
  <c r="E38" i="2"/>
  <c r="AF32" i="2"/>
  <c r="AE44" i="2" s="1"/>
  <c r="S32" i="2"/>
  <c r="J32" i="2"/>
  <c r="I32" i="2"/>
  <c r="M32" i="2"/>
  <c r="M44" i="2" s="1"/>
  <c r="L32" i="2"/>
  <c r="T32" i="2"/>
  <c r="K32" i="2"/>
  <c r="H32" i="2"/>
  <c r="AA32" i="2"/>
  <c r="Z44" i="2" s="1"/>
  <c r="AD32" i="2"/>
  <c r="AD44" i="2" s="1"/>
  <c r="Y32" i="2"/>
  <c r="Y44" i="2" s="1"/>
  <c r="AB32" i="2"/>
  <c r="P32" i="2"/>
  <c r="O44" i="2" s="1"/>
  <c r="AG34" i="2"/>
  <c r="AG46" i="2" s="1"/>
  <c r="Q34" i="2"/>
  <c r="Q46" i="2" s="1"/>
  <c r="G34" i="2"/>
  <c r="G46" i="2" s="1"/>
  <c r="Z34" i="2"/>
  <c r="Z46" i="2" s="1"/>
  <c r="J34" i="2"/>
  <c r="I46" i="2" s="1"/>
  <c r="W34" i="2"/>
  <c r="M34" i="2"/>
  <c r="L46" i="2" s="1"/>
  <c r="AF34" i="2"/>
  <c r="AE46" i="2" s="1"/>
  <c r="E34" i="2"/>
  <c r="N34" i="2"/>
  <c r="N46" i="2" s="1"/>
  <c r="K34" i="2"/>
  <c r="K46" i="2" s="1"/>
  <c r="T34" i="2"/>
  <c r="T46" i="2" s="1"/>
  <c r="Y34" i="2"/>
  <c r="X46" i="2" s="1"/>
  <c r="C46" i="2"/>
  <c r="D46" i="2" s="1"/>
  <c r="F34" i="2"/>
  <c r="F46" i="2" s="1"/>
  <c r="T48" i="2"/>
  <c r="X47" i="2"/>
  <c r="AA47" i="2"/>
  <c r="H47" i="2"/>
  <c r="AC47" i="2"/>
  <c r="I47" i="2"/>
  <c r="AD47" i="2"/>
  <c r="O47" i="2"/>
  <c r="V32" i="2"/>
  <c r="V44" i="2" s="1"/>
  <c r="R32" i="2"/>
  <c r="P34" i="2"/>
  <c r="O46" i="2" s="1"/>
  <c r="V34" i="2"/>
  <c r="AI34" i="2"/>
  <c r="D34" i="2"/>
  <c r="AC34" i="2"/>
  <c r="AB46" i="2" s="1"/>
  <c r="N44" i="2"/>
  <c r="W48" i="2"/>
  <c r="O48" i="2"/>
  <c r="AE48" i="2"/>
  <c r="X48" i="2"/>
  <c r="E44" i="2"/>
  <c r="L45" i="2"/>
  <c r="P48" i="2"/>
  <c r="L48" i="2"/>
  <c r="Y48" i="2"/>
  <c r="Q48" i="2"/>
  <c r="E45" i="2"/>
  <c r="F45" i="2"/>
  <c r="AG45" i="2"/>
  <c r="AC45" i="2"/>
  <c r="S48" i="2"/>
  <c r="V45" i="2"/>
  <c r="W45" i="2"/>
  <c r="R48" i="2"/>
  <c r="R46" i="2"/>
  <c r="Y45" i="2"/>
  <c r="AF45" i="2"/>
  <c r="X45" i="2"/>
  <c r="K45" i="2"/>
  <c r="N45" i="2"/>
  <c r="AH44" i="2"/>
  <c r="AC51" i="2"/>
  <c r="AG50" i="2"/>
  <c r="J50" i="2"/>
  <c r="V51" i="2"/>
  <c r="AF52" i="2"/>
  <c r="M50" i="2"/>
  <c r="V50" i="2"/>
  <c r="AG51" i="2"/>
  <c r="AG49" i="2"/>
  <c r="AE49" i="2"/>
  <c r="AH51" i="2"/>
  <c r="AF51" i="2"/>
  <c r="AB49" i="2"/>
  <c r="O51" i="2"/>
  <c r="AB52" i="2"/>
  <c r="Z49" i="2"/>
  <c r="H49" i="2"/>
  <c r="Q49" i="2"/>
  <c r="AB51" i="2"/>
  <c r="AA51" i="2"/>
  <c r="U51" i="2"/>
  <c r="O49" i="2"/>
  <c r="K51" i="2"/>
  <c r="AA49" i="2"/>
  <c r="E51" i="2"/>
  <c r="F51" i="2"/>
  <c r="AD51" i="2"/>
  <c r="U49" i="2"/>
  <c r="J52" i="2"/>
  <c r="W51" i="2"/>
  <c r="L51" i="2"/>
  <c r="P51" i="2"/>
  <c r="Y49" i="2"/>
  <c r="X49" i="2"/>
  <c r="N51" i="2"/>
  <c r="F49" i="2"/>
  <c r="R51" i="2"/>
  <c r="M49" i="2"/>
  <c r="L49" i="2"/>
  <c r="G49" i="2"/>
  <c r="AF50" i="2"/>
  <c r="W50" i="2"/>
  <c r="N49" i="2"/>
  <c r="T49" i="2"/>
  <c r="I49" i="2"/>
  <c r="AH49" i="2"/>
  <c r="W49" i="2"/>
  <c r="AF49" i="2"/>
  <c r="S49" i="2"/>
  <c r="E49" i="2"/>
  <c r="AD49" i="2"/>
  <c r="V49" i="2"/>
  <c r="R49" i="2"/>
  <c r="J49" i="2"/>
  <c r="K49" i="2"/>
  <c r="AC49" i="2"/>
  <c r="P49" i="2"/>
  <c r="J51" i="2"/>
  <c r="I51" i="2"/>
  <c r="X51" i="2"/>
  <c r="AE51" i="2"/>
  <c r="M51" i="2"/>
  <c r="Q51" i="2"/>
  <c r="G51" i="2"/>
  <c r="H51" i="2"/>
  <c r="S51" i="2"/>
  <c r="T51" i="2"/>
  <c r="Z51" i="2"/>
  <c r="Y51" i="2"/>
  <c r="Z52" i="2" l="1"/>
  <c r="AD48" i="2"/>
  <c r="W44" i="2"/>
  <c r="P52" i="2"/>
  <c r="O52" i="2"/>
  <c r="S45" i="2"/>
  <c r="I48" i="2"/>
  <c r="T50" i="2"/>
  <c r="Y52" i="2"/>
  <c r="T45" i="2"/>
  <c r="AD45" i="2"/>
  <c r="AE52" i="2"/>
  <c r="V48" i="2"/>
  <c r="AH52" i="2"/>
  <c r="E52" i="2"/>
  <c r="G50" i="2"/>
  <c r="W52" i="2"/>
  <c r="N50" i="2"/>
  <c r="L52" i="2"/>
  <c r="O45" i="2"/>
  <c r="P45" i="2"/>
  <c r="M52" i="2"/>
  <c r="I45" i="2"/>
  <c r="G45" i="2"/>
  <c r="AH46" i="2"/>
  <c r="AC44" i="2"/>
  <c r="Y50" i="2"/>
  <c r="U45" i="2"/>
  <c r="AE45" i="2"/>
  <c r="K48" i="2"/>
  <c r="AF48" i="2"/>
  <c r="X44" i="2"/>
  <c r="V46" i="2"/>
  <c r="N52" i="2"/>
  <c r="G44" i="2"/>
  <c r="I50" i="2"/>
  <c r="Q52" i="2"/>
  <c r="AA48" i="2"/>
  <c r="AA45" i="2"/>
  <c r="N48" i="2"/>
  <c r="R50" i="2"/>
  <c r="S52" i="2"/>
  <c r="Z48" i="2"/>
  <c r="U48" i="2"/>
  <c r="M48" i="2"/>
  <c r="AD50" i="2"/>
  <c r="AB50" i="2"/>
  <c r="Q45" i="2"/>
  <c r="AB45" i="2"/>
  <c r="F44" i="2"/>
  <c r="L44" i="2"/>
  <c r="S46" i="2"/>
  <c r="P44" i="2"/>
  <c r="R44" i="2"/>
  <c r="E46" i="2"/>
  <c r="J46" i="2"/>
  <c r="AA44" i="2"/>
  <c r="AA52" i="2"/>
  <c r="M46" i="2"/>
  <c r="AF46" i="2"/>
  <c r="J44" i="2"/>
  <c r="F52" i="2"/>
  <c r="V52" i="2"/>
  <c r="AB44" i="2"/>
  <c r="T44" i="2"/>
  <c r="E50" i="2"/>
  <c r="X50" i="2"/>
  <c r="X52" i="2"/>
  <c r="T52" i="2"/>
  <c r="U52" i="2"/>
  <c r="P50" i="2"/>
  <c r="I52" i="2"/>
  <c r="L50" i="2"/>
  <c r="W46" i="2"/>
  <c r="Y46" i="2"/>
  <c r="K44" i="2"/>
  <c r="H44" i="2"/>
  <c r="S44" i="2"/>
  <c r="AD46" i="2"/>
  <c r="I44" i="2"/>
  <c r="Q44" i="2"/>
  <c r="U46" i="2"/>
  <c r="U44" i="2"/>
  <c r="P46" i="2"/>
  <c r="AC46" i="2"/>
  <c r="AF44" i="2"/>
  <c r="AG44" i="2"/>
</calcChain>
</file>

<file path=xl/sharedStrings.xml><?xml version="1.0" encoding="utf-8"?>
<sst xmlns="http://schemas.openxmlformats.org/spreadsheetml/2006/main" count="26" uniqueCount="24">
  <si>
    <t>Id</t>
  </si>
  <si>
    <t>Current Day</t>
  </si>
  <si>
    <t xml:space="preserve">시작 날짜 입력: </t>
  </si>
  <si>
    <t>활동</t>
  </si>
  <si>
    <t>시작</t>
  </si>
  <si>
    <t>종료</t>
  </si>
  <si>
    <t>참고</t>
  </si>
  <si>
    <t>위치</t>
  </si>
  <si>
    <t>계열</t>
  </si>
  <si>
    <t>활동 ID</t>
  </si>
  <si>
    <t>계산 창 시작</t>
  </si>
  <si>
    <t>오프셋</t>
  </si>
  <si>
    <t>창</t>
  </si>
  <si>
    <t>*** 이 시트는 숨겨 두어야 합니다. ***</t>
  </si>
  <si>
    <t>오늘:</t>
  </si>
  <si>
    <t>창 활동:</t>
  </si>
  <si>
    <t>메인 페이지 디자인 및 개발</t>
    <phoneticPr fontId="7" type="noConversion"/>
  </si>
  <si>
    <t>서브 페이지 디자인 및 개발</t>
    <phoneticPr fontId="7" type="noConversion"/>
  </si>
  <si>
    <t>관리자 페이지 개발</t>
    <phoneticPr fontId="7" type="noConversion"/>
  </si>
  <si>
    <t>KCFEED 홈페이지 리뉴얼</t>
    <phoneticPr fontId="7" type="noConversion"/>
  </si>
  <si>
    <t>뉴스보기 , 자료실 등 게시글을 올릴 수 있는 관리자 페이지 생성(네이버 스마트 에디터 사용)</t>
    <phoneticPr fontId="7" type="noConversion"/>
  </si>
  <si>
    <t>회사 소개를 중점으로 디자인 , 축산물 시세정보 , 주가정보 포함</t>
    <phoneticPr fontId="7" type="noConversion"/>
  </si>
  <si>
    <t>기존의 서브메뉴를 유지하면서 필요한 내용 추가 및 디자인 레이아웃 변경</t>
    <phoneticPr fontId="7" type="noConversion"/>
  </si>
  <si>
    <t>종료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</si>
</sst>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m\ yyyy"/>
    <numFmt numFmtId="177" formatCode="yyyy&quot;년&quot;\ mm&quot;월&quot;"/>
  </numFmts>
  <fonts count="8" x14ac:knownFonts="1">
    <font>
      <sz val="10"/>
      <color theme="3"/>
      <name val="Calibri"/>
      <family val="2"/>
      <scheme val="minor"/>
    </font>
    <font>
      <sz val="10"/>
      <color theme="3"/>
      <name val="맑은 고딕"/>
      <family val="3"/>
      <charset val="129"/>
    </font>
    <font>
      <sz val="30"/>
      <color theme="0"/>
      <name val="맑은 고딕"/>
      <family val="3"/>
      <charset val="129"/>
    </font>
    <font>
      <b/>
      <sz val="22"/>
      <color theme="1"/>
      <name val="맑은 고딕"/>
      <family val="3"/>
      <charset val="129"/>
    </font>
    <font>
      <sz val="14"/>
      <color theme="3" tint="0.39997558519241921"/>
      <name val="맑은 고딕"/>
      <family val="3"/>
      <charset val="129"/>
    </font>
    <font>
      <sz val="10"/>
      <color theme="3" tint="0.39997558519241921"/>
      <name val="맑은 고딕"/>
      <family val="3"/>
      <charset val="129"/>
    </font>
    <font>
      <sz val="12"/>
      <color theme="3"/>
      <name val="맑은 고딕"/>
      <family val="3"/>
      <charset val="129"/>
    </font>
    <font>
      <sz val="8"/>
      <name val="돋움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theme="3"/>
      </right>
      <top/>
      <bottom style="thick">
        <color theme="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3" borderId="1" xfId="0" applyFont="1" applyFill="1" applyBorder="1" applyProtection="1">
      <alignment vertical="center"/>
    </xf>
    <xf numFmtId="0" fontId="1" fillId="2" borderId="1" xfId="0" applyFont="1" applyFill="1" applyBorder="1" applyProtection="1">
      <alignment vertical="center"/>
    </xf>
    <xf numFmtId="0" fontId="2" fillId="3" borderId="1" xfId="0" applyFont="1" applyFill="1" applyBorder="1" applyAlignment="1" applyProtection="1">
      <alignment horizontal="left" vertical="center"/>
    </xf>
    <xf numFmtId="0" fontId="1" fillId="3" borderId="3" xfId="0" applyFont="1" applyFill="1" applyBorder="1" applyProtection="1">
      <alignment vertical="center"/>
    </xf>
    <xf numFmtId="0" fontId="1" fillId="2" borderId="0" xfId="0" applyFont="1" applyFill="1" applyProtection="1">
      <alignment vertical="center"/>
    </xf>
    <xf numFmtId="0" fontId="1" fillId="0" borderId="0" xfId="0" applyFont="1" applyProtection="1">
      <alignment vertical="center"/>
    </xf>
    <xf numFmtId="0" fontId="3" fillId="0" borderId="0" xfId="0" applyFont="1" applyProtection="1">
      <alignment vertical="center"/>
    </xf>
    <xf numFmtId="0" fontId="1" fillId="0" borderId="1" xfId="0" applyFont="1" applyBorder="1" applyProtection="1">
      <alignment vertical="center"/>
    </xf>
    <xf numFmtId="0" fontId="1" fillId="0" borderId="0" xfId="0" applyFont="1" applyFill="1" applyProtection="1">
      <alignment vertical="center"/>
    </xf>
    <xf numFmtId="0" fontId="4" fillId="0" borderId="0" xfId="0" applyFont="1" applyFill="1" applyAlignment="1" applyProtection="1">
      <alignment horizontal="right"/>
    </xf>
    <xf numFmtId="14" fontId="5" fillId="0" borderId="2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>
      <alignment vertical="center"/>
    </xf>
    <xf numFmtId="0" fontId="6" fillId="0" borderId="0" xfId="0" applyFont="1" applyFill="1" applyBorder="1" applyAlignment="1" applyProtection="1">
      <alignment horizontal="left" vertical="center" indent="1"/>
    </xf>
    <xf numFmtId="0" fontId="1" fillId="0" borderId="0" xfId="0" applyFont="1" applyFill="1" applyBorder="1" applyAlignment="1" applyProtection="1">
      <alignment horizontal="left" vertical="center" indent="1"/>
    </xf>
    <xf numFmtId="14" fontId="1" fillId="0" borderId="0" xfId="0" applyNumberFormat="1" applyFont="1" applyFill="1" applyBorder="1" applyAlignment="1" applyProtection="1">
      <alignment horizontal="left" vertical="center" indent="1"/>
    </xf>
    <xf numFmtId="0" fontId="1" fillId="0" borderId="0" xfId="0" applyNumberFormat="1" applyFont="1" applyFill="1" applyBorder="1" applyProtection="1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16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0" fontId="1" fillId="0" borderId="0" xfId="0" applyFont="1" applyFill="1" applyBorder="1" applyAlignment="1" applyProtection="1">
      <alignment horizontal="left" vertical="center" wrapText="1" indent="1"/>
    </xf>
  </cellXfs>
  <cellStyles count="1">
    <cellStyle name="표준" xfId="0" builtinId="0" customBuiltin="1"/>
  </cellStyles>
  <dxfs count="11">
    <dxf>
      <font>
        <strike val="0"/>
        <outline val="0"/>
        <shadow val="0"/>
        <u val="none"/>
        <vertAlign val="baseline"/>
        <name val="맑은 고딕"/>
        <scheme val="none"/>
      </font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맑은 고딕"/>
        <scheme val="none"/>
      </font>
      <numFmt numFmtId="178" formatCode="mm/dd/yyyy"/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맑은 고딕"/>
        <scheme val="none"/>
      </font>
      <numFmt numFmtId="178" formatCode="mm/dd/yyyy"/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맑은 고딕"/>
        <scheme val="none"/>
      </font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맑은 고딕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맑은 고딕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맑은 고딕"/>
        <scheme val="none"/>
      </font>
      <protection locked="1" hidden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10"/>
      <tableStyleElement type="headerRow" dxfId="9"/>
      <tableStyleElement type="firstRowStripe" dxfId="8"/>
      <tableStyleElement type="secondRowStripe" dxfId="7"/>
    </tableStyle>
  </tableStyles>
  <colors>
    <mruColors>
      <color rgb="FFCCFFCC"/>
      <color rgb="FFD1CBE1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계산!$B$32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계산!$E$31:$AH$31</c:f>
              <c:numCache>
                <c:formatCode>m/d/yyyy</c:formatCode>
                <c:ptCount val="30"/>
                <c:pt idx="0">
                  <c:v>43230</c:v>
                </c:pt>
                <c:pt idx="1">
                  <c:v>43231</c:v>
                </c:pt>
                <c:pt idx="2">
                  <c:v>43232</c:v>
                </c:pt>
                <c:pt idx="3">
                  <c:v>43233</c:v>
                </c:pt>
                <c:pt idx="4">
                  <c:v>43234</c:v>
                </c:pt>
                <c:pt idx="5">
                  <c:v>43235</c:v>
                </c:pt>
                <c:pt idx="6">
                  <c:v>43236</c:v>
                </c:pt>
                <c:pt idx="7">
                  <c:v>43237</c:v>
                </c:pt>
                <c:pt idx="8">
                  <c:v>43238</c:v>
                </c:pt>
                <c:pt idx="9">
                  <c:v>43239</c:v>
                </c:pt>
                <c:pt idx="10">
                  <c:v>43240</c:v>
                </c:pt>
                <c:pt idx="11">
                  <c:v>43241</c:v>
                </c:pt>
                <c:pt idx="12">
                  <c:v>43242</c:v>
                </c:pt>
                <c:pt idx="13">
                  <c:v>43243</c:v>
                </c:pt>
                <c:pt idx="14">
                  <c:v>43244</c:v>
                </c:pt>
                <c:pt idx="15">
                  <c:v>43245</c:v>
                </c:pt>
                <c:pt idx="16">
                  <c:v>43246</c:v>
                </c:pt>
                <c:pt idx="17">
                  <c:v>43247</c:v>
                </c:pt>
                <c:pt idx="18">
                  <c:v>43248</c:v>
                </c:pt>
                <c:pt idx="19">
                  <c:v>43249</c:v>
                </c:pt>
                <c:pt idx="20">
                  <c:v>43250</c:v>
                </c:pt>
                <c:pt idx="21">
                  <c:v>43251</c:v>
                </c:pt>
                <c:pt idx="22">
                  <c:v>43252</c:v>
                </c:pt>
                <c:pt idx="23">
                  <c:v>43253</c:v>
                </c:pt>
                <c:pt idx="24">
                  <c:v>43254</c:v>
                </c:pt>
                <c:pt idx="25">
                  <c:v>43255</c:v>
                </c:pt>
                <c:pt idx="26">
                  <c:v>43256</c:v>
                </c:pt>
                <c:pt idx="27">
                  <c:v>43257</c:v>
                </c:pt>
                <c:pt idx="28">
                  <c:v>43258</c:v>
                </c:pt>
                <c:pt idx="29">
                  <c:v>43259</c:v>
                </c:pt>
              </c:numCache>
            </c:numRef>
          </c:cat>
          <c:val>
            <c:numRef>
              <c:f>계산!$E$32:$AH$32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계산!$D$44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계산!$E$44:$AH$44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계산!$B$33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계산!$E$31:$AH$31</c:f>
              <c:numCache>
                <c:formatCode>m/d/yyyy</c:formatCode>
                <c:ptCount val="30"/>
                <c:pt idx="0">
                  <c:v>43230</c:v>
                </c:pt>
                <c:pt idx="1">
                  <c:v>43231</c:v>
                </c:pt>
                <c:pt idx="2">
                  <c:v>43232</c:v>
                </c:pt>
                <c:pt idx="3">
                  <c:v>43233</c:v>
                </c:pt>
                <c:pt idx="4">
                  <c:v>43234</c:v>
                </c:pt>
                <c:pt idx="5">
                  <c:v>43235</c:v>
                </c:pt>
                <c:pt idx="6">
                  <c:v>43236</c:v>
                </c:pt>
                <c:pt idx="7">
                  <c:v>43237</c:v>
                </c:pt>
                <c:pt idx="8">
                  <c:v>43238</c:v>
                </c:pt>
                <c:pt idx="9">
                  <c:v>43239</c:v>
                </c:pt>
                <c:pt idx="10">
                  <c:v>43240</c:v>
                </c:pt>
                <c:pt idx="11">
                  <c:v>43241</c:v>
                </c:pt>
                <c:pt idx="12">
                  <c:v>43242</c:v>
                </c:pt>
                <c:pt idx="13">
                  <c:v>43243</c:v>
                </c:pt>
                <c:pt idx="14">
                  <c:v>43244</c:v>
                </c:pt>
                <c:pt idx="15">
                  <c:v>43245</c:v>
                </c:pt>
                <c:pt idx="16">
                  <c:v>43246</c:v>
                </c:pt>
                <c:pt idx="17">
                  <c:v>43247</c:v>
                </c:pt>
                <c:pt idx="18">
                  <c:v>43248</c:v>
                </c:pt>
                <c:pt idx="19">
                  <c:v>43249</c:v>
                </c:pt>
                <c:pt idx="20">
                  <c:v>43250</c:v>
                </c:pt>
                <c:pt idx="21">
                  <c:v>43251</c:v>
                </c:pt>
                <c:pt idx="22">
                  <c:v>43252</c:v>
                </c:pt>
                <c:pt idx="23">
                  <c:v>43253</c:v>
                </c:pt>
                <c:pt idx="24">
                  <c:v>43254</c:v>
                </c:pt>
                <c:pt idx="25">
                  <c:v>43255</c:v>
                </c:pt>
                <c:pt idx="26">
                  <c:v>43256</c:v>
                </c:pt>
                <c:pt idx="27">
                  <c:v>43257</c:v>
                </c:pt>
                <c:pt idx="28">
                  <c:v>43258</c:v>
                </c:pt>
                <c:pt idx="29">
                  <c:v>43259</c:v>
                </c:pt>
              </c:numCache>
            </c:numRef>
          </c:cat>
          <c:val>
            <c:numRef>
              <c:f>계산!$E$33:$AH$33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계산!$D$45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계산!$E$45:$AH$45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계산!$B$34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계산!$E$31:$AH$31</c:f>
              <c:numCache>
                <c:formatCode>m/d/yyyy</c:formatCode>
                <c:ptCount val="30"/>
                <c:pt idx="0">
                  <c:v>43230</c:v>
                </c:pt>
                <c:pt idx="1">
                  <c:v>43231</c:v>
                </c:pt>
                <c:pt idx="2">
                  <c:v>43232</c:v>
                </c:pt>
                <c:pt idx="3">
                  <c:v>43233</c:v>
                </c:pt>
                <c:pt idx="4">
                  <c:v>43234</c:v>
                </c:pt>
                <c:pt idx="5">
                  <c:v>43235</c:v>
                </c:pt>
                <c:pt idx="6">
                  <c:v>43236</c:v>
                </c:pt>
                <c:pt idx="7">
                  <c:v>43237</c:v>
                </c:pt>
                <c:pt idx="8">
                  <c:v>43238</c:v>
                </c:pt>
                <c:pt idx="9">
                  <c:v>43239</c:v>
                </c:pt>
                <c:pt idx="10">
                  <c:v>43240</c:v>
                </c:pt>
                <c:pt idx="11">
                  <c:v>43241</c:v>
                </c:pt>
                <c:pt idx="12">
                  <c:v>43242</c:v>
                </c:pt>
                <c:pt idx="13">
                  <c:v>43243</c:v>
                </c:pt>
                <c:pt idx="14">
                  <c:v>43244</c:v>
                </c:pt>
                <c:pt idx="15">
                  <c:v>43245</c:v>
                </c:pt>
                <c:pt idx="16">
                  <c:v>43246</c:v>
                </c:pt>
                <c:pt idx="17">
                  <c:v>43247</c:v>
                </c:pt>
                <c:pt idx="18">
                  <c:v>43248</c:v>
                </c:pt>
                <c:pt idx="19">
                  <c:v>43249</c:v>
                </c:pt>
                <c:pt idx="20">
                  <c:v>43250</c:v>
                </c:pt>
                <c:pt idx="21">
                  <c:v>43251</c:v>
                </c:pt>
                <c:pt idx="22">
                  <c:v>43252</c:v>
                </c:pt>
                <c:pt idx="23">
                  <c:v>43253</c:v>
                </c:pt>
                <c:pt idx="24">
                  <c:v>43254</c:v>
                </c:pt>
                <c:pt idx="25">
                  <c:v>43255</c:v>
                </c:pt>
                <c:pt idx="26">
                  <c:v>43256</c:v>
                </c:pt>
                <c:pt idx="27">
                  <c:v>43257</c:v>
                </c:pt>
                <c:pt idx="28">
                  <c:v>43258</c:v>
                </c:pt>
                <c:pt idx="29">
                  <c:v>43259</c:v>
                </c:pt>
              </c:numCache>
            </c:numRef>
          </c:cat>
          <c:val>
            <c:numRef>
              <c:f>계산!$E$34:$AH$34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계산!$D$46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계산!$E$46:$AH$46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계산!$B$35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계산!$E$31:$AH$31</c:f>
              <c:numCache>
                <c:formatCode>m/d/yyyy</c:formatCode>
                <c:ptCount val="30"/>
                <c:pt idx="0">
                  <c:v>43230</c:v>
                </c:pt>
                <c:pt idx="1">
                  <c:v>43231</c:v>
                </c:pt>
                <c:pt idx="2">
                  <c:v>43232</c:v>
                </c:pt>
                <c:pt idx="3">
                  <c:v>43233</c:v>
                </c:pt>
                <c:pt idx="4">
                  <c:v>43234</c:v>
                </c:pt>
                <c:pt idx="5">
                  <c:v>43235</c:v>
                </c:pt>
                <c:pt idx="6">
                  <c:v>43236</c:v>
                </c:pt>
                <c:pt idx="7">
                  <c:v>43237</c:v>
                </c:pt>
                <c:pt idx="8">
                  <c:v>43238</c:v>
                </c:pt>
                <c:pt idx="9">
                  <c:v>43239</c:v>
                </c:pt>
                <c:pt idx="10">
                  <c:v>43240</c:v>
                </c:pt>
                <c:pt idx="11">
                  <c:v>43241</c:v>
                </c:pt>
                <c:pt idx="12">
                  <c:v>43242</c:v>
                </c:pt>
                <c:pt idx="13">
                  <c:v>43243</c:v>
                </c:pt>
                <c:pt idx="14">
                  <c:v>43244</c:v>
                </c:pt>
                <c:pt idx="15">
                  <c:v>43245</c:v>
                </c:pt>
                <c:pt idx="16">
                  <c:v>43246</c:v>
                </c:pt>
                <c:pt idx="17">
                  <c:v>43247</c:v>
                </c:pt>
                <c:pt idx="18">
                  <c:v>43248</c:v>
                </c:pt>
                <c:pt idx="19">
                  <c:v>43249</c:v>
                </c:pt>
                <c:pt idx="20">
                  <c:v>43250</c:v>
                </c:pt>
                <c:pt idx="21">
                  <c:v>43251</c:v>
                </c:pt>
                <c:pt idx="22">
                  <c:v>43252</c:v>
                </c:pt>
                <c:pt idx="23">
                  <c:v>43253</c:v>
                </c:pt>
                <c:pt idx="24">
                  <c:v>43254</c:v>
                </c:pt>
                <c:pt idx="25">
                  <c:v>43255</c:v>
                </c:pt>
                <c:pt idx="26">
                  <c:v>43256</c:v>
                </c:pt>
                <c:pt idx="27">
                  <c:v>43257</c:v>
                </c:pt>
                <c:pt idx="28">
                  <c:v>43258</c:v>
                </c:pt>
                <c:pt idx="29">
                  <c:v>43259</c:v>
                </c:pt>
              </c:numCache>
            </c:numRef>
          </c:cat>
          <c:val>
            <c:numRef>
              <c:f>계산!$E$35:$AH$35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계산!$D$47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계산!$E$47:$AH$47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4"/>
          <c:order val="8"/>
          <c:tx>
            <c:strRef>
              <c:f>계산!$B$36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계산!$E$31:$AH$31</c:f>
              <c:numCache>
                <c:formatCode>m/d/yyyy</c:formatCode>
                <c:ptCount val="30"/>
                <c:pt idx="0">
                  <c:v>43230</c:v>
                </c:pt>
                <c:pt idx="1">
                  <c:v>43231</c:v>
                </c:pt>
                <c:pt idx="2">
                  <c:v>43232</c:v>
                </c:pt>
                <c:pt idx="3">
                  <c:v>43233</c:v>
                </c:pt>
                <c:pt idx="4">
                  <c:v>43234</c:v>
                </c:pt>
                <c:pt idx="5">
                  <c:v>43235</c:v>
                </c:pt>
                <c:pt idx="6">
                  <c:v>43236</c:v>
                </c:pt>
                <c:pt idx="7">
                  <c:v>43237</c:v>
                </c:pt>
                <c:pt idx="8">
                  <c:v>43238</c:v>
                </c:pt>
                <c:pt idx="9">
                  <c:v>43239</c:v>
                </c:pt>
                <c:pt idx="10">
                  <c:v>43240</c:v>
                </c:pt>
                <c:pt idx="11">
                  <c:v>43241</c:v>
                </c:pt>
                <c:pt idx="12">
                  <c:v>43242</c:v>
                </c:pt>
                <c:pt idx="13">
                  <c:v>43243</c:v>
                </c:pt>
                <c:pt idx="14">
                  <c:v>43244</c:v>
                </c:pt>
                <c:pt idx="15">
                  <c:v>43245</c:v>
                </c:pt>
                <c:pt idx="16">
                  <c:v>43246</c:v>
                </c:pt>
                <c:pt idx="17">
                  <c:v>43247</c:v>
                </c:pt>
                <c:pt idx="18">
                  <c:v>43248</c:v>
                </c:pt>
                <c:pt idx="19">
                  <c:v>43249</c:v>
                </c:pt>
                <c:pt idx="20">
                  <c:v>43250</c:v>
                </c:pt>
                <c:pt idx="21">
                  <c:v>43251</c:v>
                </c:pt>
                <c:pt idx="22">
                  <c:v>43252</c:v>
                </c:pt>
                <c:pt idx="23">
                  <c:v>43253</c:v>
                </c:pt>
                <c:pt idx="24">
                  <c:v>43254</c:v>
                </c:pt>
                <c:pt idx="25">
                  <c:v>43255</c:v>
                </c:pt>
                <c:pt idx="26">
                  <c:v>43256</c:v>
                </c:pt>
                <c:pt idx="27">
                  <c:v>43257</c:v>
                </c:pt>
                <c:pt idx="28">
                  <c:v>43258</c:v>
                </c:pt>
                <c:pt idx="29">
                  <c:v>43259</c:v>
                </c:pt>
              </c:numCache>
            </c:numRef>
          </c:cat>
          <c:val>
            <c:numRef>
              <c:f>계산!$E$36:$AH$36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계산!$D$48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맑은 고딕" panose="020B0503020000020004" pitchFamily="50" charset="-127"/>
                    <a:ea typeface="맑은 고딕" panose="020B0503020000020004" pitchFamily="50" charset="-127"/>
                  </a:defRPr>
                </a:pPr>
                <a:endParaRPr lang="ko-KR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계산!$E$48:$AH$48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계산!$B$37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계산!$E$37:$AH$37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계산!$D$49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맑은 고딕" panose="020B0503020000020004" pitchFamily="50" charset="-127"/>
                    <a:ea typeface="맑은 고딕" panose="020B0503020000020004" pitchFamily="50" charset="-127"/>
                  </a:defRPr>
                </a:pPr>
                <a:endParaRPr lang="ko-KR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계산!$E$49:$AH$49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계산!$B$38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계산!$E$38:$AH$38</c:f>
              <c:numCache>
                <c:formatCode>General</c:formatCode>
                <c:ptCount val="30"/>
                <c:pt idx="0">
                  <c:v>5.3000000000000007</c:v>
                </c:pt>
                <c:pt idx="1">
                  <c:v>5.3000000000000007</c:v>
                </c:pt>
                <c:pt idx="2">
                  <c:v>5.3000000000000007</c:v>
                </c:pt>
                <c:pt idx="3">
                  <c:v>5.3000000000000007</c:v>
                </c:pt>
                <c:pt idx="4">
                  <c:v>5.3000000000000007</c:v>
                </c:pt>
                <c:pt idx="5">
                  <c:v>5.3000000000000007</c:v>
                </c:pt>
                <c:pt idx="6">
                  <c:v>5.3000000000000007</c:v>
                </c:pt>
                <c:pt idx="7">
                  <c:v>5.3000000000000007</c:v>
                </c:pt>
                <c:pt idx="8">
                  <c:v>5.3000000000000007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계산!$D$50</c:f>
              <c:strCache>
                <c:ptCount val="1"/>
                <c:pt idx="0">
                  <c:v>메인 페이지 디자인 및 개발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맑은 고딕" panose="020B0503020000020004" pitchFamily="50" charset="-127"/>
                    <a:ea typeface="맑은 고딕" panose="020B0503020000020004" pitchFamily="50" charset="-127"/>
                  </a:defRPr>
                </a:pPr>
                <a:endParaRPr lang="ko-KR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계산!$E$50:$AH$50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5.3000000000000007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계산!$B$39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계산!$E$39:$AH$39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4.3000000000000007</c:v>
                </c:pt>
                <c:pt idx="12">
                  <c:v>4.3000000000000007</c:v>
                </c:pt>
                <c:pt idx="13">
                  <c:v>4.3000000000000007</c:v>
                </c:pt>
                <c:pt idx="14">
                  <c:v>4.3000000000000007</c:v>
                </c:pt>
                <c:pt idx="15">
                  <c:v>4.3000000000000007</c:v>
                </c:pt>
                <c:pt idx="16">
                  <c:v>4.3000000000000007</c:v>
                </c:pt>
                <c:pt idx="17">
                  <c:v>4.3000000000000007</c:v>
                </c:pt>
                <c:pt idx="18">
                  <c:v>4.3000000000000007</c:v>
                </c:pt>
                <c:pt idx="19">
                  <c:v>4.3000000000000007</c:v>
                </c:pt>
                <c:pt idx="20">
                  <c:v>4.3000000000000007</c:v>
                </c:pt>
                <c:pt idx="21">
                  <c:v>4.3000000000000007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계산!$D$51</c:f>
              <c:strCache>
                <c:ptCount val="1"/>
                <c:pt idx="0">
                  <c:v>서브 페이지 디자인 및 개발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>
                    <a:latin typeface="맑은 고딕" panose="020B0503020000020004" pitchFamily="50" charset="-127"/>
                    <a:ea typeface="맑은 고딕" panose="020B0503020000020004" pitchFamily="50" charset="-127"/>
                  </a:defRPr>
                </a:pPr>
                <a:endParaRPr lang="ko-KR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계산!$E$51:$AH$51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4.3000000000000007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계산!$B$40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계산!$E$40:$AH$40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3.3000000000000007</c:v>
                </c:pt>
                <c:pt idx="23">
                  <c:v>3.3000000000000007</c:v>
                </c:pt>
                <c:pt idx="24">
                  <c:v>3.3000000000000007</c:v>
                </c:pt>
                <c:pt idx="25">
                  <c:v>3.3000000000000007</c:v>
                </c:pt>
                <c:pt idx="26">
                  <c:v>3.3000000000000007</c:v>
                </c:pt>
                <c:pt idx="27">
                  <c:v>3.3000000000000007</c:v>
                </c:pt>
                <c:pt idx="28">
                  <c:v>3.3000000000000007</c:v>
                </c:pt>
                <c:pt idx="29">
                  <c:v>3.3000000000000007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계산!$D$52</c:f>
              <c:strCache>
                <c:ptCount val="1"/>
                <c:pt idx="0">
                  <c:v>관리자 페이지 개발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맑은 고딕" panose="020B0503020000020004" pitchFamily="50" charset="-127"/>
                    <a:ea typeface="맑은 고딕" panose="020B0503020000020004" pitchFamily="50" charset="-127"/>
                  </a:defRPr>
                </a:pPr>
                <a:endParaRPr lang="ko-KR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계산!$E$52:$AH$52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계산!$E$56:$AH$56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계산!$D$58</c:f>
              <c:strCache>
                <c:ptCount val="1"/>
                <c:pt idx="0">
                  <c:v>May 2018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계산!$E$58:$AH$58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계산!$D$61</c:f>
              <c:strCache>
                <c:ptCount val="1"/>
                <c:pt idx="0">
                  <c:v>Jun 2018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계산!$E$61:$AH$61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계산!$D$66</c:f>
              <c:strCache>
                <c:ptCount val="1"/>
                <c:pt idx="0">
                  <c:v>2018년 06월</c:v>
                </c:pt>
              </c:strCache>
            </c:strRef>
          </c:tx>
          <c:marker>
            <c:symbol val="none"/>
          </c:marker>
          <c:dLbls>
            <c:dLbl>
              <c:idx val="21"/>
              <c:layout/>
              <c:tx>
                <c:rich>
                  <a:bodyPr/>
                  <a:lstStyle/>
                  <a:p>
                    <a:r>
                      <a:rPr lang="en-US" altLang="ko-KR">
                        <a:latin typeface="+mj-lt"/>
                      </a:rPr>
                      <a:t>2018</a:t>
                    </a:r>
                    <a:r>
                      <a:rPr lang="ko-KR" altLang="en-US">
                        <a:latin typeface="+mj-lt"/>
                      </a:rPr>
                      <a:t>년 </a:t>
                    </a:r>
                    <a:r>
                      <a:rPr lang="en-US" altLang="ko-KR">
                        <a:latin typeface="+mj-lt"/>
                      </a:rPr>
                      <a:t>04</a:t>
                    </a:r>
                    <a:r>
                      <a:rPr lang="ko-KR" altLang="en-US">
                        <a:latin typeface="+mj-lt"/>
                      </a:rPr>
                      <a:t>월</a:t>
                    </a:r>
                  </a:p>
                </c:rich>
              </c:tx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>
                    <a:solidFill>
                      <a:schemeClr val="bg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</a:defRPr>
                </a:pPr>
                <a:endParaRPr lang="ko-KR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계산!$E$66:$AH$66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0.5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계산!$D$65</c:f>
              <c:strCache>
                <c:ptCount val="1"/>
                <c:pt idx="0">
                  <c:v>2018년 05월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>
                    <a:solidFill>
                      <a:schemeClr val="bg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</a:defRPr>
                </a:pPr>
                <a:endParaRPr lang="ko-KR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계산!$E$65:$AH$65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계산!$E$72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{CF82F5A4-A523-4FDA-82A4-3EE601D6C12F}</c15:txfldGUID>
                      <c15:f>계산!$E$72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계산!$F$72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{A15FD788-4BB7-45BF-B2AF-6F312189C4EB}</c15:txfldGUID>
                      <c15:f>계산!$F$72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계산!$G$72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{8A4B0358-04CB-4B55-80FF-EC2A08DD22A4}</c15:txfldGUID>
                      <c15:f>계산!$G$72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계산!$H$72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{B8E14DE2-7C4A-42B9-AF8E-ECE511278158}</c15:txfldGUID>
                      <c15:f>계산!$H$72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계산!$I$72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{C80032BE-7CF3-4C88-8259-80195B79B4A7}</c15:txfldGUID>
                      <c15:f>계산!$I$72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계산!$J$72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{5B1AAC4A-4814-4C7B-AF0F-FA08ACDC6DA6}</c15:txfldGUID>
                      <c15:f>계산!$J$72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계산!$K$72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{5A8CB269-6C63-4EF2-989A-6193FA0EC75D}</c15:txfldGUID>
                      <c15:f>계산!$K$72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계산!$L$72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{D65300D5-4679-42D3-BF1D-74D93A572A8E}</c15:txfldGUID>
                      <c15:f>계산!$L$72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계산!$M$72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{86E6D18F-8B35-4DF2-97FC-D6D59D290BB7}</c15:txfldGUID>
                      <c15:f>계산!$M$72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계산!$N$72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{E2846F96-5516-4929-8EAB-954B26F94423}</c15:txfldGUID>
                      <c15:f>계산!$N$72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계산!$O$72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{F79ECE9F-1EC9-4D4D-98E8-0A3D736E40C7}</c15:txfldGUID>
                      <c15:f>계산!$O$72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계산!$P$72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{6FCF9E6D-C0F5-47DC-9954-B66D1A038FD8}</c15:txfldGUID>
                      <c15:f>계산!$P$72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계산!$Q$72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{29154125-4AB5-4367-9314-311AAC73288C}</c15:txfldGUID>
                      <c15:f>계산!$Q$72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계산!$R$72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{ABC06AB6-0207-41C8-8B01-224A7EEB4DE9}</c15:txfldGUID>
                      <c15:f>계산!$R$72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계산!$S$72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{FBD9DDBC-26D5-4B2F-97CA-BF19AE963934}</c15:txfldGUID>
                      <c15:f>계산!$S$72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계산!$T$72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{24258F6E-20BA-43CA-A7DA-CC17C338D587}</c15:txfldGUID>
                      <c15:f>계산!$T$72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계산!$U$72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{9ACCC797-EC7E-41FB-AA58-30548CBC1E9C}</c15:txfldGUID>
                      <c15:f>계산!$U$72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계산!$V$72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{11068003-BA66-4250-9E06-019CF83F8D1C}</c15:txfldGUID>
                      <c15:f>계산!$V$72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계산!$W$72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{B3C5CC3D-F680-4C7C-89DB-BD8727C81BD1}</c15:txfldGUID>
                      <c15:f>계산!$W$72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계산!$X$72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{ADF549F8-BA28-4B66-93B3-0E28761EF712}</c15:txfldGUID>
                      <c15:f>계산!$X$72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계산!$Y$72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{C778A384-F240-4832-83DF-0209B00D0F1D}</c15:txfldGUID>
                      <c15:f>계산!$Y$72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계산!$Z$72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{A4C5F623-CF3E-44FD-AB32-E58562C76A9B}</c15:txfldGUID>
                      <c15:f>계산!$Z$72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계산!$AA$72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{59ACF857-A7E5-457B-BF63-6498C0EC2ED5}</c15:txfldGUID>
                      <c15:f>계산!$AA$72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계산!$AB$72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{397EE34C-B57D-4A1B-93A0-B2FCB45E85F2}</c15:txfldGUID>
                      <c15:f>계산!$AB$72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계산!$AC$72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{D85AB7C9-7CD0-4608-B07B-02F175B942B9}</c15:txfldGUID>
                      <c15:f>계산!$AC$72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계산!$AD$72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{E7C3DA19-64DC-47CB-8C43-437836BC572D}</c15:txfldGUID>
                      <c15:f>계산!$AD$72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계산!$AE$72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{FFA1ADBC-CBE7-46BD-A873-A5F59051F31F}</c15:txfldGUID>
                      <c15:f>계산!$AE$72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계산!$AF$72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{E6E3BCDB-095C-4750-A5EA-9B0D95DA4464}</c15:txfldGUID>
                      <c15:f>계산!$AF$72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계산!$AG$72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{B6D63022-9C4F-42BC-B060-F0D81CEB120B}</c15:txfldGUID>
                      <c15:f>계산!$AG$72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계산!$AH$72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{F81E558C-76C8-4013-89A4-A393BCEA18CD}</c15:txfldGUID>
                      <c15:f>계산!$AH$72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계산!$E$71:$AH$71</c:f>
              <c:numCache>
                <c:formatCode>General</c:formatCode>
                <c:ptCount val="30"/>
                <c:pt idx="0">
                  <c:v>1.2</c:v>
                </c:pt>
                <c:pt idx="1">
                  <c:v>1.2</c:v>
                </c:pt>
                <c:pt idx="2">
                  <c:v>1.2</c:v>
                </c:pt>
                <c:pt idx="3">
                  <c:v>1.2</c:v>
                </c:pt>
                <c:pt idx="4">
                  <c:v>1.2</c:v>
                </c:pt>
                <c:pt idx="5">
                  <c:v>1.2</c:v>
                </c:pt>
                <c:pt idx="6">
                  <c:v>1.2</c:v>
                </c:pt>
                <c:pt idx="7">
                  <c:v>1.2</c:v>
                </c:pt>
                <c:pt idx="8">
                  <c:v>1.2</c:v>
                </c:pt>
                <c:pt idx="9">
                  <c:v>1.2</c:v>
                </c:pt>
                <c:pt idx="10">
                  <c:v>1.2</c:v>
                </c:pt>
                <c:pt idx="11">
                  <c:v>1.2</c:v>
                </c:pt>
                <c:pt idx="12">
                  <c:v>1.2</c:v>
                </c:pt>
                <c:pt idx="13">
                  <c:v>1.2</c:v>
                </c:pt>
                <c:pt idx="14">
                  <c:v>1.2</c:v>
                </c:pt>
                <c:pt idx="15">
                  <c:v>1.2</c:v>
                </c:pt>
                <c:pt idx="16">
                  <c:v>1.2</c:v>
                </c:pt>
                <c:pt idx="17">
                  <c:v>1.2</c:v>
                </c:pt>
                <c:pt idx="18">
                  <c:v>1.2</c:v>
                </c:pt>
                <c:pt idx="19">
                  <c:v>1.2</c:v>
                </c:pt>
                <c:pt idx="20">
                  <c:v>1.2</c:v>
                </c:pt>
                <c:pt idx="21">
                  <c:v>1.2</c:v>
                </c:pt>
                <c:pt idx="22">
                  <c:v>1.2</c:v>
                </c:pt>
                <c:pt idx="23">
                  <c:v>1.2</c:v>
                </c:pt>
                <c:pt idx="24">
                  <c:v>1.2</c:v>
                </c:pt>
                <c:pt idx="25">
                  <c:v>1.2</c:v>
                </c:pt>
                <c:pt idx="26">
                  <c:v>1.2</c:v>
                </c:pt>
                <c:pt idx="27">
                  <c:v>1.2</c:v>
                </c:pt>
                <c:pt idx="28">
                  <c:v>1.2</c:v>
                </c:pt>
                <c:pt idx="29">
                  <c:v>1.2</c:v>
                </c:pt>
              </c:numCache>
            </c:numRef>
          </c:val>
          <c:smooth val="0"/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strRef>
                  <c:f>계산!$E$70</c:f>
                  <c:strCache>
                    <c:ptCount val="1"/>
                    <c:pt idx="0">
                      <c:v>목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{75DC5D9A-21B3-4651-A063-4521C4F8D2AA}</c15:txfldGUID>
                      <c15:f>계산!$E$70</c15:f>
                      <c15:dlblFieldTableCache>
                        <c:ptCount val="1"/>
                        <c:pt idx="0">
                          <c:v>일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계산!$F$70</c:f>
                  <c:strCache>
                    <c:ptCount val="1"/>
                    <c:pt idx="0">
                      <c:v>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{FB8BB0DB-E8EB-41B9-9F98-9899D5C1F80C}</c15:txfldGUID>
                      <c15:f>계산!$F$70</c15:f>
                      <c15:dlblFieldTableCache>
                        <c:ptCount val="1"/>
                        <c:pt idx="0">
                          <c:v>월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계산!$G$70</c:f>
                  <c:strCache>
                    <c:ptCount val="1"/>
                    <c:pt idx="0">
                      <c:v>토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{8A9EBAF8-A59B-462A-BAB7-A8269EB237BF}</c15:txfldGUID>
                      <c15:f>계산!$G$70</c15:f>
                      <c15:dlblFieldTableCache>
                        <c:ptCount val="1"/>
                        <c:pt idx="0">
                          <c:v>화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계산!$H$70</c:f>
                  <c:strCache>
                    <c:ptCount val="1"/>
                    <c:pt idx="0">
                      <c:v>일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{B0B938C8-12C7-4C56-A82C-2897E7CCF022}</c15:txfldGUID>
                      <c15:f>계산!$H$70</c15:f>
                      <c15:dlblFieldTableCache>
                        <c:ptCount val="1"/>
                        <c:pt idx="0">
                          <c:v>수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계산!$I$70</c:f>
                  <c:strCache>
                    <c:ptCount val="1"/>
                    <c:pt idx="0">
                      <c:v>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{89497FF7-2EBB-4452-B6AC-4C3F1523C3D2}</c15:txfldGUID>
                      <c15:f>계산!$I$70</c15:f>
                      <c15:dlblFieldTableCache>
                        <c:ptCount val="1"/>
                        <c:pt idx="0">
                          <c:v>목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계산!$J$70</c:f>
                  <c:strCache>
                    <c:ptCount val="1"/>
                    <c:pt idx="0">
                      <c:v>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{57C3F150-857C-4FAB-A682-8690A21EB64B}</c15:txfldGUID>
                      <c15:f>계산!$J$70</c15:f>
                      <c15:dlblFieldTableCache>
                        <c:ptCount val="1"/>
                        <c:pt idx="0">
                          <c:v>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계산!$K$70</c:f>
                  <c:strCache>
                    <c:ptCount val="1"/>
                    <c:pt idx="0">
                      <c:v>수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{36AF640B-592D-42FB-8974-B78944668E17}</c15:txfldGUID>
                      <c15:f>계산!$K$70</c15:f>
                      <c15:dlblFieldTableCache>
                        <c:ptCount val="1"/>
                        <c:pt idx="0">
                          <c:v>토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계산!$L$70</c:f>
                  <c:strCache>
                    <c:ptCount val="1"/>
                    <c:pt idx="0">
                      <c:v>목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{786DABD1-C7B7-4BFE-8AAA-D10E2776140A}</c15:txfldGUID>
                      <c15:f>계산!$L$70</c15:f>
                      <c15:dlblFieldTableCache>
                        <c:ptCount val="1"/>
                        <c:pt idx="0">
                          <c:v>일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계산!$M$70</c:f>
                  <c:strCache>
                    <c:ptCount val="1"/>
                    <c:pt idx="0">
                      <c:v>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{1D3AB60D-65FF-4658-BF8B-537813AD1BFD}</c15:txfldGUID>
                      <c15:f>계산!$M$70</c15:f>
                      <c15:dlblFieldTableCache>
                        <c:ptCount val="1"/>
                        <c:pt idx="0">
                          <c:v>월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계산!$N$70</c:f>
                  <c:strCache>
                    <c:ptCount val="1"/>
                    <c:pt idx="0">
                      <c:v>토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{88C16996-2FE4-450D-92FD-34DA5AC23BDC}</c15:txfldGUID>
                      <c15:f>계산!$N$70</c15:f>
                      <c15:dlblFieldTableCache>
                        <c:ptCount val="1"/>
                        <c:pt idx="0">
                          <c:v>화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계산!$O$70</c:f>
                  <c:strCache>
                    <c:ptCount val="1"/>
                    <c:pt idx="0">
                      <c:v>일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{4C84B988-604A-4032-AEC2-C4DEDB4556B2}</c15:txfldGUID>
                      <c15:f>계산!$O$70</c15:f>
                      <c15:dlblFieldTableCache>
                        <c:ptCount val="1"/>
                        <c:pt idx="0">
                          <c:v>수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계산!$P$70</c:f>
                  <c:strCache>
                    <c:ptCount val="1"/>
                    <c:pt idx="0">
                      <c:v>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{CCD892E3-741E-4EFA-8741-B635E4B4127F}</c15:txfldGUID>
                      <c15:f>계산!$P$70</c15:f>
                      <c15:dlblFieldTableCache>
                        <c:ptCount val="1"/>
                        <c:pt idx="0">
                          <c:v>목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계산!$Q$70</c:f>
                  <c:strCache>
                    <c:ptCount val="1"/>
                    <c:pt idx="0">
                      <c:v>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{244CC19B-790A-4B18-A0D3-DD57FD668F94}</c15:txfldGUID>
                      <c15:f>계산!$Q$70</c15:f>
                      <c15:dlblFieldTableCache>
                        <c:ptCount val="1"/>
                        <c:pt idx="0">
                          <c:v>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계산!$R$70</c:f>
                  <c:strCache>
                    <c:ptCount val="1"/>
                    <c:pt idx="0">
                      <c:v>수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{D3ACF7C5-EE94-44E9-B3CE-E9B00D439433}</c15:txfldGUID>
                      <c15:f>계산!$R$70</c15:f>
                      <c15:dlblFieldTableCache>
                        <c:ptCount val="1"/>
                        <c:pt idx="0">
                          <c:v>토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계산!$S$70</c:f>
                  <c:strCache>
                    <c:ptCount val="1"/>
                    <c:pt idx="0">
                      <c:v>목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{03C2BFDC-D7B3-4E75-9C3C-7C1348884E3C}</c15:txfldGUID>
                      <c15:f>계산!$S$70</c15:f>
                      <c15:dlblFieldTableCache>
                        <c:ptCount val="1"/>
                        <c:pt idx="0">
                          <c:v>일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계산!$T$70</c:f>
                  <c:strCache>
                    <c:ptCount val="1"/>
                    <c:pt idx="0">
                      <c:v>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{F7CB9895-92D5-4885-AC7B-23169E7C29DA}</c15:txfldGUID>
                      <c15:f>계산!$T$70</c15:f>
                      <c15:dlblFieldTableCache>
                        <c:ptCount val="1"/>
                        <c:pt idx="0">
                          <c:v>월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계산!$U$70</c:f>
                  <c:strCache>
                    <c:ptCount val="1"/>
                    <c:pt idx="0">
                      <c:v>토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{B8E7B4E1-C29B-48C6-A231-B15AFBF0F1B9}</c15:txfldGUID>
                      <c15:f>계산!$U$70</c15:f>
                      <c15:dlblFieldTableCache>
                        <c:ptCount val="1"/>
                        <c:pt idx="0">
                          <c:v>화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계산!$V$70</c:f>
                  <c:strCache>
                    <c:ptCount val="1"/>
                    <c:pt idx="0">
                      <c:v>일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{B1BA90EE-6BAF-4EF4-B0DE-24F67C3D8EDE}</c15:txfldGUID>
                      <c15:f>계산!$V$70</c15:f>
                      <c15:dlblFieldTableCache>
                        <c:ptCount val="1"/>
                        <c:pt idx="0">
                          <c:v>수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계산!$W$70</c:f>
                  <c:strCache>
                    <c:ptCount val="1"/>
                    <c:pt idx="0">
                      <c:v>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{090DFE95-6F75-429E-A2E6-662E1F48B01D}</c15:txfldGUID>
                      <c15:f>계산!$W$70</c15:f>
                      <c15:dlblFieldTableCache>
                        <c:ptCount val="1"/>
                        <c:pt idx="0">
                          <c:v>목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계산!$X$70</c:f>
                  <c:strCache>
                    <c:ptCount val="1"/>
                    <c:pt idx="0">
                      <c:v>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{0C144880-7DFC-4A73-8DCF-8AD1E59CEAEB}</c15:txfldGUID>
                      <c15:f>계산!$X$70</c15:f>
                      <c15:dlblFieldTableCache>
                        <c:ptCount val="1"/>
                        <c:pt idx="0">
                          <c:v>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계산!$Y$70</c:f>
                  <c:strCache>
                    <c:ptCount val="1"/>
                    <c:pt idx="0">
                      <c:v>수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{0880CFBF-F1CB-4880-8FD8-B18538B79C96}</c15:txfldGUID>
                      <c15:f>계산!$Y$70</c15:f>
                      <c15:dlblFieldTableCache>
                        <c:ptCount val="1"/>
                        <c:pt idx="0">
                          <c:v>토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계산!$Z$70</c:f>
                  <c:strCache>
                    <c:ptCount val="1"/>
                    <c:pt idx="0">
                      <c:v>목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{A7B3A2F8-76B4-42AE-A843-51431EBB254E}</c15:txfldGUID>
                      <c15:f>계산!$Z$70</c15:f>
                      <c15:dlblFieldTableCache>
                        <c:ptCount val="1"/>
                        <c:pt idx="0">
                          <c:v>일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계산!$AA$70</c:f>
                  <c:strCache>
                    <c:ptCount val="1"/>
                    <c:pt idx="0">
                      <c:v>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{9D0CC678-3107-4025-B9C2-C0DD7CFB9CF4}</c15:txfldGUID>
                      <c15:f>계산!$AA$70</c15:f>
                      <c15:dlblFieldTableCache>
                        <c:ptCount val="1"/>
                        <c:pt idx="0">
                          <c:v>월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계산!$AB$70</c:f>
                  <c:strCache>
                    <c:ptCount val="1"/>
                    <c:pt idx="0">
                      <c:v>토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{F0427266-ED12-4B43-BEEE-BB8940C83E11}</c15:txfldGUID>
                      <c15:f>계산!$AB$70</c15:f>
                      <c15:dlblFieldTableCache>
                        <c:ptCount val="1"/>
                        <c:pt idx="0">
                          <c:v>화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계산!$AC$70</c:f>
                  <c:strCache>
                    <c:ptCount val="1"/>
                    <c:pt idx="0">
                      <c:v>일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{22C28366-E489-4AD8-80FD-94AC13B1041B}</c15:txfldGUID>
                      <c15:f>계산!$AC$70</c15:f>
                      <c15:dlblFieldTableCache>
                        <c:ptCount val="1"/>
                        <c:pt idx="0">
                          <c:v>수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계산!$AD$70</c:f>
                  <c:strCache>
                    <c:ptCount val="1"/>
                    <c:pt idx="0">
                      <c:v>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{304B0BFB-0ABE-4F53-B109-2DEA184EC989}</c15:txfldGUID>
                      <c15:f>계산!$AD$70</c15:f>
                      <c15:dlblFieldTableCache>
                        <c:ptCount val="1"/>
                        <c:pt idx="0">
                          <c:v>목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계산!$AE$70</c:f>
                  <c:strCache>
                    <c:ptCount val="1"/>
                    <c:pt idx="0">
                      <c:v>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{D43A485D-C2DD-4816-9B15-E70500EB085D}</c15:txfldGUID>
                      <c15:f>계산!$AE$70</c15:f>
                      <c15:dlblFieldTableCache>
                        <c:ptCount val="1"/>
                        <c:pt idx="0">
                          <c:v>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계산!$AF$70</c:f>
                  <c:strCache>
                    <c:ptCount val="1"/>
                    <c:pt idx="0">
                      <c:v>수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{DD2E2F99-0400-4A8B-9DE5-8CEC3DFDFD45}</c15:txfldGUID>
                      <c15:f>계산!$AF$70</c15:f>
                      <c15:dlblFieldTableCache>
                        <c:ptCount val="1"/>
                        <c:pt idx="0">
                          <c:v>토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계산!$AG$70</c:f>
                  <c:strCache>
                    <c:ptCount val="1"/>
                    <c:pt idx="0">
                      <c:v>목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{1692C673-BAA8-411C-A792-035AECBA0A40}</c15:txfldGUID>
                      <c15:f>계산!$AG$70</c15:f>
                      <c15:dlblFieldTableCache>
                        <c:ptCount val="1"/>
                        <c:pt idx="0">
                          <c:v>일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계산!$AH$70</c:f>
                  <c:strCache>
                    <c:ptCount val="1"/>
                    <c:pt idx="0">
                      <c:v>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{02A7D507-6286-45E1-8A8A-68294A7DCD16}</c15:txfldGUID>
                      <c15:f>계산!$AH$70</c15:f>
                      <c15:dlblFieldTableCache>
                        <c:ptCount val="1"/>
                        <c:pt idx="0">
                          <c:v>월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>
                    <a:latin typeface="맑은 고딕" panose="020B0503020000020004" pitchFamily="50" charset="-127"/>
                    <a:ea typeface="맑은 고딕" panose="020B05030200000200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계산!$E$69:$AH$69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계산!$D$59</c:f>
              <c:strCache>
                <c:ptCount val="1"/>
                <c:pt idx="0">
                  <c:v>2018년 5월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계산!$E$59:$AH$59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계산!$D$62</c:f>
              <c:strCache>
                <c:ptCount val="1"/>
                <c:pt idx="0">
                  <c:v>2018년 6월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계산!$E$62:$AH$62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000320"/>
        <c:axId val="231231488"/>
      </c:lineChart>
      <c:dateAx>
        <c:axId val="231000320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231231488"/>
        <c:crosses val="autoZero"/>
        <c:auto val="1"/>
        <c:lblOffset val="100"/>
        <c:baseTimeUnit val="days"/>
      </c:dateAx>
      <c:valAx>
        <c:axId val="231231488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231000320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ko-KR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100" noThreeD="1" page="7" val="9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323850</xdr:colOff>
      <xdr:row>1</xdr:row>
      <xdr:rowOff>190500</xdr:rowOff>
    </xdr:from>
    <xdr:to>
      <xdr:col>5</xdr:col>
      <xdr:colOff>3803904</xdr:colOff>
      <xdr:row>16</xdr:row>
      <xdr:rowOff>161925</xdr:rowOff>
    </xdr:to>
    <xdr:graphicFrame macro="">
      <xdr:nvGraphicFramePr>
        <xdr:cNvPr id="7" name="시간 표시 막대 차트" descr="Scrollable timeline of the project activities." title="Timeline 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209550</xdr:rowOff>
        </xdr:from>
        <xdr:to>
          <xdr:col>5</xdr:col>
          <xdr:colOff>3790950</xdr:colOff>
          <xdr:row>20</xdr:row>
          <xdr:rowOff>0</xdr:rowOff>
        </xdr:to>
        <xdr:sp macro="" textlink="">
          <xdr:nvSpPr>
            <xdr:cNvPr id="1025" name="스크롤 막대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Activities" displayName="Activities" ref="B22:F29" totalsRowShown="0" headerRowDxfId="6" dataDxfId="5">
  <autoFilter ref="B22:F29"/>
  <sortState ref="C20:F25">
    <sortCondition ref="D19:D25"/>
  </sortState>
  <tableColumns count="5">
    <tableColumn id="5" name="Id" dataDxfId="4">
      <calculatedColumnFormula>N(B22)+1</calculatedColumnFormula>
    </tableColumn>
    <tableColumn id="1" name="활동" dataDxfId="3"/>
    <tableColumn id="2" name="시작" dataDxfId="2">
      <calculatedColumnFormula>D22+10</calculatedColumnFormula>
    </tableColumn>
    <tableColumn id="3" name="종료" dataDxfId="1">
      <calculatedColumnFormula>Activities[[#This Row],[시작]]+2</calculatedColumnFormula>
    </tableColumn>
    <tableColumn id="4" name="참고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활동 표" altTextSummary="이 표를 사용하여 학사 활동을 입력하고 관리합니다.활동, 시작, 종료, 참고 열이 제공됩니다.이 표에 입력한 모든 활동은 시간 표시 막대 차트로 렌더링됩니다.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5"/>
    <pageSetUpPr autoPageBreaks="0"/>
  </sheetPr>
  <dimension ref="A1:G29"/>
  <sheetViews>
    <sheetView showGridLines="0" tabSelected="1" zoomScaleNormal="100" workbookViewId="0">
      <selection activeCell="J16" sqref="J16"/>
    </sheetView>
  </sheetViews>
  <sheetFormatPr defaultRowHeight="17.25" customHeight="1" x14ac:dyDescent="0.2"/>
  <cols>
    <col min="1" max="1" width="5.5703125" style="6" customWidth="1"/>
    <col min="2" max="2" width="0" style="6" hidden="1" customWidth="1"/>
    <col min="3" max="3" width="31" style="6" customWidth="1"/>
    <col min="4" max="5" width="18.42578125" style="6" customWidth="1"/>
    <col min="6" max="6" width="79" style="6" customWidth="1"/>
    <col min="7" max="7" width="5.5703125" style="6" customWidth="1"/>
    <col min="8" max="16384" width="9.140625" style="6"/>
  </cols>
  <sheetData>
    <row r="1" spans="1:7" s="5" customFormat="1" ht="47.25" customHeight="1" thickBot="1" x14ac:dyDescent="0.25">
      <c r="A1" s="1"/>
      <c r="B1" s="2"/>
      <c r="C1" s="3" t="s">
        <v>19</v>
      </c>
      <c r="D1" s="1"/>
      <c r="E1" s="1"/>
      <c r="F1" s="1"/>
      <c r="G1" s="4"/>
    </row>
    <row r="2" spans="1:7" ht="17.25" customHeight="1" thickTop="1" x14ac:dyDescent="0.2">
      <c r="C2" s="7"/>
    </row>
    <row r="18" spans="2:6" ht="17.25" customHeight="1" thickBot="1" x14ac:dyDescent="0.25">
      <c r="C18" s="8"/>
      <c r="D18" s="8"/>
      <c r="E18" s="8"/>
      <c r="F18" s="8"/>
    </row>
    <row r="19" spans="2:6" ht="17.25" customHeight="1" thickTop="1" x14ac:dyDescent="0.2">
      <c r="C19" s="9"/>
      <c r="D19" s="9"/>
      <c r="E19" s="9"/>
      <c r="F19" s="9"/>
    </row>
    <row r="20" spans="2:6" ht="17.25" customHeight="1" x14ac:dyDescent="0.35">
      <c r="C20" s="10" t="s">
        <v>2</v>
      </c>
      <c r="D20" s="11">
        <v>43221</v>
      </c>
      <c r="E20" s="9"/>
      <c r="F20" s="9"/>
    </row>
    <row r="21" spans="2:6" ht="17.25" customHeight="1" x14ac:dyDescent="0.2">
      <c r="C21" s="9"/>
      <c r="D21" s="9"/>
      <c r="E21" s="9"/>
      <c r="F21" s="9"/>
    </row>
    <row r="22" spans="2:6" ht="17.25" customHeight="1" x14ac:dyDescent="0.2">
      <c r="B22" s="12" t="s">
        <v>0</v>
      </c>
      <c r="C22" s="13" t="s">
        <v>3</v>
      </c>
      <c r="D22" s="13" t="s">
        <v>4</v>
      </c>
      <c r="E22" s="13" t="s">
        <v>5</v>
      </c>
      <c r="F22" s="13" t="s">
        <v>6</v>
      </c>
    </row>
    <row r="23" spans="2:6" ht="17.25" customHeight="1" x14ac:dyDescent="0.2">
      <c r="B23" s="12">
        <f t="shared" ref="B23:B28" si="0">N(B22)+1</f>
        <v>1</v>
      </c>
      <c r="C23" s="14" t="s">
        <v>16</v>
      </c>
      <c r="D23" s="15">
        <v>43221</v>
      </c>
      <c r="E23" s="15">
        <v>43238</v>
      </c>
      <c r="F23" s="22" t="s">
        <v>21</v>
      </c>
    </row>
    <row r="24" spans="2:6" ht="17.25" customHeight="1" x14ac:dyDescent="0.2">
      <c r="B24" s="12">
        <f>N(B23)+1</f>
        <v>2</v>
      </c>
      <c r="C24" s="14" t="s">
        <v>17</v>
      </c>
      <c r="D24" s="15">
        <v>43241</v>
      </c>
      <c r="E24" s="15">
        <v>43251</v>
      </c>
      <c r="F24" s="14" t="s">
        <v>22</v>
      </c>
    </row>
    <row r="25" spans="2:6" ht="17.25" customHeight="1" x14ac:dyDescent="0.2">
      <c r="B25" s="12">
        <f t="shared" si="0"/>
        <v>3</v>
      </c>
      <c r="C25" s="14" t="s">
        <v>18</v>
      </c>
      <c r="D25" s="15">
        <v>43252</v>
      </c>
      <c r="E25" s="15">
        <v>43266</v>
      </c>
      <c r="F25" s="14" t="s">
        <v>20</v>
      </c>
    </row>
    <row r="26" spans="2:6" ht="17.25" customHeight="1" x14ac:dyDescent="0.2">
      <c r="B26" s="12">
        <f t="shared" si="0"/>
        <v>4</v>
      </c>
      <c r="C26" s="14" t="s">
        <v>23</v>
      </c>
      <c r="D26" s="15">
        <v>43266</v>
      </c>
      <c r="E26" s="15">
        <v>43266</v>
      </c>
      <c r="F26" s="14"/>
    </row>
    <row r="27" spans="2:6" ht="17.25" customHeight="1" x14ac:dyDescent="0.2">
      <c r="B27" s="12">
        <f t="shared" si="0"/>
        <v>5</v>
      </c>
      <c r="C27" s="14"/>
      <c r="D27" s="15"/>
      <c r="E27" s="15"/>
      <c r="F27" s="14"/>
    </row>
    <row r="28" spans="2:6" ht="17.25" customHeight="1" x14ac:dyDescent="0.2">
      <c r="B28" s="12">
        <f t="shared" si="0"/>
        <v>6</v>
      </c>
      <c r="C28" s="14"/>
      <c r="D28" s="15"/>
      <c r="E28" s="15"/>
      <c r="F28" s="14"/>
    </row>
    <row r="29" spans="2:6" ht="17.25" customHeight="1" x14ac:dyDescent="0.2">
      <c r="B29" s="16">
        <f t="shared" ref="B29" si="1">N(B28)+1</f>
        <v>7</v>
      </c>
      <c r="C29" s="14"/>
      <c r="D29" s="15"/>
      <c r="E29" s="15"/>
      <c r="F29" s="14"/>
    </row>
  </sheetData>
  <sheetProtection selectLockedCells="1"/>
  <phoneticPr fontId="7" type="noConversion"/>
  <printOptions horizontalCentered="1"/>
  <pageMargins left="0.25" right="0.25" top="0.5" bottom="0.5" header="0.3" footer="0.3"/>
  <pageSetup fitToHeight="0" orientation="landscape" r:id="rId1"/>
  <rowBreaks count="2" manualBreakCount="2">
    <brk id="18" max="16383" man="1"/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스크롤 막대">
              <controlPr defaultSize="0" autoPict="0" altText="Click the scroll bar to modify the project time frame shown on the Timeline Chart or enter the start date for the display of project activities in cell D20.">
                <anchor moveWithCells="1">
                  <from>
                    <xdr:col>4</xdr:col>
                    <xdr:colOff>47625</xdr:colOff>
                    <xdr:row>18</xdr:row>
                    <xdr:rowOff>209550</xdr:rowOff>
                  </from>
                  <to>
                    <xdr:col>5</xdr:col>
                    <xdr:colOff>3790950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topLeftCell="A37" workbookViewId="0">
      <selection activeCell="E72" sqref="E72"/>
    </sheetView>
  </sheetViews>
  <sheetFormatPr defaultRowHeight="13.5" x14ac:dyDescent="0.2"/>
  <cols>
    <col min="1" max="2" width="9.140625" style="17"/>
    <col min="3" max="3" width="17.42578125" style="17" customWidth="1"/>
    <col min="4" max="4" width="18" style="17" customWidth="1"/>
    <col min="5" max="34" width="10.85546875" style="17" customWidth="1"/>
    <col min="35" max="35" width="17.5703125" style="17" customWidth="1"/>
    <col min="36" max="16384" width="9.140625" style="17"/>
  </cols>
  <sheetData>
    <row r="1" spans="1:6" x14ac:dyDescent="0.2">
      <c r="A1" s="17" t="s">
        <v>13</v>
      </c>
    </row>
    <row r="3" spans="1:6" x14ac:dyDescent="0.2">
      <c r="C3" s="17" t="s">
        <v>14</v>
      </c>
      <c r="D3" s="18">
        <f ca="1">TODAY()</f>
        <v>43216</v>
      </c>
      <c r="E3" s="18"/>
    </row>
    <row r="4" spans="1:6" x14ac:dyDescent="0.2">
      <c r="D4" s="17">
        <v>5</v>
      </c>
    </row>
    <row r="6" spans="1:6" x14ac:dyDescent="0.2">
      <c r="E6" s="17" t="e">
        <f>NA()</f>
        <v>#N/A</v>
      </c>
    </row>
    <row r="7" spans="1:6" x14ac:dyDescent="0.2">
      <c r="E7" s="17" t="e">
        <f>NA()</f>
        <v>#N/A</v>
      </c>
    </row>
    <row r="8" spans="1:6" x14ac:dyDescent="0.2">
      <c r="E8" s="17" t="e">
        <f>NA()</f>
        <v>#N/A</v>
      </c>
    </row>
    <row r="9" spans="1:6" x14ac:dyDescent="0.2">
      <c r="C9" s="19" t="s">
        <v>15</v>
      </c>
      <c r="D9" s="17">
        <f>SUMPRODUCT( ((Activities[시작]&gt;=StartDateWindow)+(Activities[종료]&gt;=StartDateWindow)&gt;0)*(Activities[시작]&lt;=(StartDateWindow+WindowDays-1)) )</f>
        <v>3</v>
      </c>
      <c r="E9" s="17" t="e">
        <f>NA()</f>
        <v>#N/A</v>
      </c>
    </row>
    <row r="10" spans="1:6" x14ac:dyDescent="0.2">
      <c r="D10" s="17">
        <v>9</v>
      </c>
      <c r="E10" s="17" t="e">
        <f>NA()</f>
        <v>#N/A</v>
      </c>
    </row>
    <row r="11" spans="1:6" x14ac:dyDescent="0.2">
      <c r="D11" s="17">
        <f>D10-MIN(D10,D9)</f>
        <v>6</v>
      </c>
      <c r="E11" s="17" t="e">
        <f>NA()</f>
        <v>#N/A</v>
      </c>
    </row>
    <row r="12" spans="1:6" x14ac:dyDescent="0.2">
      <c r="E12" s="17" t="e">
        <f>NA()</f>
        <v>#N/A</v>
      </c>
    </row>
    <row r="13" spans="1:6" x14ac:dyDescent="0.2">
      <c r="C13" s="19"/>
      <c r="E13" s="17" t="e">
        <f>NA()</f>
        <v>#N/A</v>
      </c>
    </row>
    <row r="14" spans="1:6" x14ac:dyDescent="0.2">
      <c r="C14" s="19"/>
      <c r="E14" s="17" t="e">
        <f>NA()</f>
        <v>#N/A</v>
      </c>
    </row>
    <row r="15" spans="1:6" x14ac:dyDescent="0.2">
      <c r="C15" s="19"/>
      <c r="E15" s="17">
        <f t="array" ref="E15">INDEX(Activities[Id],MATCH(1, ((Activities[시작]&gt;=StartDateWindow)+(Activities[종료]&gt;=StartDateWindow)&gt;0)*(Activities[시작]&lt;=(StartDateWindow+WindowDays-1)), 0))</f>
        <v>1</v>
      </c>
      <c r="F15" s="17" t="e">
        <f t="shared" ref="F15:F23" ca="1" si="0">OFFSET(E15,-$D$11,)</f>
        <v>#N/A</v>
      </c>
    </row>
    <row r="16" spans="1:6" x14ac:dyDescent="0.2">
      <c r="C16" s="19"/>
      <c r="E16" s="17">
        <f t="array" ref="E16">INDEX(Activities[Id],MATCH(1, (Activities[Id]&gt;E15)*((Activities[시작]&gt;=StartDateWindow)+(Activities[종료]&gt;=StartDateWindow)&gt;0)*(Activities[시작]&lt;=(StartDateWindow+WindowDays-1)), 0))</f>
        <v>2</v>
      </c>
      <c r="F16" s="17" t="e">
        <f t="shared" ca="1" si="0"/>
        <v>#N/A</v>
      </c>
    </row>
    <row r="17" spans="1:35" x14ac:dyDescent="0.2">
      <c r="C17" s="19"/>
      <c r="E17" s="17">
        <f t="array" ref="E17">INDEX(Activities[Id],MATCH(1, (Activities[Id]&gt;E16)*((Activities[시작]&gt;=StartDateWindow)+(Activities[종료]&gt;=StartDateWindow)&gt;0)*(Activities[시작]&lt;=(StartDateWindow+WindowDays-1)), 0))</f>
        <v>3</v>
      </c>
      <c r="F17" s="17" t="e">
        <f t="shared" ca="1" si="0"/>
        <v>#N/A</v>
      </c>
    </row>
    <row r="18" spans="1:35" x14ac:dyDescent="0.2">
      <c r="E18" s="17" t="e">
        <f t="array" ref="E18">INDEX(Activities[Id],MATCH(1, (Activities[Id]&gt;E17)*((Activities[시작]&gt;=StartDateWindow)+(Activities[종료]&gt;=StartDateWindow)&gt;0)*(Activities[시작]&lt;=(StartDateWindow+WindowDays-1)), 0))</f>
        <v>#N/A</v>
      </c>
      <c r="F18" s="17" t="e">
        <f t="shared" ca="1" si="0"/>
        <v>#N/A</v>
      </c>
    </row>
    <row r="19" spans="1:35" x14ac:dyDescent="0.2">
      <c r="E19" s="17" t="e">
        <f t="array" ref="E19">INDEX(Activities[Id],MATCH(1, (Activities[Id]&gt;E18)*((Activities[시작]&gt;=StartDateWindow)+(Activities[종료]&gt;=StartDateWindow)&gt;0)*(Activities[시작]&lt;=(StartDateWindow+WindowDays-1)), 0))</f>
        <v>#N/A</v>
      </c>
      <c r="F19" s="17" t="e">
        <f t="shared" ca="1" si="0"/>
        <v>#N/A</v>
      </c>
    </row>
    <row r="20" spans="1:35" x14ac:dyDescent="0.2">
      <c r="E20" s="17" t="e">
        <f t="array" ref="E20">INDEX(Activities[Id],MATCH(1, (Activities[Id]&gt;E19)*((Activities[시작]&gt;=StartDateWindow)+(Activities[종료]&gt;=StartDateWindow)&gt;0)*(Activities[시작]&lt;=(StartDateWindow+WindowDays-1)), 0))</f>
        <v>#N/A</v>
      </c>
      <c r="F20" s="17" t="e">
        <f t="shared" ca="1" si="0"/>
        <v>#N/A</v>
      </c>
    </row>
    <row r="21" spans="1:35" x14ac:dyDescent="0.2">
      <c r="E21" s="17" t="e">
        <f t="array" ref="E21">INDEX(Activities[Id],MATCH(1, (Activities[Id]&gt;E20)*((Activities[시작]&gt;=StartDateWindow)+(Activities[종료]&gt;=StartDateWindow)&gt;0)*(Activities[시작]&lt;=(StartDateWindow+WindowDays-1)), 0))</f>
        <v>#N/A</v>
      </c>
      <c r="F21" s="17">
        <f t="shared" ca="1" si="0"/>
        <v>1</v>
      </c>
    </row>
    <row r="22" spans="1:35" x14ac:dyDescent="0.2">
      <c r="E22" s="17" t="e">
        <f t="array" ref="E22">INDEX(Activities[Id],MATCH(1, (Activities[Id]&gt;E21)*((Activities[시작]&gt;=StartDateWindow)+(Activities[종료]&gt;=StartDateWindow)&gt;0)*(Activities[시작]&lt;=(StartDateWindow+WindowDays-1)), 0))</f>
        <v>#N/A</v>
      </c>
      <c r="F22" s="17">
        <f t="shared" ca="1" si="0"/>
        <v>2</v>
      </c>
    </row>
    <row r="23" spans="1:35" x14ac:dyDescent="0.2">
      <c r="E23" s="17" t="e">
        <f t="array" ref="E23">INDEX(Activities[Id],MATCH(1, (Activities[Id]&gt;E22)*((Activities[시작]&gt;=StartDateWindow)+(Activities[종료]&gt;=StartDateWindow)&gt;0)*(Activities[시작]&lt;=(StartDateWindow+WindowDays-1)), 0))</f>
        <v>#N/A</v>
      </c>
      <c r="F23" s="17">
        <f t="shared" ca="1" si="0"/>
        <v>3</v>
      </c>
    </row>
    <row r="25" spans="1:35" x14ac:dyDescent="0.2">
      <c r="C25" s="17" t="s">
        <v>10</v>
      </c>
      <c r="D25" s="18">
        <f>StartDate+WindowOffset</f>
        <v>43230</v>
      </c>
    </row>
    <row r="26" spans="1:35" x14ac:dyDescent="0.2">
      <c r="C26" s="17" t="s">
        <v>11</v>
      </c>
      <c r="D26" s="17">
        <v>9</v>
      </c>
    </row>
    <row r="28" spans="1:35" x14ac:dyDescent="0.2">
      <c r="C28" s="17" t="s">
        <v>4</v>
      </c>
      <c r="D28" s="19">
        <f>'프로젝트 시간 표시 막대'!D20</f>
        <v>43221</v>
      </c>
    </row>
    <row r="29" spans="1:35" x14ac:dyDescent="0.2">
      <c r="C29" s="17" t="s">
        <v>12</v>
      </c>
      <c r="D29" s="17">
        <v>30</v>
      </c>
    </row>
    <row r="31" spans="1:35" x14ac:dyDescent="0.2">
      <c r="A31" s="17" t="s">
        <v>7</v>
      </c>
      <c r="B31" s="17" t="s">
        <v>8</v>
      </c>
      <c r="C31" s="17" t="s">
        <v>9</v>
      </c>
      <c r="D31" s="17" t="s">
        <v>3</v>
      </c>
      <c r="E31" s="18">
        <f>StartDateWindow</f>
        <v>43230</v>
      </c>
      <c r="F31" s="18">
        <f t="shared" ref="F31:AI31" si="1">E31+1</f>
        <v>43231</v>
      </c>
      <c r="G31" s="18">
        <f t="shared" si="1"/>
        <v>43232</v>
      </c>
      <c r="H31" s="18">
        <f t="shared" si="1"/>
        <v>43233</v>
      </c>
      <c r="I31" s="18">
        <f t="shared" si="1"/>
        <v>43234</v>
      </c>
      <c r="J31" s="18">
        <f t="shared" si="1"/>
        <v>43235</v>
      </c>
      <c r="K31" s="18">
        <f t="shared" si="1"/>
        <v>43236</v>
      </c>
      <c r="L31" s="18">
        <f t="shared" si="1"/>
        <v>43237</v>
      </c>
      <c r="M31" s="18">
        <f t="shared" si="1"/>
        <v>43238</v>
      </c>
      <c r="N31" s="18">
        <f t="shared" si="1"/>
        <v>43239</v>
      </c>
      <c r="O31" s="18">
        <f t="shared" si="1"/>
        <v>43240</v>
      </c>
      <c r="P31" s="18">
        <f t="shared" si="1"/>
        <v>43241</v>
      </c>
      <c r="Q31" s="18">
        <f t="shared" si="1"/>
        <v>43242</v>
      </c>
      <c r="R31" s="18">
        <f t="shared" si="1"/>
        <v>43243</v>
      </c>
      <c r="S31" s="18">
        <f t="shared" si="1"/>
        <v>43244</v>
      </c>
      <c r="T31" s="18">
        <f t="shared" si="1"/>
        <v>43245</v>
      </c>
      <c r="U31" s="18">
        <f t="shared" si="1"/>
        <v>43246</v>
      </c>
      <c r="V31" s="18">
        <f t="shared" si="1"/>
        <v>43247</v>
      </c>
      <c r="W31" s="18">
        <f t="shared" si="1"/>
        <v>43248</v>
      </c>
      <c r="X31" s="18">
        <f t="shared" si="1"/>
        <v>43249</v>
      </c>
      <c r="Y31" s="18">
        <f t="shared" si="1"/>
        <v>43250</v>
      </c>
      <c r="Z31" s="18">
        <f t="shared" si="1"/>
        <v>43251</v>
      </c>
      <c r="AA31" s="18">
        <f t="shared" si="1"/>
        <v>43252</v>
      </c>
      <c r="AB31" s="18">
        <f t="shared" si="1"/>
        <v>43253</v>
      </c>
      <c r="AC31" s="18">
        <f t="shared" si="1"/>
        <v>43254</v>
      </c>
      <c r="AD31" s="18">
        <f t="shared" si="1"/>
        <v>43255</v>
      </c>
      <c r="AE31" s="18">
        <f t="shared" si="1"/>
        <v>43256</v>
      </c>
      <c r="AF31" s="18">
        <f t="shared" si="1"/>
        <v>43257</v>
      </c>
      <c r="AG31" s="18">
        <f t="shared" si="1"/>
        <v>43258</v>
      </c>
      <c r="AH31" s="18">
        <f t="shared" si="1"/>
        <v>43259</v>
      </c>
      <c r="AI31" s="18">
        <f t="shared" si="1"/>
        <v>43260</v>
      </c>
    </row>
    <row r="32" spans="1:35" x14ac:dyDescent="0.2">
      <c r="A32" s="17">
        <v>11.3</v>
      </c>
      <c r="B32" s="17">
        <v>1</v>
      </c>
      <c r="C32" s="17" t="e">
        <f t="shared" ref="C32:C40" ca="1" si="2">F15</f>
        <v>#N/A</v>
      </c>
      <c r="D32" s="17" t="e">
        <f ca="1">INDEX(Activities[활동],MATCH($C32,Activities[Id],0))</f>
        <v>#N/A</v>
      </c>
      <c r="E32" s="17" t="e">
        <f ca="1">GridCalc</f>
        <v>#N/A</v>
      </c>
      <c r="F32" s="17" t="e">
        <f ca="1">GridCalc</f>
        <v>#N/A</v>
      </c>
      <c r="G32" s="17" t="e">
        <f ca="1">GridCalc</f>
        <v>#N/A</v>
      </c>
      <c r="H32" s="17" t="e">
        <f ca="1">GridCalc</f>
        <v>#N/A</v>
      </c>
      <c r="I32" s="17" t="e">
        <f ca="1">GridCalc</f>
        <v>#N/A</v>
      </c>
      <c r="J32" s="17" t="e">
        <f ca="1">GridCalc</f>
        <v>#N/A</v>
      </c>
      <c r="K32" s="17" t="e">
        <f ca="1">GridCalc</f>
        <v>#N/A</v>
      </c>
      <c r="L32" s="17" t="e">
        <f ca="1">GridCalc</f>
        <v>#N/A</v>
      </c>
      <c r="M32" s="17" t="e">
        <f ca="1">GridCalc</f>
        <v>#N/A</v>
      </c>
      <c r="N32" s="17" t="e">
        <f ca="1">GridCalc</f>
        <v>#N/A</v>
      </c>
      <c r="O32" s="17" t="e">
        <f ca="1">GridCalc</f>
        <v>#N/A</v>
      </c>
      <c r="P32" s="17" t="e">
        <f ca="1">GridCalc</f>
        <v>#N/A</v>
      </c>
      <c r="Q32" s="17" t="e">
        <f ca="1">GridCalc</f>
        <v>#N/A</v>
      </c>
      <c r="R32" s="17" t="e">
        <f ca="1">GridCalc</f>
        <v>#N/A</v>
      </c>
      <c r="S32" s="17" t="e">
        <f ca="1">GridCalc</f>
        <v>#N/A</v>
      </c>
      <c r="T32" s="17" t="e">
        <f ca="1">GridCalc</f>
        <v>#N/A</v>
      </c>
      <c r="U32" s="17" t="e">
        <f ca="1">GridCalc</f>
        <v>#N/A</v>
      </c>
      <c r="V32" s="17" t="e">
        <f ca="1">GridCalc</f>
        <v>#N/A</v>
      </c>
      <c r="W32" s="17" t="e">
        <f ca="1">GridCalc</f>
        <v>#N/A</v>
      </c>
      <c r="X32" s="17" t="e">
        <f ca="1">GridCalc</f>
        <v>#N/A</v>
      </c>
      <c r="Y32" s="17" t="e">
        <f ca="1">GridCalc</f>
        <v>#N/A</v>
      </c>
      <c r="Z32" s="17" t="e">
        <f ca="1">GridCalc</f>
        <v>#N/A</v>
      </c>
      <c r="AA32" s="17" t="e">
        <f ca="1">GridCalc</f>
        <v>#N/A</v>
      </c>
      <c r="AB32" s="17" t="e">
        <f ca="1">GridCalc</f>
        <v>#N/A</v>
      </c>
      <c r="AC32" s="17" t="e">
        <f ca="1">GridCalc</f>
        <v>#N/A</v>
      </c>
      <c r="AD32" s="17" t="e">
        <f ca="1">GridCalc</f>
        <v>#N/A</v>
      </c>
      <c r="AE32" s="17" t="e">
        <f ca="1">GridCalc</f>
        <v>#N/A</v>
      </c>
      <c r="AF32" s="17" t="e">
        <f ca="1">GridCalc</f>
        <v>#N/A</v>
      </c>
      <c r="AG32" s="17" t="e">
        <f ca="1">GridCalc</f>
        <v>#N/A</v>
      </c>
      <c r="AH32" s="17" t="e">
        <f ca="1">GridCalc</f>
        <v>#N/A</v>
      </c>
      <c r="AI32" s="17" t="e">
        <f ca="1">GridCalc</f>
        <v>#N/A</v>
      </c>
    </row>
    <row r="33" spans="1:35" x14ac:dyDescent="0.2">
      <c r="A33" s="17">
        <f>A32-1</f>
        <v>10.3</v>
      </c>
      <c r="B33" s="17">
        <v>2</v>
      </c>
      <c r="C33" s="17" t="e">
        <f t="shared" ca="1" si="2"/>
        <v>#N/A</v>
      </c>
      <c r="D33" s="17" t="e">
        <f ca="1">INDEX(Activities[활동],MATCH($C33,Activities[Id],0))</f>
        <v>#N/A</v>
      </c>
      <c r="E33" s="17" t="e">
        <f ca="1">GridCalc</f>
        <v>#N/A</v>
      </c>
      <c r="F33" s="17" t="e">
        <f ca="1">GridCalc</f>
        <v>#N/A</v>
      </c>
      <c r="G33" s="17" t="e">
        <f ca="1">GridCalc</f>
        <v>#N/A</v>
      </c>
      <c r="H33" s="17" t="e">
        <f ca="1">GridCalc</f>
        <v>#N/A</v>
      </c>
      <c r="I33" s="17" t="e">
        <f ca="1">GridCalc</f>
        <v>#N/A</v>
      </c>
      <c r="J33" s="17" t="e">
        <f ca="1">GridCalc</f>
        <v>#N/A</v>
      </c>
      <c r="K33" s="17" t="e">
        <f ca="1">GridCalc</f>
        <v>#N/A</v>
      </c>
      <c r="L33" s="17" t="e">
        <f ca="1">GridCalc</f>
        <v>#N/A</v>
      </c>
      <c r="M33" s="17" t="e">
        <f ca="1">GridCalc</f>
        <v>#N/A</v>
      </c>
      <c r="N33" s="17" t="e">
        <f ca="1">GridCalc</f>
        <v>#N/A</v>
      </c>
      <c r="O33" s="17" t="e">
        <f ca="1">GridCalc</f>
        <v>#N/A</v>
      </c>
      <c r="P33" s="17" t="e">
        <f ca="1">GridCalc</f>
        <v>#N/A</v>
      </c>
      <c r="Q33" s="17" t="e">
        <f ca="1">GridCalc</f>
        <v>#N/A</v>
      </c>
      <c r="R33" s="17" t="e">
        <f ca="1">GridCalc</f>
        <v>#N/A</v>
      </c>
      <c r="S33" s="17" t="e">
        <f ca="1">GridCalc</f>
        <v>#N/A</v>
      </c>
      <c r="T33" s="17" t="e">
        <f ca="1">GridCalc</f>
        <v>#N/A</v>
      </c>
      <c r="U33" s="17" t="e">
        <f ca="1">GridCalc</f>
        <v>#N/A</v>
      </c>
      <c r="V33" s="17" t="e">
        <f ca="1">GridCalc</f>
        <v>#N/A</v>
      </c>
      <c r="W33" s="17" t="e">
        <f ca="1">GridCalc</f>
        <v>#N/A</v>
      </c>
      <c r="X33" s="17" t="e">
        <f ca="1">GridCalc</f>
        <v>#N/A</v>
      </c>
      <c r="Y33" s="17" t="e">
        <f ca="1">GridCalc</f>
        <v>#N/A</v>
      </c>
      <c r="Z33" s="17" t="e">
        <f ca="1">GridCalc</f>
        <v>#N/A</v>
      </c>
      <c r="AA33" s="17" t="e">
        <f ca="1">GridCalc</f>
        <v>#N/A</v>
      </c>
      <c r="AB33" s="17" t="e">
        <f ca="1">GridCalc</f>
        <v>#N/A</v>
      </c>
      <c r="AC33" s="17" t="e">
        <f ca="1">GridCalc</f>
        <v>#N/A</v>
      </c>
      <c r="AD33" s="17" t="e">
        <f ca="1">GridCalc</f>
        <v>#N/A</v>
      </c>
      <c r="AE33" s="17" t="e">
        <f ca="1">GridCalc</f>
        <v>#N/A</v>
      </c>
      <c r="AF33" s="17" t="e">
        <f ca="1">GridCalc</f>
        <v>#N/A</v>
      </c>
      <c r="AG33" s="17" t="e">
        <f ca="1">GridCalc</f>
        <v>#N/A</v>
      </c>
      <c r="AH33" s="17" t="e">
        <f ca="1">GridCalc</f>
        <v>#N/A</v>
      </c>
      <c r="AI33" s="17" t="e">
        <f ca="1">GridCalc</f>
        <v>#N/A</v>
      </c>
    </row>
    <row r="34" spans="1:35" x14ac:dyDescent="0.2">
      <c r="A34" s="17">
        <f t="shared" ref="A34:A40" si="3">A33-1</f>
        <v>9.3000000000000007</v>
      </c>
      <c r="B34" s="17">
        <v>3</v>
      </c>
      <c r="C34" s="17" t="e">
        <f t="shared" ca="1" si="2"/>
        <v>#N/A</v>
      </c>
      <c r="D34" s="17" t="e">
        <f ca="1">INDEX(Activities[활동],MATCH($C34,Activities[Id],0))</f>
        <v>#N/A</v>
      </c>
      <c r="E34" s="17" t="e">
        <f ca="1">GridCalc</f>
        <v>#N/A</v>
      </c>
      <c r="F34" s="17" t="e">
        <f ca="1">GridCalc</f>
        <v>#N/A</v>
      </c>
      <c r="G34" s="17" t="e">
        <f ca="1">GridCalc</f>
        <v>#N/A</v>
      </c>
      <c r="H34" s="17" t="e">
        <f ca="1">GridCalc</f>
        <v>#N/A</v>
      </c>
      <c r="I34" s="17" t="e">
        <f ca="1">GridCalc</f>
        <v>#N/A</v>
      </c>
      <c r="J34" s="17" t="e">
        <f ca="1">GridCalc</f>
        <v>#N/A</v>
      </c>
      <c r="K34" s="17" t="e">
        <f ca="1">GridCalc</f>
        <v>#N/A</v>
      </c>
      <c r="L34" s="17" t="e">
        <f ca="1">GridCalc</f>
        <v>#N/A</v>
      </c>
      <c r="M34" s="17" t="e">
        <f ca="1">GridCalc</f>
        <v>#N/A</v>
      </c>
      <c r="N34" s="17" t="e">
        <f ca="1">GridCalc</f>
        <v>#N/A</v>
      </c>
      <c r="O34" s="17" t="e">
        <f ca="1">GridCalc</f>
        <v>#N/A</v>
      </c>
      <c r="P34" s="17" t="e">
        <f ca="1">GridCalc</f>
        <v>#N/A</v>
      </c>
      <c r="Q34" s="17" t="e">
        <f ca="1">GridCalc</f>
        <v>#N/A</v>
      </c>
      <c r="R34" s="17" t="e">
        <f ca="1">GridCalc</f>
        <v>#N/A</v>
      </c>
      <c r="S34" s="17" t="e">
        <f ca="1">GridCalc</f>
        <v>#N/A</v>
      </c>
      <c r="T34" s="17" t="e">
        <f ca="1">GridCalc</f>
        <v>#N/A</v>
      </c>
      <c r="U34" s="17" t="e">
        <f ca="1">GridCalc</f>
        <v>#N/A</v>
      </c>
      <c r="V34" s="17" t="e">
        <f ca="1">GridCalc</f>
        <v>#N/A</v>
      </c>
      <c r="W34" s="17" t="e">
        <f ca="1">GridCalc</f>
        <v>#N/A</v>
      </c>
      <c r="X34" s="17" t="e">
        <f ca="1">GridCalc</f>
        <v>#N/A</v>
      </c>
      <c r="Y34" s="17" t="e">
        <f ca="1">GridCalc</f>
        <v>#N/A</v>
      </c>
      <c r="Z34" s="17" t="e">
        <f ca="1">GridCalc</f>
        <v>#N/A</v>
      </c>
      <c r="AA34" s="17" t="e">
        <f ca="1">GridCalc</f>
        <v>#N/A</v>
      </c>
      <c r="AB34" s="17" t="e">
        <f ca="1">GridCalc</f>
        <v>#N/A</v>
      </c>
      <c r="AC34" s="17" t="e">
        <f ca="1">GridCalc</f>
        <v>#N/A</v>
      </c>
      <c r="AD34" s="17" t="e">
        <f ca="1">GridCalc</f>
        <v>#N/A</v>
      </c>
      <c r="AE34" s="17" t="e">
        <f ca="1">GridCalc</f>
        <v>#N/A</v>
      </c>
      <c r="AF34" s="17" t="e">
        <f ca="1">GridCalc</f>
        <v>#N/A</v>
      </c>
      <c r="AG34" s="17" t="e">
        <f ca="1">GridCalc</f>
        <v>#N/A</v>
      </c>
      <c r="AH34" s="17" t="e">
        <f ca="1">GridCalc</f>
        <v>#N/A</v>
      </c>
      <c r="AI34" s="17" t="e">
        <f ca="1">GridCalc</f>
        <v>#N/A</v>
      </c>
    </row>
    <row r="35" spans="1:35" x14ac:dyDescent="0.2">
      <c r="A35" s="17">
        <f t="shared" si="3"/>
        <v>8.3000000000000007</v>
      </c>
      <c r="B35" s="17">
        <v>4</v>
      </c>
      <c r="C35" s="17" t="e">
        <f t="shared" ca="1" si="2"/>
        <v>#N/A</v>
      </c>
      <c r="D35" s="17" t="e">
        <f ca="1">INDEX(Activities[활동],MATCH($C35,Activities[Id],0))</f>
        <v>#N/A</v>
      </c>
      <c r="E35" s="17" t="e">
        <f ca="1">GridCalc</f>
        <v>#N/A</v>
      </c>
      <c r="F35" s="17" t="e">
        <f ca="1">GridCalc</f>
        <v>#N/A</v>
      </c>
      <c r="G35" s="17" t="e">
        <f ca="1">GridCalc</f>
        <v>#N/A</v>
      </c>
      <c r="H35" s="17" t="e">
        <f ca="1">GridCalc</f>
        <v>#N/A</v>
      </c>
      <c r="I35" s="17" t="e">
        <f ca="1">GridCalc</f>
        <v>#N/A</v>
      </c>
      <c r="J35" s="17" t="e">
        <f ca="1">GridCalc</f>
        <v>#N/A</v>
      </c>
      <c r="K35" s="17" t="e">
        <f ca="1">GridCalc</f>
        <v>#N/A</v>
      </c>
      <c r="L35" s="17" t="e">
        <f ca="1">GridCalc</f>
        <v>#N/A</v>
      </c>
      <c r="M35" s="17" t="e">
        <f ca="1">GridCalc</f>
        <v>#N/A</v>
      </c>
      <c r="N35" s="17" t="e">
        <f ca="1">GridCalc</f>
        <v>#N/A</v>
      </c>
      <c r="O35" s="17" t="e">
        <f ca="1">GridCalc</f>
        <v>#N/A</v>
      </c>
      <c r="P35" s="17" t="e">
        <f ca="1">GridCalc</f>
        <v>#N/A</v>
      </c>
      <c r="Q35" s="17" t="e">
        <f ca="1">GridCalc</f>
        <v>#N/A</v>
      </c>
      <c r="R35" s="17" t="e">
        <f ca="1">GridCalc</f>
        <v>#N/A</v>
      </c>
      <c r="S35" s="17" t="e">
        <f ca="1">GridCalc</f>
        <v>#N/A</v>
      </c>
      <c r="T35" s="17" t="e">
        <f ca="1">GridCalc</f>
        <v>#N/A</v>
      </c>
      <c r="U35" s="17" t="e">
        <f ca="1">GridCalc</f>
        <v>#N/A</v>
      </c>
      <c r="V35" s="17" t="e">
        <f ca="1">GridCalc</f>
        <v>#N/A</v>
      </c>
      <c r="W35" s="17" t="e">
        <f ca="1">GridCalc</f>
        <v>#N/A</v>
      </c>
      <c r="X35" s="17" t="e">
        <f ca="1">GridCalc</f>
        <v>#N/A</v>
      </c>
      <c r="Y35" s="17" t="e">
        <f ca="1">GridCalc</f>
        <v>#N/A</v>
      </c>
      <c r="Z35" s="17" t="e">
        <f ca="1">GridCalc</f>
        <v>#N/A</v>
      </c>
      <c r="AA35" s="17" t="e">
        <f ca="1">GridCalc</f>
        <v>#N/A</v>
      </c>
      <c r="AB35" s="17" t="e">
        <f ca="1">GridCalc</f>
        <v>#N/A</v>
      </c>
      <c r="AC35" s="17" t="e">
        <f ca="1">GridCalc</f>
        <v>#N/A</v>
      </c>
      <c r="AD35" s="17" t="e">
        <f ca="1">GridCalc</f>
        <v>#N/A</v>
      </c>
      <c r="AE35" s="17" t="e">
        <f ca="1">GridCalc</f>
        <v>#N/A</v>
      </c>
      <c r="AF35" s="17" t="e">
        <f ca="1">GridCalc</f>
        <v>#N/A</v>
      </c>
      <c r="AG35" s="17" t="e">
        <f ca="1">GridCalc</f>
        <v>#N/A</v>
      </c>
      <c r="AH35" s="17" t="e">
        <f ca="1">GridCalc</f>
        <v>#N/A</v>
      </c>
      <c r="AI35" s="17" t="e">
        <f ca="1">GridCalc</f>
        <v>#N/A</v>
      </c>
    </row>
    <row r="36" spans="1:35" x14ac:dyDescent="0.2">
      <c r="A36" s="17">
        <f t="shared" si="3"/>
        <v>7.3000000000000007</v>
      </c>
      <c r="B36" s="17">
        <v>5</v>
      </c>
      <c r="C36" s="17" t="e">
        <f t="shared" ca="1" si="2"/>
        <v>#N/A</v>
      </c>
      <c r="D36" s="17" t="e">
        <f ca="1">INDEX(Activities[활동],MATCH($C36,Activities[Id],0))</f>
        <v>#N/A</v>
      </c>
      <c r="E36" s="17" t="e">
        <f ca="1">GridCalc</f>
        <v>#N/A</v>
      </c>
      <c r="F36" s="17" t="e">
        <f ca="1">GridCalc</f>
        <v>#N/A</v>
      </c>
      <c r="G36" s="17" t="e">
        <f ca="1">GridCalc</f>
        <v>#N/A</v>
      </c>
      <c r="H36" s="17" t="e">
        <f ca="1">GridCalc</f>
        <v>#N/A</v>
      </c>
      <c r="I36" s="17" t="e">
        <f ca="1">GridCalc</f>
        <v>#N/A</v>
      </c>
      <c r="J36" s="17" t="e">
        <f ca="1">GridCalc</f>
        <v>#N/A</v>
      </c>
      <c r="K36" s="17" t="e">
        <f ca="1">GridCalc</f>
        <v>#N/A</v>
      </c>
      <c r="L36" s="17" t="e">
        <f ca="1">GridCalc</f>
        <v>#N/A</v>
      </c>
      <c r="M36" s="17" t="e">
        <f ca="1">GridCalc</f>
        <v>#N/A</v>
      </c>
      <c r="N36" s="17" t="e">
        <f ca="1">GridCalc</f>
        <v>#N/A</v>
      </c>
      <c r="O36" s="17" t="e">
        <f ca="1">GridCalc</f>
        <v>#N/A</v>
      </c>
      <c r="P36" s="17" t="e">
        <f ca="1">GridCalc</f>
        <v>#N/A</v>
      </c>
      <c r="Q36" s="17" t="e">
        <f ca="1">GridCalc</f>
        <v>#N/A</v>
      </c>
      <c r="R36" s="17" t="e">
        <f ca="1">GridCalc</f>
        <v>#N/A</v>
      </c>
      <c r="S36" s="17" t="e">
        <f ca="1">GridCalc</f>
        <v>#N/A</v>
      </c>
      <c r="T36" s="17" t="e">
        <f ca="1">GridCalc</f>
        <v>#N/A</v>
      </c>
      <c r="U36" s="17" t="e">
        <f ca="1">GridCalc</f>
        <v>#N/A</v>
      </c>
      <c r="V36" s="17" t="e">
        <f ca="1">GridCalc</f>
        <v>#N/A</v>
      </c>
      <c r="W36" s="17" t="e">
        <f ca="1">GridCalc</f>
        <v>#N/A</v>
      </c>
      <c r="X36" s="17" t="e">
        <f ca="1">GridCalc</f>
        <v>#N/A</v>
      </c>
      <c r="Y36" s="17" t="e">
        <f ca="1">GridCalc</f>
        <v>#N/A</v>
      </c>
      <c r="Z36" s="17" t="e">
        <f ca="1">GridCalc</f>
        <v>#N/A</v>
      </c>
      <c r="AA36" s="17" t="e">
        <f ca="1">GridCalc</f>
        <v>#N/A</v>
      </c>
      <c r="AB36" s="17" t="e">
        <f ca="1">GridCalc</f>
        <v>#N/A</v>
      </c>
      <c r="AC36" s="17" t="e">
        <f ca="1">GridCalc</f>
        <v>#N/A</v>
      </c>
      <c r="AD36" s="17" t="e">
        <f ca="1">GridCalc</f>
        <v>#N/A</v>
      </c>
      <c r="AE36" s="17" t="e">
        <f ca="1">GridCalc</f>
        <v>#N/A</v>
      </c>
      <c r="AF36" s="17" t="e">
        <f ca="1">GridCalc</f>
        <v>#N/A</v>
      </c>
      <c r="AG36" s="17" t="e">
        <f ca="1">GridCalc</f>
        <v>#N/A</v>
      </c>
      <c r="AH36" s="17" t="e">
        <f ca="1">GridCalc</f>
        <v>#N/A</v>
      </c>
      <c r="AI36" s="17" t="e">
        <f ca="1">GridCalc</f>
        <v>#N/A</v>
      </c>
    </row>
    <row r="37" spans="1:35" x14ac:dyDescent="0.2">
      <c r="A37" s="17">
        <f t="shared" si="3"/>
        <v>6.3000000000000007</v>
      </c>
      <c r="B37" s="17">
        <v>6</v>
      </c>
      <c r="C37" s="17" t="e">
        <f t="shared" ca="1" si="2"/>
        <v>#N/A</v>
      </c>
      <c r="D37" s="17" t="e">
        <f ca="1">INDEX(Activities[활동],MATCH($C37,Activities[Id],0))</f>
        <v>#N/A</v>
      </c>
      <c r="E37" s="17" t="e">
        <f ca="1">GridCalc</f>
        <v>#N/A</v>
      </c>
      <c r="F37" s="17" t="e">
        <f ca="1">GridCalc</f>
        <v>#N/A</v>
      </c>
      <c r="G37" s="17" t="e">
        <f ca="1">GridCalc</f>
        <v>#N/A</v>
      </c>
      <c r="H37" s="17" t="e">
        <f ca="1">GridCalc</f>
        <v>#N/A</v>
      </c>
      <c r="I37" s="17" t="e">
        <f ca="1">GridCalc</f>
        <v>#N/A</v>
      </c>
      <c r="J37" s="17" t="e">
        <f ca="1">GridCalc</f>
        <v>#N/A</v>
      </c>
      <c r="K37" s="17" t="e">
        <f ca="1">GridCalc</f>
        <v>#N/A</v>
      </c>
      <c r="L37" s="17" t="e">
        <f ca="1">GridCalc</f>
        <v>#N/A</v>
      </c>
      <c r="M37" s="17" t="e">
        <f ca="1">GridCalc</f>
        <v>#N/A</v>
      </c>
      <c r="N37" s="17" t="e">
        <f ca="1">GridCalc</f>
        <v>#N/A</v>
      </c>
      <c r="O37" s="17" t="e">
        <f ca="1">GridCalc</f>
        <v>#N/A</v>
      </c>
      <c r="P37" s="17" t="e">
        <f ca="1">GridCalc</f>
        <v>#N/A</v>
      </c>
      <c r="Q37" s="17" t="e">
        <f ca="1">GridCalc</f>
        <v>#N/A</v>
      </c>
      <c r="R37" s="17" t="e">
        <f ca="1">GridCalc</f>
        <v>#N/A</v>
      </c>
      <c r="S37" s="17" t="e">
        <f ca="1">GridCalc</f>
        <v>#N/A</v>
      </c>
      <c r="T37" s="17" t="e">
        <f ca="1">GridCalc</f>
        <v>#N/A</v>
      </c>
      <c r="U37" s="17" t="e">
        <f ca="1">GridCalc</f>
        <v>#N/A</v>
      </c>
      <c r="V37" s="17" t="e">
        <f ca="1">GridCalc</f>
        <v>#N/A</v>
      </c>
      <c r="W37" s="17" t="e">
        <f ca="1">GridCalc</f>
        <v>#N/A</v>
      </c>
      <c r="X37" s="17" t="e">
        <f ca="1">GridCalc</f>
        <v>#N/A</v>
      </c>
      <c r="Y37" s="17" t="e">
        <f ca="1">GridCalc</f>
        <v>#N/A</v>
      </c>
      <c r="Z37" s="17" t="e">
        <f ca="1">GridCalc</f>
        <v>#N/A</v>
      </c>
      <c r="AA37" s="17" t="e">
        <f ca="1">GridCalc</f>
        <v>#N/A</v>
      </c>
      <c r="AB37" s="17" t="e">
        <f ca="1">GridCalc</f>
        <v>#N/A</v>
      </c>
      <c r="AC37" s="17" t="e">
        <f ca="1">GridCalc</f>
        <v>#N/A</v>
      </c>
      <c r="AD37" s="17" t="e">
        <f ca="1">GridCalc</f>
        <v>#N/A</v>
      </c>
      <c r="AE37" s="17" t="e">
        <f ca="1">GridCalc</f>
        <v>#N/A</v>
      </c>
      <c r="AF37" s="17" t="e">
        <f ca="1">GridCalc</f>
        <v>#N/A</v>
      </c>
      <c r="AG37" s="17" t="e">
        <f ca="1">GridCalc</f>
        <v>#N/A</v>
      </c>
      <c r="AH37" s="17" t="e">
        <f ca="1">GridCalc</f>
        <v>#N/A</v>
      </c>
      <c r="AI37" s="17" t="e">
        <f ca="1">GridCalc</f>
        <v>#N/A</v>
      </c>
    </row>
    <row r="38" spans="1:35" x14ac:dyDescent="0.2">
      <c r="A38" s="17">
        <f t="shared" si="3"/>
        <v>5.3000000000000007</v>
      </c>
      <c r="B38" s="17">
        <v>7</v>
      </c>
      <c r="C38" s="17">
        <f t="shared" ca="1" si="2"/>
        <v>1</v>
      </c>
      <c r="D38" s="17" t="str">
        <f ca="1">INDEX(Activities[활동],MATCH($C38,Activities[Id],0))</f>
        <v>메인 페이지 디자인 및 개발</v>
      </c>
      <c r="E38" s="17">
        <f ca="1">GridCalc</f>
        <v>5.3000000000000007</v>
      </c>
      <c r="F38" s="17">
        <f ca="1">GridCalc</f>
        <v>5.3000000000000007</v>
      </c>
      <c r="G38" s="17">
        <f ca="1">GridCalc</f>
        <v>5.3000000000000007</v>
      </c>
      <c r="H38" s="17">
        <f ca="1">GridCalc</f>
        <v>5.3000000000000007</v>
      </c>
      <c r="I38" s="17">
        <f ca="1">GridCalc</f>
        <v>5.3000000000000007</v>
      </c>
      <c r="J38" s="17">
        <f ca="1">GridCalc</f>
        <v>5.3000000000000007</v>
      </c>
      <c r="K38" s="17">
        <f ca="1">GridCalc</f>
        <v>5.3000000000000007</v>
      </c>
      <c r="L38" s="17">
        <f ca="1">GridCalc</f>
        <v>5.3000000000000007</v>
      </c>
      <c r="M38" s="17">
        <f ca="1">GridCalc</f>
        <v>5.3000000000000007</v>
      </c>
      <c r="N38" s="17" t="e">
        <f ca="1">GridCalc</f>
        <v>#N/A</v>
      </c>
      <c r="O38" s="17" t="e">
        <f ca="1">GridCalc</f>
        <v>#N/A</v>
      </c>
      <c r="P38" s="17" t="e">
        <f ca="1">GridCalc</f>
        <v>#N/A</v>
      </c>
      <c r="Q38" s="17" t="e">
        <f ca="1">GridCalc</f>
        <v>#N/A</v>
      </c>
      <c r="R38" s="17" t="e">
        <f ca="1">GridCalc</f>
        <v>#N/A</v>
      </c>
      <c r="S38" s="17" t="e">
        <f ca="1">GridCalc</f>
        <v>#N/A</v>
      </c>
      <c r="T38" s="17" t="e">
        <f ca="1">GridCalc</f>
        <v>#N/A</v>
      </c>
      <c r="U38" s="17" t="e">
        <f ca="1">GridCalc</f>
        <v>#N/A</v>
      </c>
      <c r="V38" s="17" t="e">
        <f ca="1">GridCalc</f>
        <v>#N/A</v>
      </c>
      <c r="W38" s="17" t="e">
        <f ca="1">GridCalc</f>
        <v>#N/A</v>
      </c>
      <c r="X38" s="17" t="e">
        <f ca="1">GridCalc</f>
        <v>#N/A</v>
      </c>
      <c r="Y38" s="17" t="e">
        <f ca="1">GridCalc</f>
        <v>#N/A</v>
      </c>
      <c r="Z38" s="17" t="e">
        <f ca="1">GridCalc</f>
        <v>#N/A</v>
      </c>
      <c r="AA38" s="17" t="e">
        <f ca="1">GridCalc</f>
        <v>#N/A</v>
      </c>
      <c r="AB38" s="17" t="e">
        <f ca="1">GridCalc</f>
        <v>#N/A</v>
      </c>
      <c r="AC38" s="17" t="e">
        <f ca="1">GridCalc</f>
        <v>#N/A</v>
      </c>
      <c r="AD38" s="17" t="e">
        <f ca="1">GridCalc</f>
        <v>#N/A</v>
      </c>
      <c r="AE38" s="17" t="e">
        <f ca="1">GridCalc</f>
        <v>#N/A</v>
      </c>
      <c r="AF38" s="17" t="e">
        <f ca="1">GridCalc</f>
        <v>#N/A</v>
      </c>
      <c r="AG38" s="17" t="e">
        <f ca="1">GridCalc</f>
        <v>#N/A</v>
      </c>
      <c r="AH38" s="17" t="e">
        <f ca="1">GridCalc</f>
        <v>#N/A</v>
      </c>
      <c r="AI38" s="17" t="e">
        <f ca="1">GridCalc</f>
        <v>#N/A</v>
      </c>
    </row>
    <row r="39" spans="1:35" x14ac:dyDescent="0.2">
      <c r="A39" s="17">
        <f t="shared" si="3"/>
        <v>4.3000000000000007</v>
      </c>
      <c r="B39" s="17">
        <v>8</v>
      </c>
      <c r="C39" s="17">
        <f t="shared" ca="1" si="2"/>
        <v>2</v>
      </c>
      <c r="D39" s="17" t="str">
        <f ca="1">INDEX(Activities[활동],MATCH($C39,Activities[Id],0))</f>
        <v>서브 페이지 디자인 및 개발</v>
      </c>
      <c r="E39" s="17" t="e">
        <f ca="1">GridCalc</f>
        <v>#N/A</v>
      </c>
      <c r="F39" s="17" t="e">
        <f ca="1">GridCalc</f>
        <v>#N/A</v>
      </c>
      <c r="G39" s="17" t="e">
        <f ca="1">GridCalc</f>
        <v>#N/A</v>
      </c>
      <c r="H39" s="17" t="e">
        <f ca="1">GridCalc</f>
        <v>#N/A</v>
      </c>
      <c r="I39" s="17" t="e">
        <f ca="1">GridCalc</f>
        <v>#N/A</v>
      </c>
      <c r="J39" s="17" t="e">
        <f ca="1">GridCalc</f>
        <v>#N/A</v>
      </c>
      <c r="K39" s="17" t="e">
        <f ca="1">GridCalc</f>
        <v>#N/A</v>
      </c>
      <c r="L39" s="17" t="e">
        <f ca="1">GridCalc</f>
        <v>#N/A</v>
      </c>
      <c r="M39" s="17" t="e">
        <f ca="1">GridCalc</f>
        <v>#N/A</v>
      </c>
      <c r="N39" s="17" t="e">
        <f ca="1">GridCalc</f>
        <v>#N/A</v>
      </c>
      <c r="O39" s="17" t="e">
        <f ca="1">GridCalc</f>
        <v>#N/A</v>
      </c>
      <c r="P39" s="17">
        <f ca="1">GridCalc</f>
        <v>4.3000000000000007</v>
      </c>
      <c r="Q39" s="17">
        <f ca="1">GridCalc</f>
        <v>4.3000000000000007</v>
      </c>
      <c r="R39" s="17">
        <f ca="1">GridCalc</f>
        <v>4.3000000000000007</v>
      </c>
      <c r="S39" s="17">
        <f ca="1">GridCalc</f>
        <v>4.3000000000000007</v>
      </c>
      <c r="T39" s="17">
        <f ca="1">GridCalc</f>
        <v>4.3000000000000007</v>
      </c>
      <c r="U39" s="17">
        <f ca="1">GridCalc</f>
        <v>4.3000000000000007</v>
      </c>
      <c r="V39" s="17">
        <f ca="1">GridCalc</f>
        <v>4.3000000000000007</v>
      </c>
      <c r="W39" s="17">
        <f ca="1">GridCalc</f>
        <v>4.3000000000000007</v>
      </c>
      <c r="X39" s="17">
        <f ca="1">GridCalc</f>
        <v>4.3000000000000007</v>
      </c>
      <c r="Y39" s="17">
        <f ca="1">GridCalc</f>
        <v>4.3000000000000007</v>
      </c>
      <c r="Z39" s="17">
        <f ca="1">GridCalc</f>
        <v>4.3000000000000007</v>
      </c>
      <c r="AA39" s="17" t="e">
        <f ca="1">GridCalc</f>
        <v>#N/A</v>
      </c>
      <c r="AB39" s="17" t="e">
        <f ca="1">GridCalc</f>
        <v>#N/A</v>
      </c>
      <c r="AC39" s="17" t="e">
        <f ca="1">GridCalc</f>
        <v>#N/A</v>
      </c>
      <c r="AD39" s="17" t="e">
        <f ca="1">GridCalc</f>
        <v>#N/A</v>
      </c>
      <c r="AE39" s="17" t="e">
        <f ca="1">GridCalc</f>
        <v>#N/A</v>
      </c>
      <c r="AF39" s="17" t="e">
        <f ca="1">GridCalc</f>
        <v>#N/A</v>
      </c>
      <c r="AG39" s="17" t="e">
        <f ca="1">GridCalc</f>
        <v>#N/A</v>
      </c>
      <c r="AH39" s="17" t="e">
        <f ca="1">GridCalc</f>
        <v>#N/A</v>
      </c>
      <c r="AI39" s="17" t="e">
        <f ca="1">GridCalc</f>
        <v>#N/A</v>
      </c>
    </row>
    <row r="40" spans="1:35" x14ac:dyDescent="0.2">
      <c r="A40" s="17">
        <f t="shared" si="3"/>
        <v>3.3000000000000007</v>
      </c>
      <c r="B40" s="17">
        <v>9</v>
      </c>
      <c r="C40" s="17">
        <f t="shared" ca="1" si="2"/>
        <v>3</v>
      </c>
      <c r="D40" s="17" t="str">
        <f ca="1">INDEX(Activities[활동],MATCH($C40,Activities[Id],0))</f>
        <v>관리자 페이지 개발</v>
      </c>
      <c r="E40" s="17" t="e">
        <f ca="1">GridCalc</f>
        <v>#N/A</v>
      </c>
      <c r="F40" s="17" t="e">
        <f ca="1">GridCalc</f>
        <v>#N/A</v>
      </c>
      <c r="G40" s="17" t="e">
        <f ca="1">GridCalc</f>
        <v>#N/A</v>
      </c>
      <c r="H40" s="17" t="e">
        <f ca="1">GridCalc</f>
        <v>#N/A</v>
      </c>
      <c r="I40" s="17" t="e">
        <f ca="1">GridCalc</f>
        <v>#N/A</v>
      </c>
      <c r="J40" s="17" t="e">
        <f ca="1">GridCalc</f>
        <v>#N/A</v>
      </c>
      <c r="K40" s="17" t="e">
        <f ca="1">GridCalc</f>
        <v>#N/A</v>
      </c>
      <c r="L40" s="17" t="e">
        <f ca="1">GridCalc</f>
        <v>#N/A</v>
      </c>
      <c r="M40" s="17" t="e">
        <f ca="1">GridCalc</f>
        <v>#N/A</v>
      </c>
      <c r="N40" s="17" t="e">
        <f ca="1">GridCalc</f>
        <v>#N/A</v>
      </c>
      <c r="O40" s="17" t="e">
        <f ca="1">GridCalc</f>
        <v>#N/A</v>
      </c>
      <c r="P40" s="17" t="e">
        <f ca="1">GridCalc</f>
        <v>#N/A</v>
      </c>
      <c r="Q40" s="17" t="e">
        <f ca="1">GridCalc</f>
        <v>#N/A</v>
      </c>
      <c r="R40" s="17" t="e">
        <f ca="1">GridCalc</f>
        <v>#N/A</v>
      </c>
      <c r="S40" s="17" t="e">
        <f ca="1">GridCalc</f>
        <v>#N/A</v>
      </c>
      <c r="T40" s="17" t="e">
        <f ca="1">GridCalc</f>
        <v>#N/A</v>
      </c>
      <c r="U40" s="17" t="e">
        <f ca="1">GridCalc</f>
        <v>#N/A</v>
      </c>
      <c r="V40" s="17" t="e">
        <f ca="1">GridCalc</f>
        <v>#N/A</v>
      </c>
      <c r="W40" s="17" t="e">
        <f ca="1">GridCalc</f>
        <v>#N/A</v>
      </c>
      <c r="X40" s="17" t="e">
        <f ca="1">GridCalc</f>
        <v>#N/A</v>
      </c>
      <c r="Y40" s="17" t="e">
        <f ca="1">GridCalc</f>
        <v>#N/A</v>
      </c>
      <c r="Z40" s="17" t="e">
        <f ca="1">GridCalc</f>
        <v>#N/A</v>
      </c>
      <c r="AA40" s="17">
        <f ca="1">GridCalc</f>
        <v>3.3000000000000007</v>
      </c>
      <c r="AB40" s="17">
        <f ca="1">GridCalc</f>
        <v>3.3000000000000007</v>
      </c>
      <c r="AC40" s="17">
        <f ca="1">GridCalc</f>
        <v>3.3000000000000007</v>
      </c>
      <c r="AD40" s="17">
        <f ca="1">GridCalc</f>
        <v>3.3000000000000007</v>
      </c>
      <c r="AE40" s="17">
        <f ca="1">GridCalc</f>
        <v>3.3000000000000007</v>
      </c>
      <c r="AF40" s="17">
        <f ca="1">GridCalc</f>
        <v>3.3000000000000007</v>
      </c>
      <c r="AG40" s="17">
        <f ca="1">GridCalc</f>
        <v>3.3000000000000007</v>
      </c>
      <c r="AH40" s="17">
        <f ca="1">GridCalc</f>
        <v>3.3000000000000007</v>
      </c>
      <c r="AI40" s="17">
        <f ca="1">GridCalc</f>
        <v>3.3000000000000007</v>
      </c>
    </row>
    <row r="43" spans="1:35" x14ac:dyDescent="0.2">
      <c r="E43" s="18">
        <f>E31</f>
        <v>43230</v>
      </c>
      <c r="F43" s="18">
        <f t="shared" ref="F43:AH43" si="4">F31</f>
        <v>43231</v>
      </c>
      <c r="G43" s="18">
        <f t="shared" si="4"/>
        <v>43232</v>
      </c>
      <c r="H43" s="18">
        <f t="shared" si="4"/>
        <v>43233</v>
      </c>
      <c r="I43" s="18">
        <f t="shared" si="4"/>
        <v>43234</v>
      </c>
      <c r="J43" s="18">
        <f t="shared" si="4"/>
        <v>43235</v>
      </c>
      <c r="K43" s="18">
        <f t="shared" si="4"/>
        <v>43236</v>
      </c>
      <c r="L43" s="18">
        <f t="shared" si="4"/>
        <v>43237</v>
      </c>
      <c r="M43" s="18">
        <f t="shared" si="4"/>
        <v>43238</v>
      </c>
      <c r="N43" s="18">
        <f t="shared" si="4"/>
        <v>43239</v>
      </c>
      <c r="O43" s="18">
        <f t="shared" si="4"/>
        <v>43240</v>
      </c>
      <c r="P43" s="18">
        <f t="shared" si="4"/>
        <v>43241</v>
      </c>
      <c r="Q43" s="18">
        <f t="shared" si="4"/>
        <v>43242</v>
      </c>
      <c r="R43" s="18">
        <f t="shared" si="4"/>
        <v>43243</v>
      </c>
      <c r="S43" s="18">
        <f t="shared" si="4"/>
        <v>43244</v>
      </c>
      <c r="T43" s="18">
        <f t="shared" si="4"/>
        <v>43245</v>
      </c>
      <c r="U43" s="18">
        <f t="shared" si="4"/>
        <v>43246</v>
      </c>
      <c r="V43" s="18">
        <f t="shared" si="4"/>
        <v>43247</v>
      </c>
      <c r="W43" s="18">
        <f t="shared" si="4"/>
        <v>43248</v>
      </c>
      <c r="X43" s="18">
        <f t="shared" si="4"/>
        <v>43249</v>
      </c>
      <c r="Y43" s="18">
        <f t="shared" si="4"/>
        <v>43250</v>
      </c>
      <c r="Z43" s="18">
        <f t="shared" si="4"/>
        <v>43251</v>
      </c>
      <c r="AA43" s="18">
        <f t="shared" si="4"/>
        <v>43252</v>
      </c>
      <c r="AB43" s="18">
        <f t="shared" si="4"/>
        <v>43253</v>
      </c>
      <c r="AC43" s="18">
        <f t="shared" si="4"/>
        <v>43254</v>
      </c>
      <c r="AD43" s="18">
        <f t="shared" si="4"/>
        <v>43255</v>
      </c>
      <c r="AE43" s="18">
        <f t="shared" si="4"/>
        <v>43256</v>
      </c>
      <c r="AF43" s="18">
        <f t="shared" si="4"/>
        <v>43257</v>
      </c>
      <c r="AG43" s="18">
        <f t="shared" si="4"/>
        <v>43258</v>
      </c>
      <c r="AH43" s="18">
        <f t="shared" si="4"/>
        <v>43259</v>
      </c>
    </row>
    <row r="44" spans="1:35" x14ac:dyDescent="0.2">
      <c r="C44" s="17" t="e">
        <f ca="1">C32</f>
        <v>#N/A</v>
      </c>
      <c r="D44" s="17" t="e">
        <f ca="1">UPPER(INDEX(Activities[활동],MATCH($C44,Activities[Id],0)))</f>
        <v>#N/A</v>
      </c>
      <c r="E44" s="17" t="e">
        <f t="shared" ref="E44:AH44" ca="1" si="5">IF(ISERROR(F32),E32,NA())</f>
        <v>#N/A</v>
      </c>
      <c r="F44" s="17" t="e">
        <f t="shared" ca="1" si="5"/>
        <v>#N/A</v>
      </c>
      <c r="G44" s="17" t="e">
        <f t="shared" ca="1" si="5"/>
        <v>#N/A</v>
      </c>
      <c r="H44" s="17" t="e">
        <f t="shared" ca="1" si="5"/>
        <v>#N/A</v>
      </c>
      <c r="I44" s="17" t="e">
        <f t="shared" ca="1" si="5"/>
        <v>#N/A</v>
      </c>
      <c r="J44" s="17" t="e">
        <f t="shared" ca="1" si="5"/>
        <v>#N/A</v>
      </c>
      <c r="K44" s="17" t="e">
        <f t="shared" ca="1" si="5"/>
        <v>#N/A</v>
      </c>
      <c r="L44" s="17" t="e">
        <f t="shared" ca="1" si="5"/>
        <v>#N/A</v>
      </c>
      <c r="M44" s="17" t="e">
        <f t="shared" ca="1" si="5"/>
        <v>#N/A</v>
      </c>
      <c r="N44" s="17" t="e">
        <f t="shared" ca="1" si="5"/>
        <v>#N/A</v>
      </c>
      <c r="O44" s="17" t="e">
        <f t="shared" ca="1" si="5"/>
        <v>#N/A</v>
      </c>
      <c r="P44" s="17" t="e">
        <f t="shared" ca="1" si="5"/>
        <v>#N/A</v>
      </c>
      <c r="Q44" s="17" t="e">
        <f t="shared" ca="1" si="5"/>
        <v>#N/A</v>
      </c>
      <c r="R44" s="17" t="e">
        <f t="shared" ca="1" si="5"/>
        <v>#N/A</v>
      </c>
      <c r="S44" s="17" t="e">
        <f t="shared" ca="1" si="5"/>
        <v>#N/A</v>
      </c>
      <c r="T44" s="17" t="e">
        <f t="shared" ca="1" si="5"/>
        <v>#N/A</v>
      </c>
      <c r="U44" s="17" t="e">
        <f t="shared" ca="1" si="5"/>
        <v>#N/A</v>
      </c>
      <c r="V44" s="17" t="e">
        <f t="shared" ca="1" si="5"/>
        <v>#N/A</v>
      </c>
      <c r="W44" s="17" t="e">
        <f t="shared" ca="1" si="5"/>
        <v>#N/A</v>
      </c>
      <c r="X44" s="17" t="e">
        <f t="shared" ca="1" si="5"/>
        <v>#N/A</v>
      </c>
      <c r="Y44" s="17" t="e">
        <f t="shared" ca="1" si="5"/>
        <v>#N/A</v>
      </c>
      <c r="Z44" s="17" t="e">
        <f t="shared" ca="1" si="5"/>
        <v>#N/A</v>
      </c>
      <c r="AA44" s="17" t="e">
        <f t="shared" ca="1" si="5"/>
        <v>#N/A</v>
      </c>
      <c r="AB44" s="17" t="e">
        <f t="shared" ca="1" si="5"/>
        <v>#N/A</v>
      </c>
      <c r="AC44" s="17" t="e">
        <f t="shared" ca="1" si="5"/>
        <v>#N/A</v>
      </c>
      <c r="AD44" s="17" t="e">
        <f t="shared" ca="1" si="5"/>
        <v>#N/A</v>
      </c>
      <c r="AE44" s="17" t="e">
        <f t="shared" ca="1" si="5"/>
        <v>#N/A</v>
      </c>
      <c r="AF44" s="17" t="e">
        <f t="shared" ca="1" si="5"/>
        <v>#N/A</v>
      </c>
      <c r="AG44" s="17" t="e">
        <f t="shared" ca="1" si="5"/>
        <v>#N/A</v>
      </c>
      <c r="AH44" s="17" t="e">
        <f t="shared" ca="1" si="5"/>
        <v>#N/A</v>
      </c>
    </row>
    <row r="45" spans="1:35" x14ac:dyDescent="0.2">
      <c r="C45" s="17" t="e">
        <f t="shared" ref="C45:C52" ca="1" si="6">C33</f>
        <v>#N/A</v>
      </c>
      <c r="D45" s="17" t="e">
        <f ca="1">UPPER(INDEX(Activities[활동],MATCH($C45,Activities[Id],0)))</f>
        <v>#N/A</v>
      </c>
      <c r="E45" s="17" t="e">
        <f t="shared" ref="E45:AH45" ca="1" si="7">IF(ISERROR(F33),E33,NA())</f>
        <v>#N/A</v>
      </c>
      <c r="F45" s="17" t="e">
        <f t="shared" ca="1" si="7"/>
        <v>#N/A</v>
      </c>
      <c r="G45" s="17" t="e">
        <f t="shared" ca="1" si="7"/>
        <v>#N/A</v>
      </c>
      <c r="H45" s="17" t="e">
        <f t="shared" ca="1" si="7"/>
        <v>#N/A</v>
      </c>
      <c r="I45" s="17" t="e">
        <f t="shared" ca="1" si="7"/>
        <v>#N/A</v>
      </c>
      <c r="J45" s="17" t="e">
        <f t="shared" ca="1" si="7"/>
        <v>#N/A</v>
      </c>
      <c r="K45" s="17" t="e">
        <f t="shared" ca="1" si="7"/>
        <v>#N/A</v>
      </c>
      <c r="L45" s="17" t="e">
        <f t="shared" ca="1" si="7"/>
        <v>#N/A</v>
      </c>
      <c r="M45" s="17" t="e">
        <f t="shared" ca="1" si="7"/>
        <v>#N/A</v>
      </c>
      <c r="N45" s="17" t="e">
        <f t="shared" ca="1" si="7"/>
        <v>#N/A</v>
      </c>
      <c r="O45" s="17" t="e">
        <f t="shared" ca="1" si="7"/>
        <v>#N/A</v>
      </c>
      <c r="P45" s="17" t="e">
        <f t="shared" ca="1" si="7"/>
        <v>#N/A</v>
      </c>
      <c r="Q45" s="17" t="e">
        <f t="shared" ca="1" si="7"/>
        <v>#N/A</v>
      </c>
      <c r="R45" s="17" t="e">
        <f t="shared" ca="1" si="7"/>
        <v>#N/A</v>
      </c>
      <c r="S45" s="17" t="e">
        <f t="shared" ca="1" si="7"/>
        <v>#N/A</v>
      </c>
      <c r="T45" s="17" t="e">
        <f t="shared" ca="1" si="7"/>
        <v>#N/A</v>
      </c>
      <c r="U45" s="17" t="e">
        <f t="shared" ca="1" si="7"/>
        <v>#N/A</v>
      </c>
      <c r="V45" s="17" t="e">
        <f t="shared" ca="1" si="7"/>
        <v>#N/A</v>
      </c>
      <c r="W45" s="17" t="e">
        <f t="shared" ca="1" si="7"/>
        <v>#N/A</v>
      </c>
      <c r="X45" s="17" t="e">
        <f t="shared" ca="1" si="7"/>
        <v>#N/A</v>
      </c>
      <c r="Y45" s="17" t="e">
        <f t="shared" ca="1" si="7"/>
        <v>#N/A</v>
      </c>
      <c r="Z45" s="17" t="e">
        <f t="shared" ca="1" si="7"/>
        <v>#N/A</v>
      </c>
      <c r="AA45" s="17" t="e">
        <f t="shared" ca="1" si="7"/>
        <v>#N/A</v>
      </c>
      <c r="AB45" s="17" t="e">
        <f t="shared" ca="1" si="7"/>
        <v>#N/A</v>
      </c>
      <c r="AC45" s="17" t="e">
        <f t="shared" ca="1" si="7"/>
        <v>#N/A</v>
      </c>
      <c r="AD45" s="17" t="e">
        <f t="shared" ca="1" si="7"/>
        <v>#N/A</v>
      </c>
      <c r="AE45" s="17" t="e">
        <f t="shared" ca="1" si="7"/>
        <v>#N/A</v>
      </c>
      <c r="AF45" s="17" t="e">
        <f t="shared" ca="1" si="7"/>
        <v>#N/A</v>
      </c>
      <c r="AG45" s="17" t="e">
        <f t="shared" ca="1" si="7"/>
        <v>#N/A</v>
      </c>
      <c r="AH45" s="17" t="e">
        <f t="shared" ca="1" si="7"/>
        <v>#N/A</v>
      </c>
    </row>
    <row r="46" spans="1:35" x14ac:dyDescent="0.2">
      <c r="C46" s="17" t="e">
        <f t="shared" ca="1" si="6"/>
        <v>#N/A</v>
      </c>
      <c r="D46" s="17" t="e">
        <f ca="1">UPPER(INDEX(Activities[활동],MATCH($C46,Activities[Id],0)))</f>
        <v>#N/A</v>
      </c>
      <c r="E46" s="17" t="e">
        <f t="shared" ref="E46:AH46" ca="1" si="8">IF(ISERROR(F34),E34,NA())</f>
        <v>#N/A</v>
      </c>
      <c r="F46" s="17" t="e">
        <f t="shared" ca="1" si="8"/>
        <v>#N/A</v>
      </c>
      <c r="G46" s="17" t="e">
        <f t="shared" ca="1" si="8"/>
        <v>#N/A</v>
      </c>
      <c r="H46" s="17" t="e">
        <f t="shared" ca="1" si="8"/>
        <v>#N/A</v>
      </c>
      <c r="I46" s="17" t="e">
        <f t="shared" ca="1" si="8"/>
        <v>#N/A</v>
      </c>
      <c r="J46" s="17" t="e">
        <f t="shared" ca="1" si="8"/>
        <v>#N/A</v>
      </c>
      <c r="K46" s="17" t="e">
        <f t="shared" ca="1" si="8"/>
        <v>#N/A</v>
      </c>
      <c r="L46" s="17" t="e">
        <f t="shared" ca="1" si="8"/>
        <v>#N/A</v>
      </c>
      <c r="M46" s="17" t="e">
        <f t="shared" ca="1" si="8"/>
        <v>#N/A</v>
      </c>
      <c r="N46" s="17" t="e">
        <f t="shared" ca="1" si="8"/>
        <v>#N/A</v>
      </c>
      <c r="O46" s="17" t="e">
        <f t="shared" ca="1" si="8"/>
        <v>#N/A</v>
      </c>
      <c r="P46" s="17" t="e">
        <f t="shared" ca="1" si="8"/>
        <v>#N/A</v>
      </c>
      <c r="Q46" s="17" t="e">
        <f t="shared" ca="1" si="8"/>
        <v>#N/A</v>
      </c>
      <c r="R46" s="17" t="e">
        <f t="shared" ca="1" si="8"/>
        <v>#N/A</v>
      </c>
      <c r="S46" s="17" t="e">
        <f t="shared" ca="1" si="8"/>
        <v>#N/A</v>
      </c>
      <c r="T46" s="17" t="e">
        <f t="shared" ca="1" si="8"/>
        <v>#N/A</v>
      </c>
      <c r="U46" s="17" t="e">
        <f t="shared" ca="1" si="8"/>
        <v>#N/A</v>
      </c>
      <c r="V46" s="17" t="e">
        <f t="shared" ca="1" si="8"/>
        <v>#N/A</v>
      </c>
      <c r="W46" s="17" t="e">
        <f t="shared" ca="1" si="8"/>
        <v>#N/A</v>
      </c>
      <c r="X46" s="17" t="e">
        <f t="shared" ca="1" si="8"/>
        <v>#N/A</v>
      </c>
      <c r="Y46" s="17" t="e">
        <f t="shared" ca="1" si="8"/>
        <v>#N/A</v>
      </c>
      <c r="Z46" s="17" t="e">
        <f t="shared" ca="1" si="8"/>
        <v>#N/A</v>
      </c>
      <c r="AA46" s="17" t="e">
        <f t="shared" ca="1" si="8"/>
        <v>#N/A</v>
      </c>
      <c r="AB46" s="17" t="e">
        <f t="shared" ca="1" si="8"/>
        <v>#N/A</v>
      </c>
      <c r="AC46" s="17" t="e">
        <f t="shared" ca="1" si="8"/>
        <v>#N/A</v>
      </c>
      <c r="AD46" s="17" t="e">
        <f t="shared" ca="1" si="8"/>
        <v>#N/A</v>
      </c>
      <c r="AE46" s="17" t="e">
        <f t="shared" ca="1" si="8"/>
        <v>#N/A</v>
      </c>
      <c r="AF46" s="17" t="e">
        <f t="shared" ca="1" si="8"/>
        <v>#N/A</v>
      </c>
      <c r="AG46" s="17" t="e">
        <f t="shared" ca="1" si="8"/>
        <v>#N/A</v>
      </c>
      <c r="AH46" s="17" t="e">
        <f t="shared" ca="1" si="8"/>
        <v>#N/A</v>
      </c>
    </row>
    <row r="47" spans="1:35" x14ac:dyDescent="0.2">
      <c r="C47" s="17" t="e">
        <f t="shared" ca="1" si="6"/>
        <v>#N/A</v>
      </c>
      <c r="D47" s="17" t="e">
        <f ca="1">UPPER(INDEX(Activities[활동],MATCH($C47,Activities[Id],0)))</f>
        <v>#N/A</v>
      </c>
      <c r="E47" s="17" t="e">
        <f t="shared" ref="E47:AH47" ca="1" si="9">IF(ISERROR(F35),E35,NA())</f>
        <v>#N/A</v>
      </c>
      <c r="F47" s="17" t="e">
        <f t="shared" ca="1" si="9"/>
        <v>#N/A</v>
      </c>
      <c r="G47" s="17" t="e">
        <f t="shared" ca="1" si="9"/>
        <v>#N/A</v>
      </c>
      <c r="H47" s="17" t="e">
        <f t="shared" ca="1" si="9"/>
        <v>#N/A</v>
      </c>
      <c r="I47" s="17" t="e">
        <f t="shared" ca="1" si="9"/>
        <v>#N/A</v>
      </c>
      <c r="J47" s="17" t="e">
        <f t="shared" ca="1" si="9"/>
        <v>#N/A</v>
      </c>
      <c r="K47" s="17" t="e">
        <f t="shared" ca="1" si="9"/>
        <v>#N/A</v>
      </c>
      <c r="L47" s="17" t="e">
        <f t="shared" ca="1" si="9"/>
        <v>#N/A</v>
      </c>
      <c r="M47" s="17" t="e">
        <f t="shared" ca="1" si="9"/>
        <v>#N/A</v>
      </c>
      <c r="N47" s="17" t="e">
        <f t="shared" ca="1" si="9"/>
        <v>#N/A</v>
      </c>
      <c r="O47" s="17" t="e">
        <f t="shared" ca="1" si="9"/>
        <v>#N/A</v>
      </c>
      <c r="P47" s="17" t="e">
        <f t="shared" ca="1" si="9"/>
        <v>#N/A</v>
      </c>
      <c r="Q47" s="17" t="e">
        <f t="shared" ca="1" si="9"/>
        <v>#N/A</v>
      </c>
      <c r="R47" s="17" t="e">
        <f t="shared" ca="1" si="9"/>
        <v>#N/A</v>
      </c>
      <c r="S47" s="17" t="e">
        <f t="shared" ca="1" si="9"/>
        <v>#N/A</v>
      </c>
      <c r="T47" s="17" t="e">
        <f t="shared" ca="1" si="9"/>
        <v>#N/A</v>
      </c>
      <c r="U47" s="17" t="e">
        <f t="shared" ca="1" si="9"/>
        <v>#N/A</v>
      </c>
      <c r="V47" s="17" t="e">
        <f t="shared" ca="1" si="9"/>
        <v>#N/A</v>
      </c>
      <c r="W47" s="17" t="e">
        <f t="shared" ca="1" si="9"/>
        <v>#N/A</v>
      </c>
      <c r="X47" s="17" t="e">
        <f t="shared" ca="1" si="9"/>
        <v>#N/A</v>
      </c>
      <c r="Y47" s="17" t="e">
        <f t="shared" ca="1" si="9"/>
        <v>#N/A</v>
      </c>
      <c r="Z47" s="17" t="e">
        <f t="shared" ca="1" si="9"/>
        <v>#N/A</v>
      </c>
      <c r="AA47" s="17" t="e">
        <f t="shared" ca="1" si="9"/>
        <v>#N/A</v>
      </c>
      <c r="AB47" s="17" t="e">
        <f t="shared" ca="1" si="9"/>
        <v>#N/A</v>
      </c>
      <c r="AC47" s="17" t="e">
        <f t="shared" ca="1" si="9"/>
        <v>#N/A</v>
      </c>
      <c r="AD47" s="17" t="e">
        <f t="shared" ca="1" si="9"/>
        <v>#N/A</v>
      </c>
      <c r="AE47" s="17" t="e">
        <f t="shared" ca="1" si="9"/>
        <v>#N/A</v>
      </c>
      <c r="AF47" s="17" t="e">
        <f t="shared" ca="1" si="9"/>
        <v>#N/A</v>
      </c>
      <c r="AG47" s="17" t="e">
        <f t="shared" ca="1" si="9"/>
        <v>#N/A</v>
      </c>
      <c r="AH47" s="17" t="e">
        <f t="shared" ca="1" si="9"/>
        <v>#N/A</v>
      </c>
    </row>
    <row r="48" spans="1:35" x14ac:dyDescent="0.2">
      <c r="C48" s="17" t="e">
        <f t="shared" ca="1" si="6"/>
        <v>#N/A</v>
      </c>
      <c r="D48" s="17" t="e">
        <f ca="1">UPPER(INDEX(Activities[활동],MATCH($C48,Activities[Id],0)))</f>
        <v>#N/A</v>
      </c>
      <c r="E48" s="17" t="e">
        <f t="shared" ref="E48:AH48" ca="1" si="10">IF(ISERROR(F36),E36,NA())</f>
        <v>#N/A</v>
      </c>
      <c r="F48" s="17" t="e">
        <f t="shared" ca="1" si="10"/>
        <v>#N/A</v>
      </c>
      <c r="G48" s="17" t="e">
        <f t="shared" ca="1" si="10"/>
        <v>#N/A</v>
      </c>
      <c r="H48" s="17" t="e">
        <f t="shared" ca="1" si="10"/>
        <v>#N/A</v>
      </c>
      <c r="I48" s="17" t="e">
        <f t="shared" ca="1" si="10"/>
        <v>#N/A</v>
      </c>
      <c r="J48" s="17" t="e">
        <f t="shared" ca="1" si="10"/>
        <v>#N/A</v>
      </c>
      <c r="K48" s="17" t="e">
        <f t="shared" ca="1" si="10"/>
        <v>#N/A</v>
      </c>
      <c r="L48" s="17" t="e">
        <f t="shared" ca="1" si="10"/>
        <v>#N/A</v>
      </c>
      <c r="M48" s="17" t="e">
        <f t="shared" ca="1" si="10"/>
        <v>#N/A</v>
      </c>
      <c r="N48" s="17" t="e">
        <f t="shared" ca="1" si="10"/>
        <v>#N/A</v>
      </c>
      <c r="O48" s="17" t="e">
        <f t="shared" ca="1" si="10"/>
        <v>#N/A</v>
      </c>
      <c r="P48" s="17" t="e">
        <f t="shared" ca="1" si="10"/>
        <v>#N/A</v>
      </c>
      <c r="Q48" s="17" t="e">
        <f t="shared" ca="1" si="10"/>
        <v>#N/A</v>
      </c>
      <c r="R48" s="17" t="e">
        <f t="shared" ca="1" si="10"/>
        <v>#N/A</v>
      </c>
      <c r="S48" s="17" t="e">
        <f t="shared" ca="1" si="10"/>
        <v>#N/A</v>
      </c>
      <c r="T48" s="17" t="e">
        <f t="shared" ca="1" si="10"/>
        <v>#N/A</v>
      </c>
      <c r="U48" s="17" t="e">
        <f t="shared" ca="1" si="10"/>
        <v>#N/A</v>
      </c>
      <c r="V48" s="17" t="e">
        <f t="shared" ca="1" si="10"/>
        <v>#N/A</v>
      </c>
      <c r="W48" s="17" t="e">
        <f t="shared" ca="1" si="10"/>
        <v>#N/A</v>
      </c>
      <c r="X48" s="17" t="e">
        <f t="shared" ca="1" si="10"/>
        <v>#N/A</v>
      </c>
      <c r="Y48" s="17" t="e">
        <f t="shared" ca="1" si="10"/>
        <v>#N/A</v>
      </c>
      <c r="Z48" s="17" t="e">
        <f t="shared" ca="1" si="10"/>
        <v>#N/A</v>
      </c>
      <c r="AA48" s="17" t="e">
        <f t="shared" ca="1" si="10"/>
        <v>#N/A</v>
      </c>
      <c r="AB48" s="17" t="e">
        <f t="shared" ca="1" si="10"/>
        <v>#N/A</v>
      </c>
      <c r="AC48" s="17" t="e">
        <f t="shared" ca="1" si="10"/>
        <v>#N/A</v>
      </c>
      <c r="AD48" s="17" t="e">
        <f t="shared" ca="1" si="10"/>
        <v>#N/A</v>
      </c>
      <c r="AE48" s="17" t="e">
        <f t="shared" ca="1" si="10"/>
        <v>#N/A</v>
      </c>
      <c r="AF48" s="17" t="e">
        <f t="shared" ca="1" si="10"/>
        <v>#N/A</v>
      </c>
      <c r="AG48" s="17" t="e">
        <f t="shared" ca="1" si="10"/>
        <v>#N/A</v>
      </c>
      <c r="AH48" s="17" t="e">
        <f t="shared" ca="1" si="10"/>
        <v>#N/A</v>
      </c>
    </row>
    <row r="49" spans="3:34" x14ac:dyDescent="0.2">
      <c r="C49" s="17" t="e">
        <f t="shared" ca="1" si="6"/>
        <v>#N/A</v>
      </c>
      <c r="D49" s="17" t="e">
        <f ca="1">UPPER(INDEX(Activities[활동],MATCH($C49,Activities[Id],0)))</f>
        <v>#N/A</v>
      </c>
      <c r="E49" s="17" t="e">
        <f t="shared" ref="E49:AH49" ca="1" si="11">IF(ISERROR(F37),E37,NA())</f>
        <v>#N/A</v>
      </c>
      <c r="F49" s="17" t="e">
        <f t="shared" ca="1" si="11"/>
        <v>#N/A</v>
      </c>
      <c r="G49" s="17" t="e">
        <f t="shared" ca="1" si="11"/>
        <v>#N/A</v>
      </c>
      <c r="H49" s="17" t="e">
        <f t="shared" ca="1" si="11"/>
        <v>#N/A</v>
      </c>
      <c r="I49" s="17" t="e">
        <f t="shared" ca="1" si="11"/>
        <v>#N/A</v>
      </c>
      <c r="J49" s="17" t="e">
        <f t="shared" ca="1" si="11"/>
        <v>#N/A</v>
      </c>
      <c r="K49" s="17" t="e">
        <f t="shared" ca="1" si="11"/>
        <v>#N/A</v>
      </c>
      <c r="L49" s="17" t="e">
        <f t="shared" ca="1" si="11"/>
        <v>#N/A</v>
      </c>
      <c r="M49" s="17" t="e">
        <f t="shared" ca="1" si="11"/>
        <v>#N/A</v>
      </c>
      <c r="N49" s="17" t="e">
        <f t="shared" ca="1" si="11"/>
        <v>#N/A</v>
      </c>
      <c r="O49" s="17" t="e">
        <f t="shared" ca="1" si="11"/>
        <v>#N/A</v>
      </c>
      <c r="P49" s="17" t="e">
        <f t="shared" ca="1" si="11"/>
        <v>#N/A</v>
      </c>
      <c r="Q49" s="17" t="e">
        <f t="shared" ca="1" si="11"/>
        <v>#N/A</v>
      </c>
      <c r="R49" s="17" t="e">
        <f t="shared" ca="1" si="11"/>
        <v>#N/A</v>
      </c>
      <c r="S49" s="17" t="e">
        <f t="shared" ca="1" si="11"/>
        <v>#N/A</v>
      </c>
      <c r="T49" s="17" t="e">
        <f t="shared" ca="1" si="11"/>
        <v>#N/A</v>
      </c>
      <c r="U49" s="17" t="e">
        <f t="shared" ca="1" si="11"/>
        <v>#N/A</v>
      </c>
      <c r="V49" s="17" t="e">
        <f t="shared" ca="1" si="11"/>
        <v>#N/A</v>
      </c>
      <c r="W49" s="17" t="e">
        <f t="shared" ca="1" si="11"/>
        <v>#N/A</v>
      </c>
      <c r="X49" s="17" t="e">
        <f t="shared" ca="1" si="11"/>
        <v>#N/A</v>
      </c>
      <c r="Y49" s="17" t="e">
        <f t="shared" ca="1" si="11"/>
        <v>#N/A</v>
      </c>
      <c r="Z49" s="17" t="e">
        <f t="shared" ca="1" si="11"/>
        <v>#N/A</v>
      </c>
      <c r="AA49" s="17" t="e">
        <f t="shared" ca="1" si="11"/>
        <v>#N/A</v>
      </c>
      <c r="AB49" s="17" t="e">
        <f t="shared" ca="1" si="11"/>
        <v>#N/A</v>
      </c>
      <c r="AC49" s="17" t="e">
        <f t="shared" ca="1" si="11"/>
        <v>#N/A</v>
      </c>
      <c r="AD49" s="17" t="e">
        <f t="shared" ca="1" si="11"/>
        <v>#N/A</v>
      </c>
      <c r="AE49" s="17" t="e">
        <f t="shared" ca="1" si="11"/>
        <v>#N/A</v>
      </c>
      <c r="AF49" s="17" t="e">
        <f t="shared" ca="1" si="11"/>
        <v>#N/A</v>
      </c>
      <c r="AG49" s="17" t="e">
        <f t="shared" ca="1" si="11"/>
        <v>#N/A</v>
      </c>
      <c r="AH49" s="17" t="e">
        <f t="shared" ca="1" si="11"/>
        <v>#N/A</v>
      </c>
    </row>
    <row r="50" spans="3:34" x14ac:dyDescent="0.2">
      <c r="C50" s="17">
        <f t="shared" ca="1" si="6"/>
        <v>1</v>
      </c>
      <c r="D50" s="17" t="str">
        <f ca="1">UPPER(INDEX(Activities[활동],MATCH($C50,Activities[Id],0)))</f>
        <v>메인 페이지 디자인 및 개발</v>
      </c>
      <c r="E50" s="17" t="e">
        <f t="shared" ref="E50:AH50" ca="1" si="12">IF(ISERROR(F38),E38,NA())</f>
        <v>#N/A</v>
      </c>
      <c r="F50" s="17" t="e">
        <f t="shared" ca="1" si="12"/>
        <v>#N/A</v>
      </c>
      <c r="G50" s="17" t="e">
        <f t="shared" ca="1" si="12"/>
        <v>#N/A</v>
      </c>
      <c r="H50" s="17" t="e">
        <f t="shared" ca="1" si="12"/>
        <v>#N/A</v>
      </c>
      <c r="I50" s="17" t="e">
        <f t="shared" ca="1" si="12"/>
        <v>#N/A</v>
      </c>
      <c r="J50" s="17" t="e">
        <f t="shared" ca="1" si="12"/>
        <v>#N/A</v>
      </c>
      <c r="K50" s="17" t="e">
        <f t="shared" ca="1" si="12"/>
        <v>#N/A</v>
      </c>
      <c r="L50" s="17" t="e">
        <f t="shared" ca="1" si="12"/>
        <v>#N/A</v>
      </c>
      <c r="M50" s="17">
        <f t="shared" ca="1" si="12"/>
        <v>5.3000000000000007</v>
      </c>
      <c r="N50" s="17" t="e">
        <f t="shared" ca="1" si="12"/>
        <v>#N/A</v>
      </c>
      <c r="O50" s="17" t="e">
        <f t="shared" ca="1" si="12"/>
        <v>#N/A</v>
      </c>
      <c r="P50" s="17" t="e">
        <f t="shared" ca="1" si="12"/>
        <v>#N/A</v>
      </c>
      <c r="Q50" s="17" t="e">
        <f t="shared" ca="1" si="12"/>
        <v>#N/A</v>
      </c>
      <c r="R50" s="17" t="e">
        <f t="shared" ca="1" si="12"/>
        <v>#N/A</v>
      </c>
      <c r="S50" s="17" t="e">
        <f t="shared" ca="1" si="12"/>
        <v>#N/A</v>
      </c>
      <c r="T50" s="17" t="e">
        <f t="shared" ca="1" si="12"/>
        <v>#N/A</v>
      </c>
      <c r="U50" s="17" t="e">
        <f t="shared" ca="1" si="12"/>
        <v>#N/A</v>
      </c>
      <c r="V50" s="17" t="e">
        <f t="shared" ca="1" si="12"/>
        <v>#N/A</v>
      </c>
      <c r="W50" s="17" t="e">
        <f t="shared" ca="1" si="12"/>
        <v>#N/A</v>
      </c>
      <c r="X50" s="17" t="e">
        <f t="shared" ca="1" si="12"/>
        <v>#N/A</v>
      </c>
      <c r="Y50" s="17" t="e">
        <f t="shared" ca="1" si="12"/>
        <v>#N/A</v>
      </c>
      <c r="Z50" s="17" t="e">
        <f t="shared" ca="1" si="12"/>
        <v>#N/A</v>
      </c>
      <c r="AA50" s="17" t="e">
        <f t="shared" ca="1" si="12"/>
        <v>#N/A</v>
      </c>
      <c r="AB50" s="17" t="e">
        <f t="shared" ca="1" si="12"/>
        <v>#N/A</v>
      </c>
      <c r="AC50" s="17" t="e">
        <f t="shared" ca="1" si="12"/>
        <v>#N/A</v>
      </c>
      <c r="AD50" s="17" t="e">
        <f t="shared" ca="1" si="12"/>
        <v>#N/A</v>
      </c>
      <c r="AE50" s="17" t="e">
        <f t="shared" ca="1" si="12"/>
        <v>#N/A</v>
      </c>
      <c r="AF50" s="17" t="e">
        <f t="shared" ca="1" si="12"/>
        <v>#N/A</v>
      </c>
      <c r="AG50" s="17" t="e">
        <f t="shared" ca="1" si="12"/>
        <v>#N/A</v>
      </c>
      <c r="AH50" s="17" t="e">
        <f t="shared" ca="1" si="12"/>
        <v>#N/A</v>
      </c>
    </row>
    <row r="51" spans="3:34" x14ac:dyDescent="0.2">
      <c r="C51" s="17">
        <f t="shared" ca="1" si="6"/>
        <v>2</v>
      </c>
      <c r="D51" s="17" t="str">
        <f ca="1">UPPER(INDEX(Activities[활동],MATCH($C51,Activities[Id],0)))</f>
        <v>서브 페이지 디자인 및 개발</v>
      </c>
      <c r="E51" s="17" t="e">
        <f t="shared" ref="E51:AH51" ca="1" si="13">IF(ISERROR(F39),E39,NA())</f>
        <v>#N/A</v>
      </c>
      <c r="F51" s="17" t="e">
        <f t="shared" ca="1" si="13"/>
        <v>#N/A</v>
      </c>
      <c r="G51" s="17" t="e">
        <f t="shared" ca="1" si="13"/>
        <v>#N/A</v>
      </c>
      <c r="H51" s="17" t="e">
        <f t="shared" ca="1" si="13"/>
        <v>#N/A</v>
      </c>
      <c r="I51" s="17" t="e">
        <f t="shared" ca="1" si="13"/>
        <v>#N/A</v>
      </c>
      <c r="J51" s="17" t="e">
        <f t="shared" ca="1" si="13"/>
        <v>#N/A</v>
      </c>
      <c r="K51" s="17" t="e">
        <f t="shared" ca="1" si="13"/>
        <v>#N/A</v>
      </c>
      <c r="L51" s="17" t="e">
        <f t="shared" ca="1" si="13"/>
        <v>#N/A</v>
      </c>
      <c r="M51" s="17" t="e">
        <f t="shared" ca="1" si="13"/>
        <v>#N/A</v>
      </c>
      <c r="N51" s="17" t="e">
        <f t="shared" ca="1" si="13"/>
        <v>#N/A</v>
      </c>
      <c r="O51" s="17" t="e">
        <f t="shared" ca="1" si="13"/>
        <v>#N/A</v>
      </c>
      <c r="P51" s="17" t="e">
        <f t="shared" ca="1" si="13"/>
        <v>#N/A</v>
      </c>
      <c r="Q51" s="17" t="e">
        <f t="shared" ca="1" si="13"/>
        <v>#N/A</v>
      </c>
      <c r="R51" s="17" t="e">
        <f t="shared" ca="1" si="13"/>
        <v>#N/A</v>
      </c>
      <c r="S51" s="17" t="e">
        <f t="shared" ca="1" si="13"/>
        <v>#N/A</v>
      </c>
      <c r="T51" s="17" t="e">
        <f t="shared" ca="1" si="13"/>
        <v>#N/A</v>
      </c>
      <c r="U51" s="17" t="e">
        <f t="shared" ca="1" si="13"/>
        <v>#N/A</v>
      </c>
      <c r="V51" s="17" t="e">
        <f t="shared" ca="1" si="13"/>
        <v>#N/A</v>
      </c>
      <c r="W51" s="17" t="e">
        <f t="shared" ca="1" si="13"/>
        <v>#N/A</v>
      </c>
      <c r="X51" s="17" t="e">
        <f t="shared" ca="1" si="13"/>
        <v>#N/A</v>
      </c>
      <c r="Y51" s="17" t="e">
        <f t="shared" ca="1" si="13"/>
        <v>#N/A</v>
      </c>
      <c r="Z51" s="17">
        <f t="shared" ca="1" si="13"/>
        <v>4.3000000000000007</v>
      </c>
      <c r="AA51" s="17" t="e">
        <f t="shared" ca="1" si="13"/>
        <v>#N/A</v>
      </c>
      <c r="AB51" s="17" t="e">
        <f t="shared" ca="1" si="13"/>
        <v>#N/A</v>
      </c>
      <c r="AC51" s="17" t="e">
        <f t="shared" ca="1" si="13"/>
        <v>#N/A</v>
      </c>
      <c r="AD51" s="17" t="e">
        <f t="shared" ca="1" si="13"/>
        <v>#N/A</v>
      </c>
      <c r="AE51" s="17" t="e">
        <f t="shared" ca="1" si="13"/>
        <v>#N/A</v>
      </c>
      <c r="AF51" s="17" t="e">
        <f t="shared" ca="1" si="13"/>
        <v>#N/A</v>
      </c>
      <c r="AG51" s="17" t="e">
        <f t="shared" ca="1" si="13"/>
        <v>#N/A</v>
      </c>
      <c r="AH51" s="17" t="e">
        <f t="shared" ca="1" si="13"/>
        <v>#N/A</v>
      </c>
    </row>
    <row r="52" spans="3:34" x14ac:dyDescent="0.2">
      <c r="C52" s="17">
        <f t="shared" ca="1" si="6"/>
        <v>3</v>
      </c>
      <c r="D52" s="17" t="str">
        <f ca="1">UPPER(INDEX(Activities[활동],MATCH($C52,Activities[Id],0)))</f>
        <v>관리자 페이지 개발</v>
      </c>
      <c r="E52" s="17" t="e">
        <f t="shared" ref="E52:AH52" ca="1" si="14">IF(ISERROR(F40),E40,NA())</f>
        <v>#N/A</v>
      </c>
      <c r="F52" s="17" t="e">
        <f t="shared" ca="1" si="14"/>
        <v>#N/A</v>
      </c>
      <c r="G52" s="17" t="e">
        <f t="shared" ca="1" si="14"/>
        <v>#N/A</v>
      </c>
      <c r="H52" s="17" t="e">
        <f t="shared" ca="1" si="14"/>
        <v>#N/A</v>
      </c>
      <c r="I52" s="17" t="e">
        <f t="shared" ca="1" si="14"/>
        <v>#N/A</v>
      </c>
      <c r="J52" s="17" t="e">
        <f t="shared" ca="1" si="14"/>
        <v>#N/A</v>
      </c>
      <c r="K52" s="17" t="e">
        <f t="shared" ca="1" si="14"/>
        <v>#N/A</v>
      </c>
      <c r="L52" s="17" t="e">
        <f t="shared" ca="1" si="14"/>
        <v>#N/A</v>
      </c>
      <c r="M52" s="17" t="e">
        <f t="shared" ca="1" si="14"/>
        <v>#N/A</v>
      </c>
      <c r="N52" s="17" t="e">
        <f t="shared" ca="1" si="14"/>
        <v>#N/A</v>
      </c>
      <c r="O52" s="17" t="e">
        <f t="shared" ca="1" si="14"/>
        <v>#N/A</v>
      </c>
      <c r="P52" s="17" t="e">
        <f t="shared" ca="1" si="14"/>
        <v>#N/A</v>
      </c>
      <c r="Q52" s="17" t="e">
        <f t="shared" ca="1" si="14"/>
        <v>#N/A</v>
      </c>
      <c r="R52" s="17" t="e">
        <f t="shared" ca="1" si="14"/>
        <v>#N/A</v>
      </c>
      <c r="S52" s="17" t="e">
        <f t="shared" ca="1" si="14"/>
        <v>#N/A</v>
      </c>
      <c r="T52" s="17" t="e">
        <f t="shared" ca="1" si="14"/>
        <v>#N/A</v>
      </c>
      <c r="U52" s="17" t="e">
        <f t="shared" ca="1" si="14"/>
        <v>#N/A</v>
      </c>
      <c r="V52" s="17" t="e">
        <f t="shared" ca="1" si="14"/>
        <v>#N/A</v>
      </c>
      <c r="W52" s="17" t="e">
        <f t="shared" ca="1" si="14"/>
        <v>#N/A</v>
      </c>
      <c r="X52" s="17" t="e">
        <f t="shared" ca="1" si="14"/>
        <v>#N/A</v>
      </c>
      <c r="Y52" s="17" t="e">
        <f t="shared" ca="1" si="14"/>
        <v>#N/A</v>
      </c>
      <c r="Z52" s="17" t="e">
        <f t="shared" ca="1" si="14"/>
        <v>#N/A</v>
      </c>
      <c r="AA52" s="17" t="e">
        <f t="shared" ca="1" si="14"/>
        <v>#N/A</v>
      </c>
      <c r="AB52" s="17" t="e">
        <f t="shared" ca="1" si="14"/>
        <v>#N/A</v>
      </c>
      <c r="AC52" s="17" t="e">
        <f t="shared" ca="1" si="14"/>
        <v>#N/A</v>
      </c>
      <c r="AD52" s="17" t="e">
        <f t="shared" ca="1" si="14"/>
        <v>#N/A</v>
      </c>
      <c r="AE52" s="17" t="e">
        <f t="shared" ca="1" si="14"/>
        <v>#N/A</v>
      </c>
      <c r="AF52" s="17" t="e">
        <f t="shared" ca="1" si="14"/>
        <v>#N/A</v>
      </c>
      <c r="AG52" s="17" t="e">
        <f t="shared" ca="1" si="14"/>
        <v>#N/A</v>
      </c>
      <c r="AH52" s="17" t="e">
        <f t="shared" ca="1" si="14"/>
        <v>#N/A</v>
      </c>
    </row>
    <row r="55" spans="3:34" x14ac:dyDescent="0.2">
      <c r="E55" s="18">
        <f>E31</f>
        <v>43230</v>
      </c>
      <c r="F55" s="18">
        <f t="shared" ref="F55:AH55" si="15">F31</f>
        <v>43231</v>
      </c>
      <c r="G55" s="18">
        <f t="shared" si="15"/>
        <v>43232</v>
      </c>
      <c r="H55" s="18">
        <f t="shared" si="15"/>
        <v>43233</v>
      </c>
      <c r="I55" s="18">
        <f t="shared" si="15"/>
        <v>43234</v>
      </c>
      <c r="J55" s="18">
        <f t="shared" si="15"/>
        <v>43235</v>
      </c>
      <c r="K55" s="18">
        <f t="shared" si="15"/>
        <v>43236</v>
      </c>
      <c r="L55" s="18">
        <f t="shared" si="15"/>
        <v>43237</v>
      </c>
      <c r="M55" s="18">
        <f t="shared" si="15"/>
        <v>43238</v>
      </c>
      <c r="N55" s="18">
        <f t="shared" si="15"/>
        <v>43239</v>
      </c>
      <c r="O55" s="18">
        <f t="shared" si="15"/>
        <v>43240</v>
      </c>
      <c r="P55" s="18">
        <f t="shared" si="15"/>
        <v>43241</v>
      </c>
      <c r="Q55" s="18">
        <f t="shared" si="15"/>
        <v>43242</v>
      </c>
      <c r="R55" s="18">
        <f t="shared" si="15"/>
        <v>43243</v>
      </c>
      <c r="S55" s="18">
        <f t="shared" si="15"/>
        <v>43244</v>
      </c>
      <c r="T55" s="18">
        <f t="shared" si="15"/>
        <v>43245</v>
      </c>
      <c r="U55" s="18">
        <f t="shared" si="15"/>
        <v>43246</v>
      </c>
      <c r="V55" s="18">
        <f t="shared" si="15"/>
        <v>43247</v>
      </c>
      <c r="W55" s="18">
        <f t="shared" si="15"/>
        <v>43248</v>
      </c>
      <c r="X55" s="18">
        <f t="shared" si="15"/>
        <v>43249</v>
      </c>
      <c r="Y55" s="18">
        <f t="shared" si="15"/>
        <v>43250</v>
      </c>
      <c r="Z55" s="18">
        <f t="shared" si="15"/>
        <v>43251</v>
      </c>
      <c r="AA55" s="18">
        <f t="shared" si="15"/>
        <v>43252</v>
      </c>
      <c r="AB55" s="18">
        <f t="shared" si="15"/>
        <v>43253</v>
      </c>
      <c r="AC55" s="18">
        <f t="shared" si="15"/>
        <v>43254</v>
      </c>
      <c r="AD55" s="18">
        <f t="shared" si="15"/>
        <v>43255</v>
      </c>
      <c r="AE55" s="18">
        <f t="shared" si="15"/>
        <v>43256</v>
      </c>
      <c r="AF55" s="18">
        <f t="shared" si="15"/>
        <v>43257</v>
      </c>
      <c r="AG55" s="18">
        <f t="shared" si="15"/>
        <v>43258</v>
      </c>
      <c r="AH55" s="18">
        <f t="shared" si="15"/>
        <v>43259</v>
      </c>
    </row>
    <row r="56" spans="3:34" x14ac:dyDescent="0.2">
      <c r="D56" s="17" t="s">
        <v>1</v>
      </c>
      <c r="E56" s="17" t="e">
        <f t="shared" ref="E56:AH56" ca="1" si="16">IF(E55=$D$3,5,NA())</f>
        <v>#N/A</v>
      </c>
      <c r="F56" s="17" t="e">
        <f t="shared" ca="1" si="16"/>
        <v>#N/A</v>
      </c>
      <c r="G56" s="17" t="e">
        <f t="shared" ca="1" si="16"/>
        <v>#N/A</v>
      </c>
      <c r="H56" s="17" t="e">
        <f t="shared" ca="1" si="16"/>
        <v>#N/A</v>
      </c>
      <c r="I56" s="17" t="e">
        <f t="shared" ca="1" si="16"/>
        <v>#N/A</v>
      </c>
      <c r="J56" s="17" t="e">
        <f t="shared" ca="1" si="16"/>
        <v>#N/A</v>
      </c>
      <c r="K56" s="17" t="e">
        <f t="shared" ca="1" si="16"/>
        <v>#N/A</v>
      </c>
      <c r="L56" s="17" t="e">
        <f t="shared" ca="1" si="16"/>
        <v>#N/A</v>
      </c>
      <c r="M56" s="17" t="e">
        <f t="shared" ca="1" si="16"/>
        <v>#N/A</v>
      </c>
      <c r="N56" s="17" t="e">
        <f t="shared" ca="1" si="16"/>
        <v>#N/A</v>
      </c>
      <c r="O56" s="17" t="e">
        <f t="shared" ca="1" si="16"/>
        <v>#N/A</v>
      </c>
      <c r="P56" s="17" t="e">
        <f t="shared" ca="1" si="16"/>
        <v>#N/A</v>
      </c>
      <c r="Q56" s="17" t="e">
        <f t="shared" ca="1" si="16"/>
        <v>#N/A</v>
      </c>
      <c r="R56" s="17" t="e">
        <f t="shared" ca="1" si="16"/>
        <v>#N/A</v>
      </c>
      <c r="S56" s="17" t="e">
        <f t="shared" ca="1" si="16"/>
        <v>#N/A</v>
      </c>
      <c r="T56" s="17" t="e">
        <f t="shared" ca="1" si="16"/>
        <v>#N/A</v>
      </c>
      <c r="U56" s="17" t="e">
        <f t="shared" ca="1" si="16"/>
        <v>#N/A</v>
      </c>
      <c r="V56" s="17" t="e">
        <f t="shared" ca="1" si="16"/>
        <v>#N/A</v>
      </c>
      <c r="W56" s="17" t="e">
        <f t="shared" ca="1" si="16"/>
        <v>#N/A</v>
      </c>
      <c r="X56" s="17" t="e">
        <f t="shared" ca="1" si="16"/>
        <v>#N/A</v>
      </c>
      <c r="Y56" s="17" t="e">
        <f t="shared" ca="1" si="16"/>
        <v>#N/A</v>
      </c>
      <c r="Z56" s="17" t="e">
        <f t="shared" ca="1" si="16"/>
        <v>#N/A</v>
      </c>
      <c r="AA56" s="17" t="e">
        <f t="shared" ca="1" si="16"/>
        <v>#N/A</v>
      </c>
      <c r="AB56" s="17" t="e">
        <f t="shared" ca="1" si="16"/>
        <v>#N/A</v>
      </c>
      <c r="AC56" s="17" t="e">
        <f t="shared" ca="1" si="16"/>
        <v>#N/A</v>
      </c>
      <c r="AD56" s="17" t="e">
        <f t="shared" ca="1" si="16"/>
        <v>#N/A</v>
      </c>
      <c r="AE56" s="17" t="e">
        <f t="shared" ca="1" si="16"/>
        <v>#N/A</v>
      </c>
      <c r="AF56" s="17" t="e">
        <f t="shared" ca="1" si="16"/>
        <v>#N/A</v>
      </c>
      <c r="AG56" s="17" t="e">
        <f t="shared" ca="1" si="16"/>
        <v>#N/A</v>
      </c>
      <c r="AH56" s="17" t="e">
        <f t="shared" ca="1" si="16"/>
        <v>#N/A</v>
      </c>
    </row>
    <row r="58" spans="3:34" x14ac:dyDescent="0.2">
      <c r="D58" s="20">
        <f>DATE(YEAR(MIN(E55:AH55)),MONTH(MIN(E55:AH55)),1)</f>
        <v>43221</v>
      </c>
      <c r="E58" s="17">
        <f>IF(MEDIAN($D58,E$55,EOMONTH($D58,0))=E$55,0.5,NA())</f>
        <v>0.5</v>
      </c>
      <c r="F58" s="17">
        <f t="shared" ref="F58:AH58" si="17">IF(MEDIAN($D58,F$55,EOMONTH($D58,0))=F$55,0.5,NA())</f>
        <v>0.5</v>
      </c>
      <c r="G58" s="17">
        <f t="shared" si="17"/>
        <v>0.5</v>
      </c>
      <c r="H58" s="17">
        <f t="shared" si="17"/>
        <v>0.5</v>
      </c>
      <c r="I58" s="17">
        <f t="shared" si="17"/>
        <v>0.5</v>
      </c>
      <c r="J58" s="17">
        <f t="shared" si="17"/>
        <v>0.5</v>
      </c>
      <c r="K58" s="17">
        <f t="shared" si="17"/>
        <v>0.5</v>
      </c>
      <c r="L58" s="17">
        <f t="shared" si="17"/>
        <v>0.5</v>
      </c>
      <c r="M58" s="17">
        <f t="shared" si="17"/>
        <v>0.5</v>
      </c>
      <c r="N58" s="17">
        <f t="shared" si="17"/>
        <v>0.5</v>
      </c>
      <c r="O58" s="17">
        <f t="shared" si="17"/>
        <v>0.5</v>
      </c>
      <c r="P58" s="17">
        <f t="shared" si="17"/>
        <v>0.5</v>
      </c>
      <c r="Q58" s="17">
        <f t="shared" si="17"/>
        <v>0.5</v>
      </c>
      <c r="R58" s="17">
        <f t="shared" si="17"/>
        <v>0.5</v>
      </c>
      <c r="S58" s="17">
        <f t="shared" si="17"/>
        <v>0.5</v>
      </c>
      <c r="T58" s="17">
        <f t="shared" si="17"/>
        <v>0.5</v>
      </c>
      <c r="U58" s="17">
        <f t="shared" si="17"/>
        <v>0.5</v>
      </c>
      <c r="V58" s="17">
        <f t="shared" si="17"/>
        <v>0.5</v>
      </c>
      <c r="W58" s="17">
        <f t="shared" si="17"/>
        <v>0.5</v>
      </c>
      <c r="X58" s="17">
        <f t="shared" si="17"/>
        <v>0.5</v>
      </c>
      <c r="Y58" s="17">
        <f t="shared" si="17"/>
        <v>0.5</v>
      </c>
      <c r="Z58" s="17">
        <f t="shared" si="17"/>
        <v>0.5</v>
      </c>
      <c r="AA58" s="17" t="e">
        <f t="shared" si="17"/>
        <v>#N/A</v>
      </c>
      <c r="AB58" s="17" t="e">
        <f t="shared" si="17"/>
        <v>#N/A</v>
      </c>
      <c r="AC58" s="17" t="e">
        <f t="shared" si="17"/>
        <v>#N/A</v>
      </c>
      <c r="AD58" s="17" t="e">
        <f t="shared" si="17"/>
        <v>#N/A</v>
      </c>
      <c r="AE58" s="17" t="e">
        <f t="shared" si="17"/>
        <v>#N/A</v>
      </c>
      <c r="AF58" s="17" t="e">
        <f t="shared" si="17"/>
        <v>#N/A</v>
      </c>
      <c r="AG58" s="17" t="e">
        <f t="shared" si="17"/>
        <v>#N/A</v>
      </c>
      <c r="AH58" s="17" t="e">
        <f t="shared" si="17"/>
        <v>#N/A</v>
      </c>
    </row>
    <row r="59" spans="3:34" x14ac:dyDescent="0.2">
      <c r="D59" s="20" t="str">
        <f>TEXT(D58,"yyyy년 M월") &amp; " - Top Band"</f>
        <v>2018년 5월 - Top Band</v>
      </c>
      <c r="E59" s="17">
        <f>E58+12.5</f>
        <v>13</v>
      </c>
      <c r="F59" s="17">
        <f t="shared" ref="F59:AH59" si="18">F58+12.5</f>
        <v>13</v>
      </c>
      <c r="G59" s="17">
        <f t="shared" si="18"/>
        <v>13</v>
      </c>
      <c r="H59" s="17">
        <f t="shared" si="18"/>
        <v>13</v>
      </c>
      <c r="I59" s="17">
        <f t="shared" si="18"/>
        <v>13</v>
      </c>
      <c r="J59" s="17">
        <f t="shared" si="18"/>
        <v>13</v>
      </c>
      <c r="K59" s="17">
        <f t="shared" si="18"/>
        <v>13</v>
      </c>
      <c r="L59" s="17">
        <f t="shared" si="18"/>
        <v>13</v>
      </c>
      <c r="M59" s="17">
        <f t="shared" si="18"/>
        <v>13</v>
      </c>
      <c r="N59" s="17">
        <f t="shared" si="18"/>
        <v>13</v>
      </c>
      <c r="O59" s="17">
        <f t="shared" si="18"/>
        <v>13</v>
      </c>
      <c r="P59" s="17">
        <f t="shared" si="18"/>
        <v>13</v>
      </c>
      <c r="Q59" s="17">
        <f t="shared" si="18"/>
        <v>13</v>
      </c>
      <c r="R59" s="17">
        <f t="shared" si="18"/>
        <v>13</v>
      </c>
      <c r="S59" s="17">
        <f t="shared" si="18"/>
        <v>13</v>
      </c>
      <c r="T59" s="17">
        <f t="shared" si="18"/>
        <v>13</v>
      </c>
      <c r="U59" s="17">
        <f t="shared" si="18"/>
        <v>13</v>
      </c>
      <c r="V59" s="17">
        <f t="shared" si="18"/>
        <v>13</v>
      </c>
      <c r="W59" s="17">
        <f t="shared" si="18"/>
        <v>13</v>
      </c>
      <c r="X59" s="17">
        <f t="shared" si="18"/>
        <v>13</v>
      </c>
      <c r="Y59" s="17">
        <f t="shared" si="18"/>
        <v>13</v>
      </c>
      <c r="Z59" s="17">
        <f t="shared" si="18"/>
        <v>13</v>
      </c>
      <c r="AA59" s="17" t="e">
        <f t="shared" si="18"/>
        <v>#N/A</v>
      </c>
      <c r="AB59" s="17" t="e">
        <f t="shared" si="18"/>
        <v>#N/A</v>
      </c>
      <c r="AC59" s="17" t="e">
        <f t="shared" si="18"/>
        <v>#N/A</v>
      </c>
      <c r="AD59" s="17" t="e">
        <f t="shared" si="18"/>
        <v>#N/A</v>
      </c>
      <c r="AE59" s="17" t="e">
        <f t="shared" si="18"/>
        <v>#N/A</v>
      </c>
      <c r="AF59" s="17" t="e">
        <f t="shared" si="18"/>
        <v>#N/A</v>
      </c>
      <c r="AG59" s="17" t="e">
        <f t="shared" si="18"/>
        <v>#N/A</v>
      </c>
      <c r="AH59" s="17" t="e">
        <f t="shared" si="18"/>
        <v>#N/A</v>
      </c>
    </row>
    <row r="60" spans="3:34" x14ac:dyDescent="0.2">
      <c r="D60" s="20"/>
    </row>
    <row r="61" spans="3:34" x14ac:dyDescent="0.2">
      <c r="D61" s="20">
        <f>EOMONTH(D58,0)+1</f>
        <v>43252</v>
      </c>
      <c r="E61" s="17" t="e">
        <f>IF(MEDIAN($D61,E$55,EOMONTH($D61,0))=E$55,0.5,NA())</f>
        <v>#N/A</v>
      </c>
      <c r="F61" s="17" t="e">
        <f t="shared" ref="F61:AH61" si="19">IF(MEDIAN($D61,F$55,EOMONTH($D61,0))=F$55,0.5,NA())</f>
        <v>#N/A</v>
      </c>
      <c r="G61" s="17" t="e">
        <f t="shared" si="19"/>
        <v>#N/A</v>
      </c>
      <c r="H61" s="17" t="e">
        <f t="shared" si="19"/>
        <v>#N/A</v>
      </c>
      <c r="I61" s="17" t="e">
        <f t="shared" si="19"/>
        <v>#N/A</v>
      </c>
      <c r="J61" s="17" t="e">
        <f t="shared" si="19"/>
        <v>#N/A</v>
      </c>
      <c r="K61" s="17" t="e">
        <f t="shared" si="19"/>
        <v>#N/A</v>
      </c>
      <c r="L61" s="17" t="e">
        <f t="shared" si="19"/>
        <v>#N/A</v>
      </c>
      <c r="M61" s="17" t="e">
        <f t="shared" si="19"/>
        <v>#N/A</v>
      </c>
      <c r="N61" s="17" t="e">
        <f t="shared" si="19"/>
        <v>#N/A</v>
      </c>
      <c r="O61" s="17" t="e">
        <f t="shared" si="19"/>
        <v>#N/A</v>
      </c>
      <c r="P61" s="17" t="e">
        <f t="shared" si="19"/>
        <v>#N/A</v>
      </c>
      <c r="Q61" s="17" t="e">
        <f t="shared" si="19"/>
        <v>#N/A</v>
      </c>
      <c r="R61" s="17" t="e">
        <f t="shared" si="19"/>
        <v>#N/A</v>
      </c>
      <c r="S61" s="17" t="e">
        <f t="shared" si="19"/>
        <v>#N/A</v>
      </c>
      <c r="T61" s="17" t="e">
        <f t="shared" si="19"/>
        <v>#N/A</v>
      </c>
      <c r="U61" s="17" t="e">
        <f t="shared" si="19"/>
        <v>#N/A</v>
      </c>
      <c r="V61" s="17" t="e">
        <f t="shared" si="19"/>
        <v>#N/A</v>
      </c>
      <c r="W61" s="17" t="e">
        <f t="shared" si="19"/>
        <v>#N/A</v>
      </c>
      <c r="X61" s="17" t="e">
        <f t="shared" si="19"/>
        <v>#N/A</v>
      </c>
      <c r="Y61" s="17" t="e">
        <f t="shared" si="19"/>
        <v>#N/A</v>
      </c>
      <c r="Z61" s="17" t="e">
        <f t="shared" si="19"/>
        <v>#N/A</v>
      </c>
      <c r="AA61" s="17">
        <f t="shared" si="19"/>
        <v>0.5</v>
      </c>
      <c r="AB61" s="17">
        <f t="shared" si="19"/>
        <v>0.5</v>
      </c>
      <c r="AC61" s="17">
        <f t="shared" si="19"/>
        <v>0.5</v>
      </c>
      <c r="AD61" s="17">
        <f t="shared" si="19"/>
        <v>0.5</v>
      </c>
      <c r="AE61" s="17">
        <f t="shared" si="19"/>
        <v>0.5</v>
      </c>
      <c r="AF61" s="17">
        <f t="shared" si="19"/>
        <v>0.5</v>
      </c>
      <c r="AG61" s="17">
        <f t="shared" si="19"/>
        <v>0.5</v>
      </c>
      <c r="AH61" s="17">
        <f t="shared" si="19"/>
        <v>0.5</v>
      </c>
    </row>
    <row r="62" spans="3:34" x14ac:dyDescent="0.2">
      <c r="D62" s="20" t="str">
        <f>TEXT(D61,"yyyy년 M월") &amp; " - Top Band"</f>
        <v>2018년 6월 - Top Band</v>
      </c>
      <c r="E62" s="17" t="e">
        <f>E61+12.5</f>
        <v>#N/A</v>
      </c>
      <c r="F62" s="17" t="e">
        <f t="shared" ref="F62:AH62" si="20">F61+12.5</f>
        <v>#N/A</v>
      </c>
      <c r="G62" s="17" t="e">
        <f t="shared" si="20"/>
        <v>#N/A</v>
      </c>
      <c r="H62" s="17" t="e">
        <f t="shared" si="20"/>
        <v>#N/A</v>
      </c>
      <c r="I62" s="17" t="e">
        <f t="shared" si="20"/>
        <v>#N/A</v>
      </c>
      <c r="J62" s="17" t="e">
        <f t="shared" si="20"/>
        <v>#N/A</v>
      </c>
      <c r="K62" s="17" t="e">
        <f t="shared" si="20"/>
        <v>#N/A</v>
      </c>
      <c r="L62" s="17" t="e">
        <f t="shared" si="20"/>
        <v>#N/A</v>
      </c>
      <c r="M62" s="17" t="e">
        <f t="shared" si="20"/>
        <v>#N/A</v>
      </c>
      <c r="N62" s="17" t="e">
        <f t="shared" si="20"/>
        <v>#N/A</v>
      </c>
      <c r="O62" s="17" t="e">
        <f t="shared" si="20"/>
        <v>#N/A</v>
      </c>
      <c r="P62" s="17" t="e">
        <f t="shared" si="20"/>
        <v>#N/A</v>
      </c>
      <c r="Q62" s="17" t="e">
        <f t="shared" si="20"/>
        <v>#N/A</v>
      </c>
      <c r="R62" s="17" t="e">
        <f t="shared" si="20"/>
        <v>#N/A</v>
      </c>
      <c r="S62" s="17" t="e">
        <f t="shared" si="20"/>
        <v>#N/A</v>
      </c>
      <c r="T62" s="17" t="e">
        <f t="shared" si="20"/>
        <v>#N/A</v>
      </c>
      <c r="U62" s="17" t="e">
        <f t="shared" si="20"/>
        <v>#N/A</v>
      </c>
      <c r="V62" s="17" t="e">
        <f t="shared" si="20"/>
        <v>#N/A</v>
      </c>
      <c r="W62" s="17" t="e">
        <f t="shared" si="20"/>
        <v>#N/A</v>
      </c>
      <c r="X62" s="17" t="e">
        <f t="shared" si="20"/>
        <v>#N/A</v>
      </c>
      <c r="Y62" s="17" t="e">
        <f t="shared" si="20"/>
        <v>#N/A</v>
      </c>
      <c r="Z62" s="17" t="e">
        <f t="shared" si="20"/>
        <v>#N/A</v>
      </c>
      <c r="AA62" s="17">
        <f t="shared" si="20"/>
        <v>13</v>
      </c>
      <c r="AB62" s="17">
        <f t="shared" si="20"/>
        <v>13</v>
      </c>
      <c r="AC62" s="17">
        <f t="shared" si="20"/>
        <v>13</v>
      </c>
      <c r="AD62" s="17">
        <f t="shared" si="20"/>
        <v>13</v>
      </c>
      <c r="AE62" s="17">
        <f t="shared" si="20"/>
        <v>13</v>
      </c>
      <c r="AF62" s="17">
        <f t="shared" si="20"/>
        <v>13</v>
      </c>
      <c r="AG62" s="17">
        <f t="shared" si="20"/>
        <v>13</v>
      </c>
      <c r="AH62" s="17">
        <f t="shared" si="20"/>
        <v>13</v>
      </c>
    </row>
    <row r="63" spans="3:34" x14ac:dyDescent="0.2">
      <c r="D63" s="20"/>
    </row>
    <row r="65" spans="4:34" x14ac:dyDescent="0.2">
      <c r="D65" s="21">
        <f>D58+1</f>
        <v>43222</v>
      </c>
      <c r="E65" s="17" t="e">
        <f>IF(MEDIAN($D65,E$55)=E$55,0.5,NA())</f>
        <v>#N/A</v>
      </c>
      <c r="F65" s="17" t="e">
        <f t="shared" ref="F65:AH66" si="21">IF(MEDIAN($D65,F$55)=F$55,0.5,NA())</f>
        <v>#N/A</v>
      </c>
      <c r="G65" s="17" t="e">
        <f t="shared" si="21"/>
        <v>#N/A</v>
      </c>
      <c r="H65" s="17" t="e">
        <f t="shared" si="21"/>
        <v>#N/A</v>
      </c>
      <c r="I65" s="17" t="e">
        <f t="shared" si="21"/>
        <v>#N/A</v>
      </c>
      <c r="J65" s="17" t="e">
        <f t="shared" si="21"/>
        <v>#N/A</v>
      </c>
      <c r="K65" s="17" t="e">
        <f t="shared" si="21"/>
        <v>#N/A</v>
      </c>
      <c r="L65" s="17" t="e">
        <f t="shared" si="21"/>
        <v>#N/A</v>
      </c>
      <c r="M65" s="17" t="e">
        <f t="shared" si="21"/>
        <v>#N/A</v>
      </c>
      <c r="N65" s="17" t="e">
        <f t="shared" si="21"/>
        <v>#N/A</v>
      </c>
      <c r="O65" s="17" t="e">
        <f t="shared" si="21"/>
        <v>#N/A</v>
      </c>
      <c r="P65" s="17" t="e">
        <f t="shared" si="21"/>
        <v>#N/A</v>
      </c>
      <c r="Q65" s="17" t="e">
        <f t="shared" si="21"/>
        <v>#N/A</v>
      </c>
      <c r="R65" s="17" t="e">
        <f t="shared" si="21"/>
        <v>#N/A</v>
      </c>
      <c r="S65" s="17" t="e">
        <f t="shared" si="21"/>
        <v>#N/A</v>
      </c>
      <c r="T65" s="17" t="e">
        <f t="shared" si="21"/>
        <v>#N/A</v>
      </c>
      <c r="U65" s="17" t="e">
        <f t="shared" si="21"/>
        <v>#N/A</v>
      </c>
      <c r="V65" s="17" t="e">
        <f t="shared" si="21"/>
        <v>#N/A</v>
      </c>
      <c r="W65" s="17" t="e">
        <f t="shared" si="21"/>
        <v>#N/A</v>
      </c>
      <c r="X65" s="17" t="e">
        <f t="shared" si="21"/>
        <v>#N/A</v>
      </c>
      <c r="Y65" s="17" t="e">
        <f t="shared" si="21"/>
        <v>#N/A</v>
      </c>
      <c r="Z65" s="17" t="e">
        <f t="shared" si="21"/>
        <v>#N/A</v>
      </c>
      <c r="AA65" s="17" t="e">
        <f t="shared" si="21"/>
        <v>#N/A</v>
      </c>
      <c r="AB65" s="17" t="e">
        <f t="shared" si="21"/>
        <v>#N/A</v>
      </c>
      <c r="AC65" s="17" t="e">
        <f t="shared" si="21"/>
        <v>#N/A</v>
      </c>
      <c r="AD65" s="17" t="e">
        <f t="shared" si="21"/>
        <v>#N/A</v>
      </c>
      <c r="AE65" s="17" t="e">
        <f t="shared" si="21"/>
        <v>#N/A</v>
      </c>
      <c r="AF65" s="17" t="e">
        <f t="shared" si="21"/>
        <v>#N/A</v>
      </c>
      <c r="AG65" s="17" t="e">
        <f t="shared" si="21"/>
        <v>#N/A</v>
      </c>
      <c r="AH65" s="17" t="e">
        <f t="shared" si="21"/>
        <v>#N/A</v>
      </c>
    </row>
    <row r="66" spans="4:34" x14ac:dyDescent="0.2">
      <c r="D66" s="21">
        <f>D61+1</f>
        <v>43253</v>
      </c>
      <c r="E66" s="17" t="e">
        <f>IF(MEDIAN($D66,E$55)=E$55,0.5,NA())</f>
        <v>#N/A</v>
      </c>
      <c r="F66" s="17" t="e">
        <f t="shared" si="21"/>
        <v>#N/A</v>
      </c>
      <c r="G66" s="17" t="e">
        <f t="shared" si="21"/>
        <v>#N/A</v>
      </c>
      <c r="H66" s="17" t="e">
        <f t="shared" si="21"/>
        <v>#N/A</v>
      </c>
      <c r="I66" s="17" t="e">
        <f t="shared" si="21"/>
        <v>#N/A</v>
      </c>
      <c r="J66" s="17" t="e">
        <f t="shared" si="21"/>
        <v>#N/A</v>
      </c>
      <c r="K66" s="17" t="e">
        <f t="shared" si="21"/>
        <v>#N/A</v>
      </c>
      <c r="L66" s="17" t="e">
        <f t="shared" si="21"/>
        <v>#N/A</v>
      </c>
      <c r="M66" s="17" t="e">
        <f t="shared" si="21"/>
        <v>#N/A</v>
      </c>
      <c r="N66" s="17" t="e">
        <f t="shared" si="21"/>
        <v>#N/A</v>
      </c>
      <c r="O66" s="17" t="e">
        <f t="shared" si="21"/>
        <v>#N/A</v>
      </c>
      <c r="P66" s="17" t="e">
        <f t="shared" si="21"/>
        <v>#N/A</v>
      </c>
      <c r="Q66" s="17" t="e">
        <f t="shared" si="21"/>
        <v>#N/A</v>
      </c>
      <c r="R66" s="17" t="e">
        <f t="shared" si="21"/>
        <v>#N/A</v>
      </c>
      <c r="S66" s="17" t="e">
        <f t="shared" si="21"/>
        <v>#N/A</v>
      </c>
      <c r="T66" s="17" t="e">
        <f t="shared" si="21"/>
        <v>#N/A</v>
      </c>
      <c r="U66" s="17" t="e">
        <f t="shared" si="21"/>
        <v>#N/A</v>
      </c>
      <c r="V66" s="17" t="e">
        <f t="shared" si="21"/>
        <v>#N/A</v>
      </c>
      <c r="W66" s="17" t="e">
        <f t="shared" si="21"/>
        <v>#N/A</v>
      </c>
      <c r="X66" s="17" t="e">
        <f t="shared" si="21"/>
        <v>#N/A</v>
      </c>
      <c r="Y66" s="17" t="e">
        <f t="shared" si="21"/>
        <v>#N/A</v>
      </c>
      <c r="Z66" s="17" t="e">
        <f t="shared" si="21"/>
        <v>#N/A</v>
      </c>
      <c r="AA66" s="17" t="e">
        <f t="shared" si="21"/>
        <v>#N/A</v>
      </c>
      <c r="AB66" s="17">
        <f t="shared" si="21"/>
        <v>0.5</v>
      </c>
      <c r="AC66" s="17" t="e">
        <f t="shared" si="21"/>
        <v>#N/A</v>
      </c>
      <c r="AD66" s="17" t="e">
        <f t="shared" si="21"/>
        <v>#N/A</v>
      </c>
      <c r="AE66" s="17" t="e">
        <f t="shared" si="21"/>
        <v>#N/A</v>
      </c>
      <c r="AF66" s="17" t="e">
        <f t="shared" si="21"/>
        <v>#N/A</v>
      </c>
      <c r="AG66" s="17" t="e">
        <f t="shared" si="21"/>
        <v>#N/A</v>
      </c>
      <c r="AH66" s="17" t="e">
        <f t="shared" si="21"/>
        <v>#N/A</v>
      </c>
    </row>
    <row r="69" spans="4:34" x14ac:dyDescent="0.2">
      <c r="E69" s="17">
        <v>2.2999999999999998</v>
      </c>
      <c r="F69" s="17">
        <f>E69</f>
        <v>2.2999999999999998</v>
      </c>
      <c r="G69" s="17">
        <f t="shared" ref="G69:AH71" si="22">F69</f>
        <v>2.2999999999999998</v>
      </c>
      <c r="H69" s="17">
        <f t="shared" si="22"/>
        <v>2.2999999999999998</v>
      </c>
      <c r="I69" s="17">
        <f t="shared" si="22"/>
        <v>2.2999999999999998</v>
      </c>
      <c r="J69" s="17">
        <f t="shared" si="22"/>
        <v>2.2999999999999998</v>
      </c>
      <c r="K69" s="17">
        <f t="shared" si="22"/>
        <v>2.2999999999999998</v>
      </c>
      <c r="L69" s="17">
        <f t="shared" si="22"/>
        <v>2.2999999999999998</v>
      </c>
      <c r="M69" s="17">
        <f t="shared" si="22"/>
        <v>2.2999999999999998</v>
      </c>
      <c r="N69" s="17">
        <f t="shared" si="22"/>
        <v>2.2999999999999998</v>
      </c>
      <c r="O69" s="17">
        <f t="shared" si="22"/>
        <v>2.2999999999999998</v>
      </c>
      <c r="P69" s="17">
        <f t="shared" si="22"/>
        <v>2.2999999999999998</v>
      </c>
      <c r="Q69" s="17">
        <f t="shared" si="22"/>
        <v>2.2999999999999998</v>
      </c>
      <c r="R69" s="17">
        <f t="shared" si="22"/>
        <v>2.2999999999999998</v>
      </c>
      <c r="S69" s="17">
        <f t="shared" si="22"/>
        <v>2.2999999999999998</v>
      </c>
      <c r="T69" s="17">
        <f t="shared" si="22"/>
        <v>2.2999999999999998</v>
      </c>
      <c r="U69" s="17">
        <f t="shared" si="22"/>
        <v>2.2999999999999998</v>
      </c>
      <c r="V69" s="17">
        <f t="shared" si="22"/>
        <v>2.2999999999999998</v>
      </c>
      <c r="W69" s="17">
        <f t="shared" si="22"/>
        <v>2.2999999999999998</v>
      </c>
      <c r="X69" s="17">
        <f t="shared" si="22"/>
        <v>2.2999999999999998</v>
      </c>
      <c r="Y69" s="17">
        <f t="shared" si="22"/>
        <v>2.2999999999999998</v>
      </c>
      <c r="Z69" s="17">
        <f t="shared" si="22"/>
        <v>2.2999999999999998</v>
      </c>
      <c r="AA69" s="17">
        <f t="shared" si="22"/>
        <v>2.2999999999999998</v>
      </c>
      <c r="AB69" s="17">
        <f t="shared" si="22"/>
        <v>2.2999999999999998</v>
      </c>
      <c r="AC69" s="17">
        <f t="shared" si="22"/>
        <v>2.2999999999999998</v>
      </c>
      <c r="AD69" s="17">
        <f t="shared" si="22"/>
        <v>2.2999999999999998</v>
      </c>
      <c r="AE69" s="17">
        <f t="shared" si="22"/>
        <v>2.2999999999999998</v>
      </c>
      <c r="AF69" s="17">
        <f t="shared" si="22"/>
        <v>2.2999999999999998</v>
      </c>
      <c r="AG69" s="17">
        <f t="shared" si="22"/>
        <v>2.2999999999999998</v>
      </c>
      <c r="AH69" s="17">
        <f t="shared" si="22"/>
        <v>2.2999999999999998</v>
      </c>
    </row>
    <row r="70" spans="4:34" x14ac:dyDescent="0.2">
      <c r="D70" s="17">
        <v>3</v>
      </c>
      <c r="E70" s="17" t="str">
        <f t="shared" ref="E70:AH70" si="23">LEFT(UPPER(TEXT(E55,"[$-412]ddd")),$D70)</f>
        <v>목</v>
      </c>
      <c r="F70" s="17" t="str">
        <f t="shared" si="23"/>
        <v>금</v>
      </c>
      <c r="G70" s="17" t="str">
        <f t="shared" si="23"/>
        <v>토</v>
      </c>
      <c r="H70" s="17" t="str">
        <f t="shared" si="23"/>
        <v>일</v>
      </c>
      <c r="I70" s="17" t="str">
        <f t="shared" si="23"/>
        <v>월</v>
      </c>
      <c r="J70" s="17" t="str">
        <f t="shared" si="23"/>
        <v>화</v>
      </c>
      <c r="K70" s="17" t="str">
        <f t="shared" si="23"/>
        <v>수</v>
      </c>
      <c r="L70" s="17" t="str">
        <f t="shared" si="23"/>
        <v>목</v>
      </c>
      <c r="M70" s="17" t="str">
        <f t="shared" si="23"/>
        <v>금</v>
      </c>
      <c r="N70" s="17" t="str">
        <f t="shared" si="23"/>
        <v>토</v>
      </c>
      <c r="O70" s="17" t="str">
        <f t="shared" si="23"/>
        <v>일</v>
      </c>
      <c r="P70" s="17" t="str">
        <f t="shared" si="23"/>
        <v>월</v>
      </c>
      <c r="Q70" s="17" t="str">
        <f t="shared" si="23"/>
        <v>화</v>
      </c>
      <c r="R70" s="17" t="str">
        <f t="shared" si="23"/>
        <v>수</v>
      </c>
      <c r="S70" s="17" t="str">
        <f t="shared" si="23"/>
        <v>목</v>
      </c>
      <c r="T70" s="17" t="str">
        <f t="shared" si="23"/>
        <v>금</v>
      </c>
      <c r="U70" s="17" t="str">
        <f t="shared" si="23"/>
        <v>토</v>
      </c>
      <c r="V70" s="17" t="str">
        <f t="shared" si="23"/>
        <v>일</v>
      </c>
      <c r="W70" s="17" t="str">
        <f t="shared" si="23"/>
        <v>월</v>
      </c>
      <c r="X70" s="17" t="str">
        <f t="shared" si="23"/>
        <v>화</v>
      </c>
      <c r="Y70" s="17" t="str">
        <f t="shared" si="23"/>
        <v>수</v>
      </c>
      <c r="Z70" s="17" t="str">
        <f t="shared" si="23"/>
        <v>목</v>
      </c>
      <c r="AA70" s="17" t="str">
        <f t="shared" si="23"/>
        <v>금</v>
      </c>
      <c r="AB70" s="17" t="str">
        <f t="shared" si="23"/>
        <v>토</v>
      </c>
      <c r="AC70" s="17" t="str">
        <f t="shared" si="23"/>
        <v>일</v>
      </c>
      <c r="AD70" s="17" t="str">
        <f t="shared" si="23"/>
        <v>월</v>
      </c>
      <c r="AE70" s="17" t="str">
        <f t="shared" si="23"/>
        <v>화</v>
      </c>
      <c r="AF70" s="17" t="str">
        <f t="shared" si="23"/>
        <v>수</v>
      </c>
      <c r="AG70" s="17" t="str">
        <f t="shared" si="23"/>
        <v>목</v>
      </c>
      <c r="AH70" s="17" t="str">
        <f t="shared" si="23"/>
        <v>금</v>
      </c>
    </row>
    <row r="71" spans="4:34" x14ac:dyDescent="0.2">
      <c r="E71" s="17">
        <v>1.2</v>
      </c>
      <c r="F71" s="17">
        <f>E71</f>
        <v>1.2</v>
      </c>
      <c r="G71" s="17">
        <f t="shared" si="22"/>
        <v>1.2</v>
      </c>
      <c r="H71" s="17">
        <f t="shared" si="22"/>
        <v>1.2</v>
      </c>
      <c r="I71" s="17">
        <f t="shared" si="22"/>
        <v>1.2</v>
      </c>
      <c r="J71" s="17">
        <f t="shared" si="22"/>
        <v>1.2</v>
      </c>
      <c r="K71" s="17">
        <f t="shared" si="22"/>
        <v>1.2</v>
      </c>
      <c r="L71" s="17">
        <f t="shared" si="22"/>
        <v>1.2</v>
      </c>
      <c r="M71" s="17">
        <f t="shared" si="22"/>
        <v>1.2</v>
      </c>
      <c r="N71" s="17">
        <f t="shared" si="22"/>
        <v>1.2</v>
      </c>
      <c r="O71" s="17">
        <f t="shared" si="22"/>
        <v>1.2</v>
      </c>
      <c r="P71" s="17">
        <f t="shared" si="22"/>
        <v>1.2</v>
      </c>
      <c r="Q71" s="17">
        <f t="shared" si="22"/>
        <v>1.2</v>
      </c>
      <c r="R71" s="17">
        <f t="shared" si="22"/>
        <v>1.2</v>
      </c>
      <c r="S71" s="17">
        <f t="shared" si="22"/>
        <v>1.2</v>
      </c>
      <c r="T71" s="17">
        <f t="shared" si="22"/>
        <v>1.2</v>
      </c>
      <c r="U71" s="17">
        <f t="shared" si="22"/>
        <v>1.2</v>
      </c>
      <c r="V71" s="17">
        <f t="shared" si="22"/>
        <v>1.2</v>
      </c>
      <c r="W71" s="17">
        <f t="shared" si="22"/>
        <v>1.2</v>
      </c>
      <c r="X71" s="17">
        <f t="shared" si="22"/>
        <v>1.2</v>
      </c>
      <c r="Y71" s="17">
        <f t="shared" si="22"/>
        <v>1.2</v>
      </c>
      <c r="Z71" s="17">
        <f t="shared" si="22"/>
        <v>1.2</v>
      </c>
      <c r="AA71" s="17">
        <f t="shared" si="22"/>
        <v>1.2</v>
      </c>
      <c r="AB71" s="17">
        <f t="shared" si="22"/>
        <v>1.2</v>
      </c>
      <c r="AC71" s="17">
        <f t="shared" si="22"/>
        <v>1.2</v>
      </c>
      <c r="AD71" s="17">
        <f t="shared" si="22"/>
        <v>1.2</v>
      </c>
      <c r="AE71" s="17">
        <f t="shared" si="22"/>
        <v>1.2</v>
      </c>
      <c r="AF71" s="17">
        <f t="shared" si="22"/>
        <v>1.2</v>
      </c>
      <c r="AG71" s="17">
        <f t="shared" si="22"/>
        <v>1.2</v>
      </c>
      <c r="AH71" s="17">
        <f t="shared" si="22"/>
        <v>1.2</v>
      </c>
    </row>
    <row r="72" spans="4:34" x14ac:dyDescent="0.2">
      <c r="E72" s="17" t="str">
        <f>TEXT(E55,"dd")</f>
        <v>10</v>
      </c>
      <c r="F72" s="17" t="str">
        <f t="shared" ref="F72:AH72" si="24">TEXT(F55,"dd")</f>
        <v>11</v>
      </c>
      <c r="G72" s="17" t="str">
        <f t="shared" si="24"/>
        <v>12</v>
      </c>
      <c r="H72" s="17" t="str">
        <f t="shared" si="24"/>
        <v>13</v>
      </c>
      <c r="I72" s="17" t="str">
        <f t="shared" si="24"/>
        <v>14</v>
      </c>
      <c r="J72" s="17" t="str">
        <f t="shared" si="24"/>
        <v>15</v>
      </c>
      <c r="K72" s="17" t="str">
        <f t="shared" si="24"/>
        <v>16</v>
      </c>
      <c r="L72" s="17" t="str">
        <f t="shared" si="24"/>
        <v>17</v>
      </c>
      <c r="M72" s="17" t="str">
        <f t="shared" si="24"/>
        <v>18</v>
      </c>
      <c r="N72" s="17" t="str">
        <f t="shared" si="24"/>
        <v>19</v>
      </c>
      <c r="O72" s="17" t="str">
        <f t="shared" si="24"/>
        <v>20</v>
      </c>
      <c r="P72" s="17" t="str">
        <f t="shared" si="24"/>
        <v>21</v>
      </c>
      <c r="Q72" s="17" t="str">
        <f t="shared" si="24"/>
        <v>22</v>
      </c>
      <c r="R72" s="17" t="str">
        <f t="shared" si="24"/>
        <v>23</v>
      </c>
      <c r="S72" s="17" t="str">
        <f t="shared" si="24"/>
        <v>24</v>
      </c>
      <c r="T72" s="17" t="str">
        <f t="shared" si="24"/>
        <v>25</v>
      </c>
      <c r="U72" s="17" t="str">
        <f t="shared" si="24"/>
        <v>26</v>
      </c>
      <c r="V72" s="17" t="str">
        <f t="shared" si="24"/>
        <v>27</v>
      </c>
      <c r="W72" s="17" t="str">
        <f t="shared" si="24"/>
        <v>28</v>
      </c>
      <c r="X72" s="17" t="str">
        <f t="shared" si="24"/>
        <v>29</v>
      </c>
      <c r="Y72" s="17" t="str">
        <f t="shared" si="24"/>
        <v>30</v>
      </c>
      <c r="Z72" s="17" t="str">
        <f t="shared" si="24"/>
        <v>31</v>
      </c>
      <c r="AA72" s="17" t="str">
        <f t="shared" si="24"/>
        <v>01</v>
      </c>
      <c r="AB72" s="17" t="str">
        <f t="shared" si="24"/>
        <v>02</v>
      </c>
      <c r="AC72" s="17" t="str">
        <f t="shared" si="24"/>
        <v>03</v>
      </c>
      <c r="AD72" s="17" t="str">
        <f t="shared" si="24"/>
        <v>04</v>
      </c>
      <c r="AE72" s="17" t="str">
        <f t="shared" si="24"/>
        <v>05</v>
      </c>
      <c r="AF72" s="17" t="str">
        <f t="shared" si="24"/>
        <v>06</v>
      </c>
      <c r="AG72" s="17" t="str">
        <f t="shared" si="24"/>
        <v>07</v>
      </c>
      <c r="AH72" s="17" t="str">
        <f t="shared" si="24"/>
        <v>08</v>
      </c>
    </row>
  </sheetData>
  <phoneticPr fontId="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49c1fb53-399a-4d91-bfc2-0a118990ebe4" xsi:nil="true"/>
    <AssetExpire xmlns="49c1fb53-399a-4d91-bfc2-0a118990ebe4">2029-01-01T08:00:00+00:00</AssetExpire>
    <CampaignTagsTaxHTField0 xmlns="49c1fb53-399a-4d91-bfc2-0a118990ebe4">
      <Terms xmlns="http://schemas.microsoft.com/office/infopath/2007/PartnerControls"/>
    </CampaignTagsTaxHTField0>
    <IntlLangReviewDate xmlns="49c1fb53-399a-4d91-bfc2-0a118990ebe4" xsi:nil="true"/>
    <TPFriendlyName xmlns="49c1fb53-399a-4d91-bfc2-0a118990ebe4" xsi:nil="true"/>
    <IntlLangReview xmlns="49c1fb53-399a-4d91-bfc2-0a118990ebe4">false</IntlLangReview>
    <LocLastLocAttemptVersionLookup xmlns="49c1fb53-399a-4d91-bfc2-0a118990ebe4">845883</LocLastLocAttemptVersionLookup>
    <PolicheckWords xmlns="49c1fb53-399a-4d91-bfc2-0a118990ebe4" xsi:nil="true"/>
    <SubmitterId xmlns="49c1fb53-399a-4d91-bfc2-0a118990ebe4" xsi:nil="true"/>
    <AcquiredFrom xmlns="49c1fb53-399a-4d91-bfc2-0a118990ebe4">Internal MS</AcquiredFrom>
    <EditorialStatus xmlns="49c1fb53-399a-4d91-bfc2-0a118990ebe4" xsi:nil="true"/>
    <Markets xmlns="49c1fb53-399a-4d91-bfc2-0a118990ebe4"/>
    <OriginAsset xmlns="49c1fb53-399a-4d91-bfc2-0a118990ebe4" xsi:nil="true"/>
    <AssetStart xmlns="49c1fb53-399a-4d91-bfc2-0a118990ebe4">2012-06-28T22:28:09+00:00</AssetStart>
    <FriendlyTitle xmlns="49c1fb53-399a-4d91-bfc2-0a118990ebe4" xsi:nil="true"/>
    <MarketSpecific xmlns="49c1fb53-399a-4d91-bfc2-0a118990ebe4">false</MarketSpecific>
    <TPNamespace xmlns="49c1fb53-399a-4d91-bfc2-0a118990ebe4" xsi:nil="true"/>
    <PublishStatusLookup xmlns="49c1fb53-399a-4d91-bfc2-0a118990ebe4">
      <Value>468561</Value>
    </PublishStatusLookup>
    <APAuthor xmlns="49c1fb53-399a-4d91-bfc2-0a118990ebe4">
      <UserInfo>
        <DisplayName/>
        <AccountId>2566</AccountId>
        <AccountType/>
      </UserInfo>
    </APAuthor>
    <TPCommandLine xmlns="49c1fb53-399a-4d91-bfc2-0a118990ebe4" xsi:nil="true"/>
    <IntlLangReviewer xmlns="49c1fb53-399a-4d91-bfc2-0a118990ebe4" xsi:nil="true"/>
    <OpenTemplate xmlns="49c1fb53-399a-4d91-bfc2-0a118990ebe4">true</OpenTemplate>
    <CSXSubmissionDate xmlns="49c1fb53-399a-4d91-bfc2-0a118990ebe4" xsi:nil="true"/>
    <TaxCatchAll xmlns="49c1fb53-399a-4d91-bfc2-0a118990ebe4"/>
    <Manager xmlns="49c1fb53-399a-4d91-bfc2-0a118990ebe4" xsi:nil="true"/>
    <NumericId xmlns="49c1fb53-399a-4d91-bfc2-0a118990ebe4" xsi:nil="true"/>
    <ParentAssetId xmlns="49c1fb53-399a-4d91-bfc2-0a118990ebe4" xsi:nil="true"/>
    <OriginalSourceMarket xmlns="49c1fb53-399a-4d91-bfc2-0a118990ebe4">english</OriginalSourceMarket>
    <ApprovalStatus xmlns="49c1fb53-399a-4d91-bfc2-0a118990ebe4">InProgress</ApprovalStatus>
    <TPComponent xmlns="49c1fb53-399a-4d91-bfc2-0a118990ebe4" xsi:nil="true"/>
    <EditorialTags xmlns="49c1fb53-399a-4d91-bfc2-0a118990ebe4" xsi:nil="true"/>
    <TPExecutable xmlns="49c1fb53-399a-4d91-bfc2-0a118990ebe4" xsi:nil="true"/>
    <TPLaunchHelpLink xmlns="49c1fb53-399a-4d91-bfc2-0a118990ebe4" xsi:nil="true"/>
    <LocComments xmlns="49c1fb53-399a-4d91-bfc2-0a118990ebe4" xsi:nil="true"/>
    <LocRecommendedHandoff xmlns="49c1fb53-399a-4d91-bfc2-0a118990ebe4" xsi:nil="true"/>
    <SourceTitle xmlns="49c1fb53-399a-4d91-bfc2-0a118990ebe4" xsi:nil="true"/>
    <CSXUpdate xmlns="49c1fb53-399a-4d91-bfc2-0a118990ebe4">false</CSXUpdate>
    <IntlLocPriority xmlns="49c1fb53-399a-4d91-bfc2-0a118990ebe4" xsi:nil="true"/>
    <UAProjectedTotalWords xmlns="49c1fb53-399a-4d91-bfc2-0a118990ebe4" xsi:nil="true"/>
    <AssetType xmlns="49c1fb53-399a-4d91-bfc2-0a118990ebe4" xsi:nil="true"/>
    <MachineTranslated xmlns="49c1fb53-399a-4d91-bfc2-0a118990ebe4">false</MachineTranslated>
    <OutputCachingOn xmlns="49c1fb53-399a-4d91-bfc2-0a118990ebe4">false</OutputCachingOn>
    <TemplateStatus xmlns="49c1fb53-399a-4d91-bfc2-0a118990ebe4">Complete</TemplateStatus>
    <IsSearchable xmlns="49c1fb53-399a-4d91-bfc2-0a118990ebe4">false</IsSearchable>
    <ContentItem xmlns="49c1fb53-399a-4d91-bfc2-0a118990ebe4" xsi:nil="true"/>
    <HandoffToMSDN xmlns="49c1fb53-399a-4d91-bfc2-0a118990ebe4" xsi:nil="true"/>
    <ShowIn xmlns="49c1fb53-399a-4d91-bfc2-0a118990ebe4">Show everywhere</ShowIn>
    <ThumbnailAssetId xmlns="49c1fb53-399a-4d91-bfc2-0a118990ebe4" xsi:nil="true"/>
    <UALocComments xmlns="49c1fb53-399a-4d91-bfc2-0a118990ebe4" xsi:nil="true"/>
    <UALocRecommendation xmlns="49c1fb53-399a-4d91-bfc2-0a118990ebe4">Localize</UALocRecommendation>
    <LastModifiedDateTime xmlns="49c1fb53-399a-4d91-bfc2-0a118990ebe4" xsi:nil="true"/>
    <LegacyData xmlns="49c1fb53-399a-4d91-bfc2-0a118990ebe4" xsi:nil="true"/>
    <LocManualTestRequired xmlns="49c1fb53-399a-4d91-bfc2-0a118990ebe4">false</LocManualTestRequired>
    <LocMarketGroupTiers2 xmlns="49c1fb53-399a-4d91-bfc2-0a118990ebe4" xsi:nil="true"/>
    <ClipArtFilename xmlns="49c1fb53-399a-4d91-bfc2-0a118990ebe4" xsi:nil="true"/>
    <TPApplication xmlns="49c1fb53-399a-4d91-bfc2-0a118990ebe4" xsi:nil="true"/>
    <CSXHash xmlns="49c1fb53-399a-4d91-bfc2-0a118990ebe4" xsi:nil="true"/>
    <DirectSourceMarket xmlns="49c1fb53-399a-4d91-bfc2-0a118990ebe4">english</DirectSourceMarket>
    <PrimaryImageGen xmlns="49c1fb53-399a-4d91-bfc2-0a118990ebe4">false</PrimaryImageGen>
    <PlannedPubDate xmlns="49c1fb53-399a-4d91-bfc2-0a118990ebe4" xsi:nil="true"/>
    <CSXSubmissionMarket xmlns="49c1fb53-399a-4d91-bfc2-0a118990ebe4" xsi:nil="true"/>
    <Downloads xmlns="49c1fb53-399a-4d91-bfc2-0a118990ebe4">0</Downloads>
    <ArtSampleDocs xmlns="49c1fb53-399a-4d91-bfc2-0a118990ebe4" xsi:nil="true"/>
    <TrustLevel xmlns="49c1fb53-399a-4d91-bfc2-0a118990ebe4">1 Microsoft Managed Content</TrustLevel>
    <BlockPublish xmlns="49c1fb53-399a-4d91-bfc2-0a118990ebe4">false</BlockPublish>
    <TPLaunchHelpLinkType xmlns="49c1fb53-399a-4d91-bfc2-0a118990ebe4">Template</TPLaunchHelpLinkType>
    <LocalizationTagsTaxHTField0 xmlns="49c1fb53-399a-4d91-bfc2-0a118990ebe4">
      <Terms xmlns="http://schemas.microsoft.com/office/infopath/2007/PartnerControls"/>
    </LocalizationTagsTaxHTField0>
    <BusinessGroup xmlns="49c1fb53-399a-4d91-bfc2-0a118990ebe4" xsi:nil="true"/>
    <Providers xmlns="49c1fb53-399a-4d91-bfc2-0a118990ebe4" xsi:nil="true"/>
    <TemplateTemplateType xmlns="49c1fb53-399a-4d91-bfc2-0a118990ebe4">Excel Spreadsheet Template</TemplateTemplateType>
    <TimesCloned xmlns="49c1fb53-399a-4d91-bfc2-0a118990ebe4" xsi:nil="true"/>
    <TPAppVersion xmlns="49c1fb53-399a-4d91-bfc2-0a118990ebe4" xsi:nil="true"/>
    <VoteCount xmlns="49c1fb53-399a-4d91-bfc2-0a118990ebe4" xsi:nil="true"/>
    <AverageRating xmlns="49c1fb53-399a-4d91-bfc2-0a118990ebe4" xsi:nil="true"/>
    <FeatureTagsTaxHTField0 xmlns="49c1fb53-399a-4d91-bfc2-0a118990ebe4">
      <Terms xmlns="http://schemas.microsoft.com/office/infopath/2007/PartnerControls"/>
    </FeatureTagsTaxHTField0>
    <Provider xmlns="49c1fb53-399a-4d91-bfc2-0a118990ebe4" xsi:nil="true"/>
    <UACurrentWords xmlns="49c1fb53-399a-4d91-bfc2-0a118990ebe4" xsi:nil="true"/>
    <AssetId xmlns="49c1fb53-399a-4d91-bfc2-0a118990ebe4">TP102929977</AssetId>
    <TPClientViewer xmlns="49c1fb53-399a-4d91-bfc2-0a118990ebe4" xsi:nil="true"/>
    <DSATActionTaken xmlns="49c1fb53-399a-4d91-bfc2-0a118990ebe4" xsi:nil="true"/>
    <APEditor xmlns="49c1fb53-399a-4d91-bfc2-0a118990ebe4">
      <UserInfo>
        <DisplayName/>
        <AccountId xsi:nil="true"/>
        <AccountType/>
      </UserInfo>
    </APEditor>
    <TPInstallLocation xmlns="49c1fb53-399a-4d91-bfc2-0a118990ebe4" xsi:nil="true"/>
    <OOCacheId xmlns="49c1fb53-399a-4d91-bfc2-0a118990ebe4" xsi:nil="true"/>
    <IsDeleted xmlns="49c1fb53-399a-4d91-bfc2-0a118990ebe4">false</IsDeleted>
    <PublishTargets xmlns="49c1fb53-399a-4d91-bfc2-0a118990ebe4">OfficeOnlineVNext</PublishTargets>
    <ApprovalLog xmlns="49c1fb53-399a-4d91-bfc2-0a118990ebe4" xsi:nil="true"/>
    <BugNumber xmlns="49c1fb53-399a-4d91-bfc2-0a118990ebe4" xsi:nil="true"/>
    <CrawlForDependencies xmlns="49c1fb53-399a-4d91-bfc2-0a118990ebe4">false</CrawlForDependencies>
    <InternalTagsTaxHTField0 xmlns="49c1fb53-399a-4d91-bfc2-0a118990ebe4">
      <Terms xmlns="http://schemas.microsoft.com/office/infopath/2007/PartnerControls"/>
    </InternalTagsTaxHTField0>
    <LastHandOff xmlns="49c1fb53-399a-4d91-bfc2-0a118990ebe4" xsi:nil="true"/>
    <Milestone xmlns="49c1fb53-399a-4d91-bfc2-0a118990ebe4" xsi:nil="true"/>
    <OriginalRelease xmlns="49c1fb53-399a-4d91-bfc2-0a118990ebe4">15</OriginalRelease>
    <RecommendationsModifier xmlns="49c1fb53-399a-4d91-bfc2-0a118990ebe4" xsi:nil="true"/>
    <ScenarioTagsTaxHTField0 xmlns="49c1fb53-399a-4d91-bfc2-0a118990ebe4">
      <Terms xmlns="http://schemas.microsoft.com/office/infopath/2007/PartnerControls"/>
    </ScenarioTagsTaxHTField0>
    <UANotes xmlns="49c1fb53-399a-4d91-bfc2-0a118990ebe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70926BE6910EE541A5C8A9203B4061CC0400C52140320FE295488DD4381964E77F84" ma:contentTypeVersion="57" ma:contentTypeDescription="Create a new document." ma:contentTypeScope="" ma:versionID="fb68b574494ff423512a6d157fda585d">
  <xsd:schema xmlns:xsd="http://www.w3.org/2001/XMLSchema" xmlns:xs="http://www.w3.org/2001/XMLSchema" xmlns:p="http://schemas.microsoft.com/office/2006/metadata/properties" xmlns:ns2="49c1fb53-399a-4d91-bfc2-0a118990ebe4" targetNamespace="http://schemas.microsoft.com/office/2006/metadata/properties" ma:root="true" ma:fieldsID="0c909fc9147f5cd72e5e5bce45a50b95" ns2:_="">
    <xsd:import namespace="49c1fb53-399a-4d91-bfc2-0a118990ebe4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fb53-399a-4d91-bfc2-0a118990ebe4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46eace49-6800-49f1-a64f-ebba43398223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998FE1E4-65AF-4644-A335-DDF948C303E5}" ma:internalName="CSXSubmissionMarket" ma:readOnly="false" ma:showField="MarketName" ma:web="49c1fb53-399a-4d91-bfc2-0a118990ebe4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f9e05721-622c-44cb-9266-41f3c0e6162c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79DE6945-A8C8-4B02-AD64-E66D49B13DD1}" ma:internalName="InProjectListLookup" ma:readOnly="true" ma:showField="InProjectList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085c3879-e14f-4ad1-98de-c23ee0a51699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79DE6945-A8C8-4B02-AD64-E66D49B13DD1}" ma:internalName="LastCompleteVersionLookup" ma:readOnly="true" ma:showField="LastCompleteVersion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79DE6945-A8C8-4B02-AD64-E66D49B13DD1}" ma:internalName="LastPreviewErrorLookup" ma:readOnly="true" ma:showField="LastPreviewError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79DE6945-A8C8-4B02-AD64-E66D49B13DD1}" ma:internalName="LastPreviewResultLookup" ma:readOnly="true" ma:showField="LastPreviewResult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79DE6945-A8C8-4B02-AD64-E66D49B13DD1}" ma:internalName="LastPreviewAttemptDateLookup" ma:readOnly="true" ma:showField="LastPreviewAttemptDate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79DE6945-A8C8-4B02-AD64-E66D49B13DD1}" ma:internalName="LastPreviewedByLookup" ma:readOnly="true" ma:showField="LastPreviewedBy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79DE6945-A8C8-4B02-AD64-E66D49B13DD1}" ma:internalName="LastPreviewTimeLookup" ma:readOnly="true" ma:showField="LastPreviewTime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79DE6945-A8C8-4B02-AD64-E66D49B13DD1}" ma:internalName="LastPreviewVersionLookup" ma:readOnly="true" ma:showField="LastPreviewVersion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79DE6945-A8C8-4B02-AD64-E66D49B13DD1}" ma:internalName="LastPublishErrorLookup" ma:readOnly="true" ma:showField="LastPublishError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79DE6945-A8C8-4B02-AD64-E66D49B13DD1}" ma:internalName="LastPublishResultLookup" ma:readOnly="true" ma:showField="LastPublishResult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79DE6945-A8C8-4B02-AD64-E66D49B13DD1}" ma:internalName="LastPublishAttemptDateLookup" ma:readOnly="true" ma:showField="LastPublishAttemptDate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79DE6945-A8C8-4B02-AD64-E66D49B13DD1}" ma:internalName="LastPublishedByLookup" ma:readOnly="true" ma:showField="LastPublishedBy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79DE6945-A8C8-4B02-AD64-E66D49B13DD1}" ma:internalName="LastPublishTimeLookup" ma:readOnly="true" ma:showField="LastPublishTime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79DE6945-A8C8-4B02-AD64-E66D49B13DD1}" ma:internalName="LastPublishVersionLookup" ma:readOnly="true" ma:showField="LastPublishVersion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0F6EFE92-EA97-47A1-8B41-AB7AAC6F2484}" ma:internalName="LocLastLocAttemptVersionLookup" ma:readOnly="false" ma:showField="LastLocAttemptVersion" ma:web="49c1fb53-399a-4d91-bfc2-0a118990ebe4">
      <xsd:simpleType>
        <xsd:restriction base="dms:Lookup"/>
      </xsd:simpleType>
    </xsd:element>
    <xsd:element name="LocLastLocAttemptVersionTypeLookup" ma:index="72" nillable="true" ma:displayName="Loc Last Loc Attempt Version Type" ma:default="" ma:list="{0F6EFE92-EA97-47A1-8B41-AB7AAC6F2484}" ma:internalName="LocLastLocAttemptVersionTypeLookup" ma:readOnly="true" ma:showField="LastLocAttemptVersionType" ma:web="49c1fb53-399a-4d91-bfc2-0a118990ebe4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0F6EFE92-EA97-47A1-8B41-AB7AAC6F2484}" ma:internalName="LocNewPublishedVersionLookup" ma:readOnly="true" ma:showField="NewPublishedVersion" ma:web="49c1fb53-399a-4d91-bfc2-0a118990ebe4">
      <xsd:simpleType>
        <xsd:restriction base="dms:Lookup"/>
      </xsd:simpleType>
    </xsd:element>
    <xsd:element name="LocOverallHandbackStatusLookup" ma:index="76" nillable="true" ma:displayName="Loc Overall Handback Status" ma:default="" ma:list="{0F6EFE92-EA97-47A1-8B41-AB7AAC6F2484}" ma:internalName="LocOverallHandbackStatusLookup" ma:readOnly="true" ma:showField="OverallHandbackStatus" ma:web="49c1fb53-399a-4d91-bfc2-0a118990ebe4">
      <xsd:simpleType>
        <xsd:restriction base="dms:Lookup"/>
      </xsd:simpleType>
    </xsd:element>
    <xsd:element name="LocOverallLocStatusLookup" ma:index="77" nillable="true" ma:displayName="Loc Overall Localize Status" ma:default="" ma:list="{0F6EFE92-EA97-47A1-8B41-AB7AAC6F2484}" ma:internalName="LocOverallLocStatusLookup" ma:readOnly="true" ma:showField="OverallLocStatus" ma:web="49c1fb53-399a-4d91-bfc2-0a118990ebe4">
      <xsd:simpleType>
        <xsd:restriction base="dms:Lookup"/>
      </xsd:simpleType>
    </xsd:element>
    <xsd:element name="LocOverallPreviewStatusLookup" ma:index="78" nillable="true" ma:displayName="Loc Overall Preview Status" ma:default="" ma:list="{0F6EFE92-EA97-47A1-8B41-AB7AAC6F2484}" ma:internalName="LocOverallPreviewStatusLookup" ma:readOnly="true" ma:showField="OverallPreviewStatus" ma:web="49c1fb53-399a-4d91-bfc2-0a118990ebe4">
      <xsd:simpleType>
        <xsd:restriction base="dms:Lookup"/>
      </xsd:simpleType>
    </xsd:element>
    <xsd:element name="LocOverallPublishStatusLookup" ma:index="79" nillable="true" ma:displayName="Loc Overall Publish Status" ma:default="" ma:list="{0F6EFE92-EA97-47A1-8B41-AB7AAC6F2484}" ma:internalName="LocOverallPublishStatusLookup" ma:readOnly="true" ma:showField="OverallPublishStatus" ma:web="49c1fb53-399a-4d91-bfc2-0a118990ebe4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0F6EFE92-EA97-47A1-8B41-AB7AAC6F2484}" ma:internalName="LocProcessedForHandoffsLookup" ma:readOnly="true" ma:showField="ProcessedForHandoffs" ma:web="49c1fb53-399a-4d91-bfc2-0a118990ebe4">
      <xsd:simpleType>
        <xsd:restriction base="dms:Lookup"/>
      </xsd:simpleType>
    </xsd:element>
    <xsd:element name="LocProcessedForMarketsLookup" ma:index="82" nillable="true" ma:displayName="Loc Processed For Markets" ma:default="" ma:list="{0F6EFE92-EA97-47A1-8B41-AB7AAC6F2484}" ma:internalName="LocProcessedForMarketsLookup" ma:readOnly="true" ma:showField="ProcessedForMarkets" ma:web="49c1fb53-399a-4d91-bfc2-0a118990ebe4">
      <xsd:simpleType>
        <xsd:restriction base="dms:Lookup"/>
      </xsd:simpleType>
    </xsd:element>
    <xsd:element name="LocPublishedDependentAssetsLookup" ma:index="83" nillable="true" ma:displayName="Loc Published Dependent Assets" ma:default="" ma:list="{0F6EFE92-EA97-47A1-8B41-AB7AAC6F2484}" ma:internalName="LocPublishedDependentAssetsLookup" ma:readOnly="true" ma:showField="PublishedDependentAssets" ma:web="49c1fb53-399a-4d91-bfc2-0a118990ebe4">
      <xsd:simpleType>
        <xsd:restriction base="dms:Lookup"/>
      </xsd:simpleType>
    </xsd:element>
    <xsd:element name="LocPublishedLinkedAssetsLookup" ma:index="84" nillable="true" ma:displayName="Loc Published Linked Assets" ma:default="" ma:list="{0F6EFE92-EA97-47A1-8B41-AB7AAC6F2484}" ma:internalName="LocPublishedLinkedAssetsLookup" ma:readOnly="true" ma:showField="PublishedLinkedAssets" ma:web="49c1fb53-399a-4d91-bfc2-0a118990ebe4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6e2371ae-b2bd-4992-837f-63963325355f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998FE1E4-65AF-4644-A335-DDF948C303E5}" ma:internalName="Markets" ma:readOnly="false" ma:showField="MarketName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79DE6945-A8C8-4B02-AD64-E66D49B13DD1}" ma:internalName="NumOfRatingsLookup" ma:readOnly="true" ma:showField="NumOfRatings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79DE6945-A8C8-4B02-AD64-E66D49B13DD1}" ma:internalName="PublishStatusLookup" ma:readOnly="false" ma:showField="PublishStatus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502d106f-1a72-436f-9056-09977804f364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eaa5a869-0ce9-45b3-aa27-3f613c45af54}" ma:internalName="TaxCatchAll" ma:showField="CatchAllData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eaa5a869-0ce9-45b3-aa27-3f613c45af54}" ma:internalName="TaxCatchAllLabel" ma:readOnly="true" ma:showField="CatchAllDataLabel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480B7C-74B5-4356-BE3E-F349192742C6}">
  <ds:schemaRefs>
    <ds:schemaRef ds:uri="http://schemas.microsoft.com/office/2006/metadata/properties"/>
    <ds:schemaRef ds:uri="http://schemas.microsoft.com/office/infopath/2007/PartnerControls"/>
    <ds:schemaRef ds:uri="49c1fb53-399a-4d91-bfc2-0a118990ebe4"/>
  </ds:schemaRefs>
</ds:datastoreItem>
</file>

<file path=customXml/itemProps2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774177-135B-4848-9F7C-1BBB9C29D9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fb53-399a-4d91-bfc2-0a118990eb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4</vt:i4>
      </vt:variant>
    </vt:vector>
  </HeadingPairs>
  <TitlesOfParts>
    <vt:vector size="6" baseType="lpstr">
      <vt:lpstr>프로젝트 시간 표시 막대</vt:lpstr>
      <vt:lpstr>계산</vt:lpstr>
      <vt:lpstr>StartDate</vt:lpstr>
      <vt:lpstr>StartDateWindow</vt:lpstr>
      <vt:lpstr>WindowDays</vt:lpstr>
      <vt:lpstr>WindowOffset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2011-09-08T16:30:30Z</dcterms:created>
  <dcterms:modified xsi:type="dcterms:W3CDTF">2018-04-26T08:16:09Z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0x01010070926BE6910EE541A5C8A9203B4061CC0400C52140320FE295488DD4381964E77F84</vt:lpwstr>
  </property>
  <property fmtid="{D5CDD505-2E9C-101B-9397-08002B2CF9AE}" pid="3" name="HiddenCategoryTags">
    <vt:lpwstr/>
  </property>
  <property fmtid="{D5CDD505-2E9C-101B-9397-08002B2CF9AE}" pid="4" name="InternalTags">
    <vt:lpwstr/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CategoryTags">
    <vt:lpwstr/>
  </property>
  <property fmtid="{D5CDD505-2E9C-101B-9397-08002B2CF9AE}" pid="8" name="ScenarioTags">
    <vt:lpwstr/>
  </property>
  <property fmtid="{D5CDD505-2E9C-101B-9397-08002B2CF9AE}" pid="9" name="CategoryTagsTaxHTField0">
    <vt:lpwstr/>
  </property>
  <property fmtid="{D5CDD505-2E9C-101B-9397-08002B2CF9AE}" pid="10" name="CampaignTags">
    <vt:lpwstr/>
  </property>
  <property fmtid="{D5CDD505-2E9C-101B-9397-08002B2CF9AE}" pid="11" name="HiddenCategoryTagsTaxHTField0">
    <vt:lpwstr/>
  </property>
</Properties>
</file>