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Onebox\备份\AlgorithmSpecificExercises\"/>
    </mc:Choice>
  </mc:AlternateContent>
  <xr:revisionPtr revIDLastSave="0" documentId="13_ncr:1_{9D42A6ED-3C29-49E1-84BF-BC7A781E4496}" xr6:coauthVersionLast="36" xr6:coauthVersionMax="47" xr10:uidLastSave="{00000000-0000-0000-0000-000000000000}"/>
  <bookViews>
    <workbookView xWindow="-105" yWindow="-105" windowWidth="23250" windowHeight="12570" activeTab="2" xr2:uid="{00000000-000D-0000-FFFF-FFFF00000000}"/>
  </bookViews>
  <sheets>
    <sheet name="打卡模板" sheetId="38" r:id="rId1"/>
    <sheet name="数据透视" sheetId="43" r:id="rId2"/>
    <sheet name="刷题记录" sheetId="39" r:id="rId3"/>
    <sheet name="二刷记录" sheetId="40" r:id="rId4"/>
  </sheets>
  <definedNames>
    <definedName name="_xlcn.WorksheetConnection_刷题记录.xlsx表21" hidden="1">表2[]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表2" name="表2" connection="WorksheetConnection_刷题记录.xlsx!表2"/>
        </x15:modelTables>
        <x15:extLst>
          <ext xmlns:x16="http://schemas.microsoft.com/office/spreadsheetml/2014/11/main" uri="{9835A34E-60A6-4A7C-AAB8-D5F71C897F49}">
            <x16:modelTimeGroupings>
              <x16:modelTimeGrouping tableName="表2" columnName="刷题日期" columnId="刷题日期">
                <x16:calculatedTimeColumn columnName="刷题日期 (年)" columnId="刷题日期 (年)" contentType="years" isSelected="1"/>
                <x16:calculatedTimeColumn columnName="刷题日期 (季度)" columnId="刷题日期 (季度)" contentType="quarters" isSelected="1"/>
                <x16:calculatedTimeColumn columnName="刷题日期 (月索引)" columnId="刷题日期 (月索引)" contentType="monthsindex" isSelected="1"/>
                <x16:calculatedTimeColumn columnName="刷题日期 (月)" columnId="刷题日期 (月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101" i="39" l="1"/>
  <c r="E102" i="39"/>
  <c r="E103" i="39"/>
  <c r="E104" i="39"/>
  <c r="E105" i="39"/>
  <c r="E106" i="39"/>
  <c r="E91" i="39"/>
  <c r="E92" i="39"/>
  <c r="E93" i="39"/>
  <c r="E94" i="39"/>
  <c r="E95" i="39"/>
  <c r="E96" i="39"/>
  <c r="E97" i="39"/>
  <c r="E98" i="39"/>
  <c r="E99" i="39"/>
  <c r="E100" i="39"/>
  <c r="B35" i="43" l="1"/>
  <c r="C35" i="43"/>
  <c r="B36" i="43"/>
  <c r="C36" i="43"/>
  <c r="B37" i="43"/>
  <c r="C37" i="43"/>
  <c r="E37" i="43" l="1"/>
  <c r="E36" i="43"/>
  <c r="E35" i="43"/>
  <c r="X4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E81" i="39"/>
  <c r="F81" i="39" s="1"/>
  <c r="E82" i="39"/>
  <c r="F82" i="39" s="1"/>
  <c r="E83" i="39"/>
  <c r="F83" i="39" s="1"/>
  <c r="E84" i="39"/>
  <c r="F84" i="39" s="1"/>
  <c r="E2" i="39"/>
  <c r="F2" i="39" s="1"/>
  <c r="E4" i="39"/>
  <c r="F4" i="39" s="1"/>
  <c r="E5" i="39"/>
  <c r="F5" i="39" s="1"/>
  <c r="E7" i="39"/>
  <c r="F7" i="39" s="1"/>
  <c r="E6" i="39"/>
  <c r="F6" i="39" s="1"/>
  <c r="E9" i="39"/>
  <c r="F9" i="39" s="1"/>
  <c r="E8" i="39"/>
  <c r="F8" i="39" s="1"/>
  <c r="E10" i="39"/>
  <c r="F10" i="39" s="1"/>
  <c r="E12" i="39"/>
  <c r="F12" i="39" s="1"/>
  <c r="E11" i="39"/>
  <c r="F11" i="39" s="1"/>
  <c r="E14" i="39"/>
  <c r="F14" i="39" s="1"/>
  <c r="E13" i="39"/>
  <c r="F13" i="39" s="1"/>
  <c r="E20" i="39"/>
  <c r="F20" i="39" s="1"/>
  <c r="E21" i="39"/>
  <c r="F21" i="39" s="1"/>
  <c r="E22" i="39"/>
  <c r="F22" i="39" s="1"/>
  <c r="E23" i="39"/>
  <c r="F23" i="39" s="1"/>
  <c r="E24" i="39"/>
  <c r="F24" i="39" s="1"/>
  <c r="E27" i="39"/>
  <c r="F27" i="39" s="1"/>
  <c r="E26" i="39"/>
  <c r="F26" i="39" s="1"/>
  <c r="E25" i="39"/>
  <c r="F25" i="39" s="1"/>
  <c r="E28" i="39"/>
  <c r="F28" i="39" s="1"/>
  <c r="E29" i="39"/>
  <c r="F29" i="39" s="1"/>
  <c r="E30" i="39"/>
  <c r="F30" i="39" s="1"/>
  <c r="E31" i="39"/>
  <c r="F31" i="39" s="1"/>
  <c r="E32" i="39"/>
  <c r="F32" i="39" s="1"/>
  <c r="E33" i="39"/>
  <c r="F33" i="39" s="1"/>
  <c r="E34" i="39"/>
  <c r="F34" i="39" s="1"/>
  <c r="E35" i="39"/>
  <c r="F35" i="39" s="1"/>
  <c r="E36" i="39"/>
  <c r="F36" i="39" s="1"/>
  <c r="E37" i="39"/>
  <c r="F37" i="39" s="1"/>
  <c r="E38" i="39"/>
  <c r="F38" i="39" s="1"/>
  <c r="E39" i="39"/>
  <c r="F39" i="39" s="1"/>
  <c r="E40" i="39"/>
  <c r="F40" i="39" s="1"/>
  <c r="E41" i="39"/>
  <c r="F41" i="39" s="1"/>
  <c r="E42" i="39"/>
  <c r="F42" i="39" s="1"/>
  <c r="E43" i="39"/>
  <c r="F43" i="39" s="1"/>
  <c r="E44" i="39"/>
  <c r="F44" i="39" s="1"/>
  <c r="E45" i="39"/>
  <c r="F45" i="39" s="1"/>
  <c r="E46" i="39"/>
  <c r="F46" i="39" s="1"/>
  <c r="E47" i="39"/>
  <c r="F47" i="39" s="1"/>
  <c r="E48" i="39"/>
  <c r="F48" i="39" s="1"/>
  <c r="E49" i="39"/>
  <c r="F49" i="39" s="1"/>
  <c r="E50" i="39"/>
  <c r="F50" i="39" s="1"/>
  <c r="E51" i="39"/>
  <c r="F51" i="39" s="1"/>
  <c r="E52" i="39"/>
  <c r="F52" i="39" s="1"/>
  <c r="E53" i="39"/>
  <c r="F53" i="39" s="1"/>
  <c r="E54" i="39"/>
  <c r="F54" i="39" s="1"/>
  <c r="E55" i="39"/>
  <c r="F55" i="39" s="1"/>
  <c r="E56" i="39"/>
  <c r="F56" i="39" s="1"/>
  <c r="E57" i="39"/>
  <c r="F57" i="39" s="1"/>
  <c r="E58" i="39"/>
  <c r="F58" i="39" s="1"/>
  <c r="E59" i="39"/>
  <c r="F59" i="39" s="1"/>
  <c r="E60" i="39"/>
  <c r="F60" i="39" s="1"/>
  <c r="E61" i="39"/>
  <c r="F61" i="39" s="1"/>
  <c r="E62" i="39"/>
  <c r="F62" i="39" s="1"/>
  <c r="E63" i="39"/>
  <c r="F63" i="39" s="1"/>
  <c r="E64" i="39"/>
  <c r="F64" i="39" s="1"/>
  <c r="E65" i="39"/>
  <c r="F65" i="39" s="1"/>
  <c r="E66" i="39"/>
  <c r="F66" i="39" s="1"/>
  <c r="E19" i="39"/>
  <c r="F19" i="39" s="1"/>
  <c r="E18" i="39"/>
  <c r="F18" i="39" s="1"/>
  <c r="E17" i="39"/>
  <c r="F17" i="39" s="1"/>
  <c r="E16" i="39"/>
  <c r="F16" i="39" s="1"/>
  <c r="E15" i="39"/>
  <c r="F15" i="39" s="1"/>
  <c r="E67" i="39"/>
  <c r="F67" i="39" s="1"/>
  <c r="E68" i="39"/>
  <c r="F68" i="39" s="1"/>
  <c r="E69" i="39"/>
  <c r="F69" i="39" s="1"/>
  <c r="E70" i="39"/>
  <c r="F70" i="39" s="1"/>
  <c r="E71" i="39"/>
  <c r="F71" i="39" s="1"/>
  <c r="E72" i="39"/>
  <c r="F72" i="39" s="1"/>
  <c r="E73" i="39"/>
  <c r="F73" i="39" s="1"/>
  <c r="E74" i="39"/>
  <c r="F74" i="39" s="1"/>
  <c r="E75" i="39"/>
  <c r="F75" i="39" s="1"/>
  <c r="E76" i="39"/>
  <c r="F76" i="39" s="1"/>
  <c r="E77" i="39"/>
  <c r="F77" i="39" s="1"/>
  <c r="E78" i="39"/>
  <c r="F78" i="39" s="1"/>
  <c r="E79" i="39"/>
  <c r="F79" i="39" s="1"/>
  <c r="E80" i="39"/>
  <c r="F80" i="39" s="1"/>
  <c r="D35" i="43" l="1"/>
  <c r="G36" i="38" s="1"/>
  <c r="E3" i="39"/>
  <c r="F3" i="39" s="1"/>
  <c r="E85" i="39"/>
  <c r="F85" i="39" s="1"/>
  <c r="E86" i="39"/>
  <c r="F86" i="39" s="1"/>
  <c r="E87" i="39"/>
  <c r="F87" i="39" s="1"/>
  <c r="E88" i="39"/>
  <c r="F88" i="39" s="1"/>
  <c r="E89" i="39"/>
  <c r="F89" i="39" s="1"/>
  <c r="E90" i="39"/>
  <c r="F90" i="39" s="1"/>
  <c r="D37" i="43" l="1"/>
  <c r="D36" i="43"/>
  <c r="X8" i="39"/>
  <c r="X6" i="39"/>
  <c r="X2" i="39"/>
  <c r="E3" i="40" l="1"/>
  <c r="E2" i="40"/>
  <c r="E39" i="38" l="1"/>
  <c r="E38" i="38"/>
  <c r="B38" i="38"/>
  <c r="E37" i="38"/>
  <c r="B37" i="38"/>
  <c r="E36" i="38"/>
  <c r="B36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F825A-98B4-4CBF-B4A7-E02A579A7761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60D73B-D909-45C8-81C1-28B96D9D83EE}" name="WorksheetConnection_刷题记录.xlsx!表2" type="102" refreshedVersion="6" minRefreshableVersion="5">
    <extLst>
      <ext xmlns:x15="http://schemas.microsoft.com/office/spreadsheetml/2010/11/main" uri="{DE250136-89BD-433C-8126-D09CA5730AF9}">
        <x15:connection id="表2" autoDelete="1">
          <x15:rangePr sourceName="_xlcn.WorksheetConnection_刷题记录.xlsx表21"/>
        </x15:connection>
      </ext>
    </extLst>
  </connection>
</connections>
</file>

<file path=xl/sharedStrings.xml><?xml version="1.0" encoding="utf-8"?>
<sst xmlns="http://schemas.openxmlformats.org/spreadsheetml/2006/main" count="730" uniqueCount="260">
  <si>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</si>
  <si>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</si>
  <si>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</si>
  <si>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</si>
  <si>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</si>
  <si>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</si>
  <si>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</si>
  <si>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</si>
  <si>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</si>
  <si>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</si>
  <si>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</si>
  <si>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</si>
  <si>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</si>
  <si>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</si>
  <si>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</si>
  <si>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</si>
  <si>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</si>
  <si>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</si>
  <si>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</si>
  <si>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</si>
  <si>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</si>
  <si>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</si>
  <si>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</si>
  <si>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</si>
  <si>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超时通过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</si>
  <si>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</si>
  <si>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</si>
  <si>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</si>
  <si>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</si>
  <si>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</si>
  <si>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</si>
  <si>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待学习</t>
  </si>
  <si>
    <t>166. 分数到小数</t>
  </si>
  <si>
    <t>中等</t>
  </si>
  <si>
    <t>哈希</t>
    <phoneticPr fontId="1" type="noConversion"/>
  </si>
  <si>
    <t>1. 模拟竖式计算（除法）每次后补0继续除，直到循环或者除到0 2. 首先是涉及到负数转化为正数的，可能会溢出的，直接在一开始将入参转化为 long long 方便一点，3. 判断乘除正负号 可以通过 (numerator &lt; 0) ^ (denominator &lt; 0) 判断（注意 出现 0 的情况需要单独判断！！！）4. string 的 substr 和 insert 详细用法</t>
    <phoneticPr fontId="1" type="noConversion"/>
  </si>
  <si>
    <t>352. 将数据流变为多个不相交区间</t>
  </si>
  <si>
    <t>困难</t>
  </si>
  <si>
    <t>设计、二分查找、有序集合</t>
    <phoneticPr fontId="1" type="noConversion"/>
  </si>
  <si>
    <t>1. upper_bound() lower_bound() 二分查找函数 2. 二维 vector 插入 vector的语法 intervals.emplace_back(vector&lt;int&gt;{val, val}); intervals.insert(intervals.begin() + i, {val, val});</t>
    <phoneticPr fontId="1" type="noConversion"/>
  </si>
  <si>
    <t>待巩固</t>
  </si>
  <si>
    <t>434. 字符串中的单词数</t>
  </si>
  <si>
    <t>字符串</t>
    <phoneticPr fontId="1" type="noConversion"/>
  </si>
  <si>
    <t>是</t>
    <phoneticPr fontId="1" type="noConversion"/>
  </si>
  <si>
    <t>提示后通过</t>
  </si>
  <si>
    <t>备注</t>
    <phoneticPr fontId="1" type="noConversion"/>
  </si>
  <si>
    <t>复习知识</t>
    <phoneticPr fontId="1" type="noConversion"/>
  </si>
  <si>
    <t>2. 两数相加</t>
  </si>
  <si>
    <t>递归、链表、数学</t>
    <phoneticPr fontId="1" type="noConversion"/>
  </si>
  <si>
    <t>1. 二分 + 朴素维护区间</t>
    <phoneticPr fontId="1" type="noConversion"/>
  </si>
  <si>
    <t>159. 至多包含两个不同字符的最长子串</t>
  </si>
  <si>
    <t>哈希表、滑动窗口</t>
    <phoneticPr fontId="1" type="noConversion"/>
  </si>
  <si>
    <t>160. 相交链表</t>
  </si>
  <si>
    <t>哈希表、链表</t>
    <phoneticPr fontId="1" type="noConversion"/>
  </si>
  <si>
    <t>161. 相隔为 1 的编辑距离</t>
  </si>
  <si>
    <t>双指针、字符串</t>
    <phoneticPr fontId="1" type="noConversion"/>
  </si>
  <si>
    <t>162. 寻找峰值</t>
  </si>
  <si>
    <t>数组、二分查找</t>
    <phoneticPr fontId="1" type="noConversion"/>
  </si>
  <si>
    <t>状态2</t>
  </si>
  <si>
    <t>开始时间</t>
    <phoneticPr fontId="1" type="noConversion"/>
  </si>
  <si>
    <t>结束时间</t>
    <phoneticPr fontId="1" type="noConversion"/>
  </si>
  <si>
    <t>耗时</t>
    <phoneticPr fontId="1" type="noConversion"/>
  </si>
  <si>
    <t>通过情况</t>
    <phoneticPr fontId="1" type="noConversion"/>
  </si>
  <si>
    <t>刷题日期</t>
    <phoneticPr fontId="1" type="noConversion"/>
  </si>
  <si>
    <t>深度优先搜索</t>
    <phoneticPr fontId="1" type="noConversion"/>
  </si>
  <si>
    <t>提交次数</t>
    <phoneticPr fontId="1" type="noConversion"/>
  </si>
  <si>
    <t>注意负数，不要画蛇添足</t>
    <phoneticPr fontId="1" type="noConversion"/>
  </si>
  <si>
    <t>没有思路</t>
    <phoneticPr fontId="1" type="noConversion"/>
  </si>
  <si>
    <t>广度优先搜索</t>
    <phoneticPr fontId="1" type="noConversion"/>
  </si>
  <si>
    <t>递归</t>
    <phoneticPr fontId="1" type="noConversion"/>
  </si>
  <si>
    <t>设计</t>
    <phoneticPr fontId="1" type="noConversion"/>
  </si>
  <si>
    <t>没有通过</t>
    <phoneticPr fontId="1" type="noConversion"/>
  </si>
  <si>
    <t>1845. 座位预约管理系统</t>
    <phoneticPr fontId="1" type="noConversion"/>
  </si>
  <si>
    <t>1797. 设计一个验证系统</t>
  </si>
  <si>
    <t>也是采用set，第一次提交没有注意入参判空</t>
    <phoneticPr fontId="1" type="noConversion"/>
  </si>
  <si>
    <t>双指针</t>
    <phoneticPr fontId="1" type="noConversion"/>
  </si>
  <si>
    <t>第一次提交采用set，没有使用双指针..双指针不会！</t>
    <phoneticPr fontId="1" type="noConversion"/>
  </si>
  <si>
    <t>没有思路</t>
    <phoneticPr fontId="1" type="noConversion"/>
  </si>
  <si>
    <t>不知道如何设计。。。</t>
    <phoneticPr fontId="1" type="noConversion"/>
  </si>
  <si>
    <t>1912. 设计电影租借系统</t>
  </si>
  <si>
    <t>总结：else一定要想清楚逻辑，用例一定要多维度mock</t>
    <phoneticPr fontId="1" type="noConversion"/>
  </si>
  <si>
    <t>图形</t>
    <phoneticPr fontId="1" type="noConversion"/>
  </si>
  <si>
    <t>总有遗漏的请求，不到为啥。Todo 总结一下 矩形的一些常用方法</t>
  </si>
  <si>
    <t>1903.手机九宫格输入法</t>
    <phoneticPr fontId="1" type="noConversion"/>
  </si>
  <si>
    <t>模拟</t>
    <phoneticPr fontId="1" type="noConversion"/>
  </si>
  <si>
    <t>1790.合法mac地址</t>
    <phoneticPr fontId="1" type="noConversion"/>
  </si>
  <si>
    <t>1789.简易内存池</t>
    <phoneticPr fontId="1" type="noConversion"/>
  </si>
  <si>
    <t>1808. 整理工号</t>
    <phoneticPr fontId="1" type="noConversion"/>
  </si>
  <si>
    <t>字符串</t>
    <phoneticPr fontId="1" type="noConversion"/>
  </si>
  <si>
    <t>简单</t>
    <phoneticPr fontId="1" type="noConversion"/>
  </si>
  <si>
    <t>1788.计算面积</t>
    <phoneticPr fontId="1" type="noConversion"/>
  </si>
  <si>
    <t>数组</t>
    <phoneticPr fontId="1" type="noConversion"/>
  </si>
  <si>
    <t>平台/类型</t>
    <phoneticPr fontId="1" type="noConversion"/>
  </si>
  <si>
    <t>LeetCode</t>
    <phoneticPr fontId="1" type="noConversion"/>
  </si>
  <si>
    <t>HUAWEI-OJ</t>
    <phoneticPr fontId="1" type="noConversion"/>
  </si>
  <si>
    <t>0113. 路径总和 II</t>
    <phoneticPr fontId="1" type="noConversion"/>
  </si>
  <si>
    <t>0142. 环形链表 II</t>
    <phoneticPr fontId="1" type="noConversion"/>
  </si>
  <si>
    <t>0124. 二叉树中的最大路径和</t>
    <phoneticPr fontId="1" type="noConversion"/>
  </si>
  <si>
    <t>0911. 在线选举</t>
    <phoneticPr fontId="1" type="noConversion"/>
  </si>
  <si>
    <t>0732. 我的日程安排表 III</t>
    <phoneticPr fontId="1" type="noConversion"/>
  </si>
  <si>
    <t>0593. 有效的正方形</t>
    <phoneticPr fontId="1" type="noConversion"/>
  </si>
  <si>
    <t>0347. 前 K 个高频元素</t>
    <phoneticPr fontId="1" type="noConversion"/>
  </si>
  <si>
    <t>0287. 寻找重复数</t>
    <phoneticPr fontId="1" type="noConversion"/>
  </si>
  <si>
    <t>0223. 矩形面积</t>
    <phoneticPr fontId="1" type="noConversion"/>
  </si>
  <si>
    <t>0200. 岛屿数量</t>
    <phoneticPr fontId="1" type="noConversion"/>
  </si>
  <si>
    <t>1640. 能否连接形成数组</t>
  </si>
  <si>
    <t>简单</t>
    <phoneticPr fontId="1" type="noConversion"/>
  </si>
  <si>
    <t>1652. 拆炸弹</t>
  </si>
  <si>
    <t>面试题 17.19. 消失的两个数字</t>
  </si>
  <si>
    <t>0001. 两数之和</t>
    <phoneticPr fontId="1" type="noConversion"/>
  </si>
  <si>
    <t>0707. 设计链表</t>
    <phoneticPr fontId="1" type="noConversion"/>
  </si>
  <si>
    <t>0854. 相似度为 K 的字符串</t>
    <phoneticPr fontId="1" type="noConversion"/>
  </si>
  <si>
    <t>0002. 两数相加</t>
    <phoneticPr fontId="1" type="noConversion"/>
  </si>
  <si>
    <t>面试题 01.02. 判定是否互为字符重排</t>
  </si>
  <si>
    <t>面试题 17.09. 第 k 个数</t>
  </si>
  <si>
    <t>面试题 01.09. 字符串轮转</t>
  </si>
  <si>
    <t>采用数学作答的</t>
    <phoneticPr fontId="1" type="noConversion"/>
  </si>
  <si>
    <t>1700. 无法吃午餐的学生数量</t>
    <phoneticPr fontId="1" type="noConversion"/>
  </si>
  <si>
    <t>1814. 统计一个数组中好对子的数目</t>
    <phoneticPr fontId="1" type="noConversion"/>
  </si>
  <si>
    <t>1825. 求出 MK 平均值</t>
    <phoneticPr fontId="1" type="noConversion"/>
  </si>
  <si>
    <t>2299. 强密码检验器 II</t>
    <phoneticPr fontId="1" type="noConversion"/>
  </si>
  <si>
    <t>1817. 查找用户活跃分钟数</t>
    <phoneticPr fontId="1" type="noConversion"/>
  </si>
  <si>
    <t>1664. 生成平衡数组的方案数</t>
    <phoneticPr fontId="1" type="noConversion"/>
  </si>
  <si>
    <t>链表</t>
  </si>
  <si>
    <t>数组</t>
  </si>
  <si>
    <t>深度优先搜索</t>
  </si>
  <si>
    <t>2315. 统计星号</t>
    <phoneticPr fontId="1" type="noConversion"/>
  </si>
  <si>
    <t>1669. 合并两个链表</t>
    <phoneticPr fontId="1" type="noConversion"/>
  </si>
  <si>
    <t>2319. 判断矩阵是否是一个 X 矩阵</t>
    <phoneticPr fontId="1" type="noConversion"/>
  </si>
  <si>
    <t>题目类型2</t>
    <phoneticPr fontId="1" type="noConversion"/>
  </si>
  <si>
    <t>矩阵</t>
    <phoneticPr fontId="1" type="noConversion"/>
  </si>
  <si>
    <t>2325. 解密消息</t>
    <phoneticPr fontId="1" type="noConversion"/>
  </si>
  <si>
    <t>字符串</t>
  </si>
  <si>
    <t>哈希表</t>
  </si>
  <si>
    <t>1234. 替换子串得到平衡字符串</t>
    <phoneticPr fontId="1" type="noConversion"/>
  </si>
  <si>
    <t>滑动窗口</t>
  </si>
  <si>
    <t>1823. 找出游戏的获胜者</t>
    <phoneticPr fontId="1" type="noConversion"/>
  </si>
  <si>
    <t>位运算</t>
  </si>
  <si>
    <t>递归</t>
  </si>
  <si>
    <t>数学</t>
  </si>
  <si>
    <t>队列</t>
  </si>
  <si>
    <t>题目类型5</t>
  </si>
  <si>
    <t>模拟</t>
  </si>
  <si>
    <t>堆</t>
  </si>
  <si>
    <t>动态规划</t>
  </si>
  <si>
    <t>递归</t>
    <phoneticPr fontId="1" type="noConversion"/>
  </si>
  <si>
    <t>数学</t>
    <phoneticPr fontId="1" type="noConversion"/>
  </si>
  <si>
    <t>数组</t>
    <phoneticPr fontId="1" type="noConversion"/>
  </si>
  <si>
    <t>动态规划</t>
    <phoneticPr fontId="1" type="noConversion"/>
  </si>
  <si>
    <t>哈希表</t>
    <phoneticPr fontId="1" type="noConversion"/>
  </si>
  <si>
    <t>字符串</t>
    <phoneticPr fontId="1" type="noConversion"/>
  </si>
  <si>
    <t>二分查找</t>
  </si>
  <si>
    <t>1124. 表现良好的最长时间段</t>
    <phoneticPr fontId="1" type="noConversion"/>
  </si>
  <si>
    <t>单调栈</t>
  </si>
  <si>
    <t>「裴蜀定理」百度百科</t>
  </si>
  <si>
    <t>1250. 检查「好数组」</t>
    <phoneticPr fontId="1" type="noConversion"/>
  </si>
  <si>
    <t>栈</t>
  </si>
  <si>
    <t>列1</t>
    <phoneticPr fontId="1" type="noConversion"/>
  </si>
  <si>
    <t>2341. 数组能形成多少数对</t>
    <phoneticPr fontId="1" type="noConversion"/>
  </si>
  <si>
    <t>计数</t>
  </si>
  <si>
    <t>1139. 最大的以 1 为边界的正方形</t>
    <phoneticPr fontId="1" type="noConversion"/>
  </si>
  <si>
    <t>矩阵</t>
  </si>
  <si>
    <t>2347. 最好的扑克手牌</t>
    <phoneticPr fontId="1" type="noConversion"/>
  </si>
  <si>
    <t>1326. 灌溉花园的最少水龙头数目</t>
    <phoneticPr fontId="1" type="noConversion"/>
  </si>
  <si>
    <t>贪心</t>
  </si>
  <si>
    <t>1238. 循环码排列</t>
    <phoneticPr fontId="1" type="noConversion"/>
  </si>
  <si>
    <t>回溯</t>
  </si>
  <si>
    <t>数论</t>
    <phoneticPr fontId="1" type="noConversion"/>
  </si>
  <si>
    <t>89. 格雷编码</t>
  </si>
  <si>
    <t>2357. 使数组中所有元素都等于零</t>
    <phoneticPr fontId="1" type="noConversion"/>
  </si>
  <si>
    <t>排序</t>
  </si>
  <si>
    <t>堆（优先队列）</t>
  </si>
  <si>
    <t>1144. 递减元素使数组呈锯齿状</t>
    <phoneticPr fontId="1" type="noConversion"/>
  </si>
  <si>
    <t>2363. 合并相似的物品</t>
    <phoneticPr fontId="1" type="noConversion"/>
  </si>
  <si>
    <t>2373. 矩阵中的局部最大值</t>
    <phoneticPr fontId="1" type="noConversion"/>
  </si>
  <si>
    <t>面试题 05.02. 二进制数转字符串</t>
    <phoneticPr fontId="1" type="noConversion"/>
  </si>
  <si>
    <t>表格索引</t>
    <phoneticPr fontId="1" type="noConversion"/>
  </si>
  <si>
    <t>1487. 保证文件名唯一</t>
    <phoneticPr fontId="1" type="noConversion"/>
  </si>
  <si>
    <t>1653. 使字符串平衡的最少删除次数</t>
    <phoneticPr fontId="1" type="noConversion"/>
  </si>
  <si>
    <t>1096. 花括号展开 II</t>
    <phoneticPr fontId="1" type="noConversion"/>
  </si>
  <si>
    <t>广度优先搜索</t>
  </si>
  <si>
    <t>广度优先搜索</t>
    <phoneticPr fontId="1" type="noConversion"/>
  </si>
  <si>
    <t>剑指 Offer 47. 礼物的最大价值</t>
    <phoneticPr fontId="1" type="noConversion"/>
  </si>
  <si>
    <t>2379. 得到 K 个黑块的最少涂色次数</t>
    <phoneticPr fontId="1" type="noConversion"/>
  </si>
  <si>
    <t>平台</t>
    <phoneticPr fontId="1" type="noConversion"/>
  </si>
  <si>
    <t>1590. 使数组和能被 P 整除</t>
    <phoneticPr fontId="1" type="noConversion"/>
  </si>
  <si>
    <t>前缀和</t>
  </si>
  <si>
    <t>2383. 赢得比赛需要的最少训练时长</t>
    <phoneticPr fontId="1" type="noConversion"/>
  </si>
  <si>
    <t>1605. 给定行和列的和求可行矩阵</t>
    <phoneticPr fontId="1" type="noConversion"/>
  </si>
  <si>
    <t>1615. 最大网络秩</t>
    <phoneticPr fontId="1" type="noConversion"/>
  </si>
  <si>
    <t>图</t>
  </si>
  <si>
    <t>1616. 分割两个字符串得到回文串</t>
    <phoneticPr fontId="1" type="noConversion"/>
  </si>
  <si>
    <t>双指针</t>
  </si>
  <si>
    <t>2389. 和有限的最长子序列</t>
    <phoneticPr fontId="1" type="noConversion"/>
  </si>
  <si>
    <t>1012. 至少有 1 位重复的数字</t>
    <phoneticPr fontId="1" type="noConversion"/>
  </si>
  <si>
    <t>LeetCode</t>
  </si>
  <si>
    <t>2469. 温度转换</t>
    <phoneticPr fontId="1" type="noConversion"/>
  </si>
  <si>
    <t>1626. 无矛盾的最佳球队</t>
    <phoneticPr fontId="1" type="noConversion"/>
  </si>
  <si>
    <t>1032. 字符流</t>
    <phoneticPr fontId="1" type="noConversion"/>
  </si>
  <si>
    <t>设计</t>
  </si>
  <si>
    <t>字典树</t>
  </si>
  <si>
    <t>数据流</t>
  </si>
  <si>
    <t>1638. 统计只差一个字符的子串数目</t>
    <phoneticPr fontId="1" type="noConversion"/>
  </si>
  <si>
    <t>整体通过率</t>
    <phoneticPr fontId="1" type="noConversion"/>
  </si>
  <si>
    <t>简单通过率</t>
    <phoneticPr fontId="1" type="noConversion"/>
  </si>
  <si>
    <t>中等通过率</t>
    <phoneticPr fontId="1" type="noConversion"/>
  </si>
  <si>
    <t>1092. 最短公共超序列</t>
    <phoneticPr fontId="1" type="noConversion"/>
  </si>
  <si>
    <t>1053. 交换一次的先前排列</t>
    <phoneticPr fontId="1" type="noConversion"/>
  </si>
  <si>
    <t>1017. 负二进制转换</t>
    <phoneticPr fontId="1" type="noConversion"/>
  </si>
  <si>
    <t>1019. 链表中的下一个更大节点</t>
    <phoneticPr fontId="1" type="noConversion"/>
  </si>
  <si>
    <t>耗时min</t>
    <phoneticPr fontId="1" type="noConversion"/>
  </si>
  <si>
    <t>困难通过率</t>
    <phoneticPr fontId="1" type="noConversion"/>
  </si>
  <si>
    <t>通过率</t>
    <phoneticPr fontId="1" type="noConversion"/>
  </si>
  <si>
    <t>通过情况统计</t>
    <phoneticPr fontId="1" type="noConversion"/>
  </si>
  <si>
    <t>2734. 执行子串操作后的字典序最小字符串</t>
    <phoneticPr fontId="1" type="noConversion"/>
  </si>
  <si>
    <t>2742. 给墙壁刷油漆</t>
    <phoneticPr fontId="1" type="noConversion"/>
  </si>
  <si>
    <t>2065. 最大化一张图中的路径价值</t>
    <phoneticPr fontId="1" type="noConversion"/>
  </si>
  <si>
    <t>3115. 质数的最大距离</t>
    <phoneticPr fontId="1" type="noConversion"/>
  </si>
  <si>
    <t>2529. 正整数和负整数的最大计数</t>
  </si>
  <si>
    <t>1026. 节点与其祖先之间的最大差值</t>
    <phoneticPr fontId="1" type="noConversion"/>
  </si>
  <si>
    <t>总计</t>
  </si>
  <si>
    <t>2022</t>
  </si>
  <si>
    <t>2023</t>
  </si>
  <si>
    <t>2024</t>
  </si>
  <si>
    <t>2 月</t>
  </si>
  <si>
    <t>3 月</t>
  </si>
  <si>
    <t>5 月</t>
  </si>
  <si>
    <t>9 月</t>
  </si>
  <si>
    <t>10 月</t>
  </si>
  <si>
    <t>1 月</t>
  </si>
  <si>
    <t>4 月</t>
  </si>
  <si>
    <t>6 月</t>
  </si>
  <si>
    <t>7 月</t>
  </si>
  <si>
    <t>刷题时间</t>
  </si>
  <si>
    <t>每月刷题总数</t>
  </si>
  <si>
    <t>没有思路</t>
  </si>
  <si>
    <t>没有通过</t>
  </si>
  <si>
    <t>难度</t>
  </si>
  <si>
    <t>通过情况</t>
  </si>
  <si>
    <t>1758. 生成交替二进制字符串的最少操作数</t>
    <phoneticPr fontId="1" type="noConversion"/>
  </si>
  <si>
    <t>3099. 哈沙德数</t>
    <phoneticPr fontId="1" type="noConversion"/>
  </si>
  <si>
    <t>0940. 不同的子序列 II</t>
    <phoneticPr fontId="1" type="noConversion"/>
  </si>
  <si>
    <t>0915. 分割数组</t>
    <phoneticPr fontId="1" type="noConversion"/>
  </si>
  <si>
    <t>0904. 水果成篮</t>
    <phoneticPr fontId="1" type="noConversion"/>
  </si>
  <si>
    <t>0902. 最大为 N 的数字组合</t>
    <phoneticPr fontId="1" type="noConversion"/>
  </si>
  <si>
    <t>0888. 公平的糖果交换</t>
    <phoneticPr fontId="1" type="noConversion"/>
  </si>
  <si>
    <t>0817. 链表组件</t>
    <phoneticPr fontId="1" type="noConversion"/>
  </si>
  <si>
    <t>0801. 使序列递增的最小交换次数</t>
    <phoneticPr fontId="1" type="noConversion"/>
  </si>
  <si>
    <t>0769. 最多能完成排序的块</t>
    <phoneticPr fontId="1" type="noConversion"/>
  </si>
  <si>
    <t>0779. 第K个语法符号</t>
    <phoneticPr fontId="1" type="noConversion"/>
  </si>
  <si>
    <t>0110. 平衡二叉树</t>
    <phoneticPr fontId="1" type="noConversion"/>
  </si>
  <si>
    <t>94. 二叉树的中序遍历</t>
  </si>
  <si>
    <t>3033. 修改矩阵</t>
    <phoneticPr fontId="1" type="noConversion"/>
  </si>
  <si>
    <t>724. 寻找数组的中心下标</t>
    <phoneticPr fontId="1" type="noConversion"/>
  </si>
  <si>
    <t>102. 二叉树的层序遍历</t>
    <phoneticPr fontId="1" type="noConversion"/>
  </si>
  <si>
    <t>103. 二叉树的锯齿形层序遍历</t>
    <phoneticPr fontId="1" type="noConversion"/>
  </si>
  <si>
    <t>二叉树</t>
    <phoneticPr fontId="1" type="noConversion"/>
  </si>
  <si>
    <t>3102. 最小化曼哈顿距离</t>
    <phoneticPr fontId="1" type="noConversion"/>
  </si>
  <si>
    <t>105. 从前序与中序遍历序列构造二叉树</t>
    <phoneticPr fontId="1" type="noConversion"/>
  </si>
  <si>
    <t>106. 从中序与后序遍历序列构造二叉树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</si>
</sst>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i/>
      <sz val="10.5"/>
      <color rgb="FF629755"/>
      <name val="JetBrains Mono"/>
      <family val="3"/>
    </font>
    <font>
      <sz val="10.5"/>
      <color rgb="FFFFC66D"/>
      <name val="JetBrains Mono"/>
      <family val="3"/>
    </font>
    <font>
      <b/>
      <sz val="11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b/>
      <sz val="11"/>
      <color rgb="FF9C5700"/>
      <name val="宋体"/>
      <family val="3"/>
      <charset val="134"/>
      <scheme val="minor"/>
    </font>
    <font>
      <b/>
      <sz val="11"/>
      <color rgb="FF9C0006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8" fillId="4" borderId="0" xfId="4">
      <alignment vertical="center"/>
    </xf>
    <xf numFmtId="0" fontId="6" fillId="2" borderId="0" xfId="2">
      <alignment vertical="center"/>
    </xf>
    <xf numFmtId="0" fontId="7" fillId="3" borderId="0" xfId="3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Border="1">
      <alignment vertical="center"/>
    </xf>
    <xf numFmtId="0" fontId="9" fillId="0" borderId="0" xfId="0" applyFont="1" applyBorder="1" applyProtection="1">
      <alignment vertical="center"/>
      <protection locked="0"/>
    </xf>
    <xf numFmtId="0" fontId="2" fillId="0" borderId="0" xfId="1" applyProtection="1">
      <alignment vertical="center"/>
      <protection locked="0"/>
    </xf>
    <xf numFmtId="0" fontId="8" fillId="4" borderId="2" xfId="4" applyFont="1" applyFill="1" applyBorder="1">
      <alignment vertical="center"/>
    </xf>
    <xf numFmtId="14" fontId="0" fillId="5" borderId="2" xfId="0" applyNumberFormat="1" applyFont="1" applyFill="1" applyBorder="1">
      <alignment vertical="center"/>
    </xf>
    <xf numFmtId="176" fontId="0" fillId="5" borderId="2" xfId="0" applyNumberFormat="1" applyFont="1" applyFill="1" applyBorder="1">
      <alignment vertical="center"/>
    </xf>
    <xf numFmtId="0" fontId="0" fillId="5" borderId="2" xfId="0" applyFont="1" applyFill="1" applyBorder="1">
      <alignment vertical="center"/>
    </xf>
    <xf numFmtId="14" fontId="10" fillId="0" borderId="3" xfId="0" applyNumberFormat="1" applyFont="1" applyBorder="1">
      <alignment vertical="center"/>
    </xf>
    <xf numFmtId="0" fontId="10" fillId="0" borderId="3" xfId="0" applyFont="1" applyBorder="1">
      <alignment vertical="center"/>
    </xf>
    <xf numFmtId="176" fontId="10" fillId="0" borderId="3" xfId="0" applyNumberFormat="1" applyFont="1" applyBorder="1">
      <alignment vertical="center"/>
    </xf>
    <xf numFmtId="0" fontId="2" fillId="5" borderId="2" xfId="1" applyFill="1" applyBorder="1">
      <alignment vertical="center"/>
    </xf>
    <xf numFmtId="176" fontId="11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2" borderId="0" xfId="2" applyFont="1">
      <alignment vertical="center"/>
    </xf>
    <xf numFmtId="0" fontId="15" fillId="4" borderId="0" xfId="4" applyFont="1">
      <alignment vertical="center"/>
    </xf>
    <xf numFmtId="0" fontId="16" fillId="3" borderId="0" xfId="3" applyFont="1">
      <alignment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0" xfId="1" applyNumberFormat="1">
      <alignment vertical="center"/>
    </xf>
    <xf numFmtId="0" fontId="3" fillId="0" borderId="0" xfId="0" applyFont="1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差" xfId="3" builtinId="27"/>
    <cellStyle name="常规" xfId="0" builtinId="0"/>
    <cellStyle name="超链接" xfId="1" builtinId="8"/>
    <cellStyle name="好" xfId="2" builtinId="26"/>
    <cellStyle name="适中" xfId="4" builtinId="28"/>
  </cellStyles>
  <dxfs count="70"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numFmt numFmtId="176" formatCode="[$-F400]h:mm:ss\ AM/PM"/>
    </dxf>
    <dxf>
      <border outline="0"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77" formatCode="0.00_);[Red]\(0.00\)"/>
    </dxf>
    <dxf>
      <numFmt numFmtId="176" formatCode="[$-F400]h:mm:ss\ AM/PM"/>
    </dxf>
    <dxf>
      <numFmt numFmtId="176" formatCode="[$-F400]h:mm:ss\ AM/PM"/>
    </dxf>
    <dxf>
      <numFmt numFmtId="19" formatCode="yyyy/m/d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BB59"/>
      <color rgb="FFFFC7CE"/>
      <color rgb="FF9C0006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[刷题记录.xlsx]数据透视!数据透视表7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数据透视!$B$1:$B$2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数据透视!$A$3:$A$17</c:f>
              <c:multiLvlStrCache>
                <c:ptCount val="11"/>
                <c:lvl>
                  <c:pt idx="0">
                    <c:v>2 月</c:v>
                  </c:pt>
                  <c:pt idx="1">
                    <c:v>3 月</c:v>
                  </c:pt>
                  <c:pt idx="2">
                    <c:v>5 月</c:v>
                  </c:pt>
                  <c:pt idx="3">
                    <c:v>9 月</c:v>
                  </c:pt>
                  <c:pt idx="4">
                    <c:v>10 月</c:v>
                  </c:pt>
                  <c:pt idx="5">
                    <c:v>1 月</c:v>
                  </c:pt>
                  <c:pt idx="6">
                    <c:v>2 月</c:v>
                  </c:pt>
                  <c:pt idx="7">
                    <c:v>3 月</c:v>
                  </c:pt>
                  <c:pt idx="8">
                    <c:v>4 月</c:v>
                  </c:pt>
                  <c:pt idx="9">
                    <c:v>6 月</c:v>
                  </c:pt>
                  <c:pt idx="10">
                    <c:v>7 月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数据透视!$B$3:$B$17</c:f>
              <c:numCache>
                <c:formatCode>General</c:formatCode>
                <c:ptCount val="11"/>
                <c:pt idx="1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C-4596-9CD9-DFE2D047CF31}"/>
            </c:ext>
          </c:extLst>
        </c:ser>
        <c:ser>
          <c:idx val="1"/>
          <c:order val="1"/>
          <c:tx>
            <c:strRef>
              <c:f>数据透视!$C$1:$C$2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数据透视!$A$3:$A$17</c:f>
              <c:multiLvlStrCache>
                <c:ptCount val="11"/>
                <c:lvl>
                  <c:pt idx="0">
                    <c:v>2 月</c:v>
                  </c:pt>
                  <c:pt idx="1">
                    <c:v>3 月</c:v>
                  </c:pt>
                  <c:pt idx="2">
                    <c:v>5 月</c:v>
                  </c:pt>
                  <c:pt idx="3">
                    <c:v>9 月</c:v>
                  </c:pt>
                  <c:pt idx="4">
                    <c:v>10 月</c:v>
                  </c:pt>
                  <c:pt idx="5">
                    <c:v>1 月</c:v>
                  </c:pt>
                  <c:pt idx="6">
                    <c:v>2 月</c:v>
                  </c:pt>
                  <c:pt idx="7">
                    <c:v>3 月</c:v>
                  </c:pt>
                  <c:pt idx="8">
                    <c:v>4 月</c:v>
                  </c:pt>
                  <c:pt idx="9">
                    <c:v>6 月</c:v>
                  </c:pt>
                  <c:pt idx="10">
                    <c:v>7 月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数据透视!$C$3:$C$17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C-4596-9CD9-DFE2D047CF31}"/>
            </c:ext>
          </c:extLst>
        </c:ser>
        <c:ser>
          <c:idx val="2"/>
          <c:order val="2"/>
          <c:tx>
            <c:strRef>
              <c:f>数据透视!$D$1:$D$2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数据透视!$A$3:$A$17</c:f>
              <c:multiLvlStrCache>
                <c:ptCount val="11"/>
                <c:lvl>
                  <c:pt idx="0">
                    <c:v>2 月</c:v>
                  </c:pt>
                  <c:pt idx="1">
                    <c:v>3 月</c:v>
                  </c:pt>
                  <c:pt idx="2">
                    <c:v>5 月</c:v>
                  </c:pt>
                  <c:pt idx="3">
                    <c:v>9 月</c:v>
                  </c:pt>
                  <c:pt idx="4">
                    <c:v>10 月</c:v>
                  </c:pt>
                  <c:pt idx="5">
                    <c:v>1 月</c:v>
                  </c:pt>
                  <c:pt idx="6">
                    <c:v>2 月</c:v>
                  </c:pt>
                  <c:pt idx="7">
                    <c:v>3 月</c:v>
                  </c:pt>
                  <c:pt idx="8">
                    <c:v>4 月</c:v>
                  </c:pt>
                  <c:pt idx="9">
                    <c:v>6 月</c:v>
                  </c:pt>
                  <c:pt idx="10">
                    <c:v>7 月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数据透视!$D$3:$D$17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C-4596-9CD9-DFE2D047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52671"/>
        <c:axId val="1527532847"/>
      </c:lineChart>
      <c:catAx>
        <c:axId val="11001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532847"/>
        <c:crosses val="autoZero"/>
        <c:auto val="1"/>
        <c:lblAlgn val="ctr"/>
        <c:lblOffset val="100"/>
        <c:noMultiLvlLbl val="0"/>
      </c:catAx>
      <c:valAx>
        <c:axId val="15275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1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[刷题记录.xlsx]数据透视!数据透视表8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数据透视!$B$21:$B$22</c:f>
              <c:strCache>
                <c:ptCount val="1"/>
                <c:pt idx="0">
                  <c:v>没有思路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数据透视!$A$23:$A$26</c:f>
              <c:strCache>
                <c:ptCount val="3"/>
                <c:pt idx="0">
                  <c:v>中等</c:v>
                </c:pt>
                <c:pt idx="1">
                  <c:v>困难</c:v>
                </c:pt>
                <c:pt idx="2">
                  <c:v>简单</c:v>
                </c:pt>
              </c:strCache>
            </c:strRef>
          </c:cat>
          <c:val>
            <c:numRef>
              <c:f>数据透视!$B$23:$B$26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9-4798-9FAF-0324A591DA43}"/>
            </c:ext>
          </c:extLst>
        </c:ser>
        <c:ser>
          <c:idx val="1"/>
          <c:order val="1"/>
          <c:tx>
            <c:strRef>
              <c:f>数据透视!$C$21:$C$22</c:f>
              <c:strCache>
                <c:ptCount val="1"/>
                <c:pt idx="0">
                  <c:v>没有通过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数据透视!$A$23:$A$26</c:f>
              <c:strCache>
                <c:ptCount val="3"/>
                <c:pt idx="0">
                  <c:v>中等</c:v>
                </c:pt>
                <c:pt idx="1">
                  <c:v>困难</c:v>
                </c:pt>
                <c:pt idx="2">
                  <c:v>简单</c:v>
                </c:pt>
              </c:strCache>
            </c:strRef>
          </c:cat>
          <c:val>
            <c:numRef>
              <c:f>数据透视!$C$23:$C$26</c:f>
              <c:numCache>
                <c:formatCode>General</c:formatCode>
                <c:ptCount val="3"/>
                <c:pt idx="0">
                  <c:v>16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9-4798-9FAF-0324A591DA43}"/>
            </c:ext>
          </c:extLst>
        </c:ser>
        <c:ser>
          <c:idx val="2"/>
          <c:order val="2"/>
          <c:tx>
            <c:strRef>
              <c:f>数据透视!$D$21:$D$22</c:f>
              <c:strCache>
                <c:ptCount val="1"/>
                <c:pt idx="0">
                  <c:v>通过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数据透视!$A$23:$A$26</c:f>
              <c:strCache>
                <c:ptCount val="3"/>
                <c:pt idx="0">
                  <c:v>中等</c:v>
                </c:pt>
                <c:pt idx="1">
                  <c:v>困难</c:v>
                </c:pt>
                <c:pt idx="2">
                  <c:v>简单</c:v>
                </c:pt>
              </c:strCache>
            </c:strRef>
          </c:cat>
          <c:val>
            <c:numRef>
              <c:f>数据透视!$D$23:$D$26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9-4798-9FAF-0324A591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31471"/>
        <c:axId val="1526033727"/>
      </c:barChart>
      <c:catAx>
        <c:axId val="110013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33727"/>
        <c:crosses val="autoZero"/>
        <c:auto val="1"/>
        <c:lblAlgn val="ctr"/>
        <c:lblOffset val="100"/>
        <c:noMultiLvlLbl val="0"/>
      </c:catAx>
      <c:valAx>
        <c:axId val="15260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1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题目数量分布</a:t>
            </a:r>
            <a:endParaRPr lang="zh-CN"/>
          </a:p>
        </c:rich>
      </c:tx>
      <c:layout>
        <c:manualLayout>
          <c:xMode val="edge"/>
          <c:yMode val="edge"/>
          <c:x val="0.29570010977707473"/>
          <c:y val="4.02684563758389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93403291007213"/>
          <c:y val="0.21686237206926315"/>
          <c:w val="0.68502047155160239"/>
          <c:h val="0.6700783878525251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1-4A79-4D9D-AD95-66F2519D568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4A79-4D9D-AD95-66F2519D568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5-4A79-4D9D-AD95-66F2519D568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数据透视!$A$35:$A$37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数据透视!$B$35:$B$37</c:f>
              <c:numCache>
                <c:formatCode>General</c:formatCode>
                <c:ptCount val="3"/>
                <c:pt idx="0">
                  <c:v>29</c:v>
                </c:pt>
                <c:pt idx="1">
                  <c:v>51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79-4D9D-AD95-66F2519D5683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rgbClr val="9BBB5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4A79-4D9D-AD95-66F2519D568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4A79-4D9D-AD95-66F2519D568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4A79-4D9D-AD95-66F2519D568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数据透视!$A$35:$A$37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数据透视!$B$35:$B$37</c:f>
              <c:numCache>
                <c:formatCode>General</c:formatCode>
                <c:ptCount val="3"/>
                <c:pt idx="0">
                  <c:v>29</c:v>
                </c:pt>
                <c:pt idx="1">
                  <c:v>51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79-4D9D-AD95-66F2519D5683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F-4A79-4D9D-AD95-66F2519D568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4A79-4D9D-AD95-66F2519D568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3-4A79-4D9D-AD95-66F2519D568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数据透视!$A$35:$A$37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数据透视!$B$35:$B$37</c:f>
              <c:numCache>
                <c:formatCode>General</c:formatCode>
                <c:ptCount val="3"/>
                <c:pt idx="0">
                  <c:v>29</c:v>
                </c:pt>
                <c:pt idx="1">
                  <c:v>51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A79-4D9D-AD95-66F2519D5683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rgbClr val="9BBB5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A79-4D9D-AD95-66F2519D568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A79-4D9D-AD95-66F2519D568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4A79-4D9D-AD95-66F2519D5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数据透视!$A$35:$A$37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数据透视!$B$35:$B$37</c:f>
              <c:numCache>
                <c:formatCode>General</c:formatCode>
                <c:ptCount val="3"/>
                <c:pt idx="0">
                  <c:v>29</c:v>
                </c:pt>
                <c:pt idx="1">
                  <c:v>51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A79-4D9D-AD95-66F2519D56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平均耗时情况</a:t>
            </a:r>
          </a:p>
        </c:rich>
      </c:tx>
      <c:overlay val="0"/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1-66E1-478A-9A2D-4150C40025F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6E1-478A-9A2D-4150C40025F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5-66E1-478A-9A2D-4150C40025F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数据透视!$A$35:$A$37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数据透视!$D$35:$D$37</c:f>
              <c:numCache>
                <c:formatCode>General</c:formatCode>
                <c:ptCount val="3"/>
                <c:pt idx="0">
                  <c:v>19.03448275862069</c:v>
                </c:pt>
                <c:pt idx="1">
                  <c:v>14.509803921568627</c:v>
                </c:pt>
                <c:pt idx="2">
                  <c:v>41.111111111111114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E1-478A-9A2D-4150C40025F0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rgbClr val="9BBB5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6E1-478A-9A2D-4150C40025F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6E1-478A-9A2D-4150C40025F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66E1-478A-9A2D-4150C40025F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数据透视!$A$35:$A$37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数据透视!$B$35:$B$37</c:f>
              <c:numCache>
                <c:formatCode>General</c:formatCode>
                <c:ptCount val="3"/>
                <c:pt idx="0">
                  <c:v>29</c:v>
                </c:pt>
                <c:pt idx="1">
                  <c:v>51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E1-478A-9A2D-4150C40025F0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F-66E1-478A-9A2D-4150C40025F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66E1-478A-9A2D-4150C40025F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3-66E1-478A-9A2D-4150C40025F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数据透视!$A$35:$A$37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数据透视!$B$35:$B$37</c:f>
              <c:numCache>
                <c:formatCode>General</c:formatCode>
                <c:ptCount val="3"/>
                <c:pt idx="0">
                  <c:v>29</c:v>
                </c:pt>
                <c:pt idx="1">
                  <c:v>51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E1-478A-9A2D-4150C40025F0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rgbClr val="9BBB5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66E1-478A-9A2D-4150C40025F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66E1-478A-9A2D-4150C40025F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66E1-478A-9A2D-4150C40025F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数据透视!$A$35:$A$37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数据透视!$B$35:$B$37</c:f>
              <c:numCache>
                <c:formatCode>General</c:formatCode>
                <c:ptCount val="3"/>
                <c:pt idx="0">
                  <c:v>29</c:v>
                </c:pt>
                <c:pt idx="1">
                  <c:v>51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E1-478A-9A2D-4150C40025F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479107</xdr:colOff>
      <xdr:row>35</xdr:row>
      <xdr:rowOff>90074</xdr:rowOff>
    </xdr:from>
    <xdr:to>
      <xdr:col>11</xdr:col>
      <xdr:colOff>277459</xdr:colOff>
      <xdr:row>52</xdr:row>
      <xdr:rowOff>13223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47625</xdr:rowOff>
    </xdr:from>
    <xdr:to>
      <xdr:col>23</xdr:col>
      <xdr:colOff>28575</xdr:colOff>
      <xdr:row>16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447A97-78A8-4B6D-8F27-2523E67E0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709612</xdr:colOff>
      <xdr:row>17</xdr:row>
      <xdr:rowOff>123825</xdr:rowOff>
    </xdr:from>
    <xdr:to>
      <xdr:col>22</xdr:col>
      <xdr:colOff>9526</xdr:colOff>
      <xdr:row>32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3FF4CD-D82B-41BF-963C-60E13717E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33</xdr:row>
      <xdr:rowOff>152400</xdr:rowOff>
    </xdr:from>
    <xdr:to>
      <xdr:col>24</xdr:col>
      <xdr:colOff>138111</xdr:colOff>
      <xdr:row>50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69C02ED-AE2F-4B5D-ABA2-F60CE3A3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33</xdr:row>
      <xdr:rowOff>133350</xdr:rowOff>
    </xdr:from>
    <xdr:to>
      <xdr:col>14</xdr:col>
      <xdr:colOff>185736</xdr:colOff>
      <xdr:row>50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A5A7B6E-B091-43D7-9041-DB4D4447D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jialuo" refreshedDate="45481.488628819447" backgroundQuery="1" createdVersion="6" refreshedVersion="6" minRefreshableVersion="3" recordCount="0" supportSubquery="1" supportAdvancedDrill="1" xr:uid="{942140C2-7C37-4D81-9898-D649DE35793B}">
  <cacheSource type="external" connectionId="1"/>
  <cacheFields count="5">
    <cacheField name="[表2].[刷题日期].[刷题日期]" caption="刷题日期" numFmtId="0" level="1">
      <sharedItems containsSemiMixedTypes="0" containsNonDate="0" containsDate="1" containsString="0" minDate="2022-02-19T10:45:21" maxDate="2024-07-02T10:08:59" count="76">
        <d v="2022-02-19T10:45:21"/>
        <d v="2022-02-19T14:27:40"/>
        <d v="2022-02-22T10:20:49"/>
        <d v="2022-02-23T21:53:50"/>
        <d v="2022-02-27T22:12:48"/>
        <d v="2022-02-28T09:32:55"/>
        <d v="2022-03-02T21:49:10"/>
        <d v="2022-03-03T14:33:00"/>
        <d v="2022-03-04T10:16:56"/>
        <d v="2022-05-28T11:32:03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10-10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4T00:00:00"/>
        <d v="2023-01-17T00:00:00"/>
        <d v="2023-01-18T00:00:00"/>
        <d v="2023-01-19T09:48:07"/>
        <d v="2023-01-20T09:30:48"/>
        <d v="2023-01-28T10:34:38"/>
        <d v="2023-01-29T09:28:52"/>
        <d v="2023-01-30T10:10:32"/>
        <d v="2023-01-31T09:40:29"/>
        <d v="2023-02-01T10:01:52"/>
        <d v="2023-02-13T09:14:00"/>
        <d v="2023-02-14T10:00:14"/>
        <d v="2023-02-15T09:30:44"/>
        <d v="2023-02-16T08:30:19"/>
        <d v="2023-02-17T09:55:37"/>
        <d v="2023-02-20T09:05:53"/>
        <d v="2023-02-21T09:06:42"/>
        <d v="2023-02-23T09:43:33"/>
        <d v="2023-02-24T09:48:41"/>
        <d v="2023-02-27T10:28:28"/>
        <d v="2023-02-28T09:02:03"/>
        <d v="2023-03-01T09:01:16"/>
        <d v="2023-03-02T09:16:12"/>
        <d v="2023-03-03T10:04:22"/>
        <d v="2023-03-06T10:06:47"/>
        <d v="2023-03-07T10:01:39"/>
        <d v="2023-03-08T10:15:15"/>
        <d v="2023-03-09T09:33:45"/>
        <d v="2023-03-10T09:28:58"/>
        <d v="2023-03-13T09:45:34"/>
        <d v="2023-03-14T14:48:57"/>
        <d v="2023-03-15T08:59:56"/>
        <d v="2023-03-15T09:42:21"/>
        <d v="2023-03-17T09:47:14"/>
        <d v="2023-03-20T10:26:45"/>
        <d v="2023-03-21T10:16:00"/>
        <d v="2023-03-22T10:59:00"/>
        <d v="2023-03-24T09:10:00"/>
        <d v="2023-03-27T09:01:17"/>
        <d v="2023-03-28T08:58:00"/>
        <d v="2023-04-03T09:23:26"/>
        <d v="2023-04-06T09:53:01"/>
        <d v="2023-04-06T09:53:03"/>
        <d v="2023-04-10T08:52:00"/>
        <d v="2024-06-27T15:28:02"/>
        <d v="2024-06-28T15:03:23"/>
        <d v="2024-07-01T14:28:13"/>
        <d v="2024-07-02T09:41:01"/>
        <d v="2024-07-02T09:59:26"/>
        <d v="2024-07-02T10:08:59"/>
      </sharedItems>
      <extLst>
        <ext xmlns:x15="http://schemas.microsoft.com/office/spreadsheetml/2010/11/main" uri="{4F2E5C28-24EA-4eb8-9CBF-B6C8F9C3D259}">
          <x15:cachedUniqueNames>
            <x15:cachedUniqueName index="0" name="[表2].[刷题日期].&amp;[2022-02-19T10:45:21]"/>
            <x15:cachedUniqueName index="1" name="[表2].[刷题日期].&amp;[2022-02-19T14:27:40]"/>
            <x15:cachedUniqueName index="2" name="[表2].[刷题日期].&amp;[2022-02-22T10:20:49]"/>
            <x15:cachedUniqueName index="3" name="[表2].[刷题日期].&amp;[2022-02-23T21:53:50]"/>
            <x15:cachedUniqueName index="4" name="[表2].[刷题日期].&amp;[2022-02-27T22:12:48]"/>
            <x15:cachedUniqueName index="5" name="[表2].[刷题日期].&amp;[2022-02-28T09:32:55]"/>
            <x15:cachedUniqueName index="6" name="[表2].[刷题日期].&amp;[2022-03-02T21:49:10]"/>
            <x15:cachedUniqueName index="7" name="[表2].[刷题日期].&amp;[2022-03-03T14:33:00]"/>
            <x15:cachedUniqueName index="8" name="[表2].[刷题日期].&amp;[2022-03-04T10:16:56]"/>
            <x15:cachedUniqueName index="9" name="[表2].[刷题日期].&amp;[2022-05-28T11:32:03]"/>
            <x15:cachedUniqueName index="29" name="[表2].[刷题日期].&amp;[2023-01-19T09:48:07]"/>
            <x15:cachedUniqueName index="30" name="[表2].[刷题日期].&amp;[2023-01-20T09:30:48]"/>
            <x15:cachedUniqueName index="31" name="[表2].[刷题日期].&amp;[2023-01-28T10:34:38]"/>
            <x15:cachedUniqueName index="32" name="[表2].[刷题日期].&amp;[2023-01-29T09:28:52]"/>
            <x15:cachedUniqueName index="33" name="[表2].[刷题日期].&amp;[2023-01-30T10:10:32]"/>
            <x15:cachedUniqueName index="34" name="[表2].[刷题日期].&amp;[2023-01-31T09:40:29]"/>
            <x15:cachedUniqueName index="35" name="[表2].[刷题日期].&amp;[2023-02-01T10:01:52]"/>
            <x15:cachedUniqueName index="36" name="[表2].[刷题日期].&amp;[2023-02-13T09:14:00]"/>
            <x15:cachedUniqueName index="37" name="[表2].[刷题日期].&amp;[2023-02-14T10:00:14]"/>
            <x15:cachedUniqueName index="38" name="[表2].[刷题日期].&amp;[2023-02-15T09:30:44]"/>
            <x15:cachedUniqueName index="39" name="[表2].[刷题日期].&amp;[2023-02-16T08:30:19]"/>
            <x15:cachedUniqueName index="40" name="[表2].[刷题日期].&amp;[2023-02-17T09:55:37]"/>
            <x15:cachedUniqueName index="41" name="[表2].[刷题日期].&amp;[2023-02-20T09:05:53]"/>
            <x15:cachedUniqueName index="42" name="[表2].[刷题日期].&amp;[2023-02-21T09:06:42]"/>
            <x15:cachedUniqueName index="43" name="[表2].[刷题日期].&amp;[2023-02-23T09:43:33]"/>
            <x15:cachedUniqueName index="44" name="[表2].[刷题日期].&amp;[2023-02-24T09:48:41]"/>
            <x15:cachedUniqueName index="45" name="[表2].[刷题日期].&amp;[2023-02-27T10:28:28]"/>
            <x15:cachedUniqueName index="46" name="[表2].[刷题日期].&amp;[2023-02-28T09:02:03]"/>
            <x15:cachedUniqueName index="47" name="[表2].[刷题日期].&amp;[2023-03-01T09:01:16]"/>
            <x15:cachedUniqueName index="48" name="[表2].[刷题日期].&amp;[2023-03-02T09:16:12]"/>
            <x15:cachedUniqueName index="49" name="[表2].[刷题日期].&amp;[2023-03-03T10:04:22]"/>
            <x15:cachedUniqueName index="50" name="[表2].[刷题日期].&amp;[2023-03-06T10:06:47]"/>
            <x15:cachedUniqueName index="51" name="[表2].[刷题日期].&amp;[2023-03-07T10:01:39]"/>
            <x15:cachedUniqueName index="52" name="[表2].[刷题日期].&amp;[2023-03-08T10:15:15]"/>
            <x15:cachedUniqueName index="53" name="[表2].[刷题日期].&amp;[2023-03-09T09:33:45]"/>
            <x15:cachedUniqueName index="54" name="[表2].[刷题日期].&amp;[2023-03-10T09:28:58]"/>
            <x15:cachedUniqueName index="55" name="[表2].[刷题日期].&amp;[2023-03-13T09:45:34]"/>
            <x15:cachedUniqueName index="56" name="[表2].[刷题日期].&amp;[2023-03-14T14:48:57]"/>
            <x15:cachedUniqueName index="57" name="[表2].[刷题日期].&amp;[2023-03-15T08:59:56]"/>
            <x15:cachedUniqueName index="58" name="[表2].[刷题日期].&amp;[2023-03-15T09:42:21]"/>
            <x15:cachedUniqueName index="59" name="[表2].[刷题日期].&amp;[2023-03-17T09:47:14]"/>
            <x15:cachedUniqueName index="60" name="[表2].[刷题日期].&amp;[2023-03-20T10:26:45]"/>
            <x15:cachedUniqueName index="61" name="[表2].[刷题日期].&amp;[2023-03-21T10:16:00]"/>
            <x15:cachedUniqueName index="62" name="[表2].[刷题日期].&amp;[2023-03-22T10:59:00]"/>
            <x15:cachedUniqueName index="63" name="[表2].[刷题日期].&amp;[2023-03-24T09:10:00]"/>
            <x15:cachedUniqueName index="64" name="[表2].[刷题日期].&amp;[2023-03-27T09:01:17]"/>
            <x15:cachedUniqueName index="65" name="[表2].[刷题日期].&amp;[2023-03-28T08:58:00]"/>
            <x15:cachedUniqueName index="66" name="[表2].[刷题日期].&amp;[2023-04-03T09:23:26]"/>
            <x15:cachedUniqueName index="67" name="[表2].[刷题日期].&amp;[2023-04-06T09:53:01]"/>
            <x15:cachedUniqueName index="68" name="[表2].[刷题日期].&amp;[2023-04-06T09:53:03]"/>
            <x15:cachedUniqueName index="69" name="[表2].[刷题日期].&amp;[2023-04-10T08:52:00]"/>
            <x15:cachedUniqueName index="70" name="[表2].[刷题日期].&amp;[2024-06-27T15:28:02]"/>
            <x15:cachedUniqueName index="71" name="[表2].[刷题日期].&amp;[2024-06-28T15:03:23]"/>
            <x15:cachedUniqueName index="72" name="[表2].[刷题日期].&amp;[2024-07-01T14:28:13]"/>
            <x15:cachedUniqueName index="73" name="[表2].[刷题日期].&amp;[2024-07-02T09:41:01]"/>
            <x15:cachedUniqueName index="74" name="[表2].[刷题日期].&amp;[2024-07-02T09:59:26]"/>
            <x15:cachedUniqueName index="75" name="[表2].[刷题日期].&amp;[2024-07-02T10:08:59]"/>
          </x15:cachedUniqueNames>
        </ext>
      </extLst>
    </cacheField>
    <cacheField name="[表2].[刷题日期 (月)].[刷题日期 (月)]" caption="刷题日期 (月)" numFmtId="0" hierarchy="24" level="1">
      <sharedItems count="9">
        <s v="2 月"/>
        <s v="3 月"/>
        <s v="5 月"/>
        <s v="9 月"/>
        <s v="10 月"/>
        <s v="1 月"/>
        <s v="4 月"/>
        <s v="6 月"/>
        <s v="7 月"/>
      </sharedItems>
    </cacheField>
    <cacheField name="[表2].[刷题日期 (年)].[刷题日期 (年)]" caption="刷题日期 (年)" numFmtId="0" hierarchy="22" level="1">
      <sharedItems count="3">
        <s v="2022"/>
        <s v="2023"/>
        <s v="2024"/>
      </sharedItems>
    </cacheField>
    <cacheField name="[Measures].[以下项目的计数:刷题日期 (月)]" caption="以下项目的计数:刷题日期 (月)" numFmtId="0" hierarchy="29" level="32767"/>
    <cacheField name="[表2].[难度].[难度]" caption="难度" numFmtId="0" hierarchy="8" level="1">
      <sharedItems count="3">
        <s v="简单"/>
        <s v="困难"/>
        <s v="中等"/>
      </sharedItems>
    </cacheField>
  </cacheFields>
  <cacheHierarchies count="34">
    <cacheHierarchy uniqueName="[表2].[刷题日期]" caption="刷题日期" attribute="1" time="1" defaultMemberUniqueName="[表2].[刷题日期].[All]" allUniqueName="[表2].[刷题日期].[All]" dimensionUniqueName="[表2]" displayFolder="" count="2" memberValueDatatype="7" unbalanced="0">
      <fieldsUsage count="2">
        <fieldUsage x="-1"/>
        <fieldUsage x="0"/>
      </fieldsUsage>
    </cacheHierarchy>
    <cacheHierarchy uniqueName="[表2].[题目]" caption="题目" attribute="1" defaultMemberUniqueName="[表2].[题目].[All]" allUniqueName="[表2].[题目].[All]" dimensionUniqueName="[表2]" displayFolder="" count="0" memberValueDatatype="130" unbalanced="0"/>
    <cacheHierarchy uniqueName="[表2].[开始时间]" caption="开始时间" attribute="1" time="1" defaultMemberUniqueName="[表2].[开始时间].[All]" allUniqueName="[表2].[开始时间].[All]" dimensionUniqueName="[表2]" displayFolder="" count="0" memberValueDatatype="7" unbalanced="0"/>
    <cacheHierarchy uniqueName="[表2].[结束时间]" caption="结束时间" attribute="1" time="1" defaultMemberUniqueName="[表2].[结束时间].[All]" allUniqueName="[表2].[结束时间].[All]" dimensionUniqueName="[表2]" displayFolder="" count="0" memberValueDatatype="7" unbalanced="0"/>
    <cacheHierarchy uniqueName="[表2].[耗时]" caption="耗时" attribute="1" time="1" defaultMemberUniqueName="[表2].[耗时].[All]" allUniqueName="[表2].[耗时].[All]" dimensionUniqueName="[表2]" displayFolder="" count="0" memberValueDatatype="7" unbalanced="0"/>
    <cacheHierarchy uniqueName="[表2].[耗时min]" caption="耗时min" attribute="1" defaultMemberUniqueName="[表2].[耗时min].[All]" allUniqueName="[表2].[耗时min].[All]" dimensionUniqueName="[表2]" displayFolder="" count="0" memberValueDatatype="20" unbalanced="0"/>
    <cacheHierarchy uniqueName="[表2].[通过情况]" caption="通过情况" attribute="1" defaultMemberUniqueName="[表2].[通过情况].[All]" allUniqueName="[表2].[通过情况].[All]" dimensionUniqueName="[表2]" displayFolder="" count="0" memberValueDatatype="130" unbalanced="0"/>
    <cacheHierarchy uniqueName="[表2].[提交次数]" caption="提交次数" attribute="1" defaultMemberUniqueName="[表2].[提交次数].[All]" allUniqueName="[表2].[提交次数].[All]" dimensionUniqueName="[表2]" displayFolder="" count="0" memberValueDatatype="20" unbalanced="0"/>
    <cacheHierarchy uniqueName="[表2].[难度]" caption="难度" attribute="1" defaultMemberUniqueName="[表2].[难度].[All]" allUniqueName="[表2].[难度].[All]" dimensionUniqueName="[表2]" displayFolder="" count="2" memberValueDatatype="130" unbalanced="0">
      <fieldsUsage count="2">
        <fieldUsage x="-1"/>
        <fieldUsage x="4"/>
      </fieldsUsage>
    </cacheHierarchy>
    <cacheHierarchy uniqueName="[表2].[平台]" caption="平台" attribute="1" defaultMemberUniqueName="[表2].[平台].[All]" allUniqueName="[表2].[平台].[All]" dimensionUniqueName="[表2]" displayFolder="" count="0" memberValueDatatype="130" unbalanced="0"/>
    <cacheHierarchy uniqueName="[表2].[递归]" caption="递归" attribute="1" defaultMemberUniqueName="[表2].[递归].[All]" allUniqueName="[表2].[递归].[All]" dimensionUniqueName="[表2]" displayFolder="" count="0" memberValueDatatype="130" unbalanced="0"/>
    <cacheHierarchy uniqueName="[表2].[题目类型2]" caption="题目类型2" attribute="1" defaultMemberUniqueName="[表2].[题目类型2].[All]" allUniqueName="[表2].[题目类型2].[All]" dimensionUniqueName="[表2]" displayFolder="" count="0" memberValueDatatype="130" unbalanced="0"/>
    <cacheHierarchy uniqueName="[表2].[数组]" caption="数组" attribute="1" defaultMemberUniqueName="[表2].[数组].[All]" allUniqueName="[表2].[数组].[All]" dimensionUniqueName="[表2]" displayFolder="" count="0" memberValueDatatype="130" unbalanced="0"/>
    <cacheHierarchy uniqueName="[表2].[数学]" caption="数学" attribute="1" defaultMemberUniqueName="[表2].[数学].[All]" allUniqueName="[表2].[数学].[All]" dimensionUniqueName="[表2]" displayFolder="" count="0" memberValueDatatype="130" unbalanced="0"/>
    <cacheHierarchy uniqueName="[表2].[题目类型5]" caption="题目类型5" attribute="1" defaultMemberUniqueName="[表2].[题目类型5].[All]" allUniqueName="[表2].[题目类型5].[All]" dimensionUniqueName="[表2]" displayFolder="" count="0" memberValueDatatype="130" unbalanced="0"/>
    <cacheHierarchy uniqueName="[表2].[动态规划]" caption="动态规划" attribute="1" defaultMemberUniqueName="[表2].[动态规划].[All]" allUniqueName="[表2].[动态规划].[All]" dimensionUniqueName="[表2]" displayFolder="" count="0" memberValueDatatype="130" unbalanced="0"/>
    <cacheHierarchy uniqueName="[表2].[哈希表]" caption="哈希表" attribute="1" defaultMemberUniqueName="[表2].[哈希表].[All]" allUniqueName="[表2].[哈希表].[All]" dimensionUniqueName="[表2]" displayFolder="" count="0" memberValueDatatype="130" unbalanced="0"/>
    <cacheHierarchy uniqueName="[表2].[字符串]" caption="字符串" attribute="1" defaultMemberUniqueName="[表2].[字符串].[All]" allUniqueName="[表2].[字符串].[All]" dimensionUniqueName="[表2]" displayFolder="" count="0" memberValueDatatype="130" unbalanced="0"/>
    <cacheHierarchy uniqueName="[表2].[广度优先搜索]" caption="广度优先搜索" attribute="1" defaultMemberUniqueName="[表2].[广度优先搜索].[All]" allUniqueName="[表2].[广度优先搜索].[All]" dimensionUniqueName="[表2]" displayFolder="" count="0" memberValueDatatype="130" unbalanced="0"/>
    <cacheHierarchy uniqueName="[表2].[列1]" caption="列1" attribute="1" defaultMemberUniqueName="[表2].[列1].[All]" allUniqueName="[表2].[列1].[All]" dimensionUniqueName="[表2]" displayFolder="" count="0" memberValueDatatype="130" unbalanced="0"/>
    <cacheHierarchy uniqueName="[表2].[备注]" caption="备注" attribute="1" defaultMemberUniqueName="[表2].[备注].[All]" allUniqueName="[表2].[备注].[All]" dimensionUniqueName="[表2]" displayFolder="" count="0" memberValueDatatype="130" unbalanced="0"/>
    <cacheHierarchy uniqueName="[表2].[表格索引]" caption="表格索引" attribute="1" defaultMemberUniqueName="[表2].[表格索引].[All]" allUniqueName="[表2].[表格索引].[All]" dimensionUniqueName="[表2]" displayFolder="" count="0" memberValueDatatype="20" unbalanced="0"/>
    <cacheHierarchy uniqueName="[表2].[刷题日期 (年)]" caption="刷题日期 (年)" attribute="1" defaultMemberUniqueName="[表2].[刷题日期 (年)].[All]" allUniqueName="[表2].[刷题日期 (年)].[All]" dimensionUniqueName="[表2]" displayFolder="" count="2" memberValueDatatype="130" unbalanced="0">
      <fieldsUsage count="2">
        <fieldUsage x="-1"/>
        <fieldUsage x="2"/>
      </fieldsUsage>
    </cacheHierarchy>
    <cacheHierarchy uniqueName="[表2].[刷题日期 (季度)]" caption="刷题日期 (季度)" attribute="1" defaultMemberUniqueName="[表2].[刷题日期 (季度)].[All]" allUniqueName="[表2].[刷题日期 (季度)].[All]" dimensionUniqueName="[表2]" displayFolder="" count="0" memberValueDatatype="130" unbalanced="0"/>
    <cacheHierarchy uniqueName="[表2].[刷题日期 (月)]" caption="刷题日期 (月)" attribute="1" defaultMemberUniqueName="[表2].[刷题日期 (月)].[All]" allUniqueName="[表2].[刷题日期 (月)].[All]" dimensionUniqueName="[表2]" displayFolder="" count="2" memberValueDatatype="130" unbalanced="0">
      <fieldsUsage count="2">
        <fieldUsage x="-1"/>
        <fieldUsage x="1"/>
      </fieldsUsage>
    </cacheHierarchy>
    <cacheHierarchy uniqueName="[表2].[刷题日期 (月索引)]" caption="刷题日期 (月索引)" attribute="1" defaultMemberUniqueName="[表2].[刷题日期 (月索引)].[All]" allUniqueName="[表2].[刷题日期 (月索引)].[All]" dimensionUniqueName="[表2]" displayFolder="" count="0" memberValueDatatype="20" unbalanced="0" hidden="1"/>
    <cacheHierarchy uniqueName="[Measures].[__XL_Count 表2]" caption="__XL_Count 表2" measure="1" displayFolder="" measureGroup="表2" count="0" hidden="1"/>
    <cacheHierarchy uniqueName="[Measures].[__No measures defined]" caption="__No measures defined" measure="1" displayFolder="" count="0" hidden="1"/>
    <cacheHierarchy uniqueName="[Measures].[以下项目的计数:刷题日期 (年)]" caption="以下项目的计数:刷题日期 (年)" measure="1" displayFolder="" measureGroup="表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以下项目的计数:刷题日期 (月)]" caption="以下项目的计数:刷题日期 (月)" measure="1" displayFolder="" measureGroup="表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以下项目的计数:通过情况]" caption="以下项目的计数:通过情况" measure="1" displayFolder="" measureGroup="表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非重复计数:通过情况]" caption="以下项目的非重复计数:通过情况" measure="1" displayFolder="" measureGroup="表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:耗时min]" caption="以下项目的总和:耗时min" measure="1" displayFolder="" measureGroup="表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平均值:耗时min]" caption="以下项目的平均值:耗时min" measure="1" displayFolder="" measureGroup="表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表2" uniqueName="[表2]" caption="表2"/>
  </dimensions>
  <measureGroups count="1">
    <measureGroup name="表2" caption="表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jialuo" refreshedDate="45481.488630208332" backgroundQuery="1" createdVersion="6" refreshedVersion="6" minRefreshableVersion="3" recordCount="0" supportSubquery="1" supportAdvancedDrill="1" xr:uid="{9E7EB4C1-CC0B-422B-99E4-6C09FD0605BD}">
  <cacheSource type="external" connectionId="1"/>
  <cacheFields count="6">
    <cacheField name="[表2].[刷题日期].[刷题日期]" caption="刷题日期" numFmtId="0" level="1">
      <sharedItems containsSemiMixedTypes="0" containsNonDate="0" containsDate="1" containsString="0" minDate="2022-02-19T10:45:21" maxDate="2024-07-02T10:08:59" count="76">
        <d v="2022-02-19T10:45:21"/>
        <d v="2022-02-19T14:27:40"/>
        <d v="2022-02-22T10:20:49"/>
        <d v="2022-02-23T21:53:50"/>
        <d v="2022-02-27T22:12:48"/>
        <d v="2022-02-28T09:32:55"/>
        <d v="2022-03-02T21:49:10"/>
        <d v="2022-03-03T14:33:00"/>
        <d v="2022-03-04T10:16:56"/>
        <d v="2022-05-28T11:32:03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10-10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4T00:00:00"/>
        <d v="2023-01-17T00:00:00"/>
        <d v="2023-01-18T00:00:00"/>
        <d v="2023-01-19T09:48:07"/>
        <d v="2023-01-20T09:30:48"/>
        <d v="2023-01-28T10:34:38"/>
        <d v="2023-01-29T09:28:52"/>
        <d v="2023-01-30T10:10:32"/>
        <d v="2023-01-31T09:40:29"/>
        <d v="2023-02-01T10:01:52"/>
        <d v="2023-02-13T09:14:00"/>
        <d v="2023-02-14T10:00:14"/>
        <d v="2023-02-15T09:30:44"/>
        <d v="2023-02-16T08:30:19"/>
        <d v="2023-02-17T09:55:37"/>
        <d v="2023-02-20T09:05:53"/>
        <d v="2023-02-21T09:06:42"/>
        <d v="2023-02-23T09:43:33"/>
        <d v="2023-02-24T09:48:41"/>
        <d v="2023-02-27T10:28:28"/>
        <d v="2023-02-28T09:02:03"/>
        <d v="2023-03-01T09:01:16"/>
        <d v="2023-03-02T09:16:12"/>
        <d v="2023-03-03T10:04:22"/>
        <d v="2023-03-06T10:06:47"/>
        <d v="2023-03-07T10:01:39"/>
        <d v="2023-03-08T10:15:15"/>
        <d v="2023-03-09T09:33:45"/>
        <d v="2023-03-10T09:28:58"/>
        <d v="2023-03-13T09:45:34"/>
        <d v="2023-03-14T14:48:57"/>
        <d v="2023-03-15T08:59:56"/>
        <d v="2023-03-15T09:42:21"/>
        <d v="2023-03-17T09:47:14"/>
        <d v="2023-03-20T10:26:45"/>
        <d v="2023-03-21T10:16:00"/>
        <d v="2023-03-22T10:59:00"/>
        <d v="2023-03-24T09:10:00"/>
        <d v="2023-03-27T09:01:17"/>
        <d v="2023-03-28T08:58:00"/>
        <d v="2023-04-03T09:23:26"/>
        <d v="2023-04-06T09:53:01"/>
        <d v="2023-04-06T09:53:03"/>
        <d v="2023-04-10T08:52:00"/>
        <d v="2024-06-27T15:28:02"/>
        <d v="2024-06-28T15:03:23"/>
        <d v="2024-07-01T14:28:13"/>
        <d v="2024-07-02T09:41:01"/>
        <d v="2024-07-02T09:59:26"/>
        <d v="2024-07-02T10:08:59"/>
      </sharedItems>
      <extLst>
        <ext xmlns:x15="http://schemas.microsoft.com/office/spreadsheetml/2010/11/main" uri="{4F2E5C28-24EA-4eb8-9CBF-B6C8F9C3D259}">
          <x15:cachedUniqueNames>
            <x15:cachedUniqueName index="0" name="[表2].[刷题日期].&amp;[2022-02-19T10:45:21]"/>
            <x15:cachedUniqueName index="1" name="[表2].[刷题日期].&amp;[2022-02-19T14:27:40]"/>
            <x15:cachedUniqueName index="2" name="[表2].[刷题日期].&amp;[2022-02-22T10:20:49]"/>
            <x15:cachedUniqueName index="3" name="[表2].[刷题日期].&amp;[2022-02-23T21:53:50]"/>
            <x15:cachedUniqueName index="4" name="[表2].[刷题日期].&amp;[2022-02-27T22:12:48]"/>
            <x15:cachedUniqueName index="5" name="[表2].[刷题日期].&amp;[2022-02-28T09:32:55]"/>
            <x15:cachedUniqueName index="6" name="[表2].[刷题日期].&amp;[2022-03-02T21:49:10]"/>
            <x15:cachedUniqueName index="7" name="[表2].[刷题日期].&amp;[2022-03-03T14:33:00]"/>
            <x15:cachedUniqueName index="8" name="[表2].[刷题日期].&amp;[2022-03-04T10:16:56]"/>
            <x15:cachedUniqueName index="9" name="[表2].[刷题日期].&amp;[2022-05-28T11:32:03]"/>
            <x15:cachedUniqueName index="29" name="[表2].[刷题日期].&amp;[2023-01-19T09:48:07]"/>
            <x15:cachedUniqueName index="30" name="[表2].[刷题日期].&amp;[2023-01-20T09:30:48]"/>
            <x15:cachedUniqueName index="31" name="[表2].[刷题日期].&amp;[2023-01-28T10:34:38]"/>
            <x15:cachedUniqueName index="32" name="[表2].[刷题日期].&amp;[2023-01-29T09:28:52]"/>
            <x15:cachedUniqueName index="33" name="[表2].[刷题日期].&amp;[2023-01-30T10:10:32]"/>
            <x15:cachedUniqueName index="34" name="[表2].[刷题日期].&amp;[2023-01-31T09:40:29]"/>
            <x15:cachedUniqueName index="35" name="[表2].[刷题日期].&amp;[2023-02-01T10:01:52]"/>
            <x15:cachedUniqueName index="36" name="[表2].[刷题日期].&amp;[2023-02-13T09:14:00]"/>
            <x15:cachedUniqueName index="37" name="[表2].[刷题日期].&amp;[2023-02-14T10:00:14]"/>
            <x15:cachedUniqueName index="38" name="[表2].[刷题日期].&amp;[2023-02-15T09:30:44]"/>
            <x15:cachedUniqueName index="39" name="[表2].[刷题日期].&amp;[2023-02-16T08:30:19]"/>
            <x15:cachedUniqueName index="40" name="[表2].[刷题日期].&amp;[2023-02-17T09:55:37]"/>
            <x15:cachedUniqueName index="41" name="[表2].[刷题日期].&amp;[2023-02-20T09:05:53]"/>
            <x15:cachedUniqueName index="42" name="[表2].[刷题日期].&amp;[2023-02-21T09:06:42]"/>
            <x15:cachedUniqueName index="43" name="[表2].[刷题日期].&amp;[2023-02-23T09:43:33]"/>
            <x15:cachedUniqueName index="44" name="[表2].[刷题日期].&amp;[2023-02-24T09:48:41]"/>
            <x15:cachedUniqueName index="45" name="[表2].[刷题日期].&amp;[2023-02-27T10:28:28]"/>
            <x15:cachedUniqueName index="46" name="[表2].[刷题日期].&amp;[2023-02-28T09:02:03]"/>
            <x15:cachedUniqueName index="47" name="[表2].[刷题日期].&amp;[2023-03-01T09:01:16]"/>
            <x15:cachedUniqueName index="48" name="[表2].[刷题日期].&amp;[2023-03-02T09:16:12]"/>
            <x15:cachedUniqueName index="49" name="[表2].[刷题日期].&amp;[2023-03-03T10:04:22]"/>
            <x15:cachedUniqueName index="50" name="[表2].[刷题日期].&amp;[2023-03-06T10:06:47]"/>
            <x15:cachedUniqueName index="51" name="[表2].[刷题日期].&amp;[2023-03-07T10:01:39]"/>
            <x15:cachedUniqueName index="52" name="[表2].[刷题日期].&amp;[2023-03-08T10:15:15]"/>
            <x15:cachedUniqueName index="53" name="[表2].[刷题日期].&amp;[2023-03-09T09:33:45]"/>
            <x15:cachedUniqueName index="54" name="[表2].[刷题日期].&amp;[2023-03-10T09:28:58]"/>
            <x15:cachedUniqueName index="55" name="[表2].[刷题日期].&amp;[2023-03-13T09:45:34]"/>
            <x15:cachedUniqueName index="56" name="[表2].[刷题日期].&amp;[2023-03-14T14:48:57]"/>
            <x15:cachedUniqueName index="57" name="[表2].[刷题日期].&amp;[2023-03-15T08:59:56]"/>
            <x15:cachedUniqueName index="58" name="[表2].[刷题日期].&amp;[2023-03-15T09:42:21]"/>
            <x15:cachedUniqueName index="59" name="[表2].[刷题日期].&amp;[2023-03-17T09:47:14]"/>
            <x15:cachedUniqueName index="60" name="[表2].[刷题日期].&amp;[2023-03-20T10:26:45]"/>
            <x15:cachedUniqueName index="61" name="[表2].[刷题日期].&amp;[2023-03-21T10:16:00]"/>
            <x15:cachedUniqueName index="62" name="[表2].[刷题日期].&amp;[2023-03-22T10:59:00]"/>
            <x15:cachedUniqueName index="63" name="[表2].[刷题日期].&amp;[2023-03-24T09:10:00]"/>
            <x15:cachedUniqueName index="64" name="[表2].[刷题日期].&amp;[2023-03-27T09:01:17]"/>
            <x15:cachedUniqueName index="65" name="[表2].[刷题日期].&amp;[2023-03-28T08:58:00]"/>
            <x15:cachedUniqueName index="66" name="[表2].[刷题日期].&amp;[2023-04-03T09:23:26]"/>
            <x15:cachedUniqueName index="67" name="[表2].[刷题日期].&amp;[2023-04-06T09:53:01]"/>
            <x15:cachedUniqueName index="68" name="[表2].[刷题日期].&amp;[2023-04-06T09:53:03]"/>
            <x15:cachedUniqueName index="69" name="[表2].[刷题日期].&amp;[2023-04-10T08:52:00]"/>
            <x15:cachedUniqueName index="70" name="[表2].[刷题日期].&amp;[2024-06-27T15:28:02]"/>
            <x15:cachedUniqueName index="71" name="[表2].[刷题日期].&amp;[2024-06-28T15:03:23]"/>
            <x15:cachedUniqueName index="72" name="[表2].[刷题日期].&amp;[2024-07-01T14:28:13]"/>
            <x15:cachedUniqueName index="73" name="[表2].[刷题日期].&amp;[2024-07-02T09:41:01]"/>
            <x15:cachedUniqueName index="74" name="[表2].[刷题日期].&amp;[2024-07-02T09:59:26]"/>
            <x15:cachedUniqueName index="75" name="[表2].[刷题日期].&amp;[2024-07-02T10:08:59]"/>
          </x15:cachedUniqueNames>
        </ext>
      </extLst>
    </cacheField>
    <cacheField name="[表2].[刷题日期 (月)].[刷题日期 (月)]" caption="刷题日期 (月)" numFmtId="0" hierarchy="24" level="1">
      <sharedItems count="9">
        <s v="1 月"/>
        <s v="2 月"/>
        <s v="3 月"/>
        <s v="4 月"/>
        <s v="5 月"/>
        <s v="6 月"/>
        <s v="7 月"/>
        <s v="9 月"/>
        <s v="10 月"/>
      </sharedItems>
    </cacheField>
    <cacheField name="[表2].[刷题日期 (年)].[刷题日期 (年)]" caption="刷题日期 (年)" numFmtId="0" hierarchy="22" level="1">
      <sharedItems count="3">
        <s v="2022"/>
        <s v="2023"/>
        <s v="2024"/>
      </sharedItems>
    </cacheField>
    <cacheField name="[Measures].[以下项目的计数:刷题日期 (月)]" caption="以下项目的计数:刷题日期 (月)" numFmtId="0" hierarchy="29" level="32767"/>
    <cacheField name="[表2].[难度].[难度]" caption="难度" numFmtId="0" hierarchy="8" level="1">
      <sharedItems count="3">
        <s v="简单"/>
        <s v="困难"/>
        <s v="中等"/>
      </sharedItems>
    </cacheField>
    <cacheField name="[表2].[通过情况].[通过情况]" caption="通过情况" numFmtId="0" hierarchy="6" level="1">
      <sharedItems count="3">
        <s v="没有思路"/>
        <s v="没有通过"/>
        <s v="通过"/>
      </sharedItems>
    </cacheField>
  </cacheFields>
  <cacheHierarchies count="34">
    <cacheHierarchy uniqueName="[表2].[刷题日期]" caption="刷题日期" attribute="1" time="1" defaultMemberUniqueName="[表2].[刷题日期].[All]" allUniqueName="[表2].[刷题日期].[All]" dimensionUniqueName="[表2]" displayFolder="" count="2" memberValueDatatype="7" unbalanced="0">
      <fieldsUsage count="2">
        <fieldUsage x="-1"/>
        <fieldUsage x="0"/>
      </fieldsUsage>
    </cacheHierarchy>
    <cacheHierarchy uniqueName="[表2].[题目]" caption="题目" attribute="1" defaultMemberUniqueName="[表2].[题目].[All]" allUniqueName="[表2].[题目].[All]" dimensionUniqueName="[表2]" displayFolder="" count="0" memberValueDatatype="130" unbalanced="0"/>
    <cacheHierarchy uniqueName="[表2].[开始时间]" caption="开始时间" attribute="1" time="1" defaultMemberUniqueName="[表2].[开始时间].[All]" allUniqueName="[表2].[开始时间].[All]" dimensionUniqueName="[表2]" displayFolder="" count="0" memberValueDatatype="7" unbalanced="0"/>
    <cacheHierarchy uniqueName="[表2].[结束时间]" caption="结束时间" attribute="1" time="1" defaultMemberUniqueName="[表2].[结束时间].[All]" allUniqueName="[表2].[结束时间].[All]" dimensionUniqueName="[表2]" displayFolder="" count="0" memberValueDatatype="7" unbalanced="0"/>
    <cacheHierarchy uniqueName="[表2].[耗时]" caption="耗时" attribute="1" time="1" defaultMemberUniqueName="[表2].[耗时].[All]" allUniqueName="[表2].[耗时].[All]" dimensionUniqueName="[表2]" displayFolder="" count="0" memberValueDatatype="7" unbalanced="0"/>
    <cacheHierarchy uniqueName="[表2].[耗时min]" caption="耗时min" attribute="1" defaultMemberUniqueName="[表2].[耗时min].[All]" allUniqueName="[表2].[耗时min].[All]" dimensionUniqueName="[表2]" displayFolder="" count="0" memberValueDatatype="20" unbalanced="0"/>
    <cacheHierarchy uniqueName="[表2].[通过情况]" caption="通过情况" attribute="1" defaultMemberUniqueName="[表2].[通过情况].[All]" allUniqueName="[表2].[通过情况].[All]" dimensionUniqueName="[表2]" displayFolder="" count="2" memberValueDatatype="130" unbalanced="0">
      <fieldsUsage count="2">
        <fieldUsage x="-1"/>
        <fieldUsage x="5"/>
      </fieldsUsage>
    </cacheHierarchy>
    <cacheHierarchy uniqueName="[表2].[提交次数]" caption="提交次数" attribute="1" defaultMemberUniqueName="[表2].[提交次数].[All]" allUniqueName="[表2].[提交次数].[All]" dimensionUniqueName="[表2]" displayFolder="" count="0" memberValueDatatype="20" unbalanced="0"/>
    <cacheHierarchy uniqueName="[表2].[难度]" caption="难度" attribute="1" defaultMemberUniqueName="[表2].[难度].[All]" allUniqueName="[表2].[难度].[All]" dimensionUniqueName="[表2]" displayFolder="" count="2" memberValueDatatype="130" unbalanced="0">
      <fieldsUsage count="2">
        <fieldUsage x="-1"/>
        <fieldUsage x="4"/>
      </fieldsUsage>
    </cacheHierarchy>
    <cacheHierarchy uniqueName="[表2].[平台]" caption="平台" attribute="1" defaultMemberUniqueName="[表2].[平台].[All]" allUniqueName="[表2].[平台].[All]" dimensionUniqueName="[表2]" displayFolder="" count="0" memberValueDatatype="130" unbalanced="0"/>
    <cacheHierarchy uniqueName="[表2].[递归]" caption="递归" attribute="1" defaultMemberUniqueName="[表2].[递归].[All]" allUniqueName="[表2].[递归].[All]" dimensionUniqueName="[表2]" displayFolder="" count="0" memberValueDatatype="130" unbalanced="0"/>
    <cacheHierarchy uniqueName="[表2].[题目类型2]" caption="题目类型2" attribute="1" defaultMemberUniqueName="[表2].[题目类型2].[All]" allUniqueName="[表2].[题目类型2].[All]" dimensionUniqueName="[表2]" displayFolder="" count="0" memberValueDatatype="130" unbalanced="0"/>
    <cacheHierarchy uniqueName="[表2].[数组]" caption="数组" attribute="1" defaultMemberUniqueName="[表2].[数组].[All]" allUniqueName="[表2].[数组].[All]" dimensionUniqueName="[表2]" displayFolder="" count="0" memberValueDatatype="130" unbalanced="0"/>
    <cacheHierarchy uniqueName="[表2].[数学]" caption="数学" attribute="1" defaultMemberUniqueName="[表2].[数学].[All]" allUniqueName="[表2].[数学].[All]" dimensionUniqueName="[表2]" displayFolder="" count="0" memberValueDatatype="130" unbalanced="0"/>
    <cacheHierarchy uniqueName="[表2].[题目类型5]" caption="题目类型5" attribute="1" defaultMemberUniqueName="[表2].[题目类型5].[All]" allUniqueName="[表2].[题目类型5].[All]" dimensionUniqueName="[表2]" displayFolder="" count="0" memberValueDatatype="130" unbalanced="0"/>
    <cacheHierarchy uniqueName="[表2].[动态规划]" caption="动态规划" attribute="1" defaultMemberUniqueName="[表2].[动态规划].[All]" allUniqueName="[表2].[动态规划].[All]" dimensionUniqueName="[表2]" displayFolder="" count="0" memberValueDatatype="130" unbalanced="0"/>
    <cacheHierarchy uniqueName="[表2].[哈希表]" caption="哈希表" attribute="1" defaultMemberUniqueName="[表2].[哈希表].[All]" allUniqueName="[表2].[哈希表].[All]" dimensionUniqueName="[表2]" displayFolder="" count="0" memberValueDatatype="130" unbalanced="0"/>
    <cacheHierarchy uniqueName="[表2].[字符串]" caption="字符串" attribute="1" defaultMemberUniqueName="[表2].[字符串].[All]" allUniqueName="[表2].[字符串].[All]" dimensionUniqueName="[表2]" displayFolder="" count="0" memberValueDatatype="130" unbalanced="0"/>
    <cacheHierarchy uniqueName="[表2].[广度优先搜索]" caption="广度优先搜索" attribute="1" defaultMemberUniqueName="[表2].[广度优先搜索].[All]" allUniqueName="[表2].[广度优先搜索].[All]" dimensionUniqueName="[表2]" displayFolder="" count="0" memberValueDatatype="130" unbalanced="0"/>
    <cacheHierarchy uniqueName="[表2].[列1]" caption="列1" attribute="1" defaultMemberUniqueName="[表2].[列1].[All]" allUniqueName="[表2].[列1].[All]" dimensionUniqueName="[表2]" displayFolder="" count="0" memberValueDatatype="130" unbalanced="0"/>
    <cacheHierarchy uniqueName="[表2].[备注]" caption="备注" attribute="1" defaultMemberUniqueName="[表2].[备注].[All]" allUniqueName="[表2].[备注].[All]" dimensionUniqueName="[表2]" displayFolder="" count="0" memberValueDatatype="130" unbalanced="0"/>
    <cacheHierarchy uniqueName="[表2].[表格索引]" caption="表格索引" attribute="1" defaultMemberUniqueName="[表2].[表格索引].[All]" allUniqueName="[表2].[表格索引].[All]" dimensionUniqueName="[表2]" displayFolder="" count="0" memberValueDatatype="20" unbalanced="0"/>
    <cacheHierarchy uniqueName="[表2].[刷题日期 (年)]" caption="刷题日期 (年)" attribute="1" defaultMemberUniqueName="[表2].[刷题日期 (年)].[All]" allUniqueName="[表2].[刷题日期 (年)].[All]" dimensionUniqueName="[表2]" displayFolder="" count="2" memberValueDatatype="130" unbalanced="0">
      <fieldsUsage count="2">
        <fieldUsage x="-1"/>
        <fieldUsage x="2"/>
      </fieldsUsage>
    </cacheHierarchy>
    <cacheHierarchy uniqueName="[表2].[刷题日期 (季度)]" caption="刷题日期 (季度)" attribute="1" defaultMemberUniqueName="[表2].[刷题日期 (季度)].[All]" allUniqueName="[表2].[刷题日期 (季度)].[All]" dimensionUniqueName="[表2]" displayFolder="" count="0" memberValueDatatype="130" unbalanced="0"/>
    <cacheHierarchy uniqueName="[表2].[刷题日期 (月)]" caption="刷题日期 (月)" attribute="1" defaultMemberUniqueName="[表2].[刷题日期 (月)].[All]" allUniqueName="[表2].[刷题日期 (月)].[All]" dimensionUniqueName="[表2]" displayFolder="" count="2" memberValueDatatype="130" unbalanced="0">
      <fieldsUsage count="2">
        <fieldUsage x="-1"/>
        <fieldUsage x="1"/>
      </fieldsUsage>
    </cacheHierarchy>
    <cacheHierarchy uniqueName="[表2].[刷题日期 (月索引)]" caption="刷题日期 (月索引)" attribute="1" defaultMemberUniqueName="[表2].[刷题日期 (月索引)].[All]" allUniqueName="[表2].[刷题日期 (月索引)].[All]" dimensionUniqueName="[表2]" displayFolder="" count="0" memberValueDatatype="20" unbalanced="0" hidden="1"/>
    <cacheHierarchy uniqueName="[Measures].[__XL_Count 表2]" caption="__XL_Count 表2" measure="1" displayFolder="" measureGroup="表2" count="0" hidden="1"/>
    <cacheHierarchy uniqueName="[Measures].[__No measures defined]" caption="__No measures defined" measure="1" displayFolder="" count="0" hidden="1"/>
    <cacheHierarchy uniqueName="[Measures].[以下项目的计数:刷题日期 (年)]" caption="以下项目的计数:刷题日期 (年)" measure="1" displayFolder="" measureGroup="表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以下项目的计数:刷题日期 (月)]" caption="以下项目的计数:刷题日期 (月)" measure="1" displayFolder="" measureGroup="表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以下项目的计数:通过情况]" caption="以下项目的计数:通过情况" measure="1" displayFolder="" measureGroup="表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非重复计数:通过情况]" caption="以下项目的非重复计数:通过情况" measure="1" displayFolder="" measureGroup="表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:耗时min]" caption="以下项目的总和:耗时min" measure="1" displayFolder="" measureGroup="表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平均值:耗时min]" caption="以下项目的平均值:耗时min" measure="1" displayFolder="" measureGroup="表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表2" uniqueName="[表2]" caption="表2"/>
  </dimensions>
  <measureGroups count="1">
    <measureGroup name="表2" caption="表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1E558-3BDB-404F-B0A1-B4F986514C36}" name="数据透视表8" cacheId="1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30" rowHeaderCaption="难度" colHeaderCaption="通过情况">
  <location ref="A21:E26" firstHeaderRow="1" firstDataRow="2" firstDataCol="1"/>
  <pivotFields count="6">
    <pivotField allDrilled="1" subtotalTop="0" showAll="0" dataSourceSort="1" defaultSubtotal="0" defaultAttributeDrillState="1">
      <items count="7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</items>
    </pivotField>
    <pivotField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llDrilled="1" subtotalTop="0" showAll="0" dataSourceSort="1" defaultSubtotal="0" defaultAttributeDrillState="1">
      <items count="3">
        <item x="0"/>
        <item x="1"/>
        <item s="1" x="2"/>
      </items>
    </pivotField>
    <pivotField dataField="1" subtotalTop="0" showAll="0" defaultSubtotal="0"/>
    <pivotField axis="axisRow" allDrilled="1" subtotalTop="0" showAll="0" defaultSubtotal="0" defaultAttributeDrillState="1">
      <items count="3">
        <item x="2"/>
        <item x="1"/>
        <item x="0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每月刷题总数" fld="3" subtotal="count" baseField="2" baseItem="0"/>
  </dataFields>
  <chartFormats count="6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每月刷题总数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刷题记录.xlsx!表2">
        <x15:activeTabTopLevelEntity name="[表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99374-21DF-41F0-BE9B-779E4A80A350}" name="数据透视表7" cacheId="0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26" rowHeaderCaption="刷题时间" colHeaderCaption="难度">
  <location ref="A1:E17" firstHeaderRow="1" firstDataRow="2" firstDataCol="1"/>
  <pivotFields count="5">
    <pivotField allDrilled="1" subtotalTop="0" showAll="0" dataSourceSort="1" defaultSubtotal="0" defaultAttributeDrillState="1">
      <items count="7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</items>
    </pivotField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/>
    </i>
    <i r="1">
      <x v="1"/>
    </i>
    <i r="1">
      <x v="6"/>
    </i>
    <i>
      <x v="2"/>
    </i>
    <i r="1">
      <x v="7"/>
    </i>
    <i r="1"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每月刷题总数" fld="3" subtotal="count" baseField="2" baseItem="0"/>
  </dataField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每月刷题总数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24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刷题记录.xlsx!表2">
        <x15:activeTabTopLevelEntity name="[表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C8794-E25B-42A9-9024-CDD385B22DA0}" name="表1" displayName="表1" ref="A1:M31" totalsRowShown="0" headerRowDxfId="69" dataDxfId="68">
  <autoFilter ref="A1:M31" xr:uid="{611C8794-E25B-42A9-9024-CDD385B22DA0}"/>
  <tableColumns count="13">
    <tableColumn id="1" xr3:uid="{0CAD7DA0-4605-4874-A3BA-D3F3507C1A2D}" name="日期" dataDxfId="67"/>
    <tableColumn id="2" xr3:uid="{C1555325-C5EA-41D9-8C3E-90802AE36C39}" name="题目"/>
    <tableColumn id="3" xr3:uid="{B097CDDD-82D2-42A1-A082-E549183C59A2}" name="难度" dataDxfId="66"/>
    <tableColumn id="4" xr3:uid="{D1B7DA70-CBCD-4CA2-AD9C-E524B8DDF94F}" name="解题情况"/>
    <tableColumn id="5" xr3:uid="{B38F43FA-5AF3-4CD5-A036-548F983E4D89}" name="耗时/min" dataDxfId="65"/>
    <tableColumn id="6" xr3:uid="{7332D767-CB8E-4128-ACB7-56636F46859E}" name="算法与数据结构"/>
    <tableColumn id="7" xr3:uid="{F7CE8BA9-F520-4E24-946C-4999F6967B2D}" name="状态" dataDxfId="64"/>
    <tableColumn id="8" xr3:uid="{60BC3297-3C86-4A43-AA50-030CF20B76E7}" name="状态2" dataDxfId="63"/>
    <tableColumn id="9" xr3:uid="{F87A1A4E-E05C-4544-8063-8D7BC21D4659}" name="是否需要重做？" dataDxfId="62"/>
    <tableColumn id="10" xr3:uid="{326B108C-FA01-4EFF-A707-9852A8D9EF80}" name="重做次数" dataDxfId="61"/>
    <tableColumn id="11" xr3:uid="{A2FE2F63-2446-4561-8BAD-BE67EB5B45C3}" name="备注" dataDxfId="60"/>
    <tableColumn id="12" xr3:uid="{364E823D-F0B9-49A7-B9D2-9C46E5204069}" name="新的知识" dataDxfId="59"/>
    <tableColumn id="15" xr3:uid="{91AD4DA1-7F2D-4AA2-AF95-DCE18E4C4AFD}" name="复习知识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F6A96-BC82-452A-B574-B8ED5314166D}" name="表2" displayName="表2" ref="A1:V106" totalsRowShown="0">
  <autoFilter ref="A1:V106" xr:uid="{2C9F6A96-BC82-452A-B574-B8ED5314166D}"/>
  <sortState ref="A2:V106">
    <sortCondition ref="A1:A106"/>
  </sortState>
  <tableColumns count="22">
    <tableColumn id="1" xr3:uid="{37877EC6-83D5-47E5-B971-E830D4D5A83F}" name="刷题日期" dataDxfId="57"/>
    <tableColumn id="2" xr3:uid="{46CF53C1-1AEF-48CA-8739-E77F7CC2E238}" name="题目"/>
    <tableColumn id="3" xr3:uid="{C8DF82C6-6D9F-41E0-9880-36E8B5F0D354}" name="开始时间" dataDxfId="56"/>
    <tableColumn id="4" xr3:uid="{E56B3ABB-9234-4CD0-88DA-84A725B4F5FB}" name="结束时间" dataDxfId="55"/>
    <tableColumn id="5" xr3:uid="{9C20EB8A-94F4-4342-A97C-761D83293BCB}" name="耗时"/>
    <tableColumn id="9" xr3:uid="{D02CFF75-0EBA-4A6C-83C8-665A00AC51A9}" name="耗时min" dataDxfId="54">
      <calculatedColumnFormula>HOUR(E2)*60+MINUTE(E2)</calculatedColumnFormula>
    </tableColumn>
    <tableColumn id="6" xr3:uid="{CCE12192-AACB-4979-A34A-1677821B69E7}" name="通过情况"/>
    <tableColumn id="7" xr3:uid="{C0A1E1B7-3E60-4590-A161-61A2788D6BEF}" name="提交次数"/>
    <tableColumn id="8" xr3:uid="{7F73782D-A1D6-4976-BD74-8566A624DF2C}" name="难度"/>
    <tableColumn id="23" xr3:uid="{A59DBE7C-2B54-456B-9528-D27D2397B04F}" name="平台" dataDxfId="53"/>
    <tableColumn id="12" xr3:uid="{2B2CCE72-66AC-4FB1-909E-A13CD7CF8BC5}" name="递归" dataDxfId="52"/>
    <tableColumn id="14" xr3:uid="{58091F92-1302-4214-8E1B-785780C9DD9C}" name="题目类型2" dataDxfId="51"/>
    <tableColumn id="15" xr3:uid="{AC4C5049-40F9-43B6-B072-D183E16A5EB8}" name="数组" dataDxfId="50"/>
    <tableColumn id="16" xr3:uid="{6147D473-ECE7-494B-868F-A1F2846B3D61}" name="数学" dataDxfId="49"/>
    <tableColumn id="17" xr3:uid="{9D362191-C3DC-4913-8E70-637E72F33222}" name="题目类型5" dataDxfId="48"/>
    <tableColumn id="18" xr3:uid="{58ACB6C9-E126-45D2-9181-7937D2EE513E}" name="动态规划"/>
    <tableColumn id="19" xr3:uid="{84B10D77-9C8A-4CDA-B9E7-47B1377BC5F9}" name="哈希表"/>
    <tableColumn id="20" xr3:uid="{7B0B205E-58BF-42A6-ABD9-0F62DFCE9825}" name="字符串"/>
    <tableColumn id="13" xr3:uid="{6CCF78A8-1B3B-4FE0-A2E9-B6CE97C24E0A}" name="广度优先搜索"/>
    <tableColumn id="11" xr3:uid="{1D92C1C6-B5D3-4C1D-AF84-5379A7F1FB8A}" name="列1"/>
    <tableColumn id="10" xr3:uid="{1BCB2126-2DB5-47BC-B7D4-55B4FEC37022}" name="备注" dataDxfId="47"/>
    <tableColumn id="21" xr3:uid="{36377B05-939F-4714-ABFF-1D9222906382}" name="表格索引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49819D-905E-4E2E-9301-8865C02A78B5}" name="表3" displayName="表3" ref="A1:I224" totalsRowShown="0" headerRowDxfId="46" headerRowBorderDxfId="45" tableBorderDxfId="44">
  <autoFilter ref="A1:I224" xr:uid="{51ACD90F-7056-4F7F-8227-3C406599AE5F}"/>
  <tableColumns count="9">
    <tableColumn id="1" xr3:uid="{8C44AE99-0637-4B0B-B354-EBBEF36BE3F6}" name="刷题日期"/>
    <tableColumn id="2" xr3:uid="{0C65A4B8-8164-45EA-B117-FBE92D2C7233}" name="题目"/>
    <tableColumn id="3" xr3:uid="{F328C5F5-7029-467B-9EEF-0EE2B3666FFF}" name="开始时间" dataDxfId="43"/>
    <tableColumn id="4" xr3:uid="{15530190-D4B7-4DA7-88A8-13C910EFBAE7}" name="结束时间"/>
    <tableColumn id="5" xr3:uid="{055F6325-31CE-4EC1-8BF4-BAC97ADE1B35}" name="耗时"/>
    <tableColumn id="6" xr3:uid="{670B83C9-01E1-4179-90AE-05322F5DE792}" name="通过情况"/>
    <tableColumn id="7" xr3:uid="{857F054C-71BD-40A0-9E68-1FE0D2CBDF97}" name="提交次数"/>
    <tableColumn id="8" xr3:uid="{A7F060AC-FFCC-4829-93E3-0483CD59ACDA}" name="难度"/>
    <tableColumn id="9" xr3:uid="{D5540F48-46EE-4B05-AD72-263938EC9540}" name="平台/类型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find-peak-element/" TargetMode="External"/><Relationship Id="rId3" Type="http://schemas.openxmlformats.org/officeDocument/2006/relationships/hyperlink" Target="https://leetcode-cn.com/problems/number-of-segments-in-a-string/" TargetMode="External"/><Relationship Id="rId7" Type="http://schemas.openxmlformats.org/officeDocument/2006/relationships/hyperlink" Target="https://leetcode-cn.com/problems/one-edit-distance/" TargetMode="External"/><Relationship Id="rId2" Type="http://schemas.openxmlformats.org/officeDocument/2006/relationships/hyperlink" Target="https://leetcode-cn.com/problems/data-stream-as-disjoint-intervals/" TargetMode="External"/><Relationship Id="rId1" Type="http://schemas.openxmlformats.org/officeDocument/2006/relationships/hyperlink" Target="https://leetcode-cn.com/problems/fraction-to-recurring-decimal/" TargetMode="External"/><Relationship Id="rId6" Type="http://schemas.openxmlformats.org/officeDocument/2006/relationships/hyperlink" Target="https://leetcode-cn.com/problems/intersection-of-two-linked-list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-cn.com/problems/longest-substring-with-at-most-two-distinct-characters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leetcode-cn.com/problems/add-two-number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tag/sorting/" TargetMode="External"/><Relationship Id="rId21" Type="http://schemas.openxmlformats.org/officeDocument/2006/relationships/hyperlink" Target="https://leetcode.cn/problems/check-array-formation-through-concatenation/" TargetMode="External"/><Relationship Id="rId42" Type="http://schemas.openxmlformats.org/officeDocument/2006/relationships/hyperlink" Target="https://leetcode.cn/problems/ways-to-make-a-fair-array/" TargetMode="External"/><Relationship Id="rId63" Type="http://schemas.openxmlformats.org/officeDocument/2006/relationships/hyperlink" Target="https://leetcode.cn/tag/recursion/" TargetMode="External"/><Relationship Id="rId84" Type="http://schemas.openxmlformats.org/officeDocument/2006/relationships/hyperlink" Target="https://leetcode.cn/problems/check-if-it-is-a-good-array/description/" TargetMode="External"/><Relationship Id="rId138" Type="http://schemas.openxmlformats.org/officeDocument/2006/relationships/hyperlink" Target="https://leetcode.cn/problems/minimum-deletions-to-make-string-balanced/" TargetMode="External"/><Relationship Id="rId159" Type="http://schemas.openxmlformats.org/officeDocument/2006/relationships/hyperlink" Target="https://leetcode.cn/problems/minimum-hours-of-training-to-win-a-competition/description/" TargetMode="External"/><Relationship Id="rId170" Type="http://schemas.openxmlformats.org/officeDocument/2006/relationships/hyperlink" Target="https://leetcode.cn/tag/two-pointers/" TargetMode="External"/><Relationship Id="rId191" Type="http://schemas.openxmlformats.org/officeDocument/2006/relationships/hyperlink" Target="https://leetcode.cn/tag/string/" TargetMode="External"/><Relationship Id="rId205" Type="http://schemas.openxmlformats.org/officeDocument/2006/relationships/hyperlink" Target="https://leetcode.cn/problems/fair-candy-swap/" TargetMode="External"/><Relationship Id="rId226" Type="http://schemas.openxmlformats.org/officeDocument/2006/relationships/hyperlink" Target="https://leetcode.cn/problems/binary-tree-inorder-traversal/" TargetMode="External"/><Relationship Id="rId107" Type="http://schemas.openxmlformats.org/officeDocument/2006/relationships/hyperlink" Target="https://leetcode.cn/problems/circular-permutation-in-binary-representation/" TargetMode="External"/><Relationship Id="rId11" Type="http://schemas.openxmlformats.org/officeDocument/2006/relationships/hyperlink" Target="https://leetcode-cn.com/problems/rectangle-area/" TargetMode="External"/><Relationship Id="rId32" Type="http://schemas.openxmlformats.org/officeDocument/2006/relationships/hyperlink" Target="https://leetcode.cn/problems/distinct-subsequences-ii/description/" TargetMode="External"/><Relationship Id="rId53" Type="http://schemas.openxmlformats.org/officeDocument/2006/relationships/hyperlink" Target="https://leetcode.cn/tag/sliding-window/" TargetMode="External"/><Relationship Id="rId74" Type="http://schemas.openxmlformats.org/officeDocument/2006/relationships/hyperlink" Target="https://leetcode.cn/tag/dynamic-programming/" TargetMode="External"/><Relationship Id="rId128" Type="http://schemas.openxmlformats.org/officeDocument/2006/relationships/hyperlink" Target="https://leetcode.cn/tag/matrix/" TargetMode="External"/><Relationship Id="rId149" Type="http://schemas.openxmlformats.org/officeDocument/2006/relationships/hyperlink" Target="https://leetcode.cn/tag/dynamic-programming/" TargetMode="External"/><Relationship Id="rId5" Type="http://schemas.openxmlformats.org/officeDocument/2006/relationships/hyperlink" Target="https://leetcode-cn.com/problems/linked-list-cycle-ii/" TargetMode="External"/><Relationship Id="rId95" Type="http://schemas.openxmlformats.org/officeDocument/2006/relationships/hyperlink" Target="https://leetcode.cn/tag/array/" TargetMode="External"/><Relationship Id="rId160" Type="http://schemas.openxmlformats.org/officeDocument/2006/relationships/hyperlink" Target="https://leetcode.cn/tag/array/" TargetMode="External"/><Relationship Id="rId181" Type="http://schemas.openxmlformats.org/officeDocument/2006/relationships/hyperlink" Target="https://leetcode.cn/problems/convert-the-temperature/description/" TargetMode="External"/><Relationship Id="rId216" Type="http://schemas.openxmlformats.org/officeDocument/2006/relationships/hyperlink" Target="https://leetcode.cn/tag/string/" TargetMode="External"/><Relationship Id="rId22" Type="http://schemas.openxmlformats.org/officeDocument/2006/relationships/hyperlink" Target="https://leetcode.cn/problems/defuse-the-bomb/" TargetMode="External"/><Relationship Id="rId43" Type="http://schemas.openxmlformats.org/officeDocument/2006/relationships/hyperlink" Target="https://leetcode.cn/problems/count-asterisks/description/" TargetMode="External"/><Relationship Id="rId64" Type="http://schemas.openxmlformats.org/officeDocument/2006/relationships/hyperlink" Target="https://leetcode.cn/tag/math/" TargetMode="External"/><Relationship Id="rId118" Type="http://schemas.openxmlformats.org/officeDocument/2006/relationships/hyperlink" Target="https://leetcode.cn/tag/heap-priority-queue/" TargetMode="External"/><Relationship Id="rId139" Type="http://schemas.openxmlformats.org/officeDocument/2006/relationships/hyperlink" Target="https://leetcode.cn/tag/string/" TargetMode="External"/><Relationship Id="rId85" Type="http://schemas.openxmlformats.org/officeDocument/2006/relationships/hyperlink" Target="https://leetcode.cn/tag/array/" TargetMode="External"/><Relationship Id="rId150" Type="http://schemas.openxmlformats.org/officeDocument/2006/relationships/hyperlink" Target="https://leetcode.cn/tag/array/" TargetMode="External"/><Relationship Id="rId171" Type="http://schemas.openxmlformats.org/officeDocument/2006/relationships/hyperlink" Target="https://leetcode.cn/problems/longest-subsequence-with-limited-sum/description/" TargetMode="External"/><Relationship Id="rId192" Type="http://schemas.openxmlformats.org/officeDocument/2006/relationships/hyperlink" Target="https://leetcode.cn/tag/data-stream/" TargetMode="External"/><Relationship Id="rId206" Type="http://schemas.openxmlformats.org/officeDocument/2006/relationships/hyperlink" Target="https://leetcode.cn/tag/array/" TargetMode="External"/><Relationship Id="rId227" Type="http://schemas.openxmlformats.org/officeDocument/2006/relationships/hyperlink" Target="https://leetcode.cn/problems/modify-the-matrix/description/" TargetMode="External"/><Relationship Id="rId12" Type="http://schemas.openxmlformats.org/officeDocument/2006/relationships/hyperlink" Target="https://leetcode-cn.com/problems/valid-square/" TargetMode="External"/><Relationship Id="rId33" Type="http://schemas.openxmlformats.org/officeDocument/2006/relationships/hyperlink" Target="https://leetcode.cn/problems/fruit-into-baskets/description/" TargetMode="External"/><Relationship Id="rId108" Type="http://schemas.openxmlformats.org/officeDocument/2006/relationships/hyperlink" Target="https://leetcode.cn/tag/bit-manipulation/" TargetMode="External"/><Relationship Id="rId129" Type="http://schemas.openxmlformats.org/officeDocument/2006/relationships/hyperlink" Target="https://leetcode.cn/tag/array/" TargetMode="External"/><Relationship Id="rId54" Type="http://schemas.openxmlformats.org/officeDocument/2006/relationships/hyperlink" Target="https://leetcode.cn/tag/string/" TargetMode="External"/><Relationship Id="rId75" Type="http://schemas.openxmlformats.org/officeDocument/2006/relationships/hyperlink" Target="https://leetcode.cn/tag/dynamic-programming/" TargetMode="External"/><Relationship Id="rId96" Type="http://schemas.openxmlformats.org/officeDocument/2006/relationships/hyperlink" Target="https://leetcode.cn/tag/dynamic-programming/" TargetMode="External"/><Relationship Id="rId140" Type="http://schemas.openxmlformats.org/officeDocument/2006/relationships/hyperlink" Target="https://leetcode.cn/tag/stack/" TargetMode="External"/><Relationship Id="rId161" Type="http://schemas.openxmlformats.org/officeDocument/2006/relationships/hyperlink" Target="https://leetcode.cn/tag/greedy/" TargetMode="External"/><Relationship Id="rId182" Type="http://schemas.openxmlformats.org/officeDocument/2006/relationships/hyperlink" Target="https://leetcode.cn/tag/math/" TargetMode="External"/><Relationship Id="rId217" Type="http://schemas.openxmlformats.org/officeDocument/2006/relationships/hyperlink" Target="https://leetcode.cn/tag/greedy/" TargetMode="External"/><Relationship Id="rId6" Type="http://schemas.openxmlformats.org/officeDocument/2006/relationships/hyperlink" Target="https://leetcode-cn.com/problems/design-authentication-manager/" TargetMode="External"/><Relationship Id="rId23" Type="http://schemas.openxmlformats.org/officeDocument/2006/relationships/hyperlink" Target="https://leetcode.cn/problems/missing-two-lcci/" TargetMode="External"/><Relationship Id="rId119" Type="http://schemas.openxmlformats.org/officeDocument/2006/relationships/hyperlink" Target="https://leetcode.cn/tag/dynamic-programming/" TargetMode="External"/><Relationship Id="rId44" Type="http://schemas.openxmlformats.org/officeDocument/2006/relationships/hyperlink" Target="https://leetcode.cn/problems/merge-in-between-linked-lists/description/" TargetMode="External"/><Relationship Id="rId65" Type="http://schemas.openxmlformats.org/officeDocument/2006/relationships/hyperlink" Target="https://leetcode.cn/problems/find-the-winner-of-the-circular-game/" TargetMode="External"/><Relationship Id="rId86" Type="http://schemas.openxmlformats.org/officeDocument/2006/relationships/hyperlink" Target="https://leetcode.cn/tag/math/" TargetMode="External"/><Relationship Id="rId130" Type="http://schemas.openxmlformats.org/officeDocument/2006/relationships/hyperlink" Target="https://leetcode.cn/problems/bianry-number-to-string-lcci/description/" TargetMode="External"/><Relationship Id="rId151" Type="http://schemas.openxmlformats.org/officeDocument/2006/relationships/hyperlink" Target="https://leetcode.cn/tag/sliding-window/" TargetMode="External"/><Relationship Id="rId172" Type="http://schemas.openxmlformats.org/officeDocument/2006/relationships/hyperlink" Target="https://leetcode.cn/tag/two-pointers/" TargetMode="External"/><Relationship Id="rId193" Type="http://schemas.openxmlformats.org/officeDocument/2006/relationships/hyperlink" Target="https://leetcode.cn/problems/count-substrings-that-differ-by-one-character/description/" TargetMode="External"/><Relationship Id="rId207" Type="http://schemas.openxmlformats.org/officeDocument/2006/relationships/hyperlink" Target="https://leetcode.cn/tag/binary-search/" TargetMode="External"/><Relationship Id="rId228" Type="http://schemas.openxmlformats.org/officeDocument/2006/relationships/hyperlink" Target="https://leetcode.cn/problems/find-pivot-index/description/" TargetMode="External"/><Relationship Id="rId13" Type="http://schemas.openxmlformats.org/officeDocument/2006/relationships/hyperlink" Target="http://oj.rnd.huawei.com/problems/all" TargetMode="External"/><Relationship Id="rId109" Type="http://schemas.openxmlformats.org/officeDocument/2006/relationships/hyperlink" Target="https://leetcode.cn/tag/math/" TargetMode="External"/><Relationship Id="rId34" Type="http://schemas.openxmlformats.org/officeDocument/2006/relationships/hyperlink" Target="https://leetcode.cn/problems/numbers-at-most-n-given-digit-set/description/" TargetMode="External"/><Relationship Id="rId55" Type="http://schemas.openxmlformats.org/officeDocument/2006/relationships/hyperlink" Target="https://leetcode.cn/tag/linked-list/" TargetMode="External"/><Relationship Id="rId76" Type="http://schemas.openxmlformats.org/officeDocument/2006/relationships/hyperlink" Target="https://leetcode.cn/tag/array/" TargetMode="External"/><Relationship Id="rId97" Type="http://schemas.openxmlformats.org/officeDocument/2006/relationships/hyperlink" Target="https://leetcode.cn/problems/best-poker-hand/" TargetMode="External"/><Relationship Id="rId120" Type="http://schemas.openxmlformats.org/officeDocument/2006/relationships/hyperlink" Target="https://leetcode.cn/problems/decrease-elements-to-make-array-zigzag/" TargetMode="External"/><Relationship Id="rId141" Type="http://schemas.openxmlformats.org/officeDocument/2006/relationships/hyperlink" Target="https://leetcode.cn/tag/dynamic-programming/" TargetMode="External"/><Relationship Id="rId7" Type="http://schemas.openxmlformats.org/officeDocument/2006/relationships/hyperlink" Target="https://leetcode-cn.com/problems/seat-reservation-manager/" TargetMode="External"/><Relationship Id="rId162" Type="http://schemas.openxmlformats.org/officeDocument/2006/relationships/hyperlink" Target="https://leetcode.cn/problems/find-valid-matrix-given-row-and-column-sums/submissions/413073426/" TargetMode="External"/><Relationship Id="rId183" Type="http://schemas.openxmlformats.org/officeDocument/2006/relationships/hyperlink" Target="https://leetcode.cn/problems/best-team-with-no-conflicts/" TargetMode="External"/><Relationship Id="rId218" Type="http://schemas.openxmlformats.org/officeDocument/2006/relationships/hyperlink" Target="https://leetcode.cn/problems/painting-the-walls/description/" TargetMode="External"/><Relationship Id="rId24" Type="http://schemas.openxmlformats.org/officeDocument/2006/relationships/hyperlink" Target="https://leetcode.cn/problems/two-sum/" TargetMode="External"/><Relationship Id="rId45" Type="http://schemas.openxmlformats.org/officeDocument/2006/relationships/hyperlink" Target="https://leetcode.cn/tag/linked-list/" TargetMode="External"/><Relationship Id="rId66" Type="http://schemas.openxmlformats.org/officeDocument/2006/relationships/hyperlink" Target="https://leetcode.cn/tag/recursion/" TargetMode="External"/><Relationship Id="rId87" Type="http://schemas.openxmlformats.org/officeDocument/2006/relationships/hyperlink" Target="https://leetcode.cn/tag/array/" TargetMode="External"/><Relationship Id="rId110" Type="http://schemas.openxmlformats.org/officeDocument/2006/relationships/hyperlink" Target="https://leetcode.cn/tag/backtracking/" TargetMode="External"/><Relationship Id="rId131" Type="http://schemas.openxmlformats.org/officeDocument/2006/relationships/hyperlink" Target="https://leetcode.cn/tag/string/" TargetMode="External"/><Relationship Id="rId152" Type="http://schemas.openxmlformats.org/officeDocument/2006/relationships/hyperlink" Target="https://leetcode.cn/tag/sliding-window/" TargetMode="External"/><Relationship Id="rId173" Type="http://schemas.openxmlformats.org/officeDocument/2006/relationships/hyperlink" Target="https://leetcode.cn/tag/greedy/" TargetMode="External"/><Relationship Id="rId194" Type="http://schemas.openxmlformats.org/officeDocument/2006/relationships/hyperlink" Target="https://leetcode.cn/tag/dynamic-programming/" TargetMode="External"/><Relationship Id="rId208" Type="http://schemas.openxmlformats.org/officeDocument/2006/relationships/hyperlink" Target="https://leetcode.cn/tag/hash-table/" TargetMode="External"/><Relationship Id="rId229" Type="http://schemas.openxmlformats.org/officeDocument/2006/relationships/hyperlink" Target="https://leetcode.cn/problems/binary-tree-level-order-traversal/description/" TargetMode="External"/><Relationship Id="rId14" Type="http://schemas.openxmlformats.org/officeDocument/2006/relationships/hyperlink" Target="http://oj.rnd.huawei.com/problems/1789/details" TargetMode="External"/><Relationship Id="rId35" Type="http://schemas.openxmlformats.org/officeDocument/2006/relationships/hyperlink" Target="https://leetcode.cn/problems/number-of-students-unable-to-eat-lunch/description/" TargetMode="External"/><Relationship Id="rId56" Type="http://schemas.openxmlformats.org/officeDocument/2006/relationships/hyperlink" Target="https://leetcode.cn/tag/linked-list/" TargetMode="External"/><Relationship Id="rId77" Type="http://schemas.openxmlformats.org/officeDocument/2006/relationships/hyperlink" Target="https://leetcode.cn/tag/array/" TargetMode="External"/><Relationship Id="rId100" Type="http://schemas.openxmlformats.org/officeDocument/2006/relationships/hyperlink" Target="https://leetcode.cn/tag/counting/" TargetMode="External"/><Relationship Id="rId8" Type="http://schemas.openxmlformats.org/officeDocument/2006/relationships/hyperlink" Target="https://leetcode-cn.com/problems/my-calendar-iii/" TargetMode="External"/><Relationship Id="rId98" Type="http://schemas.openxmlformats.org/officeDocument/2006/relationships/hyperlink" Target="https://leetcode.cn/tag/array/" TargetMode="External"/><Relationship Id="rId121" Type="http://schemas.openxmlformats.org/officeDocument/2006/relationships/hyperlink" Target="https://leetcode.cn/tag/array/" TargetMode="External"/><Relationship Id="rId142" Type="http://schemas.openxmlformats.org/officeDocument/2006/relationships/hyperlink" Target="https://leetcode.cn/problems/brace-expansion-ii/" TargetMode="External"/><Relationship Id="rId163" Type="http://schemas.openxmlformats.org/officeDocument/2006/relationships/hyperlink" Target="https://leetcode.cn/tag/matrix/" TargetMode="External"/><Relationship Id="rId184" Type="http://schemas.openxmlformats.org/officeDocument/2006/relationships/hyperlink" Target="https://leetcode.cn/tag/array/" TargetMode="External"/><Relationship Id="rId219" Type="http://schemas.openxmlformats.org/officeDocument/2006/relationships/hyperlink" Target="https://leetcode.cn/problems/maximum-path-quality-of-a-graph/description/?envType=daily-question&amp;envId=2024-07-01" TargetMode="External"/><Relationship Id="rId230" Type="http://schemas.openxmlformats.org/officeDocument/2006/relationships/hyperlink" Target="https://leetcode.cn/problems/binary-tree-zigzag-level-order-traversal/description/" TargetMode="External"/><Relationship Id="rId25" Type="http://schemas.openxmlformats.org/officeDocument/2006/relationships/hyperlink" Target="https://leetcode.cn/problems/add-two-numbers/" TargetMode="External"/><Relationship Id="rId46" Type="http://schemas.openxmlformats.org/officeDocument/2006/relationships/hyperlink" Target="https://leetcode.cn/problems/check-if-matrix-is-x-matrix/description/" TargetMode="External"/><Relationship Id="rId67" Type="http://schemas.openxmlformats.org/officeDocument/2006/relationships/hyperlink" Target="https://leetcode.cn/tag/queue/" TargetMode="External"/><Relationship Id="rId20" Type="http://schemas.openxmlformats.org/officeDocument/2006/relationships/hyperlink" Target="https://leetcode.cn/problems/k-similar-strings/" TargetMode="External"/><Relationship Id="rId41" Type="http://schemas.openxmlformats.org/officeDocument/2006/relationships/hyperlink" Target="https://leetcode.cn/problems/finding-the-users-active-minutes/description/" TargetMode="External"/><Relationship Id="rId62" Type="http://schemas.openxmlformats.org/officeDocument/2006/relationships/hyperlink" Target="https://leetcode.cn/tag/bit-manipulation/" TargetMode="External"/><Relationship Id="rId83" Type="http://schemas.openxmlformats.org/officeDocument/2006/relationships/hyperlink" Target="https://leetcode.cn/link/?target=https%3A%2F%2Fbaike.baidu.com%2Fitem%2F%E8%A3%B4%E8%9C%80%E5%AE%9A%E7%90%86%2F5186593" TargetMode="External"/><Relationship Id="rId88" Type="http://schemas.openxmlformats.org/officeDocument/2006/relationships/hyperlink" Target="https://leetcode.cn/tag/stack/" TargetMode="External"/><Relationship Id="rId111" Type="http://schemas.openxmlformats.org/officeDocument/2006/relationships/hyperlink" Target="https://leetcode.cn/tag/math/" TargetMode="External"/><Relationship Id="rId132" Type="http://schemas.openxmlformats.org/officeDocument/2006/relationships/hyperlink" Target="https://leetcode.cn/tag/math/" TargetMode="External"/><Relationship Id="rId153" Type="http://schemas.openxmlformats.org/officeDocument/2006/relationships/hyperlink" Target="https://leetcode.cn/tag/string/" TargetMode="External"/><Relationship Id="rId174" Type="http://schemas.openxmlformats.org/officeDocument/2006/relationships/hyperlink" Target="https://leetcode.cn/tag/array/" TargetMode="External"/><Relationship Id="rId179" Type="http://schemas.openxmlformats.org/officeDocument/2006/relationships/hyperlink" Target="https://leetcode.cn/tag/dynamic-programming/" TargetMode="External"/><Relationship Id="rId195" Type="http://schemas.openxmlformats.org/officeDocument/2006/relationships/hyperlink" Target="https://leetcode.cn/tag/string/" TargetMode="External"/><Relationship Id="rId209" Type="http://schemas.openxmlformats.org/officeDocument/2006/relationships/hyperlink" Target="https://leetcode.cn/tag/sorting/" TargetMode="External"/><Relationship Id="rId190" Type="http://schemas.openxmlformats.org/officeDocument/2006/relationships/hyperlink" Target="https://leetcode.cn/tag/array/" TargetMode="External"/><Relationship Id="rId204" Type="http://schemas.openxmlformats.org/officeDocument/2006/relationships/hyperlink" Target="https://leetcode.cn/tag/math/" TargetMode="External"/><Relationship Id="rId220" Type="http://schemas.openxmlformats.org/officeDocument/2006/relationships/hyperlink" Target="https://leetcode.cn/problems/maximum-prime-difference/description/?envType=daily-question&amp;envId=2024-07-02" TargetMode="External"/><Relationship Id="rId225" Type="http://schemas.openxmlformats.org/officeDocument/2006/relationships/hyperlink" Target="https://leetcode.cn/problems/balanced-binary-tree/description/" TargetMode="External"/><Relationship Id="rId15" Type="http://schemas.openxmlformats.org/officeDocument/2006/relationships/hyperlink" Target="http://oj.rnd.huawei.com/problems/1790/details" TargetMode="External"/><Relationship Id="rId36" Type="http://schemas.openxmlformats.org/officeDocument/2006/relationships/hyperlink" Target="https://leetcode.cn/problems/k-th-symbol-in-grammar/description/" TargetMode="External"/><Relationship Id="rId57" Type="http://schemas.openxmlformats.org/officeDocument/2006/relationships/hyperlink" Target="https://leetcode.cn/tag/string/" TargetMode="External"/><Relationship Id="rId106" Type="http://schemas.openxmlformats.org/officeDocument/2006/relationships/hyperlink" Target="https://leetcode.cn/tag/dynamic-programming/" TargetMode="External"/><Relationship Id="rId127" Type="http://schemas.openxmlformats.org/officeDocument/2006/relationships/hyperlink" Target="https://leetcode.cn/problems/largest-local-values-in-a-matrix/description/" TargetMode="External"/><Relationship Id="rId10" Type="http://schemas.openxmlformats.org/officeDocument/2006/relationships/hyperlink" Target="https://leetcode-cn.com/problems/design-movie-rental-system/" TargetMode="External"/><Relationship Id="rId31" Type="http://schemas.openxmlformats.org/officeDocument/2006/relationships/hyperlink" Target="https://leetcode.cn/problems/max-chunks-to-make-sorted/description/" TargetMode="External"/><Relationship Id="rId52" Type="http://schemas.openxmlformats.org/officeDocument/2006/relationships/hyperlink" Target="https://leetcode.cn/problems/replace-the-substring-for-balanced-string/description/" TargetMode="External"/><Relationship Id="rId73" Type="http://schemas.openxmlformats.org/officeDocument/2006/relationships/hyperlink" Target="https://leetcode.cn/tag/heap-priority-queue/" TargetMode="External"/><Relationship Id="rId78" Type="http://schemas.openxmlformats.org/officeDocument/2006/relationships/hyperlink" Target="https://leetcode.cn/tag/binary-search/" TargetMode="External"/><Relationship Id="rId94" Type="http://schemas.openxmlformats.org/officeDocument/2006/relationships/hyperlink" Target="https://leetcode.cn/tag/matrix/" TargetMode="External"/><Relationship Id="rId99" Type="http://schemas.openxmlformats.org/officeDocument/2006/relationships/hyperlink" Target="https://leetcode.cn/tag/hash-table/" TargetMode="External"/><Relationship Id="rId101" Type="http://schemas.openxmlformats.org/officeDocument/2006/relationships/hyperlink" Target="https://leetcode.cn/problems/minimum-number-of-taps-to-open-to-water-a-garden/" TargetMode="External"/><Relationship Id="rId122" Type="http://schemas.openxmlformats.org/officeDocument/2006/relationships/hyperlink" Target="https://leetcode.cn/tag/greedy/" TargetMode="External"/><Relationship Id="rId143" Type="http://schemas.openxmlformats.org/officeDocument/2006/relationships/hyperlink" Target="https://leetcode.cn/tag/stack/" TargetMode="External"/><Relationship Id="rId148" Type="http://schemas.openxmlformats.org/officeDocument/2006/relationships/hyperlink" Target="https://leetcode.cn/tag/matrix/" TargetMode="External"/><Relationship Id="rId164" Type="http://schemas.openxmlformats.org/officeDocument/2006/relationships/hyperlink" Target="https://leetcode.cn/tag/greedy/" TargetMode="External"/><Relationship Id="rId169" Type="http://schemas.openxmlformats.org/officeDocument/2006/relationships/hyperlink" Target="https://leetcode.cn/tag/string/" TargetMode="External"/><Relationship Id="rId185" Type="http://schemas.openxmlformats.org/officeDocument/2006/relationships/hyperlink" Target="https://leetcode.cn/tag/dynamic-programming/" TargetMode="External"/><Relationship Id="rId4" Type="http://schemas.openxmlformats.org/officeDocument/2006/relationships/hyperlink" Target="https://leetcode-cn.com/problems/find-the-duplicate-number/" TargetMode="External"/><Relationship Id="rId9" Type="http://schemas.openxmlformats.org/officeDocument/2006/relationships/hyperlink" Target="https://leetcode-cn.com/problems/online-election/" TargetMode="External"/><Relationship Id="rId180" Type="http://schemas.openxmlformats.org/officeDocument/2006/relationships/hyperlink" Target="https://leetcode.cn/tag/math/" TargetMode="External"/><Relationship Id="rId210" Type="http://schemas.openxmlformats.org/officeDocument/2006/relationships/hyperlink" Target="https://leetcode.cn/problems/next-greater-node-in-linked-list/" TargetMode="External"/><Relationship Id="rId215" Type="http://schemas.openxmlformats.org/officeDocument/2006/relationships/hyperlink" Target="https://leetcode.cn/problems/lexicographically-smallest-string-after-substring-operation/description/?envType=daily-question&amp;envId=2024-06-27" TargetMode="External"/><Relationship Id="rId26" Type="http://schemas.openxmlformats.org/officeDocument/2006/relationships/hyperlink" Target="https://leetcode.cn/problems/check-permutation-lcci/" TargetMode="External"/><Relationship Id="rId231" Type="http://schemas.openxmlformats.org/officeDocument/2006/relationships/hyperlink" Target="https://leetcode.cn/problems/minimize-manhattan-distances/description/?envType=daily-question&amp;envId=2024-07-09" TargetMode="External"/><Relationship Id="rId47" Type="http://schemas.openxmlformats.org/officeDocument/2006/relationships/hyperlink" Target="https://leetcode.cn/tag/matrix/" TargetMode="External"/><Relationship Id="rId68" Type="http://schemas.openxmlformats.org/officeDocument/2006/relationships/hyperlink" Target="https://leetcode.cn/tag/array/" TargetMode="External"/><Relationship Id="rId89" Type="http://schemas.openxmlformats.org/officeDocument/2006/relationships/hyperlink" Target="https://leetcode.cn/problems/maximum-number-of-pairs-in-array/description/" TargetMode="External"/><Relationship Id="rId112" Type="http://schemas.openxmlformats.org/officeDocument/2006/relationships/hyperlink" Target="https://leetcode.cn/problems/gray-code/" TargetMode="External"/><Relationship Id="rId133" Type="http://schemas.openxmlformats.org/officeDocument/2006/relationships/hyperlink" Target="https://leetcode.cn/tag/bit-manipulation/" TargetMode="External"/><Relationship Id="rId154" Type="http://schemas.openxmlformats.org/officeDocument/2006/relationships/hyperlink" Target="https://leetcode.cn/problems/minimum-recolors-to-get-k-consecutive-black-blocks/description/" TargetMode="External"/><Relationship Id="rId175" Type="http://schemas.openxmlformats.org/officeDocument/2006/relationships/hyperlink" Target="https://leetcode.cn/tag/binary-search/" TargetMode="External"/><Relationship Id="rId196" Type="http://schemas.openxmlformats.org/officeDocument/2006/relationships/hyperlink" Target="https://leetcode.cn/tag/hash-table/" TargetMode="External"/><Relationship Id="rId200" Type="http://schemas.openxmlformats.org/officeDocument/2006/relationships/hyperlink" Target="https://leetcode.cn/problems/previous-permutation-with-one-swap/description/" TargetMode="External"/><Relationship Id="rId16" Type="http://schemas.openxmlformats.org/officeDocument/2006/relationships/hyperlink" Target="http://oj.rnd.huawei.com/problems/1808/details" TargetMode="External"/><Relationship Id="rId221" Type="http://schemas.openxmlformats.org/officeDocument/2006/relationships/hyperlink" Target="https://leetcode.cn/problems/maximum-count-of-positive-integer-and-negative-integer/" TargetMode="External"/><Relationship Id="rId37" Type="http://schemas.openxmlformats.org/officeDocument/2006/relationships/hyperlink" Target="https://leetcode.cn/problems/partition-array-into-disjoint-intervals/submissions/" TargetMode="External"/><Relationship Id="rId58" Type="http://schemas.openxmlformats.org/officeDocument/2006/relationships/hyperlink" Target="https://leetcode.cn/tag/hash-table/" TargetMode="External"/><Relationship Id="rId79" Type="http://schemas.openxmlformats.org/officeDocument/2006/relationships/hyperlink" Target="https://leetcode.cn/problems/longest-well-performing-interval/" TargetMode="External"/><Relationship Id="rId102" Type="http://schemas.openxmlformats.org/officeDocument/2006/relationships/hyperlink" Target="https://leetcode.cn/tag/dynamic-programming/" TargetMode="External"/><Relationship Id="rId123" Type="http://schemas.openxmlformats.org/officeDocument/2006/relationships/hyperlink" Target="https://leetcode.cn/problems/merge-similar-items/" TargetMode="External"/><Relationship Id="rId144" Type="http://schemas.openxmlformats.org/officeDocument/2006/relationships/hyperlink" Target="https://leetcode.cn/tag/string/" TargetMode="External"/><Relationship Id="rId90" Type="http://schemas.openxmlformats.org/officeDocument/2006/relationships/hyperlink" Target="https://leetcode.cn/tag/array/" TargetMode="External"/><Relationship Id="rId165" Type="http://schemas.openxmlformats.org/officeDocument/2006/relationships/hyperlink" Target="https://leetcode.cn/tag/array/" TargetMode="External"/><Relationship Id="rId186" Type="http://schemas.openxmlformats.org/officeDocument/2006/relationships/hyperlink" Target="https://leetcode.cn/tag/sorting/" TargetMode="External"/><Relationship Id="rId211" Type="http://schemas.openxmlformats.org/officeDocument/2006/relationships/hyperlink" Target="https://leetcode.cn/tag/array/" TargetMode="External"/><Relationship Id="rId232" Type="http://schemas.openxmlformats.org/officeDocument/2006/relationships/hyperlink" Target="https://leetcode.cn/problems/construct-binary-tree-from-preorder-and-inorder-traversal/description/" TargetMode="External"/><Relationship Id="rId27" Type="http://schemas.openxmlformats.org/officeDocument/2006/relationships/hyperlink" Target="https://leetcode.cn/problems/get-kth-magic-number-lcci/" TargetMode="External"/><Relationship Id="rId48" Type="http://schemas.openxmlformats.org/officeDocument/2006/relationships/hyperlink" Target="https://leetcode.cn/tag/array/" TargetMode="External"/><Relationship Id="rId69" Type="http://schemas.openxmlformats.org/officeDocument/2006/relationships/hyperlink" Target="https://leetcode.cn/tag/math/" TargetMode="External"/><Relationship Id="rId113" Type="http://schemas.openxmlformats.org/officeDocument/2006/relationships/hyperlink" Target="https://leetcode.cn/problems/make-array-zero-by-subtracting-equal-amounts/" TargetMode="External"/><Relationship Id="rId134" Type="http://schemas.openxmlformats.org/officeDocument/2006/relationships/hyperlink" Target="https://leetcode.cn/problems/making-file-names-unique/" TargetMode="External"/><Relationship Id="rId80" Type="http://schemas.openxmlformats.org/officeDocument/2006/relationships/hyperlink" Target="https://leetcode.cn/tag/array/" TargetMode="External"/><Relationship Id="rId155" Type="http://schemas.openxmlformats.org/officeDocument/2006/relationships/hyperlink" Target="https://leetcode.cn/problems/make-sum-divisible-by-p/" TargetMode="External"/><Relationship Id="rId176" Type="http://schemas.openxmlformats.org/officeDocument/2006/relationships/hyperlink" Target="https://leetcode.cn/tag/prefix-sum/" TargetMode="External"/><Relationship Id="rId197" Type="http://schemas.openxmlformats.org/officeDocument/2006/relationships/hyperlink" Target="https://leetcode.cn/tag/dynamic-programming/" TargetMode="External"/><Relationship Id="rId201" Type="http://schemas.openxmlformats.org/officeDocument/2006/relationships/hyperlink" Target="https://leetcode.cn/tag/array/" TargetMode="External"/><Relationship Id="rId222" Type="http://schemas.openxmlformats.org/officeDocument/2006/relationships/hyperlink" Target="https://leetcode.cn/problems/maximum-difference-between-node-and-ancestor/?envType=daily-question&amp;envId=2024-07-02" TargetMode="External"/><Relationship Id="rId17" Type="http://schemas.openxmlformats.org/officeDocument/2006/relationships/hyperlink" Target="https://oj.rnd.huawei.com/problems/1788/details" TargetMode="External"/><Relationship Id="rId38" Type="http://schemas.openxmlformats.org/officeDocument/2006/relationships/hyperlink" Target="https://leetcode.cn/problems/count-nice-pairs-in-an-array/" TargetMode="External"/><Relationship Id="rId59" Type="http://schemas.openxmlformats.org/officeDocument/2006/relationships/hyperlink" Target="https://leetcode.cn/tag/hash-table/" TargetMode="External"/><Relationship Id="rId103" Type="http://schemas.openxmlformats.org/officeDocument/2006/relationships/hyperlink" Target="https://leetcode.cn/tag/array/" TargetMode="External"/><Relationship Id="rId124" Type="http://schemas.openxmlformats.org/officeDocument/2006/relationships/hyperlink" Target="https://leetcode.cn/tag/array/" TargetMode="External"/><Relationship Id="rId70" Type="http://schemas.openxmlformats.org/officeDocument/2006/relationships/hyperlink" Target="https://leetcode.cn/tag/simulation/" TargetMode="External"/><Relationship Id="rId91" Type="http://schemas.openxmlformats.org/officeDocument/2006/relationships/hyperlink" Target="https://leetcode.cn/tag/hash-table/" TargetMode="External"/><Relationship Id="rId145" Type="http://schemas.openxmlformats.org/officeDocument/2006/relationships/hyperlink" Target="https://leetcode.cn/tag/backtracking/" TargetMode="External"/><Relationship Id="rId166" Type="http://schemas.openxmlformats.org/officeDocument/2006/relationships/hyperlink" Target="https://leetcode.cn/problems/maximal-network-rank/description/" TargetMode="External"/><Relationship Id="rId187" Type="http://schemas.openxmlformats.org/officeDocument/2006/relationships/hyperlink" Target="https://leetcode.cn/problems/stream-of-characters/description/" TargetMode="External"/><Relationship Id="rId1" Type="http://schemas.openxmlformats.org/officeDocument/2006/relationships/hyperlink" Target="https://leetcode-cn.com/problems/path-sum-ii/" TargetMode="External"/><Relationship Id="rId212" Type="http://schemas.openxmlformats.org/officeDocument/2006/relationships/hyperlink" Target="https://leetcode.cn/tag/monotonic-stack/" TargetMode="External"/><Relationship Id="rId233" Type="http://schemas.openxmlformats.org/officeDocument/2006/relationships/hyperlink" Target="https://leetcode.cn/problems/construct-binary-tree-from-inorder-and-postorder-traversal/" TargetMode="External"/><Relationship Id="rId28" Type="http://schemas.openxmlformats.org/officeDocument/2006/relationships/hyperlink" Target="https://leetcode.cn/problems/string-rotation-lcci/" TargetMode="External"/><Relationship Id="rId49" Type="http://schemas.openxmlformats.org/officeDocument/2006/relationships/hyperlink" Target="https://leetcode.cn/problems/decode-the-message/description/" TargetMode="External"/><Relationship Id="rId114" Type="http://schemas.openxmlformats.org/officeDocument/2006/relationships/hyperlink" Target="https://leetcode.cn/tag/array/" TargetMode="External"/><Relationship Id="rId60" Type="http://schemas.openxmlformats.org/officeDocument/2006/relationships/hyperlink" Target="https://leetcode.cn/tag/sliding-window/" TargetMode="External"/><Relationship Id="rId81" Type="http://schemas.openxmlformats.org/officeDocument/2006/relationships/hyperlink" Target="https://leetcode.cn/tag/hash-table/" TargetMode="External"/><Relationship Id="rId135" Type="http://schemas.openxmlformats.org/officeDocument/2006/relationships/hyperlink" Target="https://leetcode.cn/tag/hash-table/" TargetMode="External"/><Relationship Id="rId156" Type="http://schemas.openxmlformats.org/officeDocument/2006/relationships/hyperlink" Target="https://leetcode.cn/tag/prefix-sum/" TargetMode="External"/><Relationship Id="rId177" Type="http://schemas.openxmlformats.org/officeDocument/2006/relationships/hyperlink" Target="https://leetcode.cn/tag/sorting/" TargetMode="External"/><Relationship Id="rId198" Type="http://schemas.openxmlformats.org/officeDocument/2006/relationships/hyperlink" Target="https://leetcode.cn/problems/shortest-common-supersequence/" TargetMode="External"/><Relationship Id="rId202" Type="http://schemas.openxmlformats.org/officeDocument/2006/relationships/hyperlink" Target="https://leetcode.cn/tag/greedy/" TargetMode="External"/><Relationship Id="rId223" Type="http://schemas.openxmlformats.org/officeDocument/2006/relationships/hyperlink" Target="https://leetcode.cn/problems/minimum-changes-to-make-alternating-binary-string/" TargetMode="External"/><Relationship Id="rId18" Type="http://schemas.openxmlformats.org/officeDocument/2006/relationships/hyperlink" Target="https://leetcode.cn/problems/top-k-frequent-elements/" TargetMode="External"/><Relationship Id="rId39" Type="http://schemas.openxmlformats.org/officeDocument/2006/relationships/hyperlink" Target="https://leetcode.cn/problems/finding-mk-average/description/" TargetMode="External"/><Relationship Id="rId50" Type="http://schemas.openxmlformats.org/officeDocument/2006/relationships/hyperlink" Target="https://leetcode.cn/tag/string/" TargetMode="External"/><Relationship Id="rId104" Type="http://schemas.openxmlformats.org/officeDocument/2006/relationships/hyperlink" Target="https://leetcode.cn/tag/greedy/" TargetMode="External"/><Relationship Id="rId125" Type="http://schemas.openxmlformats.org/officeDocument/2006/relationships/hyperlink" Target="https://leetcode.cn/tag/hash-table/" TargetMode="External"/><Relationship Id="rId146" Type="http://schemas.openxmlformats.org/officeDocument/2006/relationships/hyperlink" Target="https://leetcode.cn/tag/breadth-first-search/" TargetMode="External"/><Relationship Id="rId167" Type="http://schemas.openxmlformats.org/officeDocument/2006/relationships/hyperlink" Target="https://leetcode.cn/tag/graph/" TargetMode="External"/><Relationship Id="rId188" Type="http://schemas.openxmlformats.org/officeDocument/2006/relationships/hyperlink" Target="https://leetcode.cn/tag/design/" TargetMode="External"/><Relationship Id="rId71" Type="http://schemas.openxmlformats.org/officeDocument/2006/relationships/hyperlink" Target="https://leetcode.cn/tag/hash-table/" TargetMode="External"/><Relationship Id="rId92" Type="http://schemas.openxmlformats.org/officeDocument/2006/relationships/hyperlink" Target="https://leetcode.cn/tag/counting/" TargetMode="External"/><Relationship Id="rId213" Type="http://schemas.openxmlformats.org/officeDocument/2006/relationships/hyperlink" Target="https://leetcode.cn/tag/linked-list/" TargetMode="External"/><Relationship Id="rId234" Type="http://schemas.openxmlformats.org/officeDocument/2006/relationships/printerSettings" Target="../printerSettings/printerSettings3.bin"/><Relationship Id="rId2" Type="http://schemas.openxmlformats.org/officeDocument/2006/relationships/hyperlink" Target="https://leetcode-cn.com/problems/binary-tree-maximum-path-sum/" TargetMode="External"/><Relationship Id="rId29" Type="http://schemas.openxmlformats.org/officeDocument/2006/relationships/hyperlink" Target="https://leetcode.cn/problems/minimum-swaps-to-make-sequences-increasing/description/" TargetMode="External"/><Relationship Id="rId40" Type="http://schemas.openxmlformats.org/officeDocument/2006/relationships/hyperlink" Target="https://leetcode.cn/problems/strong-password-checker-ii/description/" TargetMode="External"/><Relationship Id="rId115" Type="http://schemas.openxmlformats.org/officeDocument/2006/relationships/hyperlink" Target="https://leetcode.cn/tag/greedy/" TargetMode="External"/><Relationship Id="rId136" Type="http://schemas.openxmlformats.org/officeDocument/2006/relationships/hyperlink" Target="https://leetcode.cn/tag/string/" TargetMode="External"/><Relationship Id="rId157" Type="http://schemas.openxmlformats.org/officeDocument/2006/relationships/hyperlink" Target="https://leetcode.cn/tag/hash-table/" TargetMode="External"/><Relationship Id="rId178" Type="http://schemas.openxmlformats.org/officeDocument/2006/relationships/hyperlink" Target="https://leetcode.cn/problems/numbers-with-repeated-digits/description/" TargetMode="External"/><Relationship Id="rId61" Type="http://schemas.openxmlformats.org/officeDocument/2006/relationships/hyperlink" Target="https://leetcode.cn/tag/array/" TargetMode="External"/><Relationship Id="rId82" Type="http://schemas.openxmlformats.org/officeDocument/2006/relationships/hyperlink" Target="https://leetcode.cn/tag/monotonic-stack/" TargetMode="External"/><Relationship Id="rId199" Type="http://schemas.openxmlformats.org/officeDocument/2006/relationships/hyperlink" Target="https://leetcode.cn/tag/string/" TargetMode="External"/><Relationship Id="rId203" Type="http://schemas.openxmlformats.org/officeDocument/2006/relationships/hyperlink" Target="https://leetcode.cn/problems/convert-to-base-2/" TargetMode="External"/><Relationship Id="rId19" Type="http://schemas.openxmlformats.org/officeDocument/2006/relationships/hyperlink" Target="https://leetcode.cn/problems/design-linked-list/" TargetMode="External"/><Relationship Id="rId224" Type="http://schemas.openxmlformats.org/officeDocument/2006/relationships/hyperlink" Target="https://leetcode.cn/problems/harshad-number/description/" TargetMode="External"/><Relationship Id="rId30" Type="http://schemas.openxmlformats.org/officeDocument/2006/relationships/hyperlink" Target="https://leetcode.cn/problems/linked-list-components/description/" TargetMode="External"/><Relationship Id="rId105" Type="http://schemas.openxmlformats.org/officeDocument/2006/relationships/hyperlink" Target="https://leetcode.cn/tag/greedy/" TargetMode="External"/><Relationship Id="rId126" Type="http://schemas.openxmlformats.org/officeDocument/2006/relationships/hyperlink" Target="https://leetcode.cn/tag/sorting/" TargetMode="External"/><Relationship Id="rId147" Type="http://schemas.openxmlformats.org/officeDocument/2006/relationships/hyperlink" Target="https://leetcode.cn/problems/li-wu-de-zui-da-jie-zhi-lcof/" TargetMode="External"/><Relationship Id="rId168" Type="http://schemas.openxmlformats.org/officeDocument/2006/relationships/hyperlink" Target="https://leetcode.cn/problems/split-two-strings-to-make-palindrome/" TargetMode="External"/><Relationship Id="rId51" Type="http://schemas.openxmlformats.org/officeDocument/2006/relationships/hyperlink" Target="https://leetcode.cn/tag/hash-table/" TargetMode="External"/><Relationship Id="rId72" Type="http://schemas.openxmlformats.org/officeDocument/2006/relationships/hyperlink" Target="https://leetcode.cn/tag/math/" TargetMode="External"/><Relationship Id="rId93" Type="http://schemas.openxmlformats.org/officeDocument/2006/relationships/hyperlink" Target="https://leetcode.cn/problems/largest-1-bordered-square/" TargetMode="External"/><Relationship Id="rId189" Type="http://schemas.openxmlformats.org/officeDocument/2006/relationships/hyperlink" Target="https://leetcode.cn/tag/trie/" TargetMode="External"/><Relationship Id="rId3" Type="http://schemas.openxmlformats.org/officeDocument/2006/relationships/hyperlink" Target="https://leetcode-cn.com/problems/number-of-islands/" TargetMode="External"/><Relationship Id="rId214" Type="http://schemas.openxmlformats.org/officeDocument/2006/relationships/hyperlink" Target="https://leetcode.cn/tag/stack/" TargetMode="External"/><Relationship Id="rId235" Type="http://schemas.openxmlformats.org/officeDocument/2006/relationships/table" Target="../tables/table2.xml"/><Relationship Id="rId116" Type="http://schemas.openxmlformats.org/officeDocument/2006/relationships/hyperlink" Target="https://leetcode.cn/tag/hash-table/" TargetMode="External"/><Relationship Id="rId137" Type="http://schemas.openxmlformats.org/officeDocument/2006/relationships/hyperlink" Target="https://leetcode.cn/tag/array/" TargetMode="External"/><Relationship Id="rId158" Type="http://schemas.openxmlformats.org/officeDocument/2006/relationships/hyperlink" Target="https://leetcode.cn/tag/array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eetcode.cn/problems/circular-permutation-in-binary-representation/" TargetMode="External"/><Relationship Id="rId1" Type="http://schemas.openxmlformats.org/officeDocument/2006/relationships/hyperlink" Target="https://leetcode.cn/problems/decrease-elements-to-make-array-zigzag/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sheetPr codeName="Sheet1"/>
  <dimension ref="A1:M72"/>
  <sheetViews>
    <sheetView topLeftCell="A25" zoomScale="85" zoomScaleNormal="85" workbookViewId="0">
      <selection activeCell="G2" sqref="G2"/>
    </sheetView>
  </sheetViews>
  <sheetFormatPr defaultRowHeight="13.5"/>
  <cols>
    <col min="1" max="1" width="11.625" bestFit="1" customWidth="1"/>
    <col min="2" max="2" width="37.25" bestFit="1" customWidth="1"/>
    <col min="3" max="3" width="10.875" style="2" bestFit="1" customWidth="1"/>
    <col min="4" max="4" width="15.375" bestFit="1" customWidth="1"/>
    <col min="5" max="5" width="15.875" bestFit="1" customWidth="1"/>
    <col min="6" max="6" width="25.5" bestFit="1" customWidth="1"/>
    <col min="7" max="7" width="16.125" bestFit="1" customWidth="1"/>
    <col min="8" max="8" width="10.875" bestFit="1" customWidth="1"/>
    <col min="9" max="9" width="9.875" bestFit="1" customWidth="1"/>
    <col min="10" max="10" width="12" bestFit="1" customWidth="1"/>
    <col min="11" max="11" width="23.125" bestFit="1" customWidth="1"/>
    <col min="12" max="12" width="15.375" bestFit="1" customWidth="1"/>
    <col min="13" max="13" width="15.875" customWidth="1"/>
  </cols>
  <sheetData>
    <row r="1" spans="1:13" s="4" customFormat="1" ht="14.2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11</v>
      </c>
      <c r="H1" s="4" t="s">
        <v>58</v>
      </c>
      <c r="I1" s="4" t="s">
        <v>15</v>
      </c>
      <c r="J1" s="9" t="s">
        <v>20</v>
      </c>
      <c r="K1" s="9" t="s">
        <v>45</v>
      </c>
      <c r="L1" s="9" t="s">
        <v>10</v>
      </c>
      <c r="M1" s="9" t="s">
        <v>46</v>
      </c>
    </row>
    <row r="2" spans="1:13">
      <c r="A2" s="1">
        <v>44531</v>
      </c>
      <c r="B2" s="3" t="s">
        <v>22</v>
      </c>
      <c r="C2" s="5" t="s">
        <v>23</v>
      </c>
      <c r="D2" s="5" t="s">
        <v>30</v>
      </c>
      <c r="E2" s="5">
        <v>14</v>
      </c>
      <c r="F2" t="s">
        <v>25</v>
      </c>
      <c r="G2" s="5" t="s">
        <v>27</v>
      </c>
      <c r="H2" s="5" t="s">
        <v>29</v>
      </c>
      <c r="I2" s="5" t="s">
        <v>21</v>
      </c>
      <c r="J2" s="5">
        <v>2</v>
      </c>
      <c r="K2" s="5"/>
      <c r="L2" s="5" t="s">
        <v>26</v>
      </c>
      <c r="M2" s="5" t="s">
        <v>28</v>
      </c>
    </row>
    <row r="3" spans="1:13">
      <c r="A3" s="1">
        <v>44532</v>
      </c>
      <c r="B3" s="6" t="s">
        <v>32</v>
      </c>
      <c r="C3" s="5" t="s">
        <v>33</v>
      </c>
      <c r="D3" s="5" t="s">
        <v>24</v>
      </c>
      <c r="E3" s="5">
        <v>60</v>
      </c>
      <c r="F3" t="s">
        <v>34</v>
      </c>
      <c r="G3" s="5" t="s">
        <v>40</v>
      </c>
      <c r="H3" s="5"/>
      <c r="I3" s="5" t="s">
        <v>43</v>
      </c>
      <c r="J3" s="5">
        <v>3</v>
      </c>
      <c r="K3" s="5"/>
      <c r="L3" s="5" t="s">
        <v>35</v>
      </c>
      <c r="M3" s="5"/>
    </row>
    <row r="4" spans="1:13">
      <c r="A4" s="1">
        <v>44533</v>
      </c>
      <c r="B4" s="3" t="s">
        <v>36</v>
      </c>
      <c r="C4" s="5" t="s">
        <v>37</v>
      </c>
      <c r="D4" s="5" t="s">
        <v>8</v>
      </c>
      <c r="E4" s="8"/>
      <c r="F4" t="s">
        <v>38</v>
      </c>
      <c r="G4" s="5" t="s">
        <v>27</v>
      </c>
      <c r="H4" s="5" t="s">
        <v>31</v>
      </c>
      <c r="I4" s="5" t="s">
        <v>21</v>
      </c>
      <c r="J4" s="5">
        <v>1</v>
      </c>
      <c r="K4" s="5"/>
      <c r="L4" s="5" t="s">
        <v>49</v>
      </c>
      <c r="M4" s="5" t="s">
        <v>39</v>
      </c>
    </row>
    <row r="5" spans="1:13">
      <c r="A5" s="1">
        <v>44534</v>
      </c>
      <c r="B5" s="6" t="s">
        <v>41</v>
      </c>
      <c r="C5" s="5" t="s">
        <v>23</v>
      </c>
      <c r="D5" s="5" t="s">
        <v>44</v>
      </c>
      <c r="E5" s="5">
        <v>4</v>
      </c>
      <c r="F5" t="s">
        <v>42</v>
      </c>
      <c r="G5" s="5"/>
      <c r="H5" s="5"/>
      <c r="I5" s="5"/>
      <c r="J5" s="5">
        <v>2</v>
      </c>
      <c r="K5" s="5"/>
      <c r="L5" s="5"/>
      <c r="M5" s="5"/>
    </row>
    <row r="6" spans="1:13">
      <c r="A6" s="1">
        <v>44535</v>
      </c>
      <c r="B6" s="6" t="s">
        <v>47</v>
      </c>
      <c r="C6" s="2" t="s">
        <v>33</v>
      </c>
      <c r="D6" s="5" t="s">
        <v>30</v>
      </c>
      <c r="E6" s="2">
        <v>13</v>
      </c>
      <c r="F6" t="s">
        <v>48</v>
      </c>
      <c r="G6" s="2"/>
      <c r="H6" s="2"/>
      <c r="I6" s="2"/>
      <c r="J6" s="5"/>
      <c r="K6" s="5"/>
      <c r="L6" s="5"/>
      <c r="M6" s="5"/>
    </row>
    <row r="7" spans="1:13">
      <c r="A7" s="1">
        <v>44536</v>
      </c>
      <c r="B7" s="6" t="s">
        <v>50</v>
      </c>
      <c r="C7" s="2" t="s">
        <v>33</v>
      </c>
      <c r="D7" s="5" t="s">
        <v>30</v>
      </c>
      <c r="E7" s="2">
        <v>12</v>
      </c>
      <c r="F7" t="s">
        <v>51</v>
      </c>
      <c r="G7" s="2"/>
      <c r="H7" s="2"/>
      <c r="I7" s="2"/>
      <c r="J7" s="5"/>
      <c r="K7" s="5"/>
      <c r="L7" s="5"/>
      <c r="M7" s="5"/>
    </row>
    <row r="8" spans="1:13">
      <c r="A8" s="1">
        <v>44537</v>
      </c>
      <c r="B8" s="6" t="s">
        <v>52</v>
      </c>
      <c r="C8" s="2" t="s">
        <v>23</v>
      </c>
      <c r="D8" s="5" t="s">
        <v>30</v>
      </c>
      <c r="E8" s="2">
        <v>4</v>
      </c>
      <c r="F8" t="s">
        <v>53</v>
      </c>
      <c r="G8" s="2"/>
      <c r="H8" s="2"/>
      <c r="I8" s="2"/>
      <c r="J8" s="5"/>
      <c r="K8" s="5"/>
      <c r="L8" s="5"/>
      <c r="M8" s="5"/>
    </row>
    <row r="9" spans="1:13">
      <c r="A9" s="1">
        <v>44538</v>
      </c>
      <c r="B9" s="6" t="s">
        <v>54</v>
      </c>
      <c r="C9" s="2" t="s">
        <v>33</v>
      </c>
      <c r="D9" s="5" t="s">
        <v>24</v>
      </c>
      <c r="E9" s="2">
        <v>33</v>
      </c>
      <c r="F9" t="s">
        <v>55</v>
      </c>
      <c r="G9" s="2"/>
      <c r="H9" s="2"/>
      <c r="I9" s="2" t="s">
        <v>43</v>
      </c>
      <c r="J9" s="5">
        <v>2</v>
      </c>
      <c r="K9" s="5"/>
      <c r="L9" s="5"/>
      <c r="M9" s="5"/>
    </row>
    <row r="10" spans="1:13">
      <c r="A10" s="1">
        <v>44539</v>
      </c>
      <c r="B10" s="6" t="s">
        <v>56</v>
      </c>
      <c r="C10" s="2" t="s">
        <v>33</v>
      </c>
      <c r="D10" s="5" t="s">
        <v>30</v>
      </c>
      <c r="E10" s="2">
        <v>16</v>
      </c>
      <c r="F10" t="s">
        <v>57</v>
      </c>
      <c r="G10" s="2"/>
      <c r="H10" s="2"/>
      <c r="I10" s="2"/>
      <c r="J10" s="5"/>
      <c r="K10" s="5"/>
      <c r="L10" s="5"/>
      <c r="M10" s="5"/>
    </row>
    <row r="11" spans="1:13">
      <c r="A11" s="1">
        <v>44540</v>
      </c>
      <c r="E11" s="2"/>
      <c r="G11" s="2"/>
      <c r="H11" s="2"/>
      <c r="I11" s="2"/>
      <c r="J11" s="5"/>
      <c r="K11" s="5"/>
      <c r="L11" s="5"/>
      <c r="M11" s="5"/>
    </row>
    <row r="12" spans="1:13">
      <c r="A12" s="1">
        <v>44541</v>
      </c>
      <c r="E12" s="2"/>
      <c r="G12" s="2"/>
      <c r="H12" s="2"/>
      <c r="I12" s="2"/>
      <c r="J12" s="5"/>
      <c r="K12" s="5"/>
      <c r="L12" s="5"/>
      <c r="M12" s="5"/>
    </row>
    <row r="13" spans="1:13">
      <c r="A13" s="1">
        <v>44542</v>
      </c>
      <c r="E13" s="2"/>
      <c r="G13" s="2"/>
      <c r="H13" s="2"/>
      <c r="I13" s="2"/>
      <c r="J13" s="5"/>
      <c r="K13" s="5"/>
      <c r="L13" s="5"/>
      <c r="M13" s="5"/>
    </row>
    <row r="14" spans="1:13">
      <c r="A14" s="1">
        <v>44543</v>
      </c>
      <c r="E14" s="2"/>
      <c r="G14" s="2"/>
      <c r="H14" s="2"/>
      <c r="I14" s="2"/>
      <c r="J14" s="5"/>
      <c r="K14" s="5"/>
      <c r="L14" s="5"/>
      <c r="M14" s="5"/>
    </row>
    <row r="15" spans="1:13">
      <c r="A15" s="1">
        <v>44544</v>
      </c>
      <c r="E15" s="2"/>
      <c r="G15" s="2"/>
      <c r="H15" s="2"/>
      <c r="I15" s="2"/>
      <c r="J15" s="5"/>
      <c r="K15" s="5"/>
      <c r="L15" s="5"/>
      <c r="M15" s="5"/>
    </row>
    <row r="16" spans="1:13">
      <c r="A16" s="1">
        <v>44545</v>
      </c>
      <c r="E16" s="2"/>
      <c r="G16" s="2"/>
      <c r="H16" s="2"/>
      <c r="I16" s="2"/>
      <c r="J16" s="5"/>
      <c r="K16" s="5"/>
      <c r="L16" s="5"/>
      <c r="M16" s="5"/>
    </row>
    <row r="17" spans="1:13">
      <c r="A17" s="1">
        <v>44546</v>
      </c>
      <c r="E17" s="2"/>
      <c r="G17" s="2"/>
      <c r="H17" s="2"/>
      <c r="I17" s="2"/>
      <c r="J17" s="5"/>
      <c r="K17" s="5"/>
      <c r="L17" s="5"/>
      <c r="M17" s="5"/>
    </row>
    <row r="18" spans="1:13">
      <c r="A18" s="1">
        <v>44547</v>
      </c>
      <c r="E18" s="2"/>
      <c r="G18" s="2"/>
      <c r="H18" s="2"/>
      <c r="I18" s="2"/>
      <c r="J18" s="5"/>
      <c r="K18" s="5"/>
      <c r="L18" s="5"/>
      <c r="M18" s="5"/>
    </row>
    <row r="19" spans="1:13">
      <c r="A19" s="1">
        <v>44548</v>
      </c>
      <c r="E19" s="2"/>
      <c r="G19" s="2"/>
      <c r="H19" s="2"/>
      <c r="I19" s="2"/>
      <c r="J19" s="5"/>
      <c r="K19" s="5"/>
      <c r="L19" s="5"/>
      <c r="M19" s="5"/>
    </row>
    <row r="20" spans="1:13">
      <c r="A20" s="1">
        <v>44549</v>
      </c>
      <c r="E20" s="2"/>
      <c r="G20" s="2"/>
      <c r="H20" s="2"/>
      <c r="I20" s="2"/>
      <c r="J20" s="5"/>
      <c r="K20" s="5"/>
      <c r="L20" s="5"/>
      <c r="M20" s="5"/>
    </row>
    <row r="21" spans="1:13">
      <c r="A21" s="1">
        <v>44550</v>
      </c>
      <c r="E21" s="2"/>
      <c r="G21" s="2"/>
      <c r="H21" s="2"/>
      <c r="I21" s="2"/>
      <c r="J21" s="5"/>
      <c r="K21" s="5"/>
      <c r="L21" s="5"/>
      <c r="M21" s="5"/>
    </row>
    <row r="22" spans="1:13">
      <c r="A22" s="1">
        <v>44551</v>
      </c>
      <c r="E22" s="2"/>
      <c r="G22" s="2"/>
      <c r="H22" s="2"/>
      <c r="I22" s="2"/>
      <c r="J22" s="5"/>
      <c r="K22" s="5"/>
      <c r="L22" s="5"/>
      <c r="M22" s="5"/>
    </row>
    <row r="23" spans="1:13">
      <c r="A23" s="1">
        <v>44552</v>
      </c>
      <c r="E23" s="2"/>
      <c r="G23" s="2"/>
      <c r="H23" s="2"/>
      <c r="I23" s="2"/>
      <c r="J23" s="5"/>
      <c r="K23" s="5"/>
      <c r="L23" s="5"/>
      <c r="M23" s="5"/>
    </row>
    <row r="24" spans="1:13">
      <c r="A24" s="1">
        <v>44553</v>
      </c>
      <c r="E24" s="2"/>
      <c r="G24" s="2"/>
      <c r="H24" s="2"/>
      <c r="I24" s="2"/>
      <c r="J24" s="5"/>
      <c r="K24" s="5"/>
      <c r="L24" s="5"/>
      <c r="M24" s="5"/>
    </row>
    <row r="25" spans="1:13">
      <c r="A25" s="1">
        <v>44554</v>
      </c>
      <c r="E25" s="2"/>
      <c r="G25" s="2"/>
      <c r="H25" s="2"/>
      <c r="I25" s="2"/>
      <c r="J25" s="5"/>
      <c r="K25" s="5"/>
      <c r="L25" s="5"/>
      <c r="M25" s="5"/>
    </row>
    <row r="26" spans="1:13">
      <c r="A26" s="1">
        <v>44555</v>
      </c>
      <c r="E26" s="2"/>
      <c r="G26" s="2"/>
      <c r="H26" s="2"/>
      <c r="I26" s="2"/>
      <c r="J26" s="5"/>
      <c r="K26" s="5"/>
      <c r="L26" s="5"/>
      <c r="M26" s="5"/>
    </row>
    <row r="27" spans="1:13">
      <c r="A27" s="1">
        <v>44556</v>
      </c>
      <c r="E27" s="2"/>
      <c r="G27" s="2"/>
      <c r="H27" s="2"/>
      <c r="I27" s="2"/>
      <c r="J27" s="5"/>
      <c r="K27" s="5"/>
      <c r="L27" s="5"/>
      <c r="M27" s="5"/>
    </row>
    <row r="28" spans="1:13">
      <c r="A28" s="1">
        <v>44557</v>
      </c>
      <c r="E28" s="2"/>
      <c r="G28" s="2"/>
      <c r="H28" s="2"/>
      <c r="I28" s="2"/>
      <c r="J28" s="5"/>
      <c r="K28" s="5"/>
      <c r="L28" s="5"/>
      <c r="M28" s="5"/>
    </row>
    <row r="29" spans="1:13">
      <c r="A29" s="1">
        <v>44558</v>
      </c>
      <c r="E29" s="2"/>
      <c r="G29" s="2"/>
      <c r="H29" s="2"/>
      <c r="I29" s="2"/>
      <c r="J29" s="5"/>
      <c r="K29" s="5"/>
      <c r="L29" s="5"/>
      <c r="M29" s="5"/>
    </row>
    <row r="30" spans="1:13">
      <c r="A30" s="1">
        <v>44559</v>
      </c>
      <c r="E30" s="2"/>
      <c r="G30" s="2"/>
      <c r="H30" s="2"/>
      <c r="I30" s="2"/>
      <c r="J30" s="5"/>
      <c r="K30" s="5"/>
      <c r="L30" s="5"/>
      <c r="M30" s="5"/>
    </row>
    <row r="31" spans="1:13">
      <c r="A31" s="1">
        <v>44560</v>
      </c>
      <c r="E31" s="2"/>
      <c r="G31" s="2"/>
      <c r="H31" s="2"/>
      <c r="I31" s="2"/>
      <c r="J31" s="5"/>
      <c r="K31" s="5"/>
      <c r="L31" s="5"/>
      <c r="M31" s="5"/>
    </row>
    <row r="32" spans="1:13">
      <c r="A32" s="1">
        <v>44561</v>
      </c>
      <c r="E32" s="2"/>
      <c r="G32" s="7"/>
      <c r="H32" s="2"/>
      <c r="I32" s="7"/>
      <c r="J32" s="2"/>
      <c r="K32" s="2"/>
      <c r="L32" s="5"/>
    </row>
    <row r="33" spans="1:7">
      <c r="A33" s="1"/>
    </row>
    <row r="35" spans="1:7" ht="14.25">
      <c r="A35" s="40" t="s">
        <v>18</v>
      </c>
      <c r="B35" s="40"/>
      <c r="D35" s="40" t="s">
        <v>17</v>
      </c>
      <c r="E35" s="40"/>
      <c r="G35" s="4" t="s">
        <v>19</v>
      </c>
    </row>
    <row r="36" spans="1:7">
      <c r="A36" t="s">
        <v>3</v>
      </c>
      <c r="B36">
        <f>COUNTIF(C2:C32,"简单")</f>
        <v>3</v>
      </c>
      <c r="D36" s="1" t="s">
        <v>12</v>
      </c>
      <c r="E36">
        <f>COUNTIF(D2:D32,"通过")</f>
        <v>5</v>
      </c>
      <c r="G36" s="41" t="e">
        <f ca="1">ROUND(数据透视!D35(E2:E32), 0)</f>
        <v>#REF!</v>
      </c>
    </row>
    <row r="37" spans="1:7">
      <c r="A37" t="s">
        <v>2</v>
      </c>
      <c r="B37">
        <f>COUNTIF(C2:C32,"中等")</f>
        <v>5</v>
      </c>
      <c r="D37" s="1" t="s">
        <v>13</v>
      </c>
      <c r="E37">
        <f>COUNTIF(D2:D32,"超时通过")</f>
        <v>2</v>
      </c>
      <c r="G37" s="41"/>
    </row>
    <row r="38" spans="1:7">
      <c r="A38" t="s">
        <v>4</v>
      </c>
      <c r="B38">
        <f>COUNTIF(C2:C32,"困难")</f>
        <v>1</v>
      </c>
      <c r="D38" s="1" t="s">
        <v>14</v>
      </c>
      <c r="E38">
        <f>COUNTIF(D2:D32,"提示后通过")</f>
        <v>1</v>
      </c>
      <c r="G38" s="41"/>
    </row>
    <row r="39" spans="1:7">
      <c r="A39" s="1"/>
      <c r="D39" t="s">
        <v>8</v>
      </c>
      <c r="E39">
        <f>COUNTIF(D2:D32,"CV-未通过")</f>
        <v>1</v>
      </c>
      <c r="G39" s="41"/>
    </row>
    <row r="41" spans="1:7" ht="18.75">
      <c r="A41" s="42" t="s">
        <v>5</v>
      </c>
      <c r="B41" s="42"/>
      <c r="C41" s="42"/>
      <c r="D41" s="42"/>
      <c r="E41" s="42"/>
      <c r="F41" s="42"/>
      <c r="G41" s="42"/>
    </row>
    <row r="42" spans="1:7">
      <c r="A42" s="43"/>
      <c r="B42" s="43"/>
      <c r="C42" s="43"/>
      <c r="D42" s="43"/>
      <c r="E42" s="43"/>
      <c r="F42" s="43"/>
      <c r="G42" s="43"/>
    </row>
    <row r="43" spans="1:7">
      <c r="A43" s="43"/>
      <c r="B43" s="43"/>
      <c r="C43" s="43"/>
      <c r="D43" s="43"/>
      <c r="E43" s="43"/>
      <c r="F43" s="43"/>
      <c r="G43" s="43"/>
    </row>
    <row r="44" spans="1:7">
      <c r="A44" s="43"/>
      <c r="B44" s="43"/>
      <c r="C44" s="43"/>
      <c r="D44" s="43"/>
      <c r="E44" s="43"/>
      <c r="F44" s="43"/>
      <c r="G44" s="43"/>
    </row>
    <row r="45" spans="1:7">
      <c r="A45" s="43"/>
      <c r="B45" s="43"/>
      <c r="C45" s="43"/>
      <c r="D45" s="43"/>
      <c r="E45" s="43"/>
      <c r="F45" s="43"/>
      <c r="G45" s="43"/>
    </row>
    <row r="46" spans="1:7">
      <c r="A46" s="1"/>
    </row>
    <row r="47" spans="1:7">
      <c r="A47" s="1"/>
    </row>
    <row r="48" spans="1:7">
      <c r="A48" s="1"/>
    </row>
    <row r="49" spans="1:1">
      <c r="A49" s="1"/>
    </row>
    <row r="50" spans="1:1">
      <c r="A50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6:C31">
    <cfRule type="cellIs" dxfId="42" priority="61" operator="equal">
      <formula>"中等"</formula>
    </cfRule>
    <cfRule type="cellIs" dxfId="41" priority="62" operator="equal">
      <formula>"困难"</formula>
    </cfRule>
    <cfRule type="cellIs" dxfId="40" priority="63" operator="equal">
      <formula>"简单"</formula>
    </cfRule>
  </conditionalFormatting>
  <conditionalFormatting sqref="E6:E31">
    <cfRule type="cellIs" dxfId="39" priority="60" operator="greaterThan">
      <formula>30</formula>
    </cfRule>
  </conditionalFormatting>
  <conditionalFormatting sqref="G32">
    <cfRule type="expression" dxfId="38" priority="58">
      <formula>$H32="待巩固"</formula>
    </cfRule>
  </conditionalFormatting>
  <conditionalFormatting sqref="I32">
    <cfRule type="expression" dxfId="37" priority="56">
      <formula>$J32="待学习"</formula>
    </cfRule>
  </conditionalFormatting>
  <conditionalFormatting sqref="I6:I31">
    <cfRule type="cellIs" dxfId="36" priority="55" operator="equal">
      <formula>"是"</formula>
    </cfRule>
  </conditionalFormatting>
  <conditionalFormatting sqref="C32">
    <cfRule type="cellIs" dxfId="35" priority="52" operator="equal">
      <formula>"中等"</formula>
    </cfRule>
    <cfRule type="cellIs" dxfId="34" priority="53" operator="equal">
      <formula>"困难"</formula>
    </cfRule>
    <cfRule type="cellIs" dxfId="33" priority="54" operator="equal">
      <formula>"简单"</formula>
    </cfRule>
  </conditionalFormatting>
  <conditionalFormatting sqref="E32">
    <cfRule type="cellIs" dxfId="32" priority="51" operator="greaterThan">
      <formula>30</formula>
    </cfRule>
  </conditionalFormatting>
  <conditionalFormatting sqref="G32:H32">
    <cfRule type="expression" dxfId="31" priority="50">
      <formula>$H32="待巩固"</formula>
    </cfRule>
  </conditionalFormatting>
  <conditionalFormatting sqref="I32:J32">
    <cfRule type="expression" dxfId="30" priority="49">
      <formula>$J32="待学习"</formula>
    </cfRule>
  </conditionalFormatting>
  <conditionalFormatting sqref="K32">
    <cfRule type="cellIs" dxfId="29" priority="48" operator="equal">
      <formula>"是"</formula>
    </cfRule>
  </conditionalFormatting>
  <conditionalFormatting sqref="C2">
    <cfRule type="cellIs" dxfId="28" priority="38" operator="equal">
      <formula>"中等"</formula>
    </cfRule>
    <cfRule type="cellIs" dxfId="27" priority="39" operator="equal">
      <formula>"困难"</formula>
    </cfRule>
    <cfRule type="cellIs" dxfId="26" priority="40" operator="equal">
      <formula>"简单"</formula>
    </cfRule>
  </conditionalFormatting>
  <conditionalFormatting sqref="E2">
    <cfRule type="cellIs" dxfId="25" priority="37" operator="greaterThan">
      <formula>30</formula>
    </cfRule>
  </conditionalFormatting>
  <conditionalFormatting sqref="I2">
    <cfRule type="cellIs" dxfId="24" priority="34" operator="equal">
      <formula>"是"</formula>
    </cfRule>
  </conditionalFormatting>
  <conditionalFormatting sqref="C3">
    <cfRule type="cellIs" dxfId="23" priority="29" operator="equal">
      <formula>"中等"</formula>
    </cfRule>
    <cfRule type="cellIs" dxfId="22" priority="30" operator="equal">
      <formula>"困难"</formula>
    </cfRule>
    <cfRule type="cellIs" dxfId="21" priority="31" operator="equal">
      <formula>"简单"</formula>
    </cfRule>
  </conditionalFormatting>
  <conditionalFormatting sqref="E3">
    <cfRule type="cellIs" dxfId="20" priority="28" operator="greaterThan">
      <formula>30</formula>
    </cfRule>
  </conditionalFormatting>
  <conditionalFormatting sqref="I3">
    <cfRule type="cellIs" dxfId="19" priority="25" operator="equal">
      <formula>"是"</formula>
    </cfRule>
  </conditionalFormatting>
  <conditionalFormatting sqref="C4">
    <cfRule type="cellIs" dxfId="18" priority="20" operator="equal">
      <formula>"中等"</formula>
    </cfRule>
    <cfRule type="cellIs" dxfId="17" priority="21" operator="equal">
      <formula>"困难"</formula>
    </cfRule>
    <cfRule type="cellIs" dxfId="16" priority="22" operator="equal">
      <formula>"简单"</formula>
    </cfRule>
  </conditionalFormatting>
  <conditionalFormatting sqref="E4">
    <cfRule type="cellIs" dxfId="15" priority="19" operator="greaterThan">
      <formula>30</formula>
    </cfRule>
  </conditionalFormatting>
  <conditionalFormatting sqref="I4">
    <cfRule type="cellIs" dxfId="14" priority="16" operator="equal">
      <formula>"是"</formula>
    </cfRule>
  </conditionalFormatting>
  <conditionalFormatting sqref="C5">
    <cfRule type="cellIs" dxfId="13" priority="11" operator="equal">
      <formula>"中等"</formula>
    </cfRule>
    <cfRule type="cellIs" dxfId="12" priority="12" operator="equal">
      <formula>"困难"</formula>
    </cfRule>
    <cfRule type="cellIs" dxfId="11" priority="13" operator="equal">
      <formula>"简单"</formula>
    </cfRule>
  </conditionalFormatting>
  <conditionalFormatting sqref="E5">
    <cfRule type="cellIs" dxfId="10" priority="10" operator="greaterThan">
      <formula>30</formula>
    </cfRule>
  </conditionalFormatting>
  <conditionalFormatting sqref="I5">
    <cfRule type="cellIs" dxfId="9" priority="7" operator="equal">
      <formula>"是"</formula>
    </cfRule>
  </conditionalFormatting>
  <conditionalFormatting sqref="L32">
    <cfRule type="expression" dxfId="8" priority="2">
      <formula>AND($K32="是",$L32=2)</formula>
    </cfRule>
  </conditionalFormatting>
  <conditionalFormatting sqref="L32">
    <cfRule type="expression" dxfId="7" priority="1">
      <formula>AND($K32="是",$L32&lt;=1)</formula>
    </cfRule>
  </conditionalFormatting>
  <conditionalFormatting sqref="G2:G31 L2:L31">
    <cfRule type="expression" dxfId="6" priority="64">
      <formula>$G2="待巩固"</formula>
    </cfRule>
  </conditionalFormatting>
  <conditionalFormatting sqref="H2:H31 M2:M31">
    <cfRule type="expression" dxfId="5" priority="65">
      <formula>$H2="待学习"</formula>
    </cfRule>
  </conditionalFormatting>
  <conditionalFormatting sqref="J2:J31">
    <cfRule type="expression" dxfId="4" priority="68">
      <formula>AND($I2="是",$J2=2)</formula>
    </cfRule>
  </conditionalFormatting>
  <conditionalFormatting sqref="J2:J31">
    <cfRule type="expression" dxfId="3" priority="70">
      <formula>AND($I2="是",$J2&lt;=1)</formula>
    </cfRule>
  </conditionalFormatting>
  <dataValidations count="6"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  <dataValidation type="list" allowBlank="1" showInputMessage="1" showErrorMessage="1" sqref="H32 G2:G31" xr:uid="{94D939C2-25EF-4CB2-B477-19AAC59E6EC7}">
      <formula1>"待巩固,已巩固"</formula1>
    </dataValidation>
    <dataValidation type="list" allowBlank="1" showInputMessage="1" showErrorMessage="1" sqref="K32 I2:I31" xr:uid="{B19690BD-323B-4592-9508-860232F588AB}">
      <formula1>"是"</formula1>
    </dataValidation>
    <dataValidation type="list" allowBlank="1" showInputMessage="1" showErrorMessage="1" sqref="J32 H2:H31" xr:uid="{4A1C8665-EA75-41D5-A651-E5584C358862}">
      <formula1>"待学习,已学习"</formula1>
    </dataValidation>
  </dataValidations>
  <hyperlinks>
    <hyperlink ref="B3" r:id="rId1" display="https://leetcode-cn.com/problems/fraction-to-recurring-decimal/" xr:uid="{8D51DA5F-1B41-41CE-B03A-EAECF1E0D932}"/>
    <hyperlink ref="B4" r:id="rId2" xr:uid="{0BD7FB1E-91EE-47AC-A205-64343FC13F58}"/>
    <hyperlink ref="B5" r:id="rId3" display="https://leetcode-cn.com/problems/number-of-segments-in-a-string/" xr:uid="{EA430F9D-A14D-4CDE-8359-A85C85DEB363}"/>
    <hyperlink ref="B6" r:id="rId4" display="https://leetcode-cn.com/problems/add-two-numbers/" xr:uid="{EE888C6E-5EFF-4BBE-BC52-1C60A03B7717}"/>
    <hyperlink ref="B7" r:id="rId5" display="https://leetcode-cn.com/problems/longest-substring-with-at-most-two-distinct-characters/" xr:uid="{3BDCA345-7E94-4E16-A0CA-C65E071326F0}"/>
    <hyperlink ref="B8" r:id="rId6" display="https://leetcode-cn.com/problems/intersection-of-two-linked-lists/" xr:uid="{98FE7733-5C89-4AB9-8373-B2A0C1F8442E}"/>
    <hyperlink ref="B9" r:id="rId7" display="https://leetcode-cn.com/problems/one-edit-distance/" xr:uid="{B46F5B44-2091-4837-9FAE-A908869DC99B}"/>
    <hyperlink ref="B10" r:id="rId8" display="https://leetcode-cn.com/problems/find-peak-element/" xr:uid="{C18B2DBE-C9EE-4133-AB5F-6AB7EF5B0274}"/>
  </hyperlinks>
  <pageMargins left="0.7" right="0.7" top="0.75" bottom="0.75" header="0.3" footer="0.3"/>
  <pageSetup paperSize="9" orientation="portrait" horizontalDpi="1200" verticalDpi="1200" r:id="rId9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68F8-07AF-4AE4-A2C7-ED631D9E31B2}">
  <sheetPr codeName="Sheet3"/>
  <dimension ref="A1:E39"/>
  <sheetViews>
    <sheetView zoomScaleNormal="100" workbookViewId="0">
      <selection activeCell="B43" sqref="B43"/>
    </sheetView>
  </sheetViews>
  <sheetFormatPr defaultRowHeight="13.5"/>
  <cols>
    <col min="1" max="1" width="14.125" bestFit="1" customWidth="1"/>
    <col min="2" max="2" width="11.75" bestFit="1" customWidth="1"/>
    <col min="3" max="3" width="9.75" bestFit="1" customWidth="1"/>
    <col min="4" max="5" width="5.75" bestFit="1" customWidth="1"/>
    <col min="6" max="6" width="2.875" bestFit="1" customWidth="1"/>
    <col min="7" max="12" width="4" bestFit="1" customWidth="1"/>
    <col min="13" max="13" width="5.125" bestFit="1" customWidth="1"/>
    <col min="14" max="14" width="11.75" bestFit="1" customWidth="1"/>
    <col min="15" max="34" width="4" bestFit="1" customWidth="1"/>
    <col min="35" max="35" width="7.75" bestFit="1" customWidth="1"/>
    <col min="36" max="40" width="2.875" bestFit="1" customWidth="1"/>
    <col min="41" max="66" width="4" bestFit="1" customWidth="1"/>
    <col min="67" max="67" width="5.125" bestFit="1" customWidth="1"/>
    <col min="68" max="68" width="5.75" bestFit="1" customWidth="1"/>
    <col min="69" max="70" width="17" bestFit="1" customWidth="1"/>
    <col min="71" max="71" width="18.25" bestFit="1" customWidth="1"/>
    <col min="72" max="73" width="19.5" bestFit="1" customWidth="1"/>
    <col min="74" max="74" width="18.25" bestFit="1" customWidth="1"/>
    <col min="75" max="76" width="17" bestFit="1" customWidth="1"/>
    <col min="77" max="77" width="18.25" bestFit="1" customWidth="1"/>
    <col min="78" max="78" width="5.75" bestFit="1" customWidth="1"/>
    <col min="79" max="79" width="9.625" bestFit="1" customWidth="1"/>
  </cols>
  <sheetData>
    <row r="1" spans="1:5">
      <c r="A1" s="36" t="s">
        <v>234</v>
      </c>
      <c r="B1" s="36" t="s">
        <v>237</v>
      </c>
    </row>
    <row r="2" spans="1:5">
      <c r="A2" s="36" t="s">
        <v>233</v>
      </c>
      <c r="B2" t="s">
        <v>23</v>
      </c>
      <c r="C2" t="s">
        <v>37</v>
      </c>
      <c r="D2" t="s">
        <v>33</v>
      </c>
      <c r="E2" t="s">
        <v>220</v>
      </c>
    </row>
    <row r="3" spans="1:5">
      <c r="A3" s="37" t="s">
        <v>221</v>
      </c>
      <c r="B3" s="39"/>
      <c r="C3" s="39"/>
      <c r="D3" s="39"/>
      <c r="E3" s="39"/>
    </row>
    <row r="4" spans="1:5">
      <c r="A4" s="38" t="s">
        <v>224</v>
      </c>
      <c r="B4" s="39"/>
      <c r="C4" s="39">
        <v>2</v>
      </c>
      <c r="D4" s="39">
        <v>7</v>
      </c>
      <c r="E4" s="39">
        <v>9</v>
      </c>
    </row>
    <row r="5" spans="1:5">
      <c r="A5" s="38" t="s">
        <v>225</v>
      </c>
      <c r="B5" s="39">
        <v>2</v>
      </c>
      <c r="C5" s="39">
        <v>1</v>
      </c>
      <c r="D5" s="39">
        <v>6</v>
      </c>
      <c r="E5" s="39">
        <v>9</v>
      </c>
    </row>
    <row r="6" spans="1:5">
      <c r="A6" s="38" t="s">
        <v>226</v>
      </c>
      <c r="B6" s="39"/>
      <c r="C6" s="39"/>
      <c r="D6" s="39">
        <v>1</v>
      </c>
      <c r="E6" s="39">
        <v>1</v>
      </c>
    </row>
    <row r="7" spans="1:5">
      <c r="A7" s="38" t="s">
        <v>227</v>
      </c>
      <c r="B7" s="39">
        <v>5</v>
      </c>
      <c r="C7" s="39">
        <v>2</v>
      </c>
      <c r="D7" s="39">
        <v>3</v>
      </c>
      <c r="E7" s="39">
        <v>10</v>
      </c>
    </row>
    <row r="8" spans="1:5">
      <c r="A8" s="38" t="s">
        <v>228</v>
      </c>
      <c r="B8" s="39">
        <v>1</v>
      </c>
      <c r="C8" s="39">
        <v>3</v>
      </c>
      <c r="D8" s="39">
        <v>5</v>
      </c>
      <c r="E8" s="39">
        <v>9</v>
      </c>
    </row>
    <row r="9" spans="1:5">
      <c r="A9" s="37" t="s">
        <v>222</v>
      </c>
      <c r="B9" s="39"/>
      <c r="C9" s="39"/>
      <c r="D9" s="39"/>
      <c r="E9" s="39"/>
    </row>
    <row r="10" spans="1:5">
      <c r="A10" s="38" t="s">
        <v>229</v>
      </c>
      <c r="B10" s="39">
        <v>3</v>
      </c>
      <c r="C10" s="39">
        <v>1</v>
      </c>
      <c r="D10" s="39">
        <v>4</v>
      </c>
      <c r="E10" s="39">
        <v>8</v>
      </c>
    </row>
    <row r="11" spans="1:5">
      <c r="A11" s="38" t="s">
        <v>224</v>
      </c>
      <c r="B11" s="39">
        <v>5</v>
      </c>
      <c r="C11" s="39">
        <v>2</v>
      </c>
      <c r="D11" s="39">
        <v>5</v>
      </c>
      <c r="E11" s="39">
        <v>12</v>
      </c>
    </row>
    <row r="12" spans="1:5">
      <c r="A12" s="38" t="s">
        <v>225</v>
      </c>
      <c r="B12" s="39">
        <v>5</v>
      </c>
      <c r="C12" s="39">
        <v>4</v>
      </c>
      <c r="D12" s="39">
        <v>10</v>
      </c>
      <c r="E12" s="39">
        <v>19</v>
      </c>
    </row>
    <row r="13" spans="1:5">
      <c r="A13" s="38" t="s">
        <v>230</v>
      </c>
      <c r="B13" s="39">
        <v>1</v>
      </c>
      <c r="C13" s="39"/>
      <c r="D13" s="39">
        <v>3</v>
      </c>
      <c r="E13" s="39">
        <v>4</v>
      </c>
    </row>
    <row r="14" spans="1:5">
      <c r="A14" s="37" t="s">
        <v>223</v>
      </c>
      <c r="B14" s="39"/>
      <c r="C14" s="39"/>
      <c r="D14" s="39"/>
      <c r="E14" s="39"/>
    </row>
    <row r="15" spans="1:5">
      <c r="A15" s="38" t="s">
        <v>231</v>
      </c>
      <c r="B15" s="39"/>
      <c r="C15" s="39">
        <v>1</v>
      </c>
      <c r="D15" s="39">
        <v>1</v>
      </c>
      <c r="E15" s="39">
        <v>2</v>
      </c>
    </row>
    <row r="16" spans="1:5">
      <c r="A16" s="38" t="s">
        <v>232</v>
      </c>
      <c r="B16" s="39">
        <v>7</v>
      </c>
      <c r="C16" s="39">
        <v>1</v>
      </c>
      <c r="D16" s="39">
        <v>2</v>
      </c>
      <c r="E16" s="39">
        <v>10</v>
      </c>
    </row>
    <row r="17" spans="1:5">
      <c r="A17" s="37" t="s">
        <v>220</v>
      </c>
      <c r="B17" s="39">
        <v>29</v>
      </c>
      <c r="C17" s="39">
        <v>17</v>
      </c>
      <c r="D17" s="39">
        <v>47</v>
      </c>
      <c r="E17" s="39">
        <v>93</v>
      </c>
    </row>
    <row r="21" spans="1:5">
      <c r="A21" s="36" t="s">
        <v>234</v>
      </c>
      <c r="B21" s="36" t="s">
        <v>238</v>
      </c>
    </row>
    <row r="22" spans="1:5">
      <c r="A22" s="36" t="s">
        <v>237</v>
      </c>
      <c r="B22" t="s">
        <v>235</v>
      </c>
      <c r="C22" t="s">
        <v>236</v>
      </c>
      <c r="D22" t="s">
        <v>30</v>
      </c>
      <c r="E22" t="s">
        <v>220</v>
      </c>
    </row>
    <row r="23" spans="1:5">
      <c r="A23" s="37" t="s">
        <v>33</v>
      </c>
      <c r="B23" s="39">
        <v>6</v>
      </c>
      <c r="C23" s="39">
        <v>16</v>
      </c>
      <c r="D23" s="39">
        <v>25</v>
      </c>
      <c r="E23" s="39">
        <v>47</v>
      </c>
    </row>
    <row r="24" spans="1:5">
      <c r="A24" s="37" t="s">
        <v>37</v>
      </c>
      <c r="B24" s="39">
        <v>8</v>
      </c>
      <c r="C24" s="39">
        <v>6</v>
      </c>
      <c r="D24" s="39">
        <v>3</v>
      </c>
      <c r="E24" s="39">
        <v>17</v>
      </c>
    </row>
    <row r="25" spans="1:5">
      <c r="A25" s="37" t="s">
        <v>23</v>
      </c>
      <c r="B25" s="39">
        <v>1</v>
      </c>
      <c r="C25" s="39"/>
      <c r="D25" s="39">
        <v>28</v>
      </c>
      <c r="E25" s="39">
        <v>29</v>
      </c>
    </row>
    <row r="26" spans="1:5">
      <c r="A26" s="37" t="s">
        <v>220</v>
      </c>
      <c r="B26" s="39">
        <v>15</v>
      </c>
      <c r="C26" s="39">
        <v>22</v>
      </c>
      <c r="D26" s="39">
        <v>56</v>
      </c>
      <c r="E26" s="39">
        <v>93</v>
      </c>
    </row>
    <row r="34" spans="1:5" ht="14.25">
      <c r="B34" s="35" t="s">
        <v>18</v>
      </c>
      <c r="C34" s="32" t="s">
        <v>213</v>
      </c>
      <c r="D34" s="35" t="s">
        <v>19</v>
      </c>
      <c r="E34" s="35" t="s">
        <v>212</v>
      </c>
    </row>
    <row r="35" spans="1:5">
      <c r="A35" t="s">
        <v>3</v>
      </c>
      <c r="B35">
        <f>COUNTIF(表2[难度],"简单")</f>
        <v>29</v>
      </c>
      <c r="C35">
        <f>COUNTIFS(表2[难度],A35,表2[通过情况],"通过")</f>
        <v>28</v>
      </c>
      <c r="D35">
        <f>SUMIF(表2[难度],"简单",表2[耗时min])/B35</f>
        <v>19.03448275862069</v>
      </c>
      <c r="E35" t="str">
        <f>C35/B35 * 100 &amp; "%"</f>
        <v>96.551724137931%</v>
      </c>
    </row>
    <row r="36" spans="1:5">
      <c r="A36" t="s">
        <v>2</v>
      </c>
      <c r="B36">
        <f>COUNTIF(表2[难度],"中等")</f>
        <v>51</v>
      </c>
      <c r="C36">
        <f>COUNTIFS(表2[难度],A36,表2[通过情况],"通过")</f>
        <v>28</v>
      </c>
      <c r="D36">
        <f>SUMIF(表2[难度],"困难",表2[耗时min])/B36</f>
        <v>14.509803921568627</v>
      </c>
      <c r="E36" t="str">
        <f>C36/B36 * 100 &amp; "%"</f>
        <v>54.9019607843137%</v>
      </c>
    </row>
    <row r="37" spans="1:5">
      <c r="A37" t="s">
        <v>4</v>
      </c>
      <c r="B37">
        <f>COUNTIF(表2[难度],"困难")</f>
        <v>18</v>
      </c>
      <c r="C37">
        <f>COUNTIFS(表2[难度],A37,表2[通过情况],"通过")</f>
        <v>3</v>
      </c>
      <c r="D37">
        <f>SUMIF(表2[难度],"困难",表2[耗时min])/B37</f>
        <v>41.111111111111114</v>
      </c>
      <c r="E37" t="str">
        <f>C37/B37 * 100 &amp; "%"</f>
        <v>16.6666666666667%</v>
      </c>
    </row>
    <row r="38" spans="1:5">
      <c r="A38" s="1"/>
      <c r="C38" s="5"/>
    </row>
    <row r="39" spans="1:5">
      <c r="C39" s="5"/>
    </row>
  </sheetData>
  <phoneticPr fontId="1" type="noConversion"/>
  <conditionalFormatting sqref="C38">
    <cfRule type="cellIs" dxfId="2" priority="1" operator="equal">
      <formula>"中等"</formula>
    </cfRule>
    <cfRule type="cellIs" dxfId="1" priority="2" operator="equal">
      <formula>"困难"</formula>
    </cfRule>
    <cfRule type="cellIs" dxfId="0" priority="3" operator="equal">
      <formula>"简单"</formula>
    </cfRule>
  </conditionalFormatting>
  <dataValidations count="1">
    <dataValidation type="list" allowBlank="1" showInputMessage="1" showErrorMessage="1" sqref="D38" xr:uid="{CE5CE075-2728-4225-9814-ED60F9BD3C15}">
      <formula1>"通过,超时通过,提示后通过,CV-未通过"</formula1>
    </dataValidation>
  </dataValidation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0EB1-A8F4-4F09-831B-AE73C76DDD06}">
  <sheetPr codeName="Sheet2"/>
  <dimension ref="A1:X106"/>
  <sheetViews>
    <sheetView tabSelected="1" topLeftCell="A86" zoomScaleNormal="100" workbookViewId="0">
      <selection activeCell="A224" sqref="A107:XFD224"/>
    </sheetView>
  </sheetViews>
  <sheetFormatPr defaultRowHeight="13.5"/>
  <cols>
    <col min="1" max="1" width="10.75" style="1" customWidth="1"/>
    <col min="2" max="2" width="33.75" customWidth="1"/>
    <col min="3" max="3" width="9.375" style="10" customWidth="1"/>
    <col min="4" max="4" width="9.25" style="10" customWidth="1"/>
    <col min="5" max="5" width="8.5" bestFit="1" customWidth="1"/>
    <col min="6" max="6" width="8.875" style="33" customWidth="1"/>
    <col min="7" max="7" width="6.375" customWidth="1"/>
    <col min="8" max="8" width="7.75" bestFit="1" customWidth="1"/>
    <col min="9" max="9" width="9" style="14" customWidth="1"/>
    <col min="10" max="10" width="5" customWidth="1"/>
    <col min="11" max="11" width="6.625" customWidth="1"/>
    <col min="12" max="12" width="5.875" customWidth="1"/>
    <col min="13" max="13" width="6.125" customWidth="1"/>
    <col min="14" max="14" width="9.75" customWidth="1"/>
    <col min="15" max="15" width="8.5" customWidth="1"/>
    <col min="16" max="16" width="7.125" customWidth="1"/>
    <col min="17" max="18" width="9.75" customWidth="1"/>
    <col min="19" max="19" width="13.75" customWidth="1"/>
    <col min="20" max="20" width="5.125" customWidth="1"/>
    <col min="21" max="21" width="10.25" customWidth="1"/>
    <col min="23" max="23" width="20.625" customWidth="1"/>
    <col min="24" max="24" width="18.125" customWidth="1"/>
  </cols>
  <sheetData>
    <row r="1" spans="1:24">
      <c r="A1" s="1" t="s">
        <v>63</v>
      </c>
      <c r="B1" s="14" t="s">
        <v>6</v>
      </c>
      <c r="C1" s="10" t="s">
        <v>59</v>
      </c>
      <c r="D1" s="10" t="s">
        <v>60</v>
      </c>
      <c r="E1" t="s">
        <v>61</v>
      </c>
      <c r="F1" s="33" t="s">
        <v>210</v>
      </c>
      <c r="G1" t="s">
        <v>62</v>
      </c>
      <c r="H1" t="s">
        <v>65</v>
      </c>
      <c r="I1" t="s">
        <v>1</v>
      </c>
      <c r="J1" s="14" t="s">
        <v>184</v>
      </c>
      <c r="K1" t="s">
        <v>69</v>
      </c>
      <c r="L1" t="s">
        <v>129</v>
      </c>
      <c r="M1" t="s">
        <v>147</v>
      </c>
      <c r="N1" t="s">
        <v>146</v>
      </c>
      <c r="O1" t="s">
        <v>141</v>
      </c>
      <c r="P1" t="s">
        <v>148</v>
      </c>
      <c r="Q1" t="s">
        <v>149</v>
      </c>
      <c r="R1" t="s">
        <v>150</v>
      </c>
      <c r="S1" t="s">
        <v>181</v>
      </c>
      <c r="T1" t="s">
        <v>157</v>
      </c>
      <c r="U1" s="14" t="s">
        <v>45</v>
      </c>
      <c r="V1" t="s">
        <v>176</v>
      </c>
      <c r="X1" s="28" t="s">
        <v>203</v>
      </c>
    </row>
    <row r="2" spans="1:24">
      <c r="A2" s="1">
        <v>44611.448159722226</v>
      </c>
      <c r="B2" s="3" t="s">
        <v>95</v>
      </c>
      <c r="C2" s="10">
        <v>44611.454375000001</v>
      </c>
      <c r="D2" s="10">
        <v>44611.483634259261</v>
      </c>
      <c r="E2" s="10">
        <f t="shared" ref="E2:E33" si="0">D2-C2</f>
        <v>2.9259259259561077E-2</v>
      </c>
      <c r="F2" s="33">
        <f t="shared" ref="F2:F65" si="1">HOUR(E2)*60+MINUTE(E2)</f>
        <v>42</v>
      </c>
      <c r="G2" s="12" t="s">
        <v>12</v>
      </c>
      <c r="H2">
        <v>4</v>
      </c>
      <c r="I2" s="11" t="s">
        <v>2</v>
      </c>
      <c r="J2" s="14" t="s">
        <v>93</v>
      </c>
      <c r="K2" t="s">
        <v>64</v>
      </c>
      <c r="U2" t="s">
        <v>66</v>
      </c>
      <c r="V2">
        <v>3</v>
      </c>
      <c r="X2" t="str">
        <f>COUNTIF(G2:G106,"通过")/COUNTA(G2:G106) * 100 &amp; "%"</f>
        <v>60.2040816326531%</v>
      </c>
    </row>
    <row r="3" spans="1:24">
      <c r="A3" s="1">
        <v>44611.448159722226</v>
      </c>
      <c r="B3" s="17" t="s">
        <v>97</v>
      </c>
      <c r="C3" s="10">
        <v>44611.490347222221</v>
      </c>
      <c r="D3" s="10">
        <v>44611.492465277777</v>
      </c>
      <c r="E3" s="10">
        <f t="shared" si="0"/>
        <v>2.118055555911269E-3</v>
      </c>
      <c r="F3" s="33">
        <f t="shared" si="1"/>
        <v>3</v>
      </c>
      <c r="G3" s="13" t="s">
        <v>67</v>
      </c>
      <c r="H3">
        <v>0</v>
      </c>
      <c r="I3" s="13" t="s">
        <v>4</v>
      </c>
      <c r="J3" s="14" t="s">
        <v>93</v>
      </c>
      <c r="K3" t="s">
        <v>64</v>
      </c>
      <c r="P3" s="3" t="s">
        <v>144</v>
      </c>
      <c r="V3">
        <v>2</v>
      </c>
      <c r="X3" s="29" t="s">
        <v>204</v>
      </c>
    </row>
    <row r="4" spans="1:24">
      <c r="A4" s="1">
        <v>44611.602546296293</v>
      </c>
      <c r="B4" s="3" t="s">
        <v>104</v>
      </c>
      <c r="C4" s="10">
        <v>44611.604814814818</v>
      </c>
      <c r="D4" s="10">
        <v>44611.62604166667</v>
      </c>
      <c r="E4" s="10">
        <f t="shared" si="0"/>
        <v>2.1226851851679385E-2</v>
      </c>
      <c r="F4" s="33">
        <f t="shared" si="1"/>
        <v>30</v>
      </c>
      <c r="G4" s="12" t="s">
        <v>12</v>
      </c>
      <c r="H4">
        <v>1</v>
      </c>
      <c r="I4" s="11" t="s">
        <v>2</v>
      </c>
      <c r="J4" s="14" t="s">
        <v>93</v>
      </c>
      <c r="K4" t="s">
        <v>68</v>
      </c>
      <c r="V4">
        <v>4</v>
      </c>
      <c r="X4" s="12" t="str">
        <f>COUNTIFS(G2:G106,"通过",I2:I106,"简单")/COUNTIFS(I2:I106,"简单") * 100 &amp; "%"</f>
        <v>96.551724137931%</v>
      </c>
    </row>
    <row r="5" spans="1:24">
      <c r="A5" s="1">
        <v>44614.431122685186</v>
      </c>
      <c r="B5" s="3" t="s">
        <v>136</v>
      </c>
      <c r="C5" s="10">
        <v>44614.460960648146</v>
      </c>
      <c r="D5" s="10">
        <v>44614.477569444447</v>
      </c>
      <c r="E5" s="10">
        <f t="shared" si="0"/>
        <v>1.6608796300715767E-2</v>
      </c>
      <c r="F5" s="33">
        <f t="shared" si="1"/>
        <v>23</v>
      </c>
      <c r="G5" s="12" t="s">
        <v>12</v>
      </c>
      <c r="H5">
        <v>2</v>
      </c>
      <c r="I5" s="11" t="s">
        <v>2</v>
      </c>
      <c r="J5" s="14" t="s">
        <v>93</v>
      </c>
      <c r="K5" s="3" t="s">
        <v>145</v>
      </c>
      <c r="L5" s="14"/>
      <c r="M5" s="3" t="s">
        <v>147</v>
      </c>
      <c r="N5" s="3" t="s">
        <v>146</v>
      </c>
      <c r="O5" s="3" t="s">
        <v>142</v>
      </c>
      <c r="P5" s="3"/>
      <c r="Q5" s="34"/>
      <c r="R5" s="3"/>
      <c r="S5" s="3"/>
      <c r="T5" s="3"/>
      <c r="V5">
        <v>5</v>
      </c>
      <c r="X5" s="30" t="s">
        <v>205</v>
      </c>
    </row>
    <row r="6" spans="1:24">
      <c r="A6" s="1">
        <v>44615.91238425926</v>
      </c>
      <c r="B6" s="3" t="s">
        <v>96</v>
      </c>
      <c r="C6" s="10">
        <v>44615.926793981482</v>
      </c>
      <c r="D6" s="10">
        <v>44615.94027777778</v>
      </c>
      <c r="E6" s="10">
        <f t="shared" si="0"/>
        <v>1.3483796297805384E-2</v>
      </c>
      <c r="F6" s="33">
        <f t="shared" si="1"/>
        <v>19</v>
      </c>
      <c r="G6" s="12" t="s">
        <v>12</v>
      </c>
      <c r="H6">
        <v>2</v>
      </c>
      <c r="I6" s="11" t="s">
        <v>2</v>
      </c>
      <c r="J6" s="14" t="s">
        <v>93</v>
      </c>
      <c r="K6" t="s">
        <v>75</v>
      </c>
      <c r="U6" t="s">
        <v>74</v>
      </c>
      <c r="V6">
        <v>7</v>
      </c>
      <c r="X6" s="11" t="str">
        <f>COUNTIFS(G2:G106,"通过",I2:I106,"中等")/COUNTIFS(I2:I106,"中等") * 100 &amp; "%"</f>
        <v>54.9019607843137%</v>
      </c>
    </row>
    <row r="7" spans="1:24">
      <c r="A7" s="1">
        <v>44615.91238425926</v>
      </c>
      <c r="B7" s="3" t="s">
        <v>102</v>
      </c>
      <c r="C7" s="10">
        <v>44615.914166666669</v>
      </c>
      <c r="D7" s="10">
        <v>44615.918391203704</v>
      </c>
      <c r="E7" s="10">
        <f t="shared" si="0"/>
        <v>4.2245370350428857E-3</v>
      </c>
      <c r="F7" s="33">
        <f t="shared" si="1"/>
        <v>6</v>
      </c>
      <c r="G7" s="12" t="s">
        <v>12</v>
      </c>
      <c r="H7">
        <v>1</v>
      </c>
      <c r="I7" s="11" t="s">
        <v>2</v>
      </c>
      <c r="J7" s="14" t="s">
        <v>93</v>
      </c>
      <c r="K7" t="s">
        <v>75</v>
      </c>
      <c r="U7" t="s">
        <v>76</v>
      </c>
      <c r="V7">
        <v>6</v>
      </c>
      <c r="X7" s="31" t="s">
        <v>211</v>
      </c>
    </row>
    <row r="8" spans="1:24">
      <c r="A8" s="1">
        <v>44619.925555555557</v>
      </c>
      <c r="B8" s="3" t="s">
        <v>73</v>
      </c>
      <c r="C8" s="10">
        <v>44619.926481481481</v>
      </c>
      <c r="D8" s="10">
        <v>44619.954837962963</v>
      </c>
      <c r="E8" s="10">
        <f t="shared" si="0"/>
        <v>2.8356481481750961E-2</v>
      </c>
      <c r="F8" s="33">
        <f t="shared" si="1"/>
        <v>40</v>
      </c>
      <c r="G8" s="12" t="s">
        <v>12</v>
      </c>
      <c r="H8">
        <v>3</v>
      </c>
      <c r="I8" s="11" t="s">
        <v>2</v>
      </c>
      <c r="J8" s="14" t="s">
        <v>93</v>
      </c>
      <c r="K8" t="s">
        <v>70</v>
      </c>
      <c r="V8">
        <v>9</v>
      </c>
      <c r="X8" s="13" t="str">
        <f>COUNTIFS(G2:G106,"通过",I2:I106,"困难")/COUNTIFS(I2:I106,"困难") * 100 &amp; "%"</f>
        <v>16.6666666666667%</v>
      </c>
    </row>
    <row r="9" spans="1:24">
      <c r="A9" s="1">
        <v>44619.925555555557</v>
      </c>
      <c r="B9" s="3" t="s">
        <v>72</v>
      </c>
      <c r="C9" s="10">
        <v>44619.955833333333</v>
      </c>
      <c r="D9" s="10">
        <v>44619.987719907411</v>
      </c>
      <c r="E9" s="10">
        <f t="shared" si="0"/>
        <v>3.1886574077361729E-2</v>
      </c>
      <c r="F9" s="33">
        <f t="shared" si="1"/>
        <v>45</v>
      </c>
      <c r="G9" s="11" t="s">
        <v>71</v>
      </c>
      <c r="H9">
        <v>4</v>
      </c>
      <c r="I9" s="11" t="s">
        <v>2</v>
      </c>
      <c r="J9" s="14" t="s">
        <v>93</v>
      </c>
      <c r="K9" t="s">
        <v>70</v>
      </c>
      <c r="V9">
        <v>8</v>
      </c>
    </row>
    <row r="10" spans="1:24">
      <c r="A10" s="1">
        <v>44620.397858796299</v>
      </c>
      <c r="B10" s="17" t="s">
        <v>99</v>
      </c>
      <c r="C10" s="10">
        <v>44620.398414351854</v>
      </c>
      <c r="D10" s="10">
        <v>44620.441516203704</v>
      </c>
      <c r="E10" s="10">
        <f t="shared" si="0"/>
        <v>4.3101851850224193E-2</v>
      </c>
      <c r="F10" s="33">
        <f t="shared" si="1"/>
        <v>62</v>
      </c>
      <c r="G10" s="13" t="s">
        <v>77</v>
      </c>
      <c r="H10">
        <v>0</v>
      </c>
      <c r="I10" s="13" t="s">
        <v>4</v>
      </c>
      <c r="J10" s="14" t="s">
        <v>93</v>
      </c>
      <c r="K10" t="s">
        <v>70</v>
      </c>
      <c r="U10" t="s">
        <v>78</v>
      </c>
      <c r="V10">
        <v>10</v>
      </c>
    </row>
    <row r="11" spans="1:24">
      <c r="A11" s="1">
        <v>44622.909143518518</v>
      </c>
      <c r="B11" s="3" t="s">
        <v>98</v>
      </c>
      <c r="C11" s="10">
        <v>44622.911238425928</v>
      </c>
      <c r="D11" s="10">
        <v>44622.967986111114</v>
      </c>
      <c r="E11" s="10">
        <f t="shared" si="0"/>
        <v>5.6747685186564922E-2</v>
      </c>
      <c r="F11" s="33">
        <f t="shared" si="1"/>
        <v>81</v>
      </c>
      <c r="G11" s="12" t="s">
        <v>12</v>
      </c>
      <c r="H11">
        <v>3</v>
      </c>
      <c r="I11" s="11" t="s">
        <v>2</v>
      </c>
      <c r="J11" s="14" t="s">
        <v>93</v>
      </c>
      <c r="K11" t="s">
        <v>70</v>
      </c>
      <c r="U11" t="s">
        <v>80</v>
      </c>
      <c r="V11">
        <v>12</v>
      </c>
    </row>
    <row r="12" spans="1:24">
      <c r="A12" s="1">
        <v>44622.909143518518</v>
      </c>
      <c r="B12" s="6" t="s">
        <v>79</v>
      </c>
      <c r="C12" s="10">
        <v>44622.970034722224</v>
      </c>
      <c r="D12" s="10">
        <v>44623.022465277776</v>
      </c>
      <c r="E12" s="10">
        <f t="shared" si="0"/>
        <v>5.2430555551836733E-2</v>
      </c>
      <c r="F12" s="33">
        <f t="shared" si="1"/>
        <v>75</v>
      </c>
      <c r="G12" s="11" t="s">
        <v>71</v>
      </c>
      <c r="H12">
        <v>1</v>
      </c>
      <c r="I12" s="13" t="s">
        <v>4</v>
      </c>
      <c r="J12" s="14" t="s">
        <v>93</v>
      </c>
      <c r="K12" t="s">
        <v>70</v>
      </c>
      <c r="V12">
        <v>11</v>
      </c>
    </row>
    <row r="13" spans="1:24">
      <c r="A13" s="1">
        <v>44623.606249999997</v>
      </c>
      <c r="B13" s="6" t="s">
        <v>103</v>
      </c>
      <c r="C13" s="10">
        <v>44623.608043981483</v>
      </c>
      <c r="D13" s="10">
        <v>44623.642071759263</v>
      </c>
      <c r="E13" s="10">
        <f t="shared" si="0"/>
        <v>3.4027777779556345E-2</v>
      </c>
      <c r="F13" s="33">
        <f t="shared" si="1"/>
        <v>49</v>
      </c>
      <c r="G13" s="11" t="s">
        <v>71</v>
      </c>
      <c r="H13">
        <v>3</v>
      </c>
      <c r="I13" s="11" t="s">
        <v>2</v>
      </c>
      <c r="J13" s="14" t="s">
        <v>93</v>
      </c>
      <c r="K13" t="s">
        <v>81</v>
      </c>
      <c r="U13" s="16" t="s">
        <v>82</v>
      </c>
      <c r="V13">
        <v>14</v>
      </c>
    </row>
    <row r="14" spans="1:24">
      <c r="A14" s="1">
        <v>44623.606249999997</v>
      </c>
      <c r="B14" s="6" t="s">
        <v>100</v>
      </c>
      <c r="C14" s="10">
        <v>44623.819710648146</v>
      </c>
      <c r="D14" s="10">
        <v>44623.847060185188</v>
      </c>
      <c r="E14" s="10">
        <f t="shared" si="0"/>
        <v>2.7349537042027805E-2</v>
      </c>
      <c r="F14" s="33">
        <f t="shared" si="1"/>
        <v>39</v>
      </c>
      <c r="G14" s="11" t="s">
        <v>71</v>
      </c>
      <c r="H14">
        <v>2</v>
      </c>
      <c r="I14" s="11" t="s">
        <v>2</v>
      </c>
      <c r="J14" s="14" t="s">
        <v>93</v>
      </c>
      <c r="K14" t="s">
        <v>81</v>
      </c>
      <c r="V14">
        <v>13</v>
      </c>
      <c r="W14" t="s">
        <v>124</v>
      </c>
    </row>
    <row r="15" spans="1:24">
      <c r="A15" s="1">
        <v>44624.428425925929</v>
      </c>
      <c r="B15" s="3" t="s">
        <v>90</v>
      </c>
      <c r="C15" s="10">
        <v>44624.733993055554</v>
      </c>
      <c r="D15" s="10">
        <v>44624.750011574077</v>
      </c>
      <c r="E15" s="10">
        <f t="shared" si="0"/>
        <v>1.601851852319669E-2</v>
      </c>
      <c r="F15" s="33">
        <f t="shared" si="1"/>
        <v>23</v>
      </c>
      <c r="G15" s="12" t="s">
        <v>12</v>
      </c>
      <c r="H15">
        <v>1</v>
      </c>
      <c r="I15" s="12" t="s">
        <v>89</v>
      </c>
      <c r="J15" s="14" t="s">
        <v>94</v>
      </c>
      <c r="K15" s="14"/>
      <c r="Q15" t="s">
        <v>91</v>
      </c>
      <c r="U15" s="14"/>
      <c r="V15">
        <v>19</v>
      </c>
      <c r="W15" t="s">
        <v>125</v>
      </c>
    </row>
    <row r="16" spans="1:24">
      <c r="A16" s="1">
        <v>44624.428425925929</v>
      </c>
      <c r="B16" s="3" t="s">
        <v>86</v>
      </c>
      <c r="C16" s="10">
        <v>44624.439016203702</v>
      </c>
      <c r="D16" s="10">
        <v>44624.492268518516</v>
      </c>
      <c r="E16" s="10">
        <f t="shared" si="0"/>
        <v>5.3252314814017154E-2</v>
      </c>
      <c r="F16" s="33">
        <f t="shared" si="1"/>
        <v>76</v>
      </c>
      <c r="G16" s="12" t="s">
        <v>12</v>
      </c>
      <c r="H16">
        <v>4</v>
      </c>
      <c r="I16" s="11" t="s">
        <v>2</v>
      </c>
      <c r="J16" s="14" t="s">
        <v>94</v>
      </c>
      <c r="K16" s="14"/>
      <c r="Q16" t="s">
        <v>70</v>
      </c>
      <c r="U16" s="14"/>
      <c r="V16">
        <v>18</v>
      </c>
    </row>
    <row r="17" spans="1:22">
      <c r="A17" s="1">
        <v>44624.428425925929</v>
      </c>
      <c r="B17" s="3" t="s">
        <v>85</v>
      </c>
      <c r="C17" s="10">
        <v>44624.58357638889</v>
      </c>
      <c r="D17" s="10">
        <v>44624.630416666667</v>
      </c>
      <c r="E17" s="10">
        <f t="shared" si="0"/>
        <v>4.6840277776937E-2</v>
      </c>
      <c r="F17" s="33">
        <f t="shared" si="1"/>
        <v>67</v>
      </c>
      <c r="G17" s="11" t="s">
        <v>71</v>
      </c>
      <c r="H17">
        <v>0</v>
      </c>
      <c r="I17" s="11" t="s">
        <v>2</v>
      </c>
      <c r="J17" s="14" t="s">
        <v>94</v>
      </c>
      <c r="K17" s="14"/>
      <c r="L17" s="3" t="s">
        <v>135</v>
      </c>
      <c r="U17" s="14"/>
      <c r="V17">
        <v>17</v>
      </c>
    </row>
    <row r="18" spans="1:22">
      <c r="A18" s="1">
        <v>44624.428425925929</v>
      </c>
      <c r="B18" s="3" t="s">
        <v>87</v>
      </c>
      <c r="C18" s="10">
        <v>44624.71707175926</v>
      </c>
      <c r="D18" s="10">
        <v>44624.732951388891</v>
      </c>
      <c r="E18" s="10">
        <f t="shared" si="0"/>
        <v>1.5879629630944692E-2</v>
      </c>
      <c r="F18" s="33">
        <f t="shared" si="1"/>
        <v>22</v>
      </c>
      <c r="G18" s="12" t="s">
        <v>12</v>
      </c>
      <c r="H18">
        <v>2</v>
      </c>
      <c r="I18" s="12" t="s">
        <v>89</v>
      </c>
      <c r="J18" s="14" t="s">
        <v>94</v>
      </c>
      <c r="K18" t="s">
        <v>88</v>
      </c>
      <c r="U18" s="14"/>
      <c r="V18">
        <v>16</v>
      </c>
    </row>
    <row r="19" spans="1:22">
      <c r="A19" s="1">
        <v>44624.428425925929</v>
      </c>
      <c r="B19" s="3" t="s">
        <v>83</v>
      </c>
      <c r="C19" s="10">
        <v>44624.391898148147</v>
      </c>
      <c r="D19" s="10">
        <v>44624.428136574075</v>
      </c>
      <c r="E19" s="10">
        <f t="shared" si="0"/>
        <v>3.623842592787696E-2</v>
      </c>
      <c r="F19" s="33">
        <f t="shared" si="1"/>
        <v>52</v>
      </c>
      <c r="G19" s="12" t="s">
        <v>12</v>
      </c>
      <c r="H19">
        <v>2</v>
      </c>
      <c r="I19" s="11" t="s">
        <v>2</v>
      </c>
      <c r="J19" s="14" t="s">
        <v>94</v>
      </c>
      <c r="K19" t="s">
        <v>84</v>
      </c>
      <c r="U19" s="14"/>
      <c r="V19">
        <v>15</v>
      </c>
    </row>
    <row r="20" spans="1:22">
      <c r="A20" s="1">
        <v>44709.480590277781</v>
      </c>
      <c r="B20" s="6" t="s">
        <v>101</v>
      </c>
      <c r="C20" s="10">
        <v>44709.480879629627</v>
      </c>
      <c r="D20" s="10">
        <v>44709.488020833334</v>
      </c>
      <c r="E20" s="10">
        <f t="shared" si="0"/>
        <v>7.1412037068512291E-3</v>
      </c>
      <c r="F20" s="33">
        <f t="shared" si="1"/>
        <v>10</v>
      </c>
      <c r="G20" s="12" t="s">
        <v>12</v>
      </c>
      <c r="H20">
        <v>1</v>
      </c>
      <c r="I20" s="11" t="s">
        <v>2</v>
      </c>
      <c r="J20" s="14" t="s">
        <v>93</v>
      </c>
      <c r="K20" s="14"/>
      <c r="Q20" s="3" t="s">
        <v>133</v>
      </c>
      <c r="R20" s="3"/>
      <c r="S20" s="3"/>
      <c r="T20" s="3"/>
      <c r="V20">
        <v>20</v>
      </c>
    </row>
    <row r="21" spans="1:22">
      <c r="A21" s="1">
        <v>44825</v>
      </c>
      <c r="B21" s="6" t="s">
        <v>111</v>
      </c>
      <c r="C21" s="10">
        <v>0.7270833333333333</v>
      </c>
      <c r="D21" s="10">
        <v>0.75</v>
      </c>
      <c r="E21" s="10">
        <f t="shared" si="0"/>
        <v>2.2916666666666696E-2</v>
      </c>
      <c r="F21" s="33">
        <f t="shared" si="1"/>
        <v>33</v>
      </c>
      <c r="G21" s="11" t="s">
        <v>71</v>
      </c>
      <c r="H21">
        <v>1</v>
      </c>
      <c r="I21" s="13" t="s">
        <v>4</v>
      </c>
      <c r="J21" s="14" t="s">
        <v>93</v>
      </c>
      <c r="K21" t="s">
        <v>68</v>
      </c>
      <c r="U21" s="15"/>
      <c r="V21">
        <v>21</v>
      </c>
    </row>
    <row r="22" spans="1:22">
      <c r="A22" s="1">
        <v>44826</v>
      </c>
      <c r="B22" s="6" t="s">
        <v>105</v>
      </c>
      <c r="C22" s="10">
        <v>0.3979166666666667</v>
      </c>
      <c r="D22" s="10">
        <v>0.41597222222222219</v>
      </c>
      <c r="E22" s="10">
        <f t="shared" si="0"/>
        <v>1.8055555555555491E-2</v>
      </c>
      <c r="F22" s="33">
        <f t="shared" si="1"/>
        <v>26</v>
      </c>
      <c r="G22" s="12" t="s">
        <v>12</v>
      </c>
      <c r="H22">
        <v>2</v>
      </c>
      <c r="I22" s="12" t="s">
        <v>106</v>
      </c>
      <c r="J22" s="14" t="s">
        <v>93</v>
      </c>
      <c r="M22" s="3" t="s">
        <v>124</v>
      </c>
      <c r="U22" s="15"/>
      <c r="V22">
        <v>22</v>
      </c>
    </row>
    <row r="23" spans="1:22">
      <c r="A23" s="1">
        <v>44827</v>
      </c>
      <c r="B23" s="6" t="s">
        <v>110</v>
      </c>
      <c r="C23" s="10">
        <v>0.46458333333333335</v>
      </c>
      <c r="D23" s="10">
        <v>0.47769675925925931</v>
      </c>
      <c r="E23" s="10">
        <f t="shared" si="0"/>
        <v>1.3113425925925959E-2</v>
      </c>
      <c r="F23" s="33">
        <f t="shared" si="1"/>
        <v>18</v>
      </c>
      <c r="G23" s="12" t="s">
        <v>12</v>
      </c>
      <c r="H23">
        <v>3</v>
      </c>
      <c r="I23" s="11" t="s">
        <v>2</v>
      </c>
      <c r="J23" s="14" t="s">
        <v>93</v>
      </c>
      <c r="K23" t="s">
        <v>70</v>
      </c>
      <c r="V23">
        <v>23</v>
      </c>
    </row>
    <row r="24" spans="1:22">
      <c r="A24" s="1">
        <v>44828</v>
      </c>
      <c r="B24" s="6" t="s">
        <v>107</v>
      </c>
      <c r="C24" s="10">
        <v>0.4777777777777778</v>
      </c>
      <c r="D24" s="10">
        <v>0.49265046296296294</v>
      </c>
      <c r="E24" s="10">
        <f t="shared" si="0"/>
        <v>1.4872685185185142E-2</v>
      </c>
      <c r="F24" s="33">
        <f t="shared" si="1"/>
        <v>21</v>
      </c>
      <c r="G24" s="12" t="s">
        <v>12</v>
      </c>
      <c r="H24">
        <v>1</v>
      </c>
      <c r="I24" s="12" t="s">
        <v>3</v>
      </c>
      <c r="J24" s="14" t="s">
        <v>93</v>
      </c>
      <c r="M24" s="3" t="s">
        <v>124</v>
      </c>
      <c r="U24" s="15"/>
      <c r="V24">
        <v>24</v>
      </c>
    </row>
    <row r="25" spans="1:22" ht="16.5" customHeight="1">
      <c r="A25" s="1">
        <v>44830</v>
      </c>
      <c r="B25" s="6" t="s">
        <v>109</v>
      </c>
      <c r="C25" s="10">
        <v>0.45208333333333334</v>
      </c>
      <c r="D25" s="10">
        <v>0.45951388888888894</v>
      </c>
      <c r="E25" s="10">
        <f t="shared" si="0"/>
        <v>7.4305555555556069E-3</v>
      </c>
      <c r="F25" s="33">
        <f t="shared" si="1"/>
        <v>10</v>
      </c>
      <c r="G25" s="12" t="s">
        <v>12</v>
      </c>
      <c r="H25">
        <v>2</v>
      </c>
      <c r="I25" s="12" t="s">
        <v>3</v>
      </c>
      <c r="J25" s="14" t="s">
        <v>93</v>
      </c>
      <c r="M25" s="3" t="s">
        <v>124</v>
      </c>
      <c r="V25">
        <v>27</v>
      </c>
    </row>
    <row r="26" spans="1:22">
      <c r="A26" s="1">
        <v>44830</v>
      </c>
      <c r="B26" s="6" t="s">
        <v>112</v>
      </c>
      <c r="C26" s="10">
        <v>0.46527777777777773</v>
      </c>
      <c r="D26" s="10">
        <v>0.4815740740740741</v>
      </c>
      <c r="E26" s="10">
        <f t="shared" si="0"/>
        <v>1.6296296296296364E-2</v>
      </c>
      <c r="F26" s="33">
        <f t="shared" si="1"/>
        <v>23</v>
      </c>
      <c r="G26" s="12" t="s">
        <v>12</v>
      </c>
      <c r="H26">
        <v>2</v>
      </c>
      <c r="I26" s="11" t="s">
        <v>2</v>
      </c>
      <c r="J26" s="14" t="s">
        <v>93</v>
      </c>
      <c r="K26" s="3" t="s">
        <v>123</v>
      </c>
      <c r="V26">
        <v>26</v>
      </c>
    </row>
    <row r="27" spans="1:22">
      <c r="A27" s="1">
        <v>44830</v>
      </c>
      <c r="B27" s="6" t="s">
        <v>108</v>
      </c>
      <c r="C27" s="10">
        <v>0.41736111111111113</v>
      </c>
      <c r="D27" s="10">
        <v>0.44959490740740743</v>
      </c>
      <c r="E27" s="10">
        <f t="shared" si="0"/>
        <v>3.2233796296296302E-2</v>
      </c>
      <c r="F27" s="33">
        <f t="shared" si="1"/>
        <v>46</v>
      </c>
      <c r="G27" s="12" t="s">
        <v>12</v>
      </c>
      <c r="H27">
        <v>5</v>
      </c>
      <c r="I27" s="13" t="s">
        <v>4</v>
      </c>
      <c r="J27" s="14" t="s">
        <v>93</v>
      </c>
      <c r="M27" s="3" t="s">
        <v>124</v>
      </c>
      <c r="V27">
        <v>25</v>
      </c>
    </row>
    <row r="28" spans="1:22">
      <c r="A28" s="1">
        <v>44831</v>
      </c>
      <c r="B28" s="6" t="s">
        <v>113</v>
      </c>
      <c r="C28" s="10">
        <v>0.48125000000000001</v>
      </c>
      <c r="D28" s="10">
        <v>0.48442129629629632</v>
      </c>
      <c r="E28" s="10">
        <f t="shared" si="0"/>
        <v>3.1712962962963109E-3</v>
      </c>
      <c r="F28" s="33">
        <f t="shared" si="1"/>
        <v>4</v>
      </c>
      <c r="G28" s="12" t="s">
        <v>12</v>
      </c>
      <c r="H28">
        <v>1</v>
      </c>
      <c r="I28" s="12" t="s">
        <v>3</v>
      </c>
      <c r="J28" s="14" t="s">
        <v>93</v>
      </c>
      <c r="K28" s="14"/>
      <c r="R28" s="3" t="s">
        <v>132</v>
      </c>
      <c r="S28" s="3"/>
      <c r="T28" s="3"/>
      <c r="V28">
        <v>28</v>
      </c>
    </row>
    <row r="29" spans="1:22">
      <c r="A29" s="1">
        <v>44832</v>
      </c>
      <c r="B29" s="6" t="s">
        <v>114</v>
      </c>
      <c r="C29" s="10">
        <v>0.39999999999999997</v>
      </c>
      <c r="D29" s="10">
        <v>0.46304398148148151</v>
      </c>
      <c r="E29" s="10">
        <f t="shared" si="0"/>
        <v>6.3043981481481548E-2</v>
      </c>
      <c r="F29" s="33">
        <f t="shared" si="1"/>
        <v>90</v>
      </c>
      <c r="G29" s="11" t="s">
        <v>71</v>
      </c>
      <c r="H29">
        <v>2</v>
      </c>
      <c r="I29" s="11" t="s">
        <v>2</v>
      </c>
      <c r="J29" s="14" t="s">
        <v>93</v>
      </c>
      <c r="K29" s="14"/>
      <c r="L29" s="14"/>
      <c r="N29" s="3" t="s">
        <v>139</v>
      </c>
      <c r="O29" s="3" t="s">
        <v>143</v>
      </c>
      <c r="P29" s="3" t="s">
        <v>148</v>
      </c>
      <c r="Q29" s="3" t="s">
        <v>149</v>
      </c>
      <c r="R29" s="3"/>
      <c r="S29" s="3"/>
      <c r="T29" s="3"/>
      <c r="V29">
        <v>29</v>
      </c>
    </row>
    <row r="30" spans="1:22">
      <c r="A30" s="1">
        <v>44833</v>
      </c>
      <c r="B30" s="6" t="s">
        <v>115</v>
      </c>
      <c r="C30" s="10">
        <v>0.37986111111111115</v>
      </c>
      <c r="D30" s="10">
        <v>0.38746527777777778</v>
      </c>
      <c r="E30" s="10">
        <f t="shared" si="0"/>
        <v>7.6041666666666341E-3</v>
      </c>
      <c r="F30" s="33">
        <f t="shared" si="1"/>
        <v>10</v>
      </c>
      <c r="G30" s="12" t="s">
        <v>12</v>
      </c>
      <c r="H30">
        <v>2</v>
      </c>
      <c r="I30" s="12" t="s">
        <v>3</v>
      </c>
      <c r="J30" s="14" t="s">
        <v>93</v>
      </c>
      <c r="K30" s="14"/>
      <c r="R30" s="3" t="s">
        <v>132</v>
      </c>
      <c r="S30" s="3"/>
      <c r="T30" s="3"/>
      <c r="V30">
        <v>30</v>
      </c>
    </row>
    <row r="31" spans="1:22">
      <c r="A31" s="1">
        <v>44844</v>
      </c>
      <c r="B31" s="17" t="s">
        <v>247</v>
      </c>
      <c r="C31" s="10">
        <v>0.65694444444444444</v>
      </c>
      <c r="D31" s="10">
        <v>0.65694444444444444</v>
      </c>
      <c r="E31" s="10">
        <f t="shared" si="0"/>
        <v>0</v>
      </c>
      <c r="F31" s="33">
        <f t="shared" si="1"/>
        <v>0</v>
      </c>
      <c r="G31" s="13" t="s">
        <v>67</v>
      </c>
      <c r="H31">
        <v>0</v>
      </c>
      <c r="I31" s="13" t="s">
        <v>4</v>
      </c>
      <c r="J31" s="14" t="s">
        <v>93</v>
      </c>
      <c r="K31" s="14"/>
      <c r="M31" s="3" t="s">
        <v>147</v>
      </c>
      <c r="P31" s="3" t="s">
        <v>144</v>
      </c>
      <c r="Q31" s="3"/>
      <c r="R31" s="3"/>
      <c r="S31" s="3"/>
      <c r="T31" s="3"/>
      <c r="V31">
        <v>31</v>
      </c>
    </row>
    <row r="32" spans="1:22">
      <c r="A32" s="1">
        <v>44846</v>
      </c>
      <c r="B32" s="3" t="s">
        <v>246</v>
      </c>
      <c r="C32" s="10">
        <v>0.43541666666666662</v>
      </c>
      <c r="D32" s="10">
        <v>0.44957175925925924</v>
      </c>
      <c r="E32" s="10">
        <f t="shared" si="0"/>
        <v>1.4155092592592622E-2</v>
      </c>
      <c r="F32" s="33">
        <f t="shared" si="1"/>
        <v>20</v>
      </c>
      <c r="G32" s="12" t="s">
        <v>12</v>
      </c>
      <c r="H32">
        <v>2</v>
      </c>
      <c r="I32" s="11" t="s">
        <v>2</v>
      </c>
      <c r="J32" s="14" t="s">
        <v>93</v>
      </c>
      <c r="K32" s="3" t="s">
        <v>123</v>
      </c>
      <c r="V32">
        <v>32</v>
      </c>
    </row>
    <row r="33" spans="1:22">
      <c r="A33" s="1">
        <v>44847</v>
      </c>
      <c r="B33" s="3" t="s">
        <v>248</v>
      </c>
      <c r="C33" s="10">
        <v>0.43888888888888888</v>
      </c>
      <c r="D33" s="10">
        <v>0.46802083333333333</v>
      </c>
      <c r="E33" s="10">
        <f t="shared" si="0"/>
        <v>2.9131944444444446E-2</v>
      </c>
      <c r="F33" s="33">
        <f t="shared" si="1"/>
        <v>41</v>
      </c>
      <c r="G33" s="11" t="s">
        <v>71</v>
      </c>
      <c r="H33">
        <v>4</v>
      </c>
      <c r="I33" s="11" t="s">
        <v>2</v>
      </c>
      <c r="J33" s="14" t="s">
        <v>93</v>
      </c>
      <c r="K33" s="14"/>
      <c r="L33" s="3" t="s">
        <v>164</v>
      </c>
      <c r="U33" s="15"/>
      <c r="V33">
        <v>33</v>
      </c>
    </row>
    <row r="34" spans="1:22">
      <c r="A34" s="1">
        <v>44848</v>
      </c>
      <c r="B34" s="17" t="s">
        <v>241</v>
      </c>
      <c r="C34" s="10">
        <v>0.63541666666666663</v>
      </c>
      <c r="D34" s="10">
        <v>0.70347222222222217</v>
      </c>
      <c r="E34" s="10">
        <f t="shared" ref="E34:E65" si="2">D34-C34</f>
        <v>6.8055555555555536E-2</v>
      </c>
      <c r="F34" s="33">
        <f t="shared" si="1"/>
        <v>98</v>
      </c>
      <c r="G34" s="13" t="s">
        <v>67</v>
      </c>
      <c r="H34">
        <v>2</v>
      </c>
      <c r="I34" s="13" t="s">
        <v>4</v>
      </c>
      <c r="J34" s="14" t="s">
        <v>93</v>
      </c>
      <c r="K34" s="14"/>
      <c r="P34" s="3" t="s">
        <v>144</v>
      </c>
      <c r="Q34" s="3"/>
      <c r="R34" s="3" t="s">
        <v>150</v>
      </c>
      <c r="S34" s="3"/>
      <c r="T34" s="3"/>
      <c r="V34">
        <v>34</v>
      </c>
    </row>
    <row r="35" spans="1:22">
      <c r="A35" s="1">
        <v>44851</v>
      </c>
      <c r="B35" s="3" t="s">
        <v>243</v>
      </c>
      <c r="C35" s="10">
        <v>0.63124999999999998</v>
      </c>
      <c r="D35" s="10">
        <v>0.65437500000000004</v>
      </c>
      <c r="E35" s="10">
        <f t="shared" si="2"/>
        <v>2.3125000000000062E-2</v>
      </c>
      <c r="F35" s="33">
        <f t="shared" si="1"/>
        <v>33</v>
      </c>
      <c r="G35" s="12" t="s">
        <v>12</v>
      </c>
      <c r="H35">
        <v>4</v>
      </c>
      <c r="I35" s="11" t="s">
        <v>2</v>
      </c>
      <c r="J35" s="14" t="s">
        <v>93</v>
      </c>
      <c r="K35" s="3" t="s">
        <v>135</v>
      </c>
      <c r="V35">
        <v>35</v>
      </c>
    </row>
    <row r="36" spans="1:22">
      <c r="A36" s="1">
        <v>44852</v>
      </c>
      <c r="B36" s="3" t="s">
        <v>244</v>
      </c>
      <c r="C36" s="10">
        <v>0.65555555555555556</v>
      </c>
      <c r="D36" s="10">
        <v>0.74293981481481486</v>
      </c>
      <c r="E36" s="10">
        <f t="shared" si="2"/>
        <v>8.73842592592593E-2</v>
      </c>
      <c r="F36" s="33">
        <f t="shared" si="1"/>
        <v>125</v>
      </c>
      <c r="G36" s="12" t="s">
        <v>12</v>
      </c>
      <c r="H36">
        <v>2</v>
      </c>
      <c r="I36" s="13" t="s">
        <v>4</v>
      </c>
      <c r="J36" s="14" t="s">
        <v>93</v>
      </c>
      <c r="K36" s="14"/>
      <c r="L36" s="3" t="s">
        <v>151</v>
      </c>
      <c r="M36" s="3" t="s">
        <v>147</v>
      </c>
      <c r="P36" s="3" t="s">
        <v>144</v>
      </c>
      <c r="Q36" s="3"/>
      <c r="R36" s="3" t="s">
        <v>150</v>
      </c>
      <c r="S36" s="3"/>
      <c r="T36" s="3"/>
      <c r="U36" s="15" t="s">
        <v>116</v>
      </c>
      <c r="V36">
        <v>36</v>
      </c>
    </row>
    <row r="37" spans="1:22">
      <c r="A37" s="1">
        <v>44853</v>
      </c>
      <c r="B37" s="3" t="s">
        <v>117</v>
      </c>
      <c r="C37" s="10">
        <v>0.60902777777777783</v>
      </c>
      <c r="D37" s="10">
        <v>0.62011574074074072</v>
      </c>
      <c r="E37" s="10">
        <f t="shared" si="2"/>
        <v>1.1087962962962883E-2</v>
      </c>
      <c r="F37" s="33">
        <f t="shared" si="1"/>
        <v>15</v>
      </c>
      <c r="G37" s="12" t="s">
        <v>12</v>
      </c>
      <c r="H37">
        <v>1</v>
      </c>
      <c r="I37" s="12" t="s">
        <v>3</v>
      </c>
      <c r="J37" s="14" t="s">
        <v>93</v>
      </c>
      <c r="L37" s="3" t="s">
        <v>140</v>
      </c>
      <c r="M37" s="3" t="s">
        <v>91</v>
      </c>
      <c r="O37" s="3" t="s">
        <v>156</v>
      </c>
      <c r="V37">
        <v>37</v>
      </c>
    </row>
    <row r="38" spans="1:22">
      <c r="A38" s="1">
        <v>44854</v>
      </c>
      <c r="B38" s="3" t="s">
        <v>249</v>
      </c>
      <c r="C38" s="10">
        <v>0.63194444444444442</v>
      </c>
      <c r="D38" s="10">
        <v>0.68055555555555547</v>
      </c>
      <c r="E38" s="10">
        <f t="shared" si="2"/>
        <v>4.8611111111111049E-2</v>
      </c>
      <c r="F38" s="33">
        <f t="shared" si="1"/>
        <v>70</v>
      </c>
      <c r="G38" s="12" t="s">
        <v>12</v>
      </c>
      <c r="H38">
        <v>4</v>
      </c>
      <c r="I38" s="11" t="s">
        <v>2</v>
      </c>
      <c r="J38" s="14" t="s">
        <v>93</v>
      </c>
      <c r="K38" s="3" t="s">
        <v>138</v>
      </c>
      <c r="L38" s="3" t="s">
        <v>137</v>
      </c>
      <c r="N38" s="3" t="s">
        <v>139</v>
      </c>
      <c r="O38" s="3"/>
      <c r="P38" s="3"/>
      <c r="Q38" s="3"/>
      <c r="R38" s="3"/>
      <c r="S38" s="3"/>
      <c r="T38" s="3"/>
      <c r="V38">
        <v>38</v>
      </c>
    </row>
    <row r="39" spans="1:22">
      <c r="A39" s="1">
        <v>44858</v>
      </c>
      <c r="B39" s="3" t="s">
        <v>242</v>
      </c>
      <c r="C39" s="10">
        <v>0.37916666666666665</v>
      </c>
      <c r="D39" s="10">
        <v>0.41145833333333331</v>
      </c>
      <c r="E39" s="10">
        <f t="shared" si="2"/>
        <v>3.2291666666666663E-2</v>
      </c>
      <c r="F39" s="33">
        <f t="shared" si="1"/>
        <v>46</v>
      </c>
      <c r="G39" s="12" t="s">
        <v>12</v>
      </c>
      <c r="H39">
        <v>3</v>
      </c>
      <c r="I39" s="11" t="s">
        <v>2</v>
      </c>
      <c r="J39" s="14" t="s">
        <v>93</v>
      </c>
      <c r="M39" s="3" t="s">
        <v>124</v>
      </c>
      <c r="V39">
        <v>39</v>
      </c>
    </row>
    <row r="40" spans="1:22">
      <c r="A40" s="1">
        <v>44943</v>
      </c>
      <c r="B40" s="3" t="s">
        <v>118</v>
      </c>
      <c r="C40" s="10">
        <v>44943.402581018519</v>
      </c>
      <c r="D40" s="10">
        <v>44943.422511574077</v>
      </c>
      <c r="E40" s="10">
        <f t="shared" si="2"/>
        <v>1.9930555557948537E-2</v>
      </c>
      <c r="F40" s="33">
        <f t="shared" si="1"/>
        <v>28</v>
      </c>
      <c r="G40" s="11" t="s">
        <v>71</v>
      </c>
      <c r="H40">
        <v>1</v>
      </c>
      <c r="I40" s="11" t="s">
        <v>2</v>
      </c>
      <c r="J40" s="14" t="s">
        <v>93</v>
      </c>
      <c r="M40" s="3" t="s">
        <v>124</v>
      </c>
      <c r="V40">
        <v>40</v>
      </c>
    </row>
    <row r="41" spans="1:22">
      <c r="A41" s="1">
        <v>44944</v>
      </c>
      <c r="B41" s="3" t="s">
        <v>119</v>
      </c>
      <c r="C41" s="10">
        <v>44944.395844907405</v>
      </c>
      <c r="D41" s="10">
        <v>44944.41609953704</v>
      </c>
      <c r="E41" s="10">
        <f t="shared" si="2"/>
        <v>2.0254629635019228E-2</v>
      </c>
      <c r="F41" s="33">
        <f t="shared" si="1"/>
        <v>29</v>
      </c>
      <c r="G41" s="11" t="s">
        <v>71</v>
      </c>
      <c r="H41">
        <v>1</v>
      </c>
      <c r="I41" s="13" t="s">
        <v>4</v>
      </c>
      <c r="J41" s="14" t="s">
        <v>93</v>
      </c>
      <c r="K41" s="14"/>
      <c r="Q41" s="3" t="s">
        <v>133</v>
      </c>
      <c r="R41" s="3"/>
      <c r="S41" s="3"/>
      <c r="T41" s="3"/>
      <c r="U41" s="15"/>
      <c r="V41">
        <v>41</v>
      </c>
    </row>
    <row r="42" spans="1:22">
      <c r="A42" s="1">
        <v>44945.408414351848</v>
      </c>
      <c r="B42" s="3" t="s">
        <v>120</v>
      </c>
      <c r="C42" s="10">
        <v>44945.395844907405</v>
      </c>
      <c r="D42" s="10">
        <v>44945.408784722225</v>
      </c>
      <c r="E42" s="10">
        <f t="shared" si="2"/>
        <v>1.2939814820128959E-2</v>
      </c>
      <c r="F42" s="33">
        <f t="shared" si="1"/>
        <v>18</v>
      </c>
      <c r="G42" s="12" t="s">
        <v>12</v>
      </c>
      <c r="H42">
        <v>1</v>
      </c>
      <c r="I42" s="12" t="s">
        <v>3</v>
      </c>
      <c r="J42" s="14" t="s">
        <v>93</v>
      </c>
      <c r="K42" s="14"/>
      <c r="R42" s="3" t="s">
        <v>132</v>
      </c>
      <c r="S42" s="3"/>
      <c r="T42" s="3"/>
      <c r="V42">
        <v>42</v>
      </c>
    </row>
    <row r="43" spans="1:22">
      <c r="A43" s="1">
        <v>44946.39638888889</v>
      </c>
      <c r="B43" s="3" t="s">
        <v>121</v>
      </c>
      <c r="C43" s="10">
        <v>44946.383391203701</v>
      </c>
      <c r="D43" s="10">
        <v>44946.396701388891</v>
      </c>
      <c r="E43" s="10">
        <f t="shared" si="2"/>
        <v>1.3310185189766344E-2</v>
      </c>
      <c r="F43" s="33">
        <f t="shared" si="1"/>
        <v>19</v>
      </c>
      <c r="G43" s="12" t="s">
        <v>12</v>
      </c>
      <c r="H43">
        <v>1</v>
      </c>
      <c r="I43" s="11" t="s">
        <v>2</v>
      </c>
      <c r="J43" s="14" t="s">
        <v>93</v>
      </c>
      <c r="K43" s="14"/>
      <c r="Q43" s="3" t="s">
        <v>133</v>
      </c>
      <c r="R43" s="3"/>
      <c r="S43" s="3"/>
      <c r="T43" s="3"/>
      <c r="V43">
        <v>43</v>
      </c>
    </row>
    <row r="44" spans="1:22" ht="13.5" customHeight="1">
      <c r="A44" s="1">
        <v>44954.440717592595</v>
      </c>
      <c r="B44" s="3" t="s">
        <v>122</v>
      </c>
      <c r="C44" s="10">
        <v>44954.395844907405</v>
      </c>
      <c r="D44" s="10">
        <v>44954.441099537034</v>
      </c>
      <c r="E44" s="10">
        <f t="shared" si="2"/>
        <v>4.5254629629198462E-2</v>
      </c>
      <c r="F44" s="33">
        <f t="shared" si="1"/>
        <v>65</v>
      </c>
      <c r="G44" s="11" t="s">
        <v>71</v>
      </c>
      <c r="H44">
        <v>1</v>
      </c>
      <c r="I44" s="11" t="s">
        <v>2</v>
      </c>
      <c r="J44" s="14" t="s">
        <v>93</v>
      </c>
      <c r="K44" s="14"/>
      <c r="P44" s="3" t="s">
        <v>144</v>
      </c>
      <c r="Q44" s="3"/>
      <c r="R44" s="3"/>
      <c r="S44" s="3"/>
      <c r="T44" s="3"/>
      <c r="U44" s="15"/>
      <c r="V44">
        <v>44</v>
      </c>
    </row>
    <row r="45" spans="1:22">
      <c r="A45" s="1">
        <v>44955.395046296297</v>
      </c>
      <c r="B45" s="3" t="s">
        <v>126</v>
      </c>
      <c r="C45" s="10">
        <v>44955.391076388885</v>
      </c>
      <c r="D45" s="10">
        <v>44955.394791666666</v>
      </c>
      <c r="E45" s="10">
        <f t="shared" si="2"/>
        <v>3.7152777804294601E-3</v>
      </c>
      <c r="F45" s="33">
        <f t="shared" si="1"/>
        <v>5</v>
      </c>
      <c r="G45" s="12" t="s">
        <v>12</v>
      </c>
      <c r="H45">
        <v>1</v>
      </c>
      <c r="I45" s="12" t="s">
        <v>3</v>
      </c>
      <c r="J45" s="14" t="s">
        <v>93</v>
      </c>
      <c r="K45" s="14"/>
      <c r="R45" s="3" t="s">
        <v>132</v>
      </c>
      <c r="S45" s="3"/>
      <c r="T45" s="3"/>
      <c r="V45">
        <v>45</v>
      </c>
    </row>
    <row r="46" spans="1:22">
      <c r="A46" s="1">
        <v>44956.423981481479</v>
      </c>
      <c r="B46" s="3" t="s">
        <v>127</v>
      </c>
      <c r="C46" s="10">
        <v>44956.404999999999</v>
      </c>
      <c r="D46" s="10">
        <v>44956.423773148148</v>
      </c>
      <c r="E46" s="10">
        <f t="shared" si="2"/>
        <v>1.877314814919373E-2</v>
      </c>
      <c r="F46" s="33">
        <f t="shared" si="1"/>
        <v>27</v>
      </c>
      <c r="G46" s="12" t="s">
        <v>12</v>
      </c>
      <c r="H46">
        <v>1</v>
      </c>
      <c r="I46" s="11" t="s">
        <v>2</v>
      </c>
      <c r="J46" s="14" t="s">
        <v>93</v>
      </c>
      <c r="K46" s="3" t="s">
        <v>123</v>
      </c>
      <c r="V46">
        <v>46</v>
      </c>
    </row>
    <row r="47" spans="1:22">
      <c r="A47" s="1">
        <v>44957.403113425928</v>
      </c>
      <c r="B47" s="3" t="s">
        <v>128</v>
      </c>
      <c r="C47" s="10">
        <v>44957.388136574074</v>
      </c>
      <c r="D47" s="10">
        <v>44957.402696759258</v>
      </c>
      <c r="E47" s="10">
        <f t="shared" si="2"/>
        <v>1.4560185183654539E-2</v>
      </c>
      <c r="F47" s="33">
        <f t="shared" si="1"/>
        <v>20</v>
      </c>
      <c r="G47" s="12" t="s">
        <v>12</v>
      </c>
      <c r="H47">
        <v>2</v>
      </c>
      <c r="I47" s="12" t="s">
        <v>3</v>
      </c>
      <c r="J47" s="14" t="s">
        <v>93</v>
      </c>
      <c r="L47" s="3" t="s">
        <v>130</v>
      </c>
      <c r="M47" s="3" t="s">
        <v>124</v>
      </c>
      <c r="N47" s="3"/>
      <c r="O47" s="3"/>
      <c r="P47" s="3"/>
      <c r="Q47" s="3"/>
      <c r="R47" s="3"/>
      <c r="S47" s="3"/>
      <c r="T47" s="3"/>
      <c r="V47">
        <v>47</v>
      </c>
    </row>
    <row r="48" spans="1:22">
      <c r="A48" s="1">
        <v>44958.417962962965</v>
      </c>
      <c r="B48" s="3" t="s">
        <v>131</v>
      </c>
      <c r="C48" s="10">
        <v>44958.395833333336</v>
      </c>
      <c r="D48" s="10">
        <v>44958.417291666665</v>
      </c>
      <c r="E48" s="10">
        <f t="shared" si="2"/>
        <v>2.1458333329064772E-2</v>
      </c>
      <c r="F48" s="33">
        <f t="shared" si="1"/>
        <v>30</v>
      </c>
      <c r="G48" s="12" t="s">
        <v>12</v>
      </c>
      <c r="H48">
        <v>2</v>
      </c>
      <c r="I48" s="12" t="s">
        <v>3</v>
      </c>
      <c r="J48" s="14" t="s">
        <v>93</v>
      </c>
      <c r="K48" s="14"/>
      <c r="L48" s="14"/>
      <c r="M48" s="3"/>
      <c r="N48" s="3"/>
      <c r="O48" s="3"/>
      <c r="P48" s="3"/>
      <c r="Q48" s="3" t="s">
        <v>133</v>
      </c>
      <c r="R48" s="3" t="s">
        <v>132</v>
      </c>
      <c r="S48" s="3"/>
      <c r="T48" s="3"/>
      <c r="U48" s="15"/>
      <c r="V48">
        <v>48</v>
      </c>
    </row>
    <row r="49" spans="1:22">
      <c r="A49" s="1">
        <v>44970.384722222225</v>
      </c>
      <c r="B49" s="3" t="s">
        <v>134</v>
      </c>
      <c r="C49" s="10">
        <v>44970.366689814815</v>
      </c>
      <c r="D49" s="10">
        <v>44970.384988425925</v>
      </c>
      <c r="E49" s="10">
        <f t="shared" si="2"/>
        <v>1.8298611110367347E-2</v>
      </c>
      <c r="F49" s="33">
        <f t="shared" si="1"/>
        <v>26</v>
      </c>
      <c r="G49" s="11" t="s">
        <v>71</v>
      </c>
      <c r="H49">
        <v>1</v>
      </c>
      <c r="I49" s="11" t="s">
        <v>2</v>
      </c>
      <c r="J49" s="14" t="s">
        <v>93</v>
      </c>
      <c r="K49" s="14"/>
      <c r="L49" s="3" t="s">
        <v>135</v>
      </c>
      <c r="M49" s="3"/>
      <c r="N49" s="3"/>
      <c r="O49" s="3"/>
      <c r="P49" s="3"/>
      <c r="Q49" s="3"/>
      <c r="R49" s="3" t="s">
        <v>132</v>
      </c>
      <c r="S49" s="3"/>
      <c r="T49" s="3"/>
      <c r="V49">
        <v>49</v>
      </c>
    </row>
    <row r="50" spans="1:22">
      <c r="A50" s="1">
        <v>44971.416828703703</v>
      </c>
      <c r="B50" s="3" t="s">
        <v>152</v>
      </c>
      <c r="C50" s="10">
        <v>44971.361481481479</v>
      </c>
      <c r="D50" s="10">
        <v>44971.417037037034</v>
      </c>
      <c r="E50" s="10">
        <f t="shared" si="2"/>
        <v>5.5555555554747116E-2</v>
      </c>
      <c r="F50" s="33">
        <f t="shared" si="1"/>
        <v>80</v>
      </c>
      <c r="G50" s="11" t="s">
        <v>71</v>
      </c>
      <c r="H50">
        <v>4</v>
      </c>
      <c r="I50" s="11" t="s">
        <v>2</v>
      </c>
      <c r="J50" s="14" t="s">
        <v>93</v>
      </c>
      <c r="L50" s="3" t="s">
        <v>153</v>
      </c>
      <c r="M50" s="3" t="s">
        <v>124</v>
      </c>
      <c r="Q50" s="3" t="s">
        <v>133</v>
      </c>
      <c r="V50">
        <v>50</v>
      </c>
    </row>
    <row r="51" spans="1:22">
      <c r="A51" s="1">
        <v>44972.39634259259</v>
      </c>
      <c r="B51" s="17" t="s">
        <v>155</v>
      </c>
      <c r="C51" s="10">
        <v>44972.396597222221</v>
      </c>
      <c r="D51" s="10">
        <v>44972.396655092591</v>
      </c>
      <c r="E51" s="10">
        <f t="shared" si="2"/>
        <v>5.7870369346346706E-5</v>
      </c>
      <c r="F51" s="33">
        <f t="shared" si="1"/>
        <v>0</v>
      </c>
      <c r="G51" s="13" t="s">
        <v>67</v>
      </c>
      <c r="H51">
        <v>0</v>
      </c>
      <c r="I51" s="13" t="s">
        <v>4</v>
      </c>
      <c r="J51" s="14" t="s">
        <v>93</v>
      </c>
      <c r="L51" s="3"/>
      <c r="M51" s="3" t="s">
        <v>124</v>
      </c>
      <c r="N51" s="3" t="s">
        <v>139</v>
      </c>
      <c r="T51" s="3" t="s">
        <v>167</v>
      </c>
      <c r="U51" s="3" t="s">
        <v>154</v>
      </c>
      <c r="V51">
        <v>51</v>
      </c>
    </row>
    <row r="52" spans="1:22">
      <c r="A52" s="1">
        <v>44973.354386574072</v>
      </c>
      <c r="B52" s="3" t="s">
        <v>158</v>
      </c>
      <c r="C52" s="10">
        <v>44973.349699074075</v>
      </c>
      <c r="D52" s="10">
        <v>44973.354201388887</v>
      </c>
      <c r="E52" s="10">
        <f t="shared" si="2"/>
        <v>4.5023148122709244E-3</v>
      </c>
      <c r="F52" s="33">
        <f t="shared" si="1"/>
        <v>6</v>
      </c>
      <c r="G52" s="12" t="s">
        <v>12</v>
      </c>
      <c r="H52">
        <v>1</v>
      </c>
      <c r="I52" s="12" t="s">
        <v>3</v>
      </c>
      <c r="J52" s="14" t="s">
        <v>93</v>
      </c>
      <c r="L52" s="3" t="s">
        <v>159</v>
      </c>
      <c r="M52" s="3" t="s">
        <v>124</v>
      </c>
      <c r="Q52" s="3" t="s">
        <v>133</v>
      </c>
      <c r="V52">
        <v>52</v>
      </c>
    </row>
    <row r="53" spans="1:22">
      <c r="A53" s="1">
        <v>44974.413622685184</v>
      </c>
      <c r="B53" s="17" t="s">
        <v>160</v>
      </c>
      <c r="C53" s="10">
        <v>44974.406921296293</v>
      </c>
      <c r="D53" s="10">
        <v>44974.413819444446</v>
      </c>
      <c r="E53" s="10">
        <f t="shared" si="2"/>
        <v>6.8981481526861899E-3</v>
      </c>
      <c r="F53" s="33">
        <f t="shared" si="1"/>
        <v>9</v>
      </c>
      <c r="G53" s="13" t="s">
        <v>67</v>
      </c>
      <c r="H53">
        <v>0</v>
      </c>
      <c r="I53" s="11" t="s">
        <v>2</v>
      </c>
      <c r="J53" s="14" t="s">
        <v>93</v>
      </c>
      <c r="L53" s="3" t="s">
        <v>161</v>
      </c>
      <c r="M53" s="3" t="s">
        <v>124</v>
      </c>
      <c r="P53" s="3" t="s">
        <v>144</v>
      </c>
      <c r="V53">
        <v>53</v>
      </c>
    </row>
    <row r="54" spans="1:22">
      <c r="A54" s="1">
        <v>44977.37908564815</v>
      </c>
      <c r="B54" s="3" t="s">
        <v>162</v>
      </c>
      <c r="C54" s="10">
        <v>44977.37222222222</v>
      </c>
      <c r="D54" s="10">
        <v>44977.378900462965</v>
      </c>
      <c r="E54" s="10">
        <f t="shared" si="2"/>
        <v>6.6782407448044978E-3</v>
      </c>
      <c r="F54" s="33">
        <f t="shared" si="1"/>
        <v>9</v>
      </c>
      <c r="G54" s="12" t="s">
        <v>12</v>
      </c>
      <c r="H54">
        <v>1</v>
      </c>
      <c r="I54" s="12" t="s">
        <v>3</v>
      </c>
      <c r="J54" s="14" t="s">
        <v>93</v>
      </c>
      <c r="L54" s="3" t="s">
        <v>159</v>
      </c>
      <c r="M54" s="3" t="s">
        <v>124</v>
      </c>
      <c r="Q54" s="3" t="s">
        <v>133</v>
      </c>
      <c r="U54" s="15"/>
      <c r="V54">
        <v>54</v>
      </c>
    </row>
    <row r="55" spans="1:22">
      <c r="A55" s="1">
        <v>44978.379652777781</v>
      </c>
      <c r="B55" s="17" t="s">
        <v>163</v>
      </c>
      <c r="C55" s="10">
        <v>44978.363194444442</v>
      </c>
      <c r="D55" s="10">
        <v>44978.380127314813</v>
      </c>
      <c r="E55" s="10">
        <f t="shared" si="2"/>
        <v>1.69328703705105E-2</v>
      </c>
      <c r="F55" s="33">
        <f t="shared" si="1"/>
        <v>24</v>
      </c>
      <c r="G55" s="13" t="s">
        <v>67</v>
      </c>
      <c r="H55">
        <v>0</v>
      </c>
      <c r="I55" s="13" t="s">
        <v>4</v>
      </c>
      <c r="J55" s="14" t="s">
        <v>93</v>
      </c>
      <c r="L55" s="3" t="s">
        <v>164</v>
      </c>
      <c r="M55" s="3" t="s">
        <v>124</v>
      </c>
      <c r="P55" s="3" t="s">
        <v>144</v>
      </c>
      <c r="V55">
        <v>55</v>
      </c>
    </row>
    <row r="56" spans="1:22">
      <c r="A56" s="1">
        <v>44980.405243055553</v>
      </c>
      <c r="B56" s="3" t="s">
        <v>165</v>
      </c>
      <c r="C56" s="10">
        <v>44980.368750000001</v>
      </c>
      <c r="D56" s="10">
        <v>44980.405543981484</v>
      </c>
      <c r="E56" s="10">
        <f t="shared" si="2"/>
        <v>3.6793981482333038E-2</v>
      </c>
      <c r="F56" s="33">
        <f t="shared" si="1"/>
        <v>52</v>
      </c>
      <c r="G56" s="13" t="s">
        <v>67</v>
      </c>
      <c r="H56">
        <v>0</v>
      </c>
      <c r="I56" s="11" t="s">
        <v>2</v>
      </c>
      <c r="J56" s="14" t="s">
        <v>93</v>
      </c>
      <c r="K56" s="14"/>
      <c r="L56" s="3" t="s">
        <v>137</v>
      </c>
      <c r="N56" s="3" t="s">
        <v>139</v>
      </c>
      <c r="O56" s="3" t="s">
        <v>166</v>
      </c>
      <c r="U56" s="3" t="s">
        <v>168</v>
      </c>
      <c r="V56">
        <v>56</v>
      </c>
    </row>
    <row r="57" spans="1:22">
      <c r="A57" s="1">
        <v>44981.408807870372</v>
      </c>
      <c r="B57" s="3" t="s">
        <v>169</v>
      </c>
      <c r="C57" s="10">
        <v>44981.385416666664</v>
      </c>
      <c r="D57" s="10">
        <v>44981.408460648148</v>
      </c>
      <c r="E57" s="10">
        <f t="shared" si="2"/>
        <v>2.3043981484079268E-2</v>
      </c>
      <c r="F57" s="33">
        <f t="shared" si="1"/>
        <v>33</v>
      </c>
      <c r="G57" s="12" t="s">
        <v>12</v>
      </c>
      <c r="H57">
        <v>5</v>
      </c>
      <c r="I57" s="12" t="s">
        <v>3</v>
      </c>
      <c r="J57" s="14" t="s">
        <v>93</v>
      </c>
      <c r="L57" s="3" t="s">
        <v>164</v>
      </c>
      <c r="M57" s="3" t="s">
        <v>124</v>
      </c>
      <c r="O57" s="3" t="s">
        <v>171</v>
      </c>
      <c r="P57" s="3" t="s">
        <v>144</v>
      </c>
      <c r="Q57" s="3" t="s">
        <v>133</v>
      </c>
      <c r="T57" s="3" t="s">
        <v>170</v>
      </c>
      <c r="V57">
        <v>57</v>
      </c>
    </row>
    <row r="58" spans="1:22">
      <c r="A58" s="1">
        <v>44984.436435185184</v>
      </c>
      <c r="B58" s="17" t="s">
        <v>172</v>
      </c>
      <c r="C58" s="10">
        <v>44984.367361111108</v>
      </c>
      <c r="D58" s="10">
        <v>44984.417164351849</v>
      </c>
      <c r="E58" s="10">
        <f t="shared" si="2"/>
        <v>4.9803240741312038E-2</v>
      </c>
      <c r="F58" s="33">
        <f t="shared" si="1"/>
        <v>71</v>
      </c>
      <c r="G58" s="11" t="s">
        <v>71</v>
      </c>
      <c r="H58">
        <v>4</v>
      </c>
      <c r="I58" s="11" t="s">
        <v>2</v>
      </c>
      <c r="J58" s="14" t="s">
        <v>93</v>
      </c>
      <c r="L58" s="3" t="s">
        <v>164</v>
      </c>
      <c r="M58" s="3" t="s">
        <v>124</v>
      </c>
      <c r="V58">
        <v>58</v>
      </c>
    </row>
    <row r="59" spans="1:22" ht="14.25">
      <c r="A59" s="1">
        <v>44985.376423611109</v>
      </c>
      <c r="B59" s="3" t="s">
        <v>173</v>
      </c>
      <c r="C59" s="10">
        <v>44985.37222222222</v>
      </c>
      <c r="D59" s="10">
        <v>44985.376180555555</v>
      </c>
      <c r="E59" s="10">
        <f t="shared" si="2"/>
        <v>3.9583333345944993E-3</v>
      </c>
      <c r="F59" s="33">
        <f t="shared" si="1"/>
        <v>5</v>
      </c>
      <c r="G59" s="12" t="s">
        <v>12</v>
      </c>
      <c r="H59">
        <v>2</v>
      </c>
      <c r="I59" s="12" t="s">
        <v>3</v>
      </c>
      <c r="J59" s="14" t="s">
        <v>93</v>
      </c>
      <c r="M59" s="3" t="s">
        <v>124</v>
      </c>
      <c r="O59" s="27"/>
      <c r="Q59" s="3" t="s">
        <v>133</v>
      </c>
      <c r="T59" s="3" t="s">
        <v>170</v>
      </c>
      <c r="V59">
        <v>59</v>
      </c>
    </row>
    <row r="60" spans="1:22">
      <c r="A60" s="1">
        <v>44986.375879629632</v>
      </c>
      <c r="B60" s="3" t="s">
        <v>174</v>
      </c>
      <c r="C60" s="10">
        <v>44986.365972222222</v>
      </c>
      <c r="D60" s="10">
        <v>44986.375486111108</v>
      </c>
      <c r="E60" s="10">
        <f t="shared" si="2"/>
        <v>9.5138888864312321E-3</v>
      </c>
      <c r="F60" s="33">
        <f t="shared" si="1"/>
        <v>13</v>
      </c>
      <c r="G60" s="12" t="s">
        <v>12</v>
      </c>
      <c r="H60">
        <v>1</v>
      </c>
      <c r="I60" s="12" t="s">
        <v>3</v>
      </c>
      <c r="J60" s="14" t="s">
        <v>93</v>
      </c>
      <c r="L60" s="3" t="s">
        <v>130</v>
      </c>
      <c r="M60" s="3" t="s">
        <v>124</v>
      </c>
      <c r="V60">
        <v>60</v>
      </c>
    </row>
    <row r="61" spans="1:22">
      <c r="A61" s="1">
        <v>44987.386250000003</v>
      </c>
      <c r="B61" s="3" t="s">
        <v>175</v>
      </c>
      <c r="C61" s="10">
        <v>44987.363194444442</v>
      </c>
      <c r="D61" s="10">
        <v>44987.385972222219</v>
      </c>
      <c r="E61" s="10">
        <f t="shared" si="2"/>
        <v>2.2777777776354924E-2</v>
      </c>
      <c r="F61" s="33">
        <f t="shared" si="1"/>
        <v>32</v>
      </c>
      <c r="G61" s="12" t="s">
        <v>12</v>
      </c>
      <c r="H61">
        <v>1</v>
      </c>
      <c r="I61" s="11" t="s">
        <v>2</v>
      </c>
      <c r="J61" s="14" t="s">
        <v>93</v>
      </c>
      <c r="N61" s="3" t="s">
        <v>139</v>
      </c>
      <c r="R61" s="3" t="s">
        <v>132</v>
      </c>
      <c r="S61" s="3"/>
      <c r="T61" s="3" t="s">
        <v>137</v>
      </c>
      <c r="V61">
        <v>61</v>
      </c>
    </row>
    <row r="62" spans="1:22">
      <c r="A62" s="1">
        <v>44988.419699074075</v>
      </c>
      <c r="B62" s="3" t="s">
        <v>177</v>
      </c>
      <c r="C62" s="10">
        <v>44988.362500000003</v>
      </c>
      <c r="D62" s="10">
        <v>44988.419525462959</v>
      </c>
      <c r="E62" s="10">
        <f t="shared" si="2"/>
        <v>5.7025462956517003E-2</v>
      </c>
      <c r="F62" s="33">
        <f t="shared" si="1"/>
        <v>82</v>
      </c>
      <c r="G62" s="12" t="s">
        <v>12</v>
      </c>
      <c r="H62">
        <v>2</v>
      </c>
      <c r="I62" s="11" t="s">
        <v>2</v>
      </c>
      <c r="J62" s="14" t="s">
        <v>93</v>
      </c>
      <c r="M62" s="3" t="s">
        <v>124</v>
      </c>
      <c r="Q62" s="3" t="s">
        <v>133</v>
      </c>
      <c r="R62" s="3" t="s">
        <v>132</v>
      </c>
      <c r="S62" s="3"/>
      <c r="V62">
        <v>62</v>
      </c>
    </row>
    <row r="63" spans="1:22">
      <c r="A63" s="1">
        <v>44991.421377314815</v>
      </c>
      <c r="B63" s="3" t="s">
        <v>178</v>
      </c>
      <c r="C63" s="10">
        <v>44991.379861111112</v>
      </c>
      <c r="D63" s="10">
        <v>44991.42114583333</v>
      </c>
      <c r="E63" s="10">
        <f t="shared" si="2"/>
        <v>4.128472221782431E-2</v>
      </c>
      <c r="F63" s="33">
        <f t="shared" si="1"/>
        <v>59</v>
      </c>
      <c r="G63" s="11" t="s">
        <v>71</v>
      </c>
      <c r="H63">
        <v>1</v>
      </c>
      <c r="I63" s="11" t="s">
        <v>2</v>
      </c>
      <c r="J63" s="14" t="s">
        <v>93</v>
      </c>
      <c r="O63" s="3" t="s">
        <v>156</v>
      </c>
      <c r="P63" s="3" t="s">
        <v>144</v>
      </c>
      <c r="R63" s="3" t="s">
        <v>132</v>
      </c>
      <c r="S63" s="3"/>
      <c r="V63">
        <v>63</v>
      </c>
    </row>
    <row r="64" spans="1:22">
      <c r="A64" s="1">
        <v>44992.417812500003</v>
      </c>
      <c r="B64" s="3" t="s">
        <v>179</v>
      </c>
      <c r="C64" s="10">
        <v>44992.363194444442</v>
      </c>
      <c r="D64" s="10">
        <v>44992.418009259258</v>
      </c>
      <c r="E64" s="10">
        <f t="shared" si="2"/>
        <v>5.4814814815472346E-2</v>
      </c>
      <c r="F64" s="33">
        <f t="shared" si="1"/>
        <v>78</v>
      </c>
      <c r="G64" s="11" t="s">
        <v>71</v>
      </c>
      <c r="H64">
        <v>2</v>
      </c>
      <c r="I64" s="13" t="s">
        <v>4</v>
      </c>
      <c r="J64" s="14" t="s">
        <v>93</v>
      </c>
      <c r="L64" s="17" t="s">
        <v>166</v>
      </c>
      <c r="O64" s="3" t="s">
        <v>156</v>
      </c>
      <c r="R64" s="3" t="s">
        <v>132</v>
      </c>
      <c r="S64" s="3" t="s">
        <v>180</v>
      </c>
      <c r="V64">
        <v>64</v>
      </c>
    </row>
    <row r="65" spans="1:22">
      <c r="A65" s="1">
        <v>44993.427256944444</v>
      </c>
      <c r="B65" s="3" t="s">
        <v>182</v>
      </c>
      <c r="C65" s="10">
        <v>44993.413888888892</v>
      </c>
      <c r="D65" s="10">
        <v>44993.427094907405</v>
      </c>
      <c r="E65" s="10">
        <f t="shared" si="2"/>
        <v>1.3206018513301387E-2</v>
      </c>
      <c r="F65" s="33">
        <f t="shared" si="1"/>
        <v>19</v>
      </c>
      <c r="G65" s="12" t="s">
        <v>12</v>
      </c>
      <c r="H65">
        <v>1</v>
      </c>
      <c r="I65" s="11" t="s">
        <v>2</v>
      </c>
      <c r="J65" s="14" t="s">
        <v>93</v>
      </c>
      <c r="L65" s="3" t="s">
        <v>130</v>
      </c>
      <c r="M65" s="3" t="s">
        <v>124</v>
      </c>
      <c r="P65" s="3" t="s">
        <v>144</v>
      </c>
      <c r="V65">
        <v>65</v>
      </c>
    </row>
    <row r="66" spans="1:22">
      <c r="A66" s="1">
        <v>44994.3984375</v>
      </c>
      <c r="B66" s="3" t="s">
        <v>183</v>
      </c>
      <c r="C66" s="10">
        <v>44994.381944444445</v>
      </c>
      <c r="D66" s="10">
        <v>44994.398078703707</v>
      </c>
      <c r="E66" s="10">
        <f t="shared" ref="E66:E97" si="3">D66-C66</f>
        <v>1.6134259261889383E-2</v>
      </c>
      <c r="F66" s="33">
        <f t="shared" ref="F66:F106" si="4">HOUR(E66)*60+MINUTE(E66)</f>
        <v>23</v>
      </c>
      <c r="G66" s="12" t="s">
        <v>12</v>
      </c>
      <c r="H66">
        <v>4</v>
      </c>
      <c r="I66" s="12" t="s">
        <v>3</v>
      </c>
      <c r="J66" s="14" t="s">
        <v>93</v>
      </c>
      <c r="L66" s="3" t="s">
        <v>135</v>
      </c>
      <c r="R66" s="3" t="s">
        <v>132</v>
      </c>
      <c r="V66">
        <v>66</v>
      </c>
    </row>
    <row r="67" spans="1:22">
      <c r="A67" s="1">
        <v>44995.395115740743</v>
      </c>
      <c r="B67" s="3" t="s">
        <v>185</v>
      </c>
      <c r="C67" s="10">
        <v>44995.364583333336</v>
      </c>
      <c r="D67" s="10">
        <v>44995.395277777781</v>
      </c>
      <c r="E67" s="10">
        <f t="shared" si="3"/>
        <v>3.0694444445543922E-2</v>
      </c>
      <c r="F67" s="33">
        <f t="shared" si="4"/>
        <v>44</v>
      </c>
      <c r="G67" s="11" t="s">
        <v>71</v>
      </c>
      <c r="H67">
        <v>1</v>
      </c>
      <c r="I67" s="11" t="s">
        <v>2</v>
      </c>
      <c r="J67" s="14" t="s">
        <v>93</v>
      </c>
      <c r="L67" s="3" t="s">
        <v>186</v>
      </c>
      <c r="M67" s="3" t="s">
        <v>124</v>
      </c>
      <c r="Q67" s="3" t="s">
        <v>133</v>
      </c>
      <c r="V67">
        <v>67</v>
      </c>
    </row>
    <row r="68" spans="1:22">
      <c r="A68" s="1">
        <v>44998.406643518516</v>
      </c>
      <c r="B68" s="3" t="s">
        <v>187</v>
      </c>
      <c r="C68" s="10">
        <v>44998.381944444445</v>
      </c>
      <c r="D68" s="10">
        <v>44998.406967592593</v>
      </c>
      <c r="E68" s="10">
        <f t="shared" si="3"/>
        <v>2.5023148147738539E-2</v>
      </c>
      <c r="F68" s="33">
        <f t="shared" si="4"/>
        <v>36</v>
      </c>
      <c r="G68" s="12" t="s">
        <v>12</v>
      </c>
      <c r="H68">
        <v>2</v>
      </c>
      <c r="I68" s="12" t="s">
        <v>3</v>
      </c>
      <c r="J68" s="14" t="s">
        <v>93</v>
      </c>
      <c r="L68" s="3" t="s">
        <v>164</v>
      </c>
      <c r="M68" s="3" t="s">
        <v>124</v>
      </c>
      <c r="V68">
        <v>68</v>
      </c>
    </row>
    <row r="69" spans="1:22">
      <c r="A69" s="1">
        <v>44999.617326388892</v>
      </c>
      <c r="B69" s="3" t="s">
        <v>188</v>
      </c>
      <c r="C69" s="10">
        <v>44999.593055555553</v>
      </c>
      <c r="D69" s="10">
        <v>44999.616944444446</v>
      </c>
      <c r="E69" s="10">
        <f t="shared" si="3"/>
        <v>2.3888888892543036E-2</v>
      </c>
      <c r="F69" s="33">
        <f t="shared" si="4"/>
        <v>34</v>
      </c>
      <c r="G69" s="12" t="s">
        <v>12</v>
      </c>
      <c r="H69">
        <v>2</v>
      </c>
      <c r="I69" s="11" t="s">
        <v>2</v>
      </c>
      <c r="J69" s="14" t="s">
        <v>93</v>
      </c>
      <c r="L69" s="3" t="s">
        <v>130</v>
      </c>
      <c r="M69" s="3" t="s">
        <v>124</v>
      </c>
      <c r="O69" s="3" t="s">
        <v>164</v>
      </c>
      <c r="V69">
        <v>69</v>
      </c>
    </row>
    <row r="70" spans="1:22">
      <c r="A70" s="1">
        <v>45000.3749537037</v>
      </c>
      <c r="B70" s="3" t="s">
        <v>189</v>
      </c>
      <c r="C70" s="10">
        <v>45000.370833333334</v>
      </c>
      <c r="D70" s="10">
        <v>45000.3752662037</v>
      </c>
      <c r="E70" s="10">
        <f t="shared" si="3"/>
        <v>4.4328703661449254E-3</v>
      </c>
      <c r="F70" s="33">
        <f t="shared" si="4"/>
        <v>6</v>
      </c>
      <c r="G70" s="13" t="s">
        <v>67</v>
      </c>
      <c r="H70">
        <v>0</v>
      </c>
      <c r="I70" s="11" t="s">
        <v>2</v>
      </c>
      <c r="J70" s="14" t="s">
        <v>93</v>
      </c>
      <c r="L70" s="3" t="s">
        <v>190</v>
      </c>
      <c r="V70">
        <v>70</v>
      </c>
    </row>
    <row r="71" spans="1:22">
      <c r="A71" s="1">
        <v>45000.404409722221</v>
      </c>
      <c r="B71" s="3" t="s">
        <v>191</v>
      </c>
      <c r="C71" s="10">
        <v>45000.377083333333</v>
      </c>
      <c r="D71" s="10">
        <v>45000.404918981483</v>
      </c>
      <c r="E71" s="10">
        <f t="shared" si="3"/>
        <v>2.7835648150357883E-2</v>
      </c>
      <c r="F71" s="33">
        <f t="shared" si="4"/>
        <v>40</v>
      </c>
      <c r="G71" s="11" t="s">
        <v>71</v>
      </c>
      <c r="H71">
        <v>3</v>
      </c>
      <c r="I71" s="11" t="s">
        <v>2</v>
      </c>
      <c r="J71" s="14" t="s">
        <v>93</v>
      </c>
      <c r="L71" s="3" t="s">
        <v>192</v>
      </c>
      <c r="R71" s="3" t="s">
        <v>132</v>
      </c>
      <c r="V71">
        <v>71</v>
      </c>
    </row>
    <row r="72" spans="1:22">
      <c r="A72" s="1">
        <v>45002.407800925925</v>
      </c>
      <c r="B72" s="3" t="s">
        <v>193</v>
      </c>
      <c r="C72" s="10">
        <v>45002.37777777778</v>
      </c>
      <c r="D72" s="10">
        <v>45002.40834490741</v>
      </c>
      <c r="E72" s="10">
        <f t="shared" si="3"/>
        <v>3.0567129630071577E-2</v>
      </c>
      <c r="F72" s="33">
        <f t="shared" si="4"/>
        <v>44</v>
      </c>
      <c r="G72" s="13" t="s">
        <v>67</v>
      </c>
      <c r="H72">
        <v>0</v>
      </c>
      <c r="I72" s="12" t="s">
        <v>3</v>
      </c>
      <c r="J72" s="14" t="s">
        <v>93</v>
      </c>
      <c r="K72" s="3" t="s">
        <v>164</v>
      </c>
      <c r="L72" s="3" t="s">
        <v>192</v>
      </c>
      <c r="M72" s="3" t="s">
        <v>124</v>
      </c>
      <c r="N72" s="3" t="s">
        <v>186</v>
      </c>
      <c r="O72" s="3" t="s">
        <v>151</v>
      </c>
      <c r="T72" s="3" t="s">
        <v>170</v>
      </c>
      <c r="V72">
        <v>72</v>
      </c>
    </row>
    <row r="73" spans="1:22">
      <c r="A73" s="1">
        <v>45005.435243055559</v>
      </c>
      <c r="B73" s="3" t="s">
        <v>194</v>
      </c>
      <c r="C73" s="10">
        <v>45005.377083333333</v>
      </c>
      <c r="D73" s="10">
        <v>45005.435196759259</v>
      </c>
      <c r="E73" s="10">
        <f t="shared" si="3"/>
        <v>5.8113425926421769E-2</v>
      </c>
      <c r="F73" s="33">
        <f t="shared" si="4"/>
        <v>83</v>
      </c>
      <c r="G73" s="11" t="s">
        <v>71</v>
      </c>
      <c r="H73">
        <v>1</v>
      </c>
      <c r="I73" s="13" t="s">
        <v>4</v>
      </c>
      <c r="J73" s="14" t="s">
        <v>195</v>
      </c>
      <c r="N73" s="3" t="s">
        <v>139</v>
      </c>
      <c r="P73" s="3" t="s">
        <v>144</v>
      </c>
      <c r="V73">
        <v>73</v>
      </c>
    </row>
    <row r="74" spans="1:22">
      <c r="A74" s="1">
        <v>45006.427777777775</v>
      </c>
      <c r="B74" s="3" t="s">
        <v>196</v>
      </c>
      <c r="C74" s="10">
        <v>45006.427777777775</v>
      </c>
      <c r="D74" s="10">
        <v>45006.430532407408</v>
      </c>
      <c r="E74" s="10">
        <f t="shared" si="3"/>
        <v>2.754629633272998E-3</v>
      </c>
      <c r="F74" s="33">
        <f t="shared" si="4"/>
        <v>3</v>
      </c>
      <c r="G74" s="12" t="s">
        <v>12</v>
      </c>
      <c r="H74">
        <v>1</v>
      </c>
      <c r="I74" s="12" t="s">
        <v>3</v>
      </c>
      <c r="J74" s="14" t="s">
        <v>195</v>
      </c>
      <c r="N74" s="3" t="s">
        <v>139</v>
      </c>
      <c r="V74">
        <v>74</v>
      </c>
    </row>
    <row r="75" spans="1:22">
      <c r="A75" s="1">
        <v>45007.457638888889</v>
      </c>
      <c r="B75" s="3" t="s">
        <v>197</v>
      </c>
      <c r="C75" s="10">
        <v>45007.457638888889</v>
      </c>
      <c r="D75" s="10">
        <v>45007.457638888889</v>
      </c>
      <c r="E75" s="10">
        <f t="shared" si="3"/>
        <v>0</v>
      </c>
      <c r="F75" s="33">
        <f t="shared" si="4"/>
        <v>0</v>
      </c>
      <c r="G75" s="13" t="s">
        <v>67</v>
      </c>
      <c r="H75">
        <v>0</v>
      </c>
      <c r="I75" s="11" t="s">
        <v>2</v>
      </c>
      <c r="J75" s="14" t="s">
        <v>195</v>
      </c>
      <c r="M75" s="3" t="s">
        <v>124</v>
      </c>
      <c r="P75" s="3" t="s">
        <v>144</v>
      </c>
      <c r="T75" s="3" t="s">
        <v>170</v>
      </c>
      <c r="V75">
        <v>75</v>
      </c>
    </row>
    <row r="76" spans="1:22">
      <c r="A76" s="1">
        <v>45009.381944444445</v>
      </c>
      <c r="B76" s="3" t="s">
        <v>198</v>
      </c>
      <c r="C76" s="10">
        <v>45009.381944444445</v>
      </c>
      <c r="D76" s="10">
        <v>45009.38795138889</v>
      </c>
      <c r="E76" s="10">
        <f t="shared" si="3"/>
        <v>6.0069444443797693E-3</v>
      </c>
      <c r="F76" s="33">
        <f t="shared" si="4"/>
        <v>8</v>
      </c>
      <c r="G76" s="12" t="s">
        <v>12</v>
      </c>
      <c r="H76">
        <v>3</v>
      </c>
      <c r="I76" s="13" t="s">
        <v>4</v>
      </c>
      <c r="J76" s="14" t="s">
        <v>195</v>
      </c>
      <c r="L76" s="3" t="s">
        <v>199</v>
      </c>
      <c r="M76" s="3" t="s">
        <v>124</v>
      </c>
      <c r="O76" s="3" t="s">
        <v>200</v>
      </c>
      <c r="R76" s="3" t="s">
        <v>132</v>
      </c>
      <c r="T76" s="3" t="s">
        <v>201</v>
      </c>
      <c r="V76">
        <v>76</v>
      </c>
    </row>
    <row r="77" spans="1:22">
      <c r="A77" s="1">
        <v>45012.375891203701</v>
      </c>
      <c r="B77" s="3" t="s">
        <v>202</v>
      </c>
      <c r="C77" s="10">
        <v>45012.361111111109</v>
      </c>
      <c r="D77" s="10">
        <v>45012.372986111113</v>
      </c>
      <c r="E77" s="10">
        <f t="shared" si="3"/>
        <v>1.1875000003783498E-2</v>
      </c>
      <c r="F77" s="33">
        <f t="shared" si="4"/>
        <v>17</v>
      </c>
      <c r="G77" s="12" t="s">
        <v>12</v>
      </c>
      <c r="H77">
        <v>1</v>
      </c>
      <c r="I77" s="11" t="s">
        <v>2</v>
      </c>
      <c r="J77" s="14" t="s">
        <v>195</v>
      </c>
      <c r="P77" s="3" t="s">
        <v>144</v>
      </c>
      <c r="Q77" s="3" t="s">
        <v>133</v>
      </c>
      <c r="R77" s="3" t="s">
        <v>132</v>
      </c>
      <c r="V77">
        <v>77</v>
      </c>
    </row>
    <row r="78" spans="1:22">
      <c r="A78" s="1">
        <v>45013.373611111114</v>
      </c>
      <c r="B78" s="3" t="s">
        <v>206</v>
      </c>
      <c r="C78" s="10">
        <v>45013.373611111114</v>
      </c>
      <c r="D78" s="10">
        <v>45013.37835648148</v>
      </c>
      <c r="E78" s="10">
        <f t="shared" si="3"/>
        <v>4.7453703664359637E-3</v>
      </c>
      <c r="F78" s="33">
        <f t="shared" si="4"/>
        <v>6</v>
      </c>
      <c r="G78" s="13" t="s">
        <v>67</v>
      </c>
      <c r="H78">
        <v>0</v>
      </c>
      <c r="I78" s="13" t="s">
        <v>4</v>
      </c>
      <c r="J78" s="14" t="s">
        <v>195</v>
      </c>
      <c r="P78" s="3" t="s">
        <v>144</v>
      </c>
      <c r="R78" s="3" t="s">
        <v>132</v>
      </c>
      <c r="V78">
        <v>78</v>
      </c>
    </row>
    <row r="79" spans="1:22">
      <c r="A79" s="1">
        <v>45019.391273148147</v>
      </c>
      <c r="B79" s="3" t="s">
        <v>207</v>
      </c>
      <c r="C79" s="10">
        <v>45019.370833333334</v>
      </c>
      <c r="D79" s="10">
        <v>45019.388321759259</v>
      </c>
      <c r="E79" s="10">
        <f t="shared" si="3"/>
        <v>1.7488425924966577E-2</v>
      </c>
      <c r="F79" s="33">
        <f t="shared" si="4"/>
        <v>25</v>
      </c>
      <c r="G79" s="11" t="s">
        <v>71</v>
      </c>
      <c r="H79">
        <v>2</v>
      </c>
      <c r="I79" s="11" t="s">
        <v>2</v>
      </c>
      <c r="J79" s="14" t="s">
        <v>195</v>
      </c>
      <c r="M79" s="3" t="s">
        <v>124</v>
      </c>
      <c r="O79" s="3" t="s">
        <v>164</v>
      </c>
      <c r="V79">
        <v>79</v>
      </c>
    </row>
    <row r="80" spans="1:22">
      <c r="A80" s="1">
        <v>45022.411817129629</v>
      </c>
      <c r="B80" s="3" t="s">
        <v>208</v>
      </c>
      <c r="C80" s="10">
        <v>45022.367361111108</v>
      </c>
      <c r="D80" s="10">
        <v>45022.37222222222</v>
      </c>
      <c r="E80" s="10">
        <f t="shared" si="3"/>
        <v>4.8611111124046147E-3</v>
      </c>
      <c r="F80" s="33">
        <f t="shared" si="4"/>
        <v>7</v>
      </c>
      <c r="G80" s="13" t="s">
        <v>67</v>
      </c>
      <c r="H80">
        <v>0</v>
      </c>
      <c r="I80" s="11" t="s">
        <v>2</v>
      </c>
      <c r="J80" s="14" t="s">
        <v>195</v>
      </c>
      <c r="N80" s="3" t="s">
        <v>139</v>
      </c>
      <c r="V80">
        <v>80</v>
      </c>
    </row>
    <row r="81" spans="1:22">
      <c r="A81" s="1">
        <v>45022.411840277775</v>
      </c>
      <c r="B81" s="3" t="s">
        <v>245</v>
      </c>
      <c r="C81" s="10">
        <v>45022.37222222222</v>
      </c>
      <c r="D81" s="10">
        <v>45022.412592592591</v>
      </c>
      <c r="E81" s="10">
        <f t="shared" si="3"/>
        <v>4.03703703705105E-2</v>
      </c>
      <c r="F81" s="33">
        <f t="shared" si="4"/>
        <v>58</v>
      </c>
      <c r="G81" s="12" t="s">
        <v>12</v>
      </c>
      <c r="H81">
        <v>2</v>
      </c>
      <c r="I81" s="12" t="s">
        <v>3</v>
      </c>
      <c r="J81" s="14" t="s">
        <v>195</v>
      </c>
      <c r="M81" s="3" t="s">
        <v>124</v>
      </c>
      <c r="O81" s="3" t="s">
        <v>151</v>
      </c>
      <c r="Q81" s="3" t="s">
        <v>133</v>
      </c>
      <c r="T81" s="3" t="s">
        <v>170</v>
      </c>
      <c r="V81">
        <v>90</v>
      </c>
    </row>
    <row r="82" spans="1:22">
      <c r="A82" s="1">
        <v>45026.369444444441</v>
      </c>
      <c r="B82" s="3" t="s">
        <v>209</v>
      </c>
      <c r="C82" s="10">
        <v>45026.369444444441</v>
      </c>
      <c r="D82" s="10">
        <v>45026.393206018518</v>
      </c>
      <c r="E82" s="10">
        <f t="shared" si="3"/>
        <v>2.3761574077070691E-2</v>
      </c>
      <c r="F82" s="33">
        <f t="shared" si="4"/>
        <v>34</v>
      </c>
      <c r="G82" s="12" t="s">
        <v>12</v>
      </c>
      <c r="H82">
        <v>1</v>
      </c>
      <c r="I82" s="11" t="s">
        <v>2</v>
      </c>
      <c r="J82" s="14" t="s">
        <v>195</v>
      </c>
      <c r="K82" s="3" t="s">
        <v>123</v>
      </c>
      <c r="L82" s="3" t="s">
        <v>153</v>
      </c>
      <c r="M82" s="3" t="s">
        <v>124</v>
      </c>
      <c r="O82" s="3" t="s">
        <v>156</v>
      </c>
      <c r="V82">
        <v>91</v>
      </c>
    </row>
    <row r="83" spans="1:22">
      <c r="A83" s="1">
        <v>45470.644467592596</v>
      </c>
      <c r="B83" s="3" t="s">
        <v>214</v>
      </c>
      <c r="C83" s="10">
        <v>45470.644791666666</v>
      </c>
      <c r="D83" s="10">
        <v>45470.670497685183</v>
      </c>
      <c r="E83" s="10">
        <f t="shared" si="3"/>
        <v>2.5706018517666962E-2</v>
      </c>
      <c r="F83" s="33">
        <f t="shared" si="4"/>
        <v>37</v>
      </c>
      <c r="G83" s="11" t="s">
        <v>71</v>
      </c>
      <c r="H83">
        <v>4</v>
      </c>
      <c r="I83" s="11" t="s">
        <v>2</v>
      </c>
      <c r="J83" s="14" t="s">
        <v>195</v>
      </c>
      <c r="O83" s="3" t="s">
        <v>164</v>
      </c>
      <c r="R83" s="3" t="s">
        <v>132</v>
      </c>
    </row>
    <row r="84" spans="1:22">
      <c r="A84" s="1">
        <v>45471.627349537041</v>
      </c>
      <c r="B84" s="3" t="s">
        <v>215</v>
      </c>
      <c r="C84" s="10">
        <v>45471.627766203703</v>
      </c>
      <c r="D84" s="10">
        <v>45471.6559837963</v>
      </c>
      <c r="E84" s="10">
        <f t="shared" si="3"/>
        <v>2.8217592596774921E-2</v>
      </c>
      <c r="F84" s="33">
        <f t="shared" si="4"/>
        <v>40</v>
      </c>
      <c r="G84" s="11" t="s">
        <v>71</v>
      </c>
      <c r="H84">
        <v>2</v>
      </c>
      <c r="I84" s="13" t="s">
        <v>4</v>
      </c>
      <c r="J84" s="14" t="s">
        <v>195</v>
      </c>
    </row>
    <row r="85" spans="1:22">
      <c r="A85" s="1">
        <v>45474.60292824074</v>
      </c>
      <c r="B85" s="3" t="s">
        <v>216</v>
      </c>
      <c r="C85" s="10">
        <v>45474.603090277778</v>
      </c>
      <c r="D85" s="10">
        <v>45474.618356481478</v>
      </c>
      <c r="E85" s="10">
        <f t="shared" si="3"/>
        <v>1.526620369986631E-2</v>
      </c>
      <c r="F85" s="33">
        <f t="shared" si="4"/>
        <v>21</v>
      </c>
      <c r="G85" s="13" t="s">
        <v>67</v>
      </c>
      <c r="H85">
        <v>0</v>
      </c>
      <c r="I85" s="13" t="s">
        <v>4</v>
      </c>
      <c r="J85" s="14" t="s">
        <v>195</v>
      </c>
    </row>
    <row r="86" spans="1:22">
      <c r="A86" s="1">
        <v>45475.403483796297</v>
      </c>
      <c r="B86" s="3" t="s">
        <v>217</v>
      </c>
      <c r="C86" s="10">
        <v>45475.403564814813</v>
      </c>
      <c r="D86" s="10">
        <v>45475.405810185184</v>
      </c>
      <c r="E86" s="10">
        <f t="shared" si="3"/>
        <v>2.2453703713836148E-3</v>
      </c>
      <c r="F86" s="33">
        <f t="shared" si="4"/>
        <v>3</v>
      </c>
      <c r="G86" s="12" t="s">
        <v>12</v>
      </c>
      <c r="H86">
        <v>1</v>
      </c>
      <c r="I86" s="11" t="s">
        <v>2</v>
      </c>
      <c r="J86" s="14" t="s">
        <v>195</v>
      </c>
    </row>
    <row r="87" spans="1:22">
      <c r="A87" s="1">
        <v>45475.416273148148</v>
      </c>
      <c r="B87" s="3" t="s">
        <v>218</v>
      </c>
      <c r="C87" s="10">
        <v>45475.416296296295</v>
      </c>
      <c r="D87" s="10">
        <v>45475.419768518521</v>
      </c>
      <c r="E87" s="10">
        <f t="shared" si="3"/>
        <v>3.4722222262644209E-3</v>
      </c>
      <c r="F87" s="33">
        <f t="shared" si="4"/>
        <v>5</v>
      </c>
      <c r="G87" s="12" t="s">
        <v>12</v>
      </c>
      <c r="H87">
        <v>1</v>
      </c>
      <c r="I87" s="12" t="s">
        <v>3</v>
      </c>
      <c r="J87" s="14" t="s">
        <v>195</v>
      </c>
    </row>
    <row r="88" spans="1:22">
      <c r="A88" s="1">
        <v>45475.422905092593</v>
      </c>
      <c r="B88" s="3" t="s">
        <v>219</v>
      </c>
      <c r="C88" s="10">
        <v>45475.422951388886</v>
      </c>
      <c r="D88" s="10">
        <v>45475.492430555554</v>
      </c>
      <c r="E88" s="10">
        <f t="shared" si="3"/>
        <v>6.9479166668315884E-2</v>
      </c>
      <c r="F88" s="33">
        <f t="shared" si="4"/>
        <v>100</v>
      </c>
      <c r="G88" s="13" t="s">
        <v>67</v>
      </c>
      <c r="H88">
        <v>0</v>
      </c>
      <c r="I88" s="11" t="s">
        <v>2</v>
      </c>
      <c r="J88" s="14" t="s">
        <v>195</v>
      </c>
    </row>
    <row r="89" spans="1:22">
      <c r="A89" s="1">
        <v>45475.6955787037</v>
      </c>
      <c r="B89" s="3" t="s">
        <v>239</v>
      </c>
      <c r="C89" s="10">
        <v>45475.695601851854</v>
      </c>
      <c r="D89" s="10">
        <v>45475.714224537034</v>
      </c>
      <c r="E89" s="10">
        <f t="shared" si="3"/>
        <v>1.862268518016208E-2</v>
      </c>
      <c r="F89" s="33">
        <f t="shared" si="4"/>
        <v>26</v>
      </c>
      <c r="G89" s="12" t="s">
        <v>12</v>
      </c>
      <c r="H89">
        <v>2</v>
      </c>
      <c r="I89" s="12" t="s">
        <v>3</v>
      </c>
      <c r="J89" s="14" t="s">
        <v>195</v>
      </c>
    </row>
    <row r="90" spans="1:22">
      <c r="A90" s="1">
        <v>45476.589803240742</v>
      </c>
      <c r="B90" s="3" t="s">
        <v>240</v>
      </c>
      <c r="C90" s="10">
        <v>45476.589907407404</v>
      </c>
      <c r="D90" s="10">
        <v>45476.594097222223</v>
      </c>
      <c r="E90" s="10">
        <f t="shared" si="3"/>
        <v>4.1898148192558438E-3</v>
      </c>
      <c r="F90" s="33">
        <f t="shared" si="4"/>
        <v>6</v>
      </c>
      <c r="G90" s="12" t="s">
        <v>12</v>
      </c>
      <c r="H90">
        <v>1</v>
      </c>
      <c r="I90" s="12" t="s">
        <v>3</v>
      </c>
      <c r="J90" s="14" t="s">
        <v>195</v>
      </c>
    </row>
    <row r="91" spans="1:22">
      <c r="A91" s="1">
        <v>45477.40520833333</v>
      </c>
      <c r="B91" s="3" t="s">
        <v>250</v>
      </c>
      <c r="C91" s="10">
        <v>45477.405347222222</v>
      </c>
      <c r="D91" s="10">
        <v>45477.446770833332</v>
      </c>
      <c r="E91" s="10">
        <f t="shared" si="3"/>
        <v>4.1423611110076308E-2</v>
      </c>
      <c r="F91" s="33">
        <f t="shared" si="4"/>
        <v>59</v>
      </c>
      <c r="G91" s="12" t="s">
        <v>12</v>
      </c>
      <c r="H91">
        <v>2</v>
      </c>
      <c r="I91" s="12" t="s">
        <v>3</v>
      </c>
      <c r="J91" s="14" t="s">
        <v>195</v>
      </c>
      <c r="L91" t="s">
        <v>256</v>
      </c>
    </row>
    <row r="92" spans="1:22">
      <c r="A92" s="1">
        <v>45477.673275462963</v>
      </c>
      <c r="B92" s="3" t="s">
        <v>251</v>
      </c>
      <c r="C92" s="10">
        <v>45477.673541666663</v>
      </c>
      <c r="D92" s="10">
        <v>45477.680173611108</v>
      </c>
      <c r="E92" s="10">
        <f t="shared" si="3"/>
        <v>6.6319444449618459E-3</v>
      </c>
      <c r="F92" s="33">
        <f t="shared" si="4"/>
        <v>9</v>
      </c>
      <c r="G92" s="12" t="s">
        <v>12</v>
      </c>
      <c r="H92">
        <v>1</v>
      </c>
      <c r="I92" s="12" t="s">
        <v>3</v>
      </c>
      <c r="J92" s="14" t="s">
        <v>195</v>
      </c>
      <c r="L92" t="s">
        <v>256</v>
      </c>
    </row>
    <row r="93" spans="1:22">
      <c r="A93" s="1">
        <v>45478.436099537037</v>
      </c>
      <c r="B93" s="3" t="s">
        <v>252</v>
      </c>
      <c r="C93" s="10">
        <v>45478.618622685186</v>
      </c>
      <c r="D93" s="10">
        <v>45478.620752314811</v>
      </c>
      <c r="E93" s="10">
        <f t="shared" si="3"/>
        <v>2.1296296254149638E-3</v>
      </c>
      <c r="F93" s="33">
        <f t="shared" si="4"/>
        <v>3</v>
      </c>
      <c r="G93" s="12" t="s">
        <v>12</v>
      </c>
      <c r="H93">
        <v>1</v>
      </c>
      <c r="I93" s="12" t="s">
        <v>3</v>
      </c>
      <c r="J93" s="14" t="s">
        <v>195</v>
      </c>
    </row>
    <row r="94" spans="1:22">
      <c r="A94" s="1">
        <v>45481.479884259257</v>
      </c>
      <c r="B94" s="3" t="s">
        <v>253</v>
      </c>
      <c r="C94" s="10">
        <v>45481.47997685185</v>
      </c>
      <c r="D94" s="10">
        <v>45481.487500000003</v>
      </c>
      <c r="E94" s="10">
        <f t="shared" si="3"/>
        <v>7.5231481532682665E-3</v>
      </c>
      <c r="F94" s="33">
        <f t="shared" si="4"/>
        <v>10</v>
      </c>
      <c r="G94" s="12" t="s">
        <v>12</v>
      </c>
      <c r="H94">
        <v>1</v>
      </c>
      <c r="I94" s="12" t="s">
        <v>3</v>
      </c>
      <c r="J94" s="14" t="s">
        <v>195</v>
      </c>
      <c r="L94" t="s">
        <v>256</v>
      </c>
    </row>
    <row r="95" spans="1:22">
      <c r="A95" s="1">
        <v>45481.630416666667</v>
      </c>
      <c r="B95" s="3" t="s">
        <v>254</v>
      </c>
      <c r="C95" s="10">
        <v>45481.63045138889</v>
      </c>
      <c r="D95" s="10">
        <v>45481.635347222225</v>
      </c>
      <c r="E95" s="10">
        <f t="shared" si="3"/>
        <v>4.8958333354676142E-3</v>
      </c>
      <c r="F95" s="33">
        <f t="shared" si="4"/>
        <v>7</v>
      </c>
      <c r="G95" s="12" t="s">
        <v>12</v>
      </c>
      <c r="H95">
        <v>1</v>
      </c>
      <c r="I95" s="11" t="s">
        <v>2</v>
      </c>
      <c r="J95" s="14" t="s">
        <v>195</v>
      </c>
      <c r="L95" t="s">
        <v>256</v>
      </c>
    </row>
    <row r="96" spans="1:22">
      <c r="A96" s="1">
        <v>45481.636250000003</v>
      </c>
      <c r="B96" s="3" t="s">
        <v>255</v>
      </c>
      <c r="C96" s="10">
        <v>45481.666851851849</v>
      </c>
      <c r="D96" s="10">
        <v>45481.678310185183</v>
      </c>
      <c r="E96" s="10">
        <f t="shared" si="3"/>
        <v>1.1458333334303461E-2</v>
      </c>
      <c r="F96" s="33">
        <f t="shared" si="4"/>
        <v>16</v>
      </c>
      <c r="G96" s="12" t="s">
        <v>12</v>
      </c>
      <c r="H96">
        <v>2</v>
      </c>
      <c r="I96" s="11" t="s">
        <v>2</v>
      </c>
      <c r="J96" s="14" t="s">
        <v>195</v>
      </c>
      <c r="L96" t="s">
        <v>256</v>
      </c>
    </row>
    <row r="97" spans="1:10">
      <c r="A97" s="1">
        <v>45482.725034722222</v>
      </c>
      <c r="B97" s="3" t="s">
        <v>257</v>
      </c>
      <c r="C97" s="10">
        <v>45482.725486111114</v>
      </c>
      <c r="D97" s="10">
        <v>45482.731759259259</v>
      </c>
      <c r="E97" s="10">
        <f t="shared" si="3"/>
        <v>6.2731481448281556E-3</v>
      </c>
      <c r="F97" s="33">
        <f t="shared" si="4"/>
        <v>9</v>
      </c>
      <c r="G97" s="11" t="s">
        <v>71</v>
      </c>
      <c r="H97">
        <v>1</v>
      </c>
      <c r="I97" s="13" t="s">
        <v>4</v>
      </c>
      <c r="J97" s="14" t="s">
        <v>195</v>
      </c>
    </row>
    <row r="98" spans="1:10">
      <c r="A98" s="1">
        <v>45483.648888888885</v>
      </c>
      <c r="B98" s="3" t="s">
        <v>258</v>
      </c>
      <c r="C98" s="10">
        <v>45483.649085648147</v>
      </c>
      <c r="D98" s="10">
        <v>45483.685069444444</v>
      </c>
      <c r="E98" s="10">
        <f t="shared" ref="E98:E106" si="5">D98-C98</f>
        <v>3.5983796296932269E-2</v>
      </c>
      <c r="F98" s="33">
        <f t="shared" si="4"/>
        <v>51</v>
      </c>
      <c r="G98" s="12" t="s">
        <v>12</v>
      </c>
      <c r="H98">
        <v>2</v>
      </c>
      <c r="I98" s="11" t="s">
        <v>2</v>
      </c>
      <c r="J98" s="14" t="s">
        <v>195</v>
      </c>
    </row>
    <row r="99" spans="1:10">
      <c r="A99" s="1">
        <v>45484.681689814817</v>
      </c>
      <c r="B99" s="3" t="s">
        <v>259</v>
      </c>
      <c r="C99" s="10">
        <v>45484.640266203707</v>
      </c>
      <c r="D99" s="10">
        <v>45484.681967592594</v>
      </c>
      <c r="E99" s="10">
        <f t="shared" si="5"/>
        <v>4.1701388887304347E-2</v>
      </c>
      <c r="F99" s="33">
        <f t="shared" si="4"/>
        <v>60</v>
      </c>
      <c r="G99" s="11" t="s">
        <v>71</v>
      </c>
      <c r="H99">
        <v>3</v>
      </c>
      <c r="I99" s="11" t="s">
        <v>2</v>
      </c>
      <c r="J99" s="14" t="s">
        <v>195</v>
      </c>
    </row>
    <row r="100" spans="1:10">
      <c r="E100" s="10">
        <f t="shared" si="5"/>
        <v>0</v>
      </c>
      <c r="F100" s="33">
        <f t="shared" si="4"/>
        <v>0</v>
      </c>
      <c r="I100"/>
      <c r="J100" s="14"/>
    </row>
    <row r="101" spans="1:10">
      <c r="E101" s="10">
        <f t="shared" si="5"/>
        <v>0</v>
      </c>
      <c r="F101" s="33">
        <f t="shared" si="4"/>
        <v>0</v>
      </c>
      <c r="I101"/>
      <c r="J101" s="14"/>
    </row>
    <row r="102" spans="1:10">
      <c r="E102" s="10">
        <f t="shared" si="5"/>
        <v>0</v>
      </c>
      <c r="F102" s="33">
        <f t="shared" si="4"/>
        <v>0</v>
      </c>
      <c r="I102"/>
      <c r="J102" s="14"/>
    </row>
    <row r="103" spans="1:10">
      <c r="E103" s="10">
        <f t="shared" si="5"/>
        <v>0</v>
      </c>
      <c r="F103" s="33">
        <f t="shared" si="4"/>
        <v>0</v>
      </c>
      <c r="I103"/>
      <c r="J103" s="14"/>
    </row>
    <row r="104" spans="1:10">
      <c r="E104" s="10">
        <f t="shared" si="5"/>
        <v>0</v>
      </c>
      <c r="F104" s="33">
        <f t="shared" si="4"/>
        <v>0</v>
      </c>
      <c r="I104"/>
      <c r="J104" s="14"/>
    </row>
    <row r="105" spans="1:10">
      <c r="E105" s="10">
        <f t="shared" si="5"/>
        <v>0</v>
      </c>
      <c r="F105" s="33">
        <f t="shared" si="4"/>
        <v>0</v>
      </c>
      <c r="I105"/>
      <c r="J105" s="14"/>
    </row>
    <row r="106" spans="1:10">
      <c r="E106" s="10">
        <f t="shared" si="5"/>
        <v>0</v>
      </c>
      <c r="F106" s="33">
        <f t="shared" si="4"/>
        <v>0</v>
      </c>
      <c r="I106"/>
      <c r="J106" s="14"/>
    </row>
  </sheetData>
  <dataConsolidate/>
  <phoneticPr fontId="1" type="noConversion"/>
  <hyperlinks>
    <hyperlink ref="B2" r:id="rId1" display="113. 路径总和 II" xr:uid="{3543C15F-AAD7-4F2B-ABE1-C087FC491538}"/>
    <hyperlink ref="B3" r:id="rId2" display="124. 二叉树中的最大路径和" xr:uid="{677D77D0-2ADE-4F9E-90AB-B2810F42BF9D}"/>
    <hyperlink ref="B4" r:id="rId3" display="https://leetcode-cn.com/problems/number-of-islands/" xr:uid="{E93195C9-F1C3-44A3-9273-6AC72DE327B1}"/>
    <hyperlink ref="B7" r:id="rId4" display="287. 寻找重复数" xr:uid="{95342FE8-1C29-4128-8169-E96AF72DDEF9}"/>
    <hyperlink ref="B6" r:id="rId5" display="[142. 环形链表 II]" xr:uid="{B73003E4-9D3F-4E44-9F28-3C3758683D65}"/>
    <hyperlink ref="B8" r:id="rId6" xr:uid="{E1ADFF67-CA62-4602-ABFE-144CF0E95B9A}"/>
    <hyperlink ref="B9" r:id="rId7" xr:uid="{C2FB8723-B1B8-4F0C-ABD2-B8AB00412EBF}"/>
    <hyperlink ref="B10" r:id="rId8" display="732. 我的日程安排表 III" xr:uid="{E19D855F-A1BC-40C7-AAA2-9DDF79149F51}"/>
    <hyperlink ref="B11" r:id="rId9" display="911. 在线选举" xr:uid="{2A1CA1CA-0D29-4B35-9A0A-DD4FDD0E4031}"/>
    <hyperlink ref="B12" r:id="rId10" display="https://leetcode-cn.com/problems/design-movie-rental-system/" xr:uid="{161C7AF8-1045-4B94-B48D-A74F06685EBA}"/>
    <hyperlink ref="B13" r:id="rId11" display="https://leetcode-cn.com/problems/rectangle-area/" xr:uid="{FE85808B-3FCB-4758-93D0-7C262DB14914}"/>
    <hyperlink ref="B14" r:id="rId12" display="https://leetcode-cn.com/problems/valid-square/" xr:uid="{F27577C5-E8A2-4D8D-A939-43E01F1A4C93}"/>
    <hyperlink ref="B19" r:id="rId13" xr:uid="{A2507308-F798-4843-B66F-F178F35C3C3F}"/>
    <hyperlink ref="B16" r:id="rId14" xr:uid="{87CC003B-E17E-4625-8831-8E6094935F4B}"/>
    <hyperlink ref="B17" r:id="rId15" xr:uid="{28825148-EFE3-46E1-BEAF-4FFCB07CF051}"/>
    <hyperlink ref="B18" r:id="rId16" xr:uid="{1F098AC4-2ED2-4520-9D42-33827FA093E2}"/>
    <hyperlink ref="B15" r:id="rId17" xr:uid="{590D1F4C-7766-4929-A37C-640A5C41B653}"/>
    <hyperlink ref="B20" r:id="rId18" display="https://leetcode.cn/problems/top-k-frequent-elements/" xr:uid="{F4B75B4C-6E81-41D1-A453-9CF84463C508}"/>
    <hyperlink ref="B23" r:id="rId19" display="https://leetcode.cn/problems/design-linked-list/" xr:uid="{2970102B-1C5A-4E64-BD42-DB085A4A8A7C}"/>
    <hyperlink ref="B21" r:id="rId20" display="https://leetcode.cn/problems/k-similar-strings/" xr:uid="{63AEF61A-6B22-49B7-B9A8-5718D1DEE592}"/>
    <hyperlink ref="B22" r:id="rId21" display="https://leetcode.cn/problems/check-array-formation-through-concatenation/" xr:uid="{A2F9E083-533E-4324-8B13-1460BA7C4DBC}"/>
    <hyperlink ref="B24" r:id="rId22" display="https://leetcode.cn/problems/defuse-the-bomb/" xr:uid="{4126B70D-7357-4AB5-926D-A7F44BE95F37}"/>
    <hyperlink ref="B27" r:id="rId23" display="https://leetcode.cn/problems/missing-two-lcci/" xr:uid="{504EDBF2-2FEB-415E-81F4-BA8E743BE43C}"/>
    <hyperlink ref="B25" r:id="rId24" display="https://leetcode.cn/problems/two-sum/" xr:uid="{50C8A2FD-9140-4E79-AA2C-1EB61ABB07F5}"/>
    <hyperlink ref="B26" r:id="rId25" display="https://leetcode.cn/problems/add-two-numbers/" xr:uid="{DFD528A4-4D72-4386-BB5D-019E1D51E99B}"/>
    <hyperlink ref="B28" r:id="rId26" display="https://leetcode.cn/problems/check-permutation-lcci/" xr:uid="{00F01E7F-55D5-4FA7-8993-8B645E9B6017}"/>
    <hyperlink ref="B29" r:id="rId27" display="https://leetcode.cn/problems/get-kth-magic-number-lcci/" xr:uid="{6C5B8F17-B86C-445B-83F6-6E782BC79567}"/>
    <hyperlink ref="B30" r:id="rId28" display="https://leetcode.cn/problems/string-rotation-lcci/" xr:uid="{4A1FE833-8510-4B00-BB1C-79B566998647}"/>
    <hyperlink ref="B31" r:id="rId29" display="801. 使序列递增的最小交换次数" xr:uid="{64D62EBB-671F-4CA3-AB0A-EB011D846351}"/>
    <hyperlink ref="B32" r:id="rId30" display="817. 链表组件" xr:uid="{30954A16-C09C-4CE2-9147-D8A6788A4EB6}"/>
    <hyperlink ref="B33" r:id="rId31" display="769. 最多能完成排序的块" xr:uid="{423C8CC6-5F38-4EAF-BCBD-B594434DF326}"/>
    <hyperlink ref="B34" r:id="rId32" display="940. 不同的子序列 II" xr:uid="{B00944DA-A76B-4F8E-965B-600647A792A3}"/>
    <hyperlink ref="B35" r:id="rId33" display="904. 水果成篮" xr:uid="{8561EBFC-A9E4-44FC-9FA8-6BE90AB04462}"/>
    <hyperlink ref="B36" r:id="rId34" display="902. 最大为 N 的数字组合" xr:uid="{AE5A9E04-CFB3-45B8-A5C3-B758B6CF580E}"/>
    <hyperlink ref="B37" r:id="rId35" xr:uid="{DC4D9487-6ADF-4079-B2FD-998DF9E5C37F}"/>
    <hyperlink ref="B38" r:id="rId36" display="779. 第K个语法符号" xr:uid="{C8329B37-61F6-401A-851E-2B766A1197FF}"/>
    <hyperlink ref="B39" r:id="rId37" display="915. 分割数组" xr:uid="{0253C266-21F5-4811-AD57-BA65AD522779}"/>
    <hyperlink ref="B40" r:id="rId38" xr:uid="{4C0AE68C-27ED-4E64-A893-8CAA4F13984A}"/>
    <hyperlink ref="B41" r:id="rId39" xr:uid="{1B1549FC-1D41-48E5-8869-BF96431B0234}"/>
    <hyperlink ref="B42" r:id="rId40" xr:uid="{294EDE55-5FDB-4E74-AF6E-6F4A87FEDB23}"/>
    <hyperlink ref="B43" r:id="rId41" xr:uid="{2CCBF23A-2999-42D3-8254-FA16753B9379}"/>
    <hyperlink ref="B44" r:id="rId42" xr:uid="{4325D884-EAF6-4D2C-9508-6AC7707B0D1E}"/>
    <hyperlink ref="B45" r:id="rId43" xr:uid="{7A8C2D32-7609-40AE-A6FA-BF9E88C45FD5}"/>
    <hyperlink ref="B46" r:id="rId44" xr:uid="{DE37DC9D-72A7-47DD-A54D-5A9A8AE6AD4B}"/>
    <hyperlink ref="K46" r:id="rId45" display="https://leetcode.cn/tag/linked-list/" xr:uid="{118986A4-3C2D-4425-9D5A-D8234C32DA13}"/>
    <hyperlink ref="B47" r:id="rId46" xr:uid="{7E4D2351-F1DA-43A4-8D09-3CC6E0F7A658}"/>
    <hyperlink ref="L47" r:id="rId47" display="https://leetcode.cn/tag/matrix/" xr:uid="{8C80D449-73E2-4691-8CCD-6B7E3BD5335E}"/>
    <hyperlink ref="M47" r:id="rId48" display="https://leetcode.cn/tag/array/" xr:uid="{572A98C3-6952-44B8-B03F-FC4350B0272D}"/>
    <hyperlink ref="B48" r:id="rId49" xr:uid="{1CBAEFC5-6303-436B-B2F8-911D3FBE18B4}"/>
    <hyperlink ref="R48" r:id="rId50" display="https://leetcode.cn/tag/string/" xr:uid="{EC84C7A5-63CB-4912-9EFD-CD4137A501DC}"/>
    <hyperlink ref="Q48" r:id="rId51" display="https://leetcode.cn/tag/hash-table/" xr:uid="{211B1664-490D-43C7-86F2-9072FD85BC68}"/>
    <hyperlink ref="B49" r:id="rId52" xr:uid="{8F93C80C-D6DE-46C8-999C-3F82A43F8F54}"/>
    <hyperlink ref="L49" r:id="rId53" display="https://leetcode.cn/tag/sliding-window/" xr:uid="{D8C5D241-AC0F-4D06-8AD1-2867E1DAD9EE}"/>
    <hyperlink ref="R49" r:id="rId54" display="https://leetcode.cn/tag/string/" xr:uid="{52FBB120-51EA-4ADB-A38C-EB81AD04719F}"/>
    <hyperlink ref="K26" r:id="rId55" display="https://leetcode.cn/tag/linked-list/" xr:uid="{FD6D64B6-9579-4D9F-BCAB-502587890772}"/>
    <hyperlink ref="K32" r:id="rId56" display="https://leetcode.cn/tag/linked-list/" xr:uid="{A7888454-D1B1-4B92-990C-10986941AC9C}"/>
    <hyperlink ref="R44:R47" r:id="rId57" display="https://leetcode.cn/tag/string/" xr:uid="{9AB19410-2063-455E-93DE-3C5600343293}"/>
    <hyperlink ref="Q12:Q13" r:id="rId58" display="https://leetcode.cn/tag/hash-table/" xr:uid="{935DB82A-9A7C-4C13-B769-23DD8EA5A914}"/>
    <hyperlink ref="Q43" r:id="rId59" display="https://leetcode.cn/tag/hash-table/" xr:uid="{40DBC8AB-0305-4280-A36C-48E073A72D61}"/>
    <hyperlink ref="K35" r:id="rId60" display="https://leetcode.cn/tag/sliding-window/" xr:uid="{F1C5F018-1EA1-4B5D-86FB-2CA6CFD66CA1}"/>
    <hyperlink ref="M32:M37" r:id="rId61" display="https://leetcode.cn/tag/array/" xr:uid="{314FEC73-94D3-4469-A185-66F1AA95949E}"/>
    <hyperlink ref="L38" r:id="rId62" display="https://leetcode.cn/tag/bit-manipulation/" xr:uid="{71DB6F13-3C96-478D-A74E-0B79DF886C2D}"/>
    <hyperlink ref="K38" r:id="rId63" display="https://leetcode.cn/tag/recursion/" xr:uid="{529C5CF5-6F61-4586-85AA-F64B0A07E232}"/>
    <hyperlink ref="N38" r:id="rId64" display="https://leetcode.cn/tag/math/" xr:uid="{B806DFF6-F23B-4AF1-848A-8DD3CE1A906D}"/>
    <hyperlink ref="B5" r:id="rId65" xr:uid="{88C7B831-DF31-41C8-9890-92C8D3957314}"/>
    <hyperlink ref="K5" r:id="rId66" display="https://leetcode.cn/tag/recursion/" xr:uid="{A31F66F9-2EB3-4B80-A60F-5D703BC180E4}"/>
    <hyperlink ref="L37" r:id="rId67" display="https://leetcode.cn/tag/queue/" xr:uid="{C1AAC2AA-E71D-4459-BB83-2DCD0A6C0B4A}"/>
    <hyperlink ref="M5" r:id="rId68" display="https://leetcode.cn/tag/array/" xr:uid="{EF927F76-491D-403D-AF2B-D05CF3325F77}"/>
    <hyperlink ref="N5" r:id="rId69" display="https://leetcode.cn/tag/math/" xr:uid="{C5BC415E-3FC5-4961-8A38-81A5E4DE3CF1}"/>
    <hyperlink ref="O5" r:id="rId70" display="https://leetcode.cn/tag/simulation/" xr:uid="{CDEEBC69-482B-4673-9646-819CC9709FF9}"/>
    <hyperlink ref="Q29" r:id="rId71" display="https://leetcode.cn/tag/hash-table/" xr:uid="{52AFA164-4FF4-4F80-B878-393D43A2560B}"/>
    <hyperlink ref="N29" r:id="rId72" display="https://leetcode.cn/tag/math/" xr:uid="{13F23A45-BA32-44F3-AB56-F36B766C3866}"/>
    <hyperlink ref="O29" r:id="rId73" display="https://leetcode.cn/tag/heap-priority-queue/" xr:uid="{5DA2192F-D409-465B-9B69-188B3E2F85AB}"/>
    <hyperlink ref="P29" r:id="rId74" display="https://leetcode.cn/tag/dynamic-programming/" xr:uid="{84CCA961-46F3-4938-BE38-B7EE4652E0FA}"/>
    <hyperlink ref="P5:P8" r:id="rId75" display="https://leetcode.cn/tag/dynamic-programming/" xr:uid="{B46F2701-802D-4466-940A-8DB8DC649A95}"/>
    <hyperlink ref="M31" r:id="rId76" display="https://leetcode.cn/tag/array/" xr:uid="{92155146-09A9-4DDC-AADE-63A55FD06AC2}"/>
    <hyperlink ref="M36" r:id="rId77" display="https://leetcode.cn/tag/array/" xr:uid="{1C27A7BC-7BCA-4CDD-B19D-F21F4CBB9EB3}"/>
    <hyperlink ref="L36" r:id="rId78" display="https://leetcode.cn/tag/binary-search/" xr:uid="{81F0E2B5-D513-4AC2-8895-C61BEC0F3BC4}"/>
    <hyperlink ref="B50" r:id="rId79" xr:uid="{D8DE6C79-EFE4-460E-8164-AC008870ADA9}"/>
    <hyperlink ref="M50" r:id="rId80" display="https://leetcode.cn/tag/array/" xr:uid="{D7EE41EA-F211-4317-BD3B-6E497BED01DB}"/>
    <hyperlink ref="Q50" r:id="rId81" display="https://leetcode.cn/tag/hash-table/" xr:uid="{FEC994C9-B7DB-403A-9EE7-BCFB189E86CF}"/>
    <hyperlink ref="L50" r:id="rId82" display="https://leetcode.cn/tag/monotonic-stack/" xr:uid="{C6B1C5DA-04EF-4794-AF60-A8AA38A7BAE6}"/>
    <hyperlink ref="U51" r:id="rId83" display="https://leetcode.cn/link/?target=https%3A%2F%2Fbaike.baidu.com%2Fitem%2F%E8%A3%B4%E8%9C%80%E5%AE%9A%E7%90%86%2F5186593" xr:uid="{96A5C6F5-9771-4FB3-B172-1B811D8880D3}"/>
    <hyperlink ref="B51" r:id="rId84" xr:uid="{997C896B-5E79-4F0C-8ADC-3AA13914C688}"/>
    <hyperlink ref="M51" r:id="rId85" display="https://leetcode.cn/tag/array/" xr:uid="{17A35FB4-B752-4A00-AEBD-615538B07D37}"/>
    <hyperlink ref="T51" r:id="rId86" display="https://leetcode.cn/tag/math/" xr:uid="{238B4987-C28E-49EE-8F52-0F43609C0F8F}"/>
    <hyperlink ref="M37" r:id="rId87" display="https://leetcode.cn/tag/array/" xr:uid="{857E0C89-5558-4ACF-8BB6-C97EEF5EC1A3}"/>
    <hyperlink ref="O37" r:id="rId88" display="https://leetcode.cn/tag/stack/" xr:uid="{E99C6261-FB0D-449E-9DAD-BDB4546E8046}"/>
    <hyperlink ref="B52" r:id="rId89" xr:uid="{460AD4E4-6217-4AD3-BCDA-A3997EEE51AB}"/>
    <hyperlink ref="M52" r:id="rId90" display="https://leetcode.cn/tag/array/" xr:uid="{8421655A-312E-4EFD-8E0E-F204B762B956}"/>
    <hyperlink ref="Q52" r:id="rId91" display="https://leetcode.cn/tag/hash-table/" xr:uid="{E74CCF2B-9544-466F-A0E7-D01066AAA859}"/>
    <hyperlink ref="L52" r:id="rId92" display="https://leetcode.cn/tag/counting/" xr:uid="{A3DFCD10-702C-4633-979E-4D4DF3D52D79}"/>
    <hyperlink ref="B53" r:id="rId93" xr:uid="{7E995F17-794E-453D-B008-8538C81DFDDF}"/>
    <hyperlink ref="L53" r:id="rId94" display="https://leetcode.cn/tag/matrix/" xr:uid="{CFF588BB-4EBB-4C31-9833-4C2A019EB996}"/>
    <hyperlink ref="M53" r:id="rId95" display="https://leetcode.cn/tag/array/" xr:uid="{06965DF0-BFBA-4B01-9C10-FD3B1C3435EE}"/>
    <hyperlink ref="P53" r:id="rId96" display="https://leetcode.cn/tag/dynamic-programming/" xr:uid="{CAE0CEBC-9455-4F40-9859-1649213FA286}"/>
    <hyperlink ref="B54" r:id="rId97" xr:uid="{FC1E14DB-4E6C-4690-8F70-C1434376E2FA}"/>
    <hyperlink ref="M54" r:id="rId98" display="https://leetcode.cn/tag/array/" xr:uid="{4025BA3A-C267-481F-A0E3-A0ADC2B4DAC0}"/>
    <hyperlink ref="Q54" r:id="rId99" display="https://leetcode.cn/tag/hash-table/" xr:uid="{0794A02B-6FF9-4D68-A2EB-325C326EFCD8}"/>
    <hyperlink ref="L54" r:id="rId100" display="https://leetcode.cn/tag/counting/" xr:uid="{5539F756-522C-43F9-8E43-3FA5AFEF7453}"/>
    <hyperlink ref="B55" r:id="rId101" xr:uid="{133515D7-4261-4382-BECF-711B38EA3D38}"/>
    <hyperlink ref="P55" r:id="rId102" display="https://leetcode.cn/tag/dynamic-programming/" xr:uid="{3DD37170-3147-44E4-BB85-F89C33527014}"/>
    <hyperlink ref="M55" r:id="rId103" display="https://leetcode.cn/tag/array/" xr:uid="{387114C2-4EF1-4831-BC4B-F4C1132A69D0}"/>
    <hyperlink ref="L55" r:id="rId104" display="https://leetcode.cn/tag/greedy/" xr:uid="{6D438F2E-D6D9-480C-A6F7-64C82727C320}"/>
    <hyperlink ref="L33" r:id="rId105" display="https://leetcode.cn/tag/greedy/" xr:uid="{450E9F1A-52D1-415A-B5B3-1F42DE8F4CC2}"/>
    <hyperlink ref="P3" r:id="rId106" display="https://leetcode.cn/tag/dynamic-programming/" xr:uid="{0355F810-C2A7-4DA4-AFC4-C4AFD284BC6F}"/>
    <hyperlink ref="B56" r:id="rId107" xr:uid="{D3B7A8AD-C8C0-4A73-8D58-F495AD95E05D}"/>
    <hyperlink ref="L56" r:id="rId108" display="https://leetcode.cn/tag/bit-manipulation/" xr:uid="{E8A61B61-70C0-4BDF-BFA9-307BAC7A1F9F}"/>
    <hyperlink ref="N56" r:id="rId109" display="https://leetcode.cn/tag/math/" xr:uid="{8B6B2B1A-A023-46DE-B4BE-867A0254F4E0}"/>
    <hyperlink ref="O56" r:id="rId110" display="https://leetcode.cn/tag/backtracking/" xr:uid="{A45F4C17-B8DA-46F3-A686-380DCC8A0B0D}"/>
    <hyperlink ref="N51" r:id="rId111" display="https://leetcode.cn/tag/math/" xr:uid="{8F2E86A8-C4B2-4B4C-B9C5-C3B8E892F57F}"/>
    <hyperlink ref="U56" r:id="rId112" display="https://leetcode.cn/problems/gray-code/" xr:uid="{B48C1D2B-0E62-4C40-A456-7E6B3725072D}"/>
    <hyperlink ref="B57" r:id="rId113" xr:uid="{C8584AB9-5525-4542-AA04-B5AE2939D298}"/>
    <hyperlink ref="M57" r:id="rId114" display="https://leetcode.cn/tag/array/" xr:uid="{EEE6DBA3-35A7-4C76-B22C-52C281ACEE13}"/>
    <hyperlink ref="L57" r:id="rId115" display="https://leetcode.cn/tag/greedy/" xr:uid="{E83464DD-AE85-45D9-892F-CDCE2C537F6B}"/>
    <hyperlink ref="Q57" r:id="rId116" display="https://leetcode.cn/tag/hash-table/" xr:uid="{6B593175-36D6-4690-A005-B6DF0E1E844B}"/>
    <hyperlink ref="T57" r:id="rId117" display="https://leetcode.cn/tag/sorting/" xr:uid="{864429FF-E108-4974-9329-157EB4A19F37}"/>
    <hyperlink ref="O57" r:id="rId118" display="https://leetcode.cn/tag/heap-priority-queue/" xr:uid="{8B312CF7-5C02-4449-B371-FF42174B4568}"/>
    <hyperlink ref="P57" r:id="rId119" display="https://leetcode.cn/tag/dynamic-programming/" xr:uid="{B4ECED1F-B6EC-4BE9-800F-F5AFCD422069}"/>
    <hyperlink ref="B58" r:id="rId120" xr:uid="{C813982C-96E5-4567-8B2B-E98274028E5A}"/>
    <hyperlink ref="M58" r:id="rId121" display="https://leetcode.cn/tag/array/" xr:uid="{C8F95352-2DCE-4D2C-8E32-A3FE91BB845B}"/>
    <hyperlink ref="L58" r:id="rId122" display="https://leetcode.cn/tag/greedy/" xr:uid="{D8522301-774D-46DF-8AF9-3A494F013AAB}"/>
    <hyperlink ref="B59" r:id="rId123" xr:uid="{13BD9EE8-B87F-40DF-879D-5B7776981EE0}"/>
    <hyperlink ref="M59" r:id="rId124" display="https://leetcode.cn/tag/array/" xr:uid="{F30B93EC-2208-411A-B91E-E25C79F48814}"/>
    <hyperlink ref="Q59" r:id="rId125" display="https://leetcode.cn/tag/hash-table/" xr:uid="{3B521687-6DAA-429A-A1BF-3FB4F7C32CC5}"/>
    <hyperlink ref="T59" r:id="rId126" display="https://leetcode.cn/tag/sorting/" xr:uid="{539C4207-D6E7-4215-B74A-3A1941BB7E6B}"/>
    <hyperlink ref="B60" r:id="rId127" xr:uid="{21344E45-E1D9-46BD-AC02-9D7F3B1D5B89}"/>
    <hyperlink ref="L60" r:id="rId128" display="https://leetcode.cn/tag/matrix/" xr:uid="{E652B074-7B42-48C2-B815-E4667DEB37A1}"/>
    <hyperlink ref="M60" r:id="rId129" display="https://leetcode.cn/tag/array/" xr:uid="{7E79095E-DE56-49AE-BB4C-C875997A0012}"/>
    <hyperlink ref="B61" r:id="rId130" xr:uid="{36AF9B2E-A7B0-4793-884B-1AB8EABBB061}"/>
    <hyperlink ref="R61" r:id="rId131" display="https://leetcode.cn/tag/string/" xr:uid="{770027B4-3C02-41DF-B3A3-8A4423913B47}"/>
    <hyperlink ref="N61" r:id="rId132" display="https://leetcode.cn/tag/math/" xr:uid="{EF96B973-2E8E-411D-98A6-2928B534D0D2}"/>
    <hyperlink ref="T61" r:id="rId133" display="https://leetcode.cn/tag/bit-manipulation/" xr:uid="{90D0CC79-DC0F-463A-9F6F-2BF6AAE6AE08}"/>
    <hyperlink ref="B62" r:id="rId134" xr:uid="{66B48D5E-9EDD-40BA-95DF-7578378DE37A}"/>
    <hyperlink ref="Q62" r:id="rId135" display="https://leetcode.cn/tag/hash-table/" xr:uid="{4134E48E-6E6D-4EE1-80FC-D933ECF235BB}"/>
    <hyperlink ref="R62" r:id="rId136" display="https://leetcode.cn/tag/string/" xr:uid="{73CC9B82-3ADF-4599-9D6D-9B51FE47223F}"/>
    <hyperlink ref="M62" r:id="rId137" display="https://leetcode.cn/tag/array/" xr:uid="{E8F1CB94-98C1-44C4-8858-A25557E5D2EE}"/>
    <hyperlink ref="B63" r:id="rId138" xr:uid="{5FC77AA4-64C8-4828-8ECC-02D914CACFD2}"/>
    <hyperlink ref="R63" r:id="rId139" display="https://leetcode.cn/tag/string/" xr:uid="{7D83572F-8E3C-4954-824D-3A9484BF470F}"/>
    <hyperlink ref="O63" r:id="rId140" display="https://leetcode.cn/tag/stack/" xr:uid="{5D82E238-79A8-4A9B-801C-CE9C4A93CCF8}"/>
    <hyperlink ref="P63" r:id="rId141" display="https://leetcode.cn/tag/dynamic-programming/" xr:uid="{A3FDAF26-8FF0-4F7A-A092-BF69A46E211E}"/>
    <hyperlink ref="B64" r:id="rId142" xr:uid="{0BA6540D-1F4D-4167-B196-CEA20F640422}"/>
    <hyperlink ref="O64" r:id="rId143" display="https://leetcode.cn/tag/stack/" xr:uid="{412B0A26-5B5F-4A27-92CA-8702467C63FD}"/>
    <hyperlink ref="R64" r:id="rId144" display="https://leetcode.cn/tag/string/" xr:uid="{7196CF3F-BC2F-4D16-BD1F-20F95893FEA3}"/>
    <hyperlink ref="L64" r:id="rId145" display="https://leetcode.cn/tag/backtracking/" xr:uid="{351D9666-12CD-4617-9A70-2804497015DC}"/>
    <hyperlink ref="S64" r:id="rId146" display="https://leetcode.cn/tag/breadth-first-search/" xr:uid="{74A44D26-7187-45E5-8567-73AD038A7505}"/>
    <hyperlink ref="B65" r:id="rId147" xr:uid="{3059ABB5-C042-41E2-A85B-7216E122F634}"/>
    <hyperlink ref="L65" r:id="rId148" display="https://leetcode.cn/tag/matrix/" xr:uid="{D9B7577B-2FFA-4C66-924E-F42F08AA07BE}"/>
    <hyperlink ref="P65" r:id="rId149" display="https://leetcode.cn/tag/dynamic-programming/" xr:uid="{36BF8B32-361A-4DBF-9D41-EE4BBA1DCF7B}"/>
    <hyperlink ref="M65" r:id="rId150" display="https://leetcode.cn/tag/array/" xr:uid="{BFB837C2-3474-4A20-9C2B-10ECE93477E2}"/>
    <hyperlink ref="L17" r:id="rId151" display="https://leetcode.cn/tag/sliding-window/" xr:uid="{085DF9A6-0799-48CD-92AE-C9D950015DF2}"/>
    <hyperlink ref="L66" r:id="rId152" display="https://leetcode.cn/tag/sliding-window/" xr:uid="{FD17EF52-F91D-470F-A67D-CBDD8CB02A7C}"/>
    <hyperlink ref="R66" r:id="rId153" display="https://leetcode.cn/tag/string/" xr:uid="{A4E61C79-F450-496C-A7EE-0F168EA0D62E}"/>
    <hyperlink ref="B66" r:id="rId154" xr:uid="{44AD3E17-909A-44F9-9B2F-676DF88019F0}"/>
    <hyperlink ref="B67" r:id="rId155" xr:uid="{C73214AF-667E-4140-A81F-E3CAD36681B1}"/>
    <hyperlink ref="L67" r:id="rId156" display="https://leetcode.cn/tag/prefix-sum/" xr:uid="{4FDBA19E-3BBE-4831-A711-F51DFD703217}"/>
    <hyperlink ref="Q67" r:id="rId157" display="https://leetcode.cn/tag/hash-table/" xr:uid="{F1E1EA6A-43B5-4C03-9EAF-7EB828A03523}"/>
    <hyperlink ref="M67" r:id="rId158" display="https://leetcode.cn/tag/array/" xr:uid="{EC57E7E2-4E53-4D31-B5C1-444FFACDEB2D}"/>
    <hyperlink ref="B68" r:id="rId159" xr:uid="{D74F674B-D6AC-42D7-AB50-0DBE715F8E93}"/>
    <hyperlink ref="M68" r:id="rId160" display="https://leetcode.cn/tag/array/" xr:uid="{0796B7D4-24B2-4644-957D-10B7465AE385}"/>
    <hyperlink ref="L68" r:id="rId161" display="https://leetcode.cn/tag/greedy/" xr:uid="{FE187F27-6569-4645-9593-91044BD77F8F}"/>
    <hyperlink ref="B69" r:id="rId162" xr:uid="{AD03C224-B01C-4DCC-BD89-BB1FE348A67E}"/>
    <hyperlink ref="L69" r:id="rId163" display="https://leetcode.cn/tag/matrix/" xr:uid="{A8FD8AA4-9095-42C1-8494-70CE2F8396C4}"/>
    <hyperlink ref="O69" r:id="rId164" display="https://leetcode.cn/tag/greedy/" xr:uid="{8AC20E58-6C66-48BB-A9CA-F9076A24D2F3}"/>
    <hyperlink ref="M69" r:id="rId165" display="https://leetcode.cn/tag/array/" xr:uid="{975B786E-3AF3-4F36-9AC4-6468475A7E6F}"/>
    <hyperlink ref="B70" r:id="rId166" xr:uid="{9247B044-28C3-4F98-B91B-61E556FF3F69}"/>
    <hyperlink ref="L70" r:id="rId167" display="https://leetcode.cn/tag/graph/" xr:uid="{31F4489B-AC34-4EFC-B139-54B78801A5D2}"/>
    <hyperlink ref="B71" r:id="rId168" xr:uid="{D86111A7-4DAC-4171-92F0-66A24A461552}"/>
    <hyperlink ref="R71" r:id="rId169" display="https://leetcode.cn/tag/string/" xr:uid="{5702F24D-A604-40E5-B70C-FFAEEED8BCB4}"/>
    <hyperlink ref="L71" r:id="rId170" display="https://leetcode.cn/tag/two-pointers/" xr:uid="{BA301662-17A8-4568-8F16-99AA29E66056}"/>
    <hyperlink ref="B72" r:id="rId171" xr:uid="{1BB8940D-BC6E-4136-9560-A6B8989E928F}"/>
    <hyperlink ref="L72" r:id="rId172" display="https://leetcode.cn/tag/two-pointers/" xr:uid="{19C5D4D9-A639-4FC9-A78C-95EC8D3E5364}"/>
    <hyperlink ref="K72" r:id="rId173" display="https://leetcode.cn/tag/greedy/" xr:uid="{F29D6C50-8339-48B4-9DFA-62A44FC9535D}"/>
    <hyperlink ref="M72" r:id="rId174" display="https://leetcode.cn/tag/array/" xr:uid="{6D8AF573-3C81-4A95-B69F-DA286AA17095}"/>
    <hyperlink ref="O72" r:id="rId175" display="https://leetcode.cn/tag/binary-search/" xr:uid="{0BCBB931-9009-42DD-B223-55FC3D75CE0F}"/>
    <hyperlink ref="N72" r:id="rId176" display="https://leetcode.cn/tag/prefix-sum/" xr:uid="{608556D7-691B-40D2-BA10-200A1BB47759}"/>
    <hyperlink ref="T72" r:id="rId177" display="https://leetcode.cn/tag/sorting/" xr:uid="{DEE502DA-6EE2-4F08-9A1B-2AAC4BD6043F}"/>
    <hyperlink ref="B73" r:id="rId178" xr:uid="{3A419659-937E-4058-B30B-F50CA3A43A67}"/>
    <hyperlink ref="P73" r:id="rId179" display="https://leetcode.cn/tag/dynamic-programming/" xr:uid="{D672E222-F589-4F62-9960-8D1342A48BD8}"/>
    <hyperlink ref="N73" r:id="rId180" display="https://leetcode.cn/tag/math/" xr:uid="{5F6661AF-2E71-4D6B-A30F-4B4C7394109C}"/>
    <hyperlink ref="B74" r:id="rId181" xr:uid="{5C79810F-DCFB-4732-81A2-1280C143BA35}"/>
    <hyperlink ref="N74" r:id="rId182" display="https://leetcode.cn/tag/math/" xr:uid="{A6AD4C51-4F79-4A8C-8626-21FDC5D6123F}"/>
    <hyperlink ref="B75" r:id="rId183" xr:uid="{D13975C7-DC6A-494D-9AE8-48D20EB72D36}"/>
    <hyperlink ref="M75" r:id="rId184" display="https://leetcode.cn/tag/array/" xr:uid="{1241083E-CF84-468E-BB37-53C0E6478E1F}"/>
    <hyperlink ref="P75" r:id="rId185" display="https://leetcode.cn/tag/dynamic-programming/" xr:uid="{3C632D32-8665-4B95-96CA-6E600801CFE3}"/>
    <hyperlink ref="T75" r:id="rId186" display="https://leetcode.cn/tag/sorting/" xr:uid="{FFBC48CC-62AD-4B77-829E-39E9A30AB0B0}"/>
    <hyperlink ref="B76" r:id="rId187" xr:uid="{5B33401B-340F-4A2D-A1C1-423539E65251}"/>
    <hyperlink ref="L76" r:id="rId188" display="https://leetcode.cn/tag/design/" xr:uid="{9A828523-96B9-4782-868A-E51D8CF425E7}"/>
    <hyperlink ref="O76" r:id="rId189" display="https://leetcode.cn/tag/trie/" xr:uid="{AE307CA7-4108-46E2-8FCF-C8EBB485B8C0}"/>
    <hyperlink ref="M76" r:id="rId190" display="https://leetcode.cn/tag/array/" xr:uid="{00C74E47-CEB5-49AE-A60B-32CABE20855E}"/>
    <hyperlink ref="R76" r:id="rId191" display="https://leetcode.cn/tag/string/" xr:uid="{D05BC028-DC6D-4EFC-8D60-D563D43BCBDE}"/>
    <hyperlink ref="T76" r:id="rId192" display="https://leetcode.cn/tag/data-stream/" xr:uid="{AE3BB2CA-23BB-46A3-AA7A-6BDBED26F218}"/>
    <hyperlink ref="B77" r:id="rId193" xr:uid="{F66AE191-F547-4253-934E-3B275B0981A0}"/>
    <hyperlink ref="P77" r:id="rId194" display="https://leetcode.cn/tag/dynamic-programming/" xr:uid="{22F9504A-D3D3-4F1C-B840-54247D16A08E}"/>
    <hyperlink ref="R77" r:id="rId195" display="https://leetcode.cn/tag/string/" xr:uid="{01464434-5E1C-4440-8BD5-2B267930DC26}"/>
    <hyperlink ref="Q77" r:id="rId196" display="https://leetcode.cn/tag/hash-table/" xr:uid="{8B077E79-5A75-4D1A-9362-D0C4F8F2A2C1}"/>
    <hyperlink ref="P78" r:id="rId197" display="https://leetcode.cn/tag/dynamic-programming/" xr:uid="{14C7F061-8749-4F5F-8E0A-6A752444D487}"/>
    <hyperlink ref="B78" r:id="rId198" xr:uid="{64625426-FA9A-4ABE-85C8-4C749D0589CF}"/>
    <hyperlink ref="R78" r:id="rId199" display="https://leetcode.cn/tag/string/" xr:uid="{9597106A-3836-465F-8919-C412DFE42F70}"/>
    <hyperlink ref="B79" r:id="rId200" xr:uid="{4471DE8E-17E9-4785-B0AF-FCC25BFB737C}"/>
    <hyperlink ref="M79" r:id="rId201" display="https://leetcode.cn/tag/array/" xr:uid="{87A5CA08-C658-46EE-85D1-95A7BDF0FF46}"/>
    <hyperlink ref="O79" r:id="rId202" display="https://leetcode.cn/tag/greedy/" xr:uid="{9660BFB4-63E5-4E1E-BA12-6105CE39BABE}"/>
    <hyperlink ref="B80" r:id="rId203" xr:uid="{04394891-ED53-4A75-BE09-28AA44C048C6}"/>
    <hyperlink ref="N80" r:id="rId204" display="https://leetcode.cn/tag/math/" xr:uid="{9A6CCF51-0920-40B0-9BA2-9E883EDE3C31}"/>
    <hyperlink ref="B81" r:id="rId205" display="888. 公平的糖果交换" xr:uid="{3D6F1326-2D14-484C-A7F6-D874ED471D56}"/>
    <hyperlink ref="M81" r:id="rId206" display="https://leetcode.cn/tag/array/" xr:uid="{ABA763FA-AF33-4B67-AA41-0C60F2E6E497}"/>
    <hyperlink ref="O81" r:id="rId207" display="https://leetcode.cn/tag/binary-search/" xr:uid="{F01EC81D-8B99-4152-8813-BBF3C5B06666}"/>
    <hyperlink ref="Q81" r:id="rId208" display="https://leetcode.cn/tag/hash-table/" xr:uid="{6C44D2F9-5A85-44A2-900E-A4B1390015EB}"/>
    <hyperlink ref="T81" r:id="rId209" display="https://leetcode.cn/tag/sorting/" xr:uid="{6D5859EF-E92E-4D51-9566-A5F6DA5D22EF}"/>
    <hyperlink ref="B82" r:id="rId210" xr:uid="{17150F9E-3377-485C-992D-6557ACD9B2A7}"/>
    <hyperlink ref="M82" r:id="rId211" display="https://leetcode.cn/tag/array/" xr:uid="{BA9D242B-75E3-457A-B58F-F1019FB6C2E1}"/>
    <hyperlink ref="L82" r:id="rId212" display="https://leetcode.cn/tag/monotonic-stack/" xr:uid="{82CF187F-69E1-4866-9185-9B08C9F47C07}"/>
    <hyperlink ref="K82" r:id="rId213" display="https://leetcode.cn/tag/linked-list/" xr:uid="{4B3BDB00-CB90-43D5-BA81-37356FBF909B}"/>
    <hyperlink ref="O82" r:id="rId214" display="https://leetcode.cn/tag/stack/" xr:uid="{98CCA103-7003-4BC9-A428-C480A880F7E0}"/>
    <hyperlink ref="B83" r:id="rId215" xr:uid="{AD859413-0ED6-43BB-A226-1379E8647DF2}"/>
    <hyperlink ref="R83" r:id="rId216" display="https://leetcode.cn/tag/string/" xr:uid="{C8AD7188-CEB3-435F-964C-DA75A205E3DC}"/>
    <hyperlink ref="O83" r:id="rId217" display="https://leetcode.cn/tag/greedy/" xr:uid="{2E70AED8-D8EB-4F53-9D12-4B8773616C55}"/>
    <hyperlink ref="B84" r:id="rId218" xr:uid="{6DFD039F-034C-4795-BD20-E5252BE04EF5}"/>
    <hyperlink ref="B85" r:id="rId219" xr:uid="{A682B150-2911-4D1A-83F5-1A45E9B4E1A8}"/>
    <hyperlink ref="B86" r:id="rId220" xr:uid="{288DDA77-C18B-458C-BB9D-AA17C66191D8}"/>
    <hyperlink ref="B87" r:id="rId221" display="https://leetcode.cn/problems/maximum-count-of-positive-integer-and-negative-integer/" xr:uid="{D83D3CBE-1FC8-42FB-A488-847B2709A4A2}"/>
    <hyperlink ref="B88" r:id="rId222" xr:uid="{C8BF4E8A-D773-4D29-B096-BF83A05B653E}"/>
    <hyperlink ref="B89" r:id="rId223" xr:uid="{4B728EE5-025D-4725-BF60-0E54D13A9AA4}"/>
    <hyperlink ref="B90" r:id="rId224" xr:uid="{2D1FD5A7-16DE-4911-9048-4E14DD146E9B}"/>
    <hyperlink ref="B91" r:id="rId225" display="110. 平衡二叉树" xr:uid="{73BD1818-6D95-453A-A083-731E15D635B4}"/>
    <hyperlink ref="B92" r:id="rId226" display="https://leetcode.cn/problems/binary-tree-inorder-traversal/" xr:uid="{F43B1207-3D04-4659-8795-EF7CA885A902}"/>
    <hyperlink ref="B93" r:id="rId227" xr:uid="{6D891D38-5825-46F5-B41B-737120F53271}"/>
    <hyperlink ref="B94" r:id="rId228" xr:uid="{2532E79F-471C-4971-9F1D-FB254D661A46}"/>
    <hyperlink ref="B95" r:id="rId229" xr:uid="{9A8C1979-2860-4326-BCDA-8805AD9DFF24}"/>
    <hyperlink ref="B96" r:id="rId230" xr:uid="{ACA2A080-5268-4B3C-88F7-F0018561C23B}"/>
    <hyperlink ref="B97" r:id="rId231" xr:uid="{E9D0306B-10E8-4829-A989-A3981DCEB312}"/>
    <hyperlink ref="B98" r:id="rId232" xr:uid="{2A11D324-D8D9-4980-B84D-AEBE5E6FC962}"/>
    <hyperlink ref="B99" r:id="rId233" display="https://leetcode.cn/problems/construct-binary-tree-from-inorder-and-postorder-traversal/" xr:uid="{73A1AFE2-C70C-42F4-870E-1E6B7C5F86DA}"/>
  </hyperlinks>
  <pageMargins left="0.7" right="0.7" top="0.75" bottom="0.75" header="0.3" footer="0.3"/>
  <pageSetup paperSize="9" orientation="portrait" r:id="rId234"/>
  <tableParts count="1">
    <tablePart r:id="rId23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828B-D1DE-4A7E-A198-81884958A0C7}">
  <sheetPr codeName="Sheet4"/>
  <dimension ref="A1:I3"/>
  <sheetViews>
    <sheetView workbookViewId="0">
      <selection activeCell="B34" sqref="B34"/>
    </sheetView>
  </sheetViews>
  <sheetFormatPr defaultRowHeight="13.5"/>
  <cols>
    <col min="1" max="1" width="22.875" customWidth="1"/>
    <col min="2" max="2" width="32.125" customWidth="1"/>
    <col min="3" max="3" width="14.75" style="10" customWidth="1"/>
    <col min="4" max="4" width="10.75" customWidth="1"/>
    <col min="5" max="5" width="9.625" customWidth="1"/>
    <col min="6" max="7" width="10.75" customWidth="1"/>
    <col min="9" max="9" width="14.25" customWidth="1"/>
  </cols>
  <sheetData>
    <row r="1" spans="1:9" ht="14.25" thickBot="1">
      <c r="A1" s="22" t="s">
        <v>63</v>
      </c>
      <c r="B1" s="23" t="s">
        <v>6</v>
      </c>
      <c r="C1" s="24" t="s">
        <v>59</v>
      </c>
      <c r="D1" s="24" t="s">
        <v>60</v>
      </c>
      <c r="E1" s="23" t="s">
        <v>61</v>
      </c>
      <c r="F1" s="23" t="s">
        <v>62</v>
      </c>
      <c r="G1" s="23" t="s">
        <v>65</v>
      </c>
      <c r="H1" s="23" t="s">
        <v>1</v>
      </c>
      <c r="I1" s="23" t="s">
        <v>92</v>
      </c>
    </row>
    <row r="2" spans="1:9">
      <c r="A2" s="19">
        <v>44987.395740740743</v>
      </c>
      <c r="B2" s="25" t="s">
        <v>172</v>
      </c>
      <c r="C2" s="20">
        <v>44987.399398148147</v>
      </c>
      <c r="D2" s="20">
        <v>44987.410416666666</v>
      </c>
      <c r="E2" s="20">
        <f t="shared" ref="E2:E3" si="0">D2-C2</f>
        <v>1.1018518518540077E-2</v>
      </c>
      <c r="F2" s="12" t="s">
        <v>12</v>
      </c>
      <c r="G2" s="21">
        <v>1</v>
      </c>
      <c r="H2" s="18" t="s">
        <v>2</v>
      </c>
      <c r="I2" s="25" t="s">
        <v>93</v>
      </c>
    </row>
    <row r="3" spans="1:9" ht="14.25">
      <c r="A3" s="1">
        <v>44987.45820601852</v>
      </c>
      <c r="B3" s="3" t="s">
        <v>165</v>
      </c>
      <c r="C3" s="26">
        <v>44987.411180555559</v>
      </c>
      <c r="D3" s="10">
        <v>44987.458831018521</v>
      </c>
      <c r="E3" s="10">
        <f t="shared" si="0"/>
        <v>4.765046296233777E-2</v>
      </c>
      <c r="F3" s="11" t="s">
        <v>71</v>
      </c>
      <c r="G3">
        <v>1</v>
      </c>
      <c r="H3" s="11" t="s">
        <v>2</v>
      </c>
      <c r="I3" s="17" t="s">
        <v>93</v>
      </c>
    </row>
  </sheetData>
  <phoneticPr fontId="1" type="noConversion"/>
  <hyperlinks>
    <hyperlink ref="B2" location="刷题记录!B58" display="1144. 递减元素使数组呈锯齿状" xr:uid="{065040ED-D9CC-4EBD-88E3-D11B30A65293}"/>
    <hyperlink ref="I2" r:id="rId1" xr:uid="{45D4BB2E-EF23-4B1E-BE94-A8DD6B20D33D}"/>
    <hyperlink ref="B3" location="刷题记录!B56" display="1238. 循环码排列" xr:uid="{ED9756B9-6B08-46A1-A84F-75441A5A8102}"/>
    <hyperlink ref="I3" r:id="rId2" xr:uid="{8C7228C5-46FA-45A1-971C-9ADB86EC9FAB}"/>
  </hyperlinks>
  <pageMargins left="0.7" right="0.7" top="0.75" bottom="0.75" header="0.3" footer="0.3"/>
  <pageSetup paperSize="9" orientation="portrait" horizontalDpi="180" verticalDpi="18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打卡模板</vt:lpstr>
      <vt:lpstr>数据透视</vt:lpstr>
      <vt:lpstr>刷题记录</vt:lpstr>
      <vt:lpstr>二刷记录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yijialuo</cp:lastModifiedBy>
  <dcterms:created xsi:type="dcterms:W3CDTF">2020-08-26T09:30:28Z</dcterms:created>
  <dcterms:modified xsi:type="dcterms:W3CDTF">2024-08-29T03:54:58Z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(3)vv1Kx6+enRPvUBfIu7ksQ492l1nngeqt4d+unHnwDBkb5MNi+vMGtiykap1brv4R1Z1ZjZsX
SmRH9d8McHReV7ydvVB4TyZ58nYqUNtehnBlK1XQ990OHaynt0O5eaDJHnyW+1v+lyY127iz
PFsb2P1vyF8JZvqhgc2BBN9l0qv0QGvkVMLX9K1Xku6nOw1NGHpQaanBZlEZfh/HCXczTDET
pNBzjJ8r/CHP24b/C3</vt:lpwstr>
  </property>
  <property fmtid="{D5CDD505-2E9C-101B-9397-08002B2CF9AE}" pid="3" name="_2015_ms_pID_7253431">
    <vt:lpwstr>308gKkzi+6c6RfPZR6K9tiIZug6ySVnsoPYzE4LVLOBY7zTk4t+4YS
WSbYVHsCu2EvS1Ja2xFTE7zJPz3m9DWxqsoqirrZpFUZ06L613vlqOS8zaDmqBfqG9NPtO2u
tjonQdqhOuvnpM0J9I1DckIGgqEU99ftJeo1PLn+Z97eGZlDgQqdX8KvnzwsuClNjFs51WGs
2fZHqUj1zm+C36ZCfmTm3pisPw1lu+UbFoyA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1666576373</vt:lpwstr>
  </property>
  <property fmtid="{D5CDD505-2E9C-101B-9397-08002B2CF9AE}" pid="8" name="_2015_ms_pID_7253432">
    <vt:lpwstr>Kw==</vt:lpwstr>
  </property>
</Properties>
</file>